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xVal>
          <yVal>
            <numRef>
              <f>gráficos!$B$7:$B$491</f>
              <numCache>
                <formatCode>General</formatCode>
                <ptCount val="4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  <c r="AA2" t="n">
        <v>963.2933848866683</v>
      </c>
      <c r="AB2" t="n">
        <v>1318.020506706758</v>
      </c>
      <c r="AC2" t="n">
        <v>1192.230479400064</v>
      </c>
      <c r="AD2" t="n">
        <v>963293.3848866683</v>
      </c>
      <c r="AE2" t="n">
        <v>1318020.506706758</v>
      </c>
      <c r="AF2" t="n">
        <v>1.448651786229928e-06</v>
      </c>
      <c r="AG2" t="n">
        <v>19.40755208333333</v>
      </c>
      <c r="AH2" t="n">
        <v>1192230.479400064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  <c r="AA3" t="n">
        <v>693.1584717057833</v>
      </c>
      <c r="AB3" t="n">
        <v>948.4100009813975</v>
      </c>
      <c r="AC3" t="n">
        <v>857.8950815895287</v>
      </c>
      <c r="AD3" t="n">
        <v>693158.4717057833</v>
      </c>
      <c r="AE3" t="n">
        <v>948410.0009813975</v>
      </c>
      <c r="AF3" t="n">
        <v>1.854013431448128e-06</v>
      </c>
      <c r="AG3" t="n">
        <v>15.16276041666667</v>
      </c>
      <c r="AH3" t="n">
        <v>857895.0815895287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  <c r="AA4" t="n">
        <v>634.2873460482217</v>
      </c>
      <c r="AB4" t="n">
        <v>867.8599296459595</v>
      </c>
      <c r="AC4" t="n">
        <v>785.0325960096097</v>
      </c>
      <c r="AD4" t="n">
        <v>634287.3460482217</v>
      </c>
      <c r="AE4" t="n">
        <v>867859.9296459595</v>
      </c>
      <c r="AF4" t="n">
        <v>2.012426654829799e-06</v>
      </c>
      <c r="AG4" t="n">
        <v>13.97135416666667</v>
      </c>
      <c r="AH4" t="n">
        <v>785032.5960096098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  <c r="AA5" t="n">
        <v>600.003420287278</v>
      </c>
      <c r="AB5" t="n">
        <v>820.9511499197788</v>
      </c>
      <c r="AC5" t="n">
        <v>742.60072438361</v>
      </c>
      <c r="AD5" t="n">
        <v>600003.420287278</v>
      </c>
      <c r="AE5" t="n">
        <v>820951.1499197788</v>
      </c>
      <c r="AF5" t="n">
        <v>2.100227658956008e-06</v>
      </c>
      <c r="AG5" t="n">
        <v>13.38541666666667</v>
      </c>
      <c r="AH5" t="n">
        <v>742600.72438361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  <c r="AA6" t="n">
        <v>577.218195092119</v>
      </c>
      <c r="AB6" t="n">
        <v>789.7753995945711</v>
      </c>
      <c r="AC6" t="n">
        <v>714.4003439139996</v>
      </c>
      <c r="AD6" t="n">
        <v>577218.195092119</v>
      </c>
      <c r="AE6" t="n">
        <v>789775.3995945711</v>
      </c>
      <c r="AF6" t="n">
        <v>2.147432035498038e-06</v>
      </c>
      <c r="AG6" t="n">
        <v>13.09244791666667</v>
      </c>
      <c r="AH6" t="n">
        <v>714400.3439139996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  <c r="AA7" t="n">
        <v>568.2990320753628</v>
      </c>
      <c r="AB7" t="n">
        <v>777.5718072693437</v>
      </c>
      <c r="AC7" t="n">
        <v>703.3614453124425</v>
      </c>
      <c r="AD7" t="n">
        <v>568299.0320753627</v>
      </c>
      <c r="AE7" t="n">
        <v>777571.8072693438</v>
      </c>
      <c r="AF7" t="n">
        <v>2.1869057776384e-06</v>
      </c>
      <c r="AG7" t="n">
        <v>12.85807291666667</v>
      </c>
      <c r="AH7" t="n">
        <v>703361.4453124425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  <c r="AA8" t="n">
        <v>562.6350229392947</v>
      </c>
      <c r="AB8" t="n">
        <v>769.8220600909278</v>
      </c>
      <c r="AC8" t="n">
        <v>696.3513231278962</v>
      </c>
      <c r="AD8" t="n">
        <v>562635.0229392947</v>
      </c>
      <c r="AE8" t="n">
        <v>769822.0600909279</v>
      </c>
      <c r="AF8" t="n">
        <v>2.213293585568116e-06</v>
      </c>
      <c r="AG8" t="n">
        <v>12.70182291666667</v>
      </c>
      <c r="AH8" t="n">
        <v>696351.3231278962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  <c r="AA9" t="n">
        <v>558.1535098931498</v>
      </c>
      <c r="AB9" t="n">
        <v>763.6902562307905</v>
      </c>
      <c r="AC9" t="n">
        <v>690.8047300221295</v>
      </c>
      <c r="AD9" t="n">
        <v>558153.5098931498</v>
      </c>
      <c r="AE9" t="n">
        <v>763690.2562307905</v>
      </c>
      <c r="AF9" t="n">
        <v>2.234066966278745e-06</v>
      </c>
      <c r="AG9" t="n">
        <v>12.58463541666667</v>
      </c>
      <c r="AH9" t="n">
        <v>690804.7300221296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  <c r="AA10" t="n">
        <v>542.3197428692239</v>
      </c>
      <c r="AB10" t="n">
        <v>742.0257976521543</v>
      </c>
      <c r="AC10" t="n">
        <v>671.2078969639798</v>
      </c>
      <c r="AD10" t="n">
        <v>542319.7428692239</v>
      </c>
      <c r="AE10" t="n">
        <v>742025.7976521543</v>
      </c>
      <c r="AF10" t="n">
        <v>2.249960114098934e-06</v>
      </c>
      <c r="AG10" t="n">
        <v>12.5</v>
      </c>
      <c r="AH10" t="n">
        <v>671207.8969639798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  <c r="AA11" t="n">
        <v>540.0712884757911</v>
      </c>
      <c r="AB11" t="n">
        <v>738.9493631562525</v>
      </c>
      <c r="AC11" t="n">
        <v>668.4250730585638</v>
      </c>
      <c r="AD11" t="n">
        <v>540071.2884757911</v>
      </c>
      <c r="AE11" t="n">
        <v>738949.3631562525</v>
      </c>
      <c r="AF11" t="n">
        <v>2.261620847553964e-06</v>
      </c>
      <c r="AG11" t="n">
        <v>12.43489583333333</v>
      </c>
      <c r="AH11" t="n">
        <v>668425.0730585639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  <c r="AA12" t="n">
        <v>538.5600997666374</v>
      </c>
      <c r="AB12" t="n">
        <v>736.881688095448</v>
      </c>
      <c r="AC12" t="n">
        <v>666.5547340035624</v>
      </c>
      <c r="AD12" t="n">
        <v>538560.0997666374</v>
      </c>
      <c r="AE12" t="n">
        <v>736881.688095448</v>
      </c>
      <c r="AF12" t="n">
        <v>2.268487723921927e-06</v>
      </c>
      <c r="AG12" t="n">
        <v>12.39583333333333</v>
      </c>
      <c r="AH12" t="n">
        <v>666554.7340035625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535.4006187310104</v>
      </c>
      <c r="AB13" t="n">
        <v>732.5587467560368</v>
      </c>
      <c r="AC13" t="n">
        <v>662.6443681182984</v>
      </c>
      <c r="AD13" t="n">
        <v>535400.6187310104</v>
      </c>
      <c r="AE13" t="n">
        <v>732558.7467560369</v>
      </c>
      <c r="AF13" t="n">
        <v>2.282998858888186e-06</v>
      </c>
      <c r="AG13" t="n">
        <v>12.31770833333333</v>
      </c>
      <c r="AH13" t="n">
        <v>662644.3681182985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533.8630423296906</v>
      </c>
      <c r="AB14" t="n">
        <v>730.4549668906679</v>
      </c>
      <c r="AC14" t="n">
        <v>660.7413700506067</v>
      </c>
      <c r="AD14" t="n">
        <v>533863.0423296907</v>
      </c>
      <c r="AE14" t="n">
        <v>730454.9668906679</v>
      </c>
      <c r="AF14" t="n">
        <v>2.29077268119154e-06</v>
      </c>
      <c r="AG14" t="n">
        <v>12.27213541666667</v>
      </c>
      <c r="AH14" t="n">
        <v>660741.3700506068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  <c r="AA15" t="n">
        <v>533.5275211998051</v>
      </c>
      <c r="AB15" t="n">
        <v>729.9958920786111</v>
      </c>
      <c r="AC15" t="n">
        <v>660.326108694297</v>
      </c>
      <c r="AD15" t="n">
        <v>533527.5211998051</v>
      </c>
      <c r="AE15" t="n">
        <v>729995.8920786111</v>
      </c>
      <c r="AF15" t="n">
        <v>2.289865735256149e-06</v>
      </c>
      <c r="AG15" t="n">
        <v>12.27864583333333</v>
      </c>
      <c r="AH15" t="n">
        <v>660326.108694297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  <c r="AA16" t="n">
        <v>532.8064820705324</v>
      </c>
      <c r="AB16" t="n">
        <v>729.0093345319386</v>
      </c>
      <c r="AC16" t="n">
        <v>659.4337068152369</v>
      </c>
      <c r="AD16" t="n">
        <v>532806.4820705324</v>
      </c>
      <c r="AE16" t="n">
        <v>729009.3345319387</v>
      </c>
      <c r="AF16" t="n">
        <v>2.296300732607258e-06</v>
      </c>
      <c r="AG16" t="n">
        <v>12.24609375</v>
      </c>
      <c r="AH16" t="n">
        <v>659433.7068152368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  <c r="AA17" t="n">
        <v>531.0762408683627</v>
      </c>
      <c r="AB17" t="n">
        <v>726.6419421862755</v>
      </c>
      <c r="AC17" t="n">
        <v>657.2922550723879</v>
      </c>
      <c r="AD17" t="n">
        <v>531076.2408683627</v>
      </c>
      <c r="AE17" t="n">
        <v>726641.9421862755</v>
      </c>
      <c r="AF17" t="n">
        <v>2.303469924287017e-06</v>
      </c>
      <c r="AG17" t="n">
        <v>12.20703125</v>
      </c>
      <c r="AH17" t="n">
        <v>657292.2550723879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  <c r="AA18" t="n">
        <v>530.941751602242</v>
      </c>
      <c r="AB18" t="n">
        <v>726.4579280391215</v>
      </c>
      <c r="AC18" t="n">
        <v>657.1258029771726</v>
      </c>
      <c r="AD18" t="n">
        <v>530941.751602242</v>
      </c>
      <c r="AE18" t="n">
        <v>726457.9280391214</v>
      </c>
      <c r="AF18" t="n">
        <v>2.303642675893758e-06</v>
      </c>
      <c r="AG18" t="n">
        <v>12.20703125</v>
      </c>
      <c r="AH18" t="n">
        <v>657125.8029771727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  <c r="AA19" t="n">
        <v>529.6647133494545</v>
      </c>
      <c r="AB19" t="n">
        <v>724.7106279627061</v>
      </c>
      <c r="AC19" t="n">
        <v>655.5452627676993</v>
      </c>
      <c r="AD19" t="n">
        <v>529664.7133494545</v>
      </c>
      <c r="AE19" t="n">
        <v>724710.6279627061</v>
      </c>
      <c r="AF19" t="n">
        <v>2.3126257594443e-06</v>
      </c>
      <c r="AG19" t="n">
        <v>12.15494791666667</v>
      </c>
      <c r="AH19" t="n">
        <v>655545.2627676993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  <c r="AA20" t="n">
        <v>529.0439388999308</v>
      </c>
      <c r="AB20" t="n">
        <v>723.861256974232</v>
      </c>
      <c r="AC20" t="n">
        <v>654.7769545542654</v>
      </c>
      <c r="AD20" t="n">
        <v>529043.9388999308</v>
      </c>
      <c r="AE20" t="n">
        <v>723861.256974232</v>
      </c>
      <c r="AF20" t="n">
        <v>2.311416498197112e-06</v>
      </c>
      <c r="AG20" t="n">
        <v>12.16145833333333</v>
      </c>
      <c r="AH20" t="n">
        <v>654776.9545542655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  <c r="AA21" t="n">
        <v>528.0259035771785</v>
      </c>
      <c r="AB21" t="n">
        <v>722.4683361330935</v>
      </c>
      <c r="AC21" t="n">
        <v>653.5169721232287</v>
      </c>
      <c r="AD21" t="n">
        <v>528025.9035771785</v>
      </c>
      <c r="AE21" t="n">
        <v>722468.3361330936</v>
      </c>
      <c r="AF21" t="n">
        <v>2.318585689876871e-06</v>
      </c>
      <c r="AG21" t="n">
        <v>12.12890625</v>
      </c>
      <c r="AH21" t="n">
        <v>653516.9721232287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527.793561543804</v>
      </c>
      <c r="AB22" t="n">
        <v>722.1504355128235</v>
      </c>
      <c r="AC22" t="n">
        <v>653.2294114919807</v>
      </c>
      <c r="AD22" t="n">
        <v>527793.561543804</v>
      </c>
      <c r="AE22" t="n">
        <v>722150.4355128235</v>
      </c>
      <c r="AF22" t="n">
        <v>2.318499314073501e-06</v>
      </c>
      <c r="AG22" t="n">
        <v>12.12890625</v>
      </c>
      <c r="AH22" t="n">
        <v>653229.4114919808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  <c r="AA23" t="n">
        <v>525.5515186153943</v>
      </c>
      <c r="AB23" t="n">
        <v>719.0827734662204</v>
      </c>
      <c r="AC23" t="n">
        <v>650.4545228056146</v>
      </c>
      <c r="AD23" t="n">
        <v>525551.5186153944</v>
      </c>
      <c r="AE23" t="n">
        <v>719082.7734662204</v>
      </c>
      <c r="AF23" t="n">
        <v>2.326964142803819e-06</v>
      </c>
      <c r="AG23" t="n">
        <v>12.08333333333333</v>
      </c>
      <c r="AH23" t="n">
        <v>650454.5228056146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525.874323490328</v>
      </c>
      <c r="AB24" t="n">
        <v>719.5244493372505</v>
      </c>
      <c r="AC24" t="n">
        <v>650.8540457514098</v>
      </c>
      <c r="AD24" t="n">
        <v>525874.323490328</v>
      </c>
      <c r="AE24" t="n">
        <v>719524.4493372506</v>
      </c>
      <c r="AF24" t="n">
        <v>2.327611961329099e-06</v>
      </c>
      <c r="AG24" t="n">
        <v>12.07682291666667</v>
      </c>
      <c r="AH24" t="n">
        <v>650854.0457514098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526.6230533255716</v>
      </c>
      <c r="AB25" t="n">
        <v>720.5488945294599</v>
      </c>
      <c r="AC25" t="n">
        <v>651.7807193322924</v>
      </c>
      <c r="AD25" t="n">
        <v>526623.0533255716</v>
      </c>
      <c r="AE25" t="n">
        <v>720548.8945294599</v>
      </c>
      <c r="AF25" t="n">
        <v>2.325409378343148e-06</v>
      </c>
      <c r="AG25" t="n">
        <v>12.08984375</v>
      </c>
      <c r="AH25" t="n">
        <v>651780.7193322924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  <c r="AA26" t="n">
        <v>525.5870415735133</v>
      </c>
      <c r="AB26" t="n">
        <v>719.1313775446811</v>
      </c>
      <c r="AC26" t="n">
        <v>650.4984881790434</v>
      </c>
      <c r="AD26" t="n">
        <v>525587.0415735133</v>
      </c>
      <c r="AE26" t="n">
        <v>719131.3775446811</v>
      </c>
      <c r="AF26" t="n">
        <v>2.325107063031352e-06</v>
      </c>
      <c r="AG26" t="n">
        <v>12.08984375</v>
      </c>
      <c r="AH26" t="n">
        <v>650498.4881790434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523.9119277862143</v>
      </c>
      <c r="AB27" t="n">
        <v>716.8394129600938</v>
      </c>
      <c r="AC27" t="n">
        <v>648.4252654776167</v>
      </c>
      <c r="AD27" t="n">
        <v>523911.9277862143</v>
      </c>
      <c r="AE27" t="n">
        <v>716839.4129600938</v>
      </c>
      <c r="AF27" t="n">
        <v>2.334090146581893e-06</v>
      </c>
      <c r="AG27" t="n">
        <v>12.04427083333333</v>
      </c>
      <c r="AH27" t="n">
        <v>648425.2654776167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523.3621886386308</v>
      </c>
      <c r="AB28" t="n">
        <v>716.0872356055905</v>
      </c>
      <c r="AC28" t="n">
        <v>647.7448748741397</v>
      </c>
      <c r="AD28" t="n">
        <v>523362.1886386308</v>
      </c>
      <c r="AE28" t="n">
        <v>716087.2356055905</v>
      </c>
      <c r="AF28" t="n">
        <v>2.337674742421773e-06</v>
      </c>
      <c r="AG28" t="n">
        <v>12.02473958333333</v>
      </c>
      <c r="AH28" t="n">
        <v>647744.8748741397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  <c r="AA29" t="n">
        <v>524.7888263300961</v>
      </c>
      <c r="AB29" t="n">
        <v>718.0392242338664</v>
      </c>
      <c r="AC29" t="n">
        <v>649.510568447366</v>
      </c>
      <c r="AD29" t="n">
        <v>524788.8263300961</v>
      </c>
      <c r="AE29" t="n">
        <v>718039.2242338664</v>
      </c>
      <c r="AF29" t="n">
        <v>2.33365826756504e-06</v>
      </c>
      <c r="AG29" t="n">
        <v>12.05078125</v>
      </c>
      <c r="AH29" t="n">
        <v>649510.568447366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  <c r="AA30" t="n">
        <v>524.1402262132741</v>
      </c>
      <c r="AB30" t="n">
        <v>717.1517809398129</v>
      </c>
      <c r="AC30" t="n">
        <v>648.7078214957626</v>
      </c>
      <c r="AD30" t="n">
        <v>524140.2262132741</v>
      </c>
      <c r="AE30" t="n">
        <v>717151.7809398129</v>
      </c>
      <c r="AF30" t="n">
        <v>2.333528703859984e-06</v>
      </c>
      <c r="AG30" t="n">
        <v>12.05078125</v>
      </c>
      <c r="AH30" t="n">
        <v>648707.8214957626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  <c r="AA31" t="n">
        <v>523.5318432358788</v>
      </c>
      <c r="AB31" t="n">
        <v>716.3193645101778</v>
      </c>
      <c r="AC31" t="n">
        <v>647.9548497218681</v>
      </c>
      <c r="AD31" t="n">
        <v>523531.8432358787</v>
      </c>
      <c r="AE31" t="n">
        <v>716319.3645101779</v>
      </c>
      <c r="AF31" t="n">
        <v>2.333399140154928e-06</v>
      </c>
      <c r="AG31" t="n">
        <v>12.05078125</v>
      </c>
      <c r="AH31" t="n">
        <v>647954.8497218681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  <c r="AA32" t="n">
        <v>521.4903344964663</v>
      </c>
      <c r="AB32" t="n">
        <v>713.5260821879048</v>
      </c>
      <c r="AC32" t="n">
        <v>645.4281543440363</v>
      </c>
      <c r="AD32" t="n">
        <v>521490.3344964663</v>
      </c>
      <c r="AE32" t="n">
        <v>713526.0821879047</v>
      </c>
      <c r="AF32" t="n">
        <v>2.342598163213897e-06</v>
      </c>
      <c r="AG32" t="n">
        <v>12.00520833333333</v>
      </c>
      <c r="AH32" t="n">
        <v>645428.1543440364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522.7515900166302</v>
      </c>
      <c r="AB33" t="n">
        <v>715.2517876332594</v>
      </c>
      <c r="AC33" t="n">
        <v>646.9891608837291</v>
      </c>
      <c r="AD33" t="n">
        <v>522751.5900166302</v>
      </c>
      <c r="AE33" t="n">
        <v>715251.7876332593</v>
      </c>
      <c r="AF33" t="n">
        <v>2.341216150359967e-06</v>
      </c>
      <c r="AG33" t="n">
        <v>12.01171875</v>
      </c>
      <c r="AH33" t="n">
        <v>646989.1608837291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  <c r="AA34" t="n">
        <v>523.2434844452983</v>
      </c>
      <c r="AB34" t="n">
        <v>715.9248192914135</v>
      </c>
      <c r="AC34" t="n">
        <v>647.5979593450351</v>
      </c>
      <c r="AD34" t="n">
        <v>523243.4844452983</v>
      </c>
      <c r="AE34" t="n">
        <v>715924.8192914135</v>
      </c>
      <c r="AF34" t="n">
        <v>2.341216150359967e-06</v>
      </c>
      <c r="AG34" t="n">
        <v>12.01171875</v>
      </c>
      <c r="AH34" t="n">
        <v>647597.959345035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523.5694185562731</v>
      </c>
      <c r="AB35" t="n">
        <v>716.3707767212475</v>
      </c>
      <c r="AC35" t="n">
        <v>648.0013552236707</v>
      </c>
      <c r="AD35" t="n">
        <v>523569.4185562731</v>
      </c>
      <c r="AE35" t="n">
        <v>716370.7767212475</v>
      </c>
      <c r="AF35" t="n">
        <v>2.341604841475135e-06</v>
      </c>
      <c r="AG35" t="n">
        <v>12.00520833333333</v>
      </c>
      <c r="AH35" t="n">
        <v>648001.3552236706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  <c r="AA36" t="n">
        <v>523.2070727225341</v>
      </c>
      <c r="AB36" t="n">
        <v>715.8749991659558</v>
      </c>
      <c r="AC36" t="n">
        <v>647.5528939824279</v>
      </c>
      <c r="AD36" t="n">
        <v>523207.0727225341</v>
      </c>
      <c r="AE36" t="n">
        <v>715874.9991659558</v>
      </c>
      <c r="AF36" t="n">
        <v>2.340697895539744e-06</v>
      </c>
      <c r="AG36" t="n">
        <v>12.01171875</v>
      </c>
      <c r="AH36" t="n">
        <v>647552.8939824279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521.8158244935163</v>
      </c>
      <c r="AB37" t="n">
        <v>713.9714319614735</v>
      </c>
      <c r="AC37" t="n">
        <v>645.8310005602681</v>
      </c>
      <c r="AD37" t="n">
        <v>521815.8244935162</v>
      </c>
      <c r="AE37" t="n">
        <v>713971.4319614735</v>
      </c>
      <c r="AF37" t="n">
        <v>2.343807424461085e-06</v>
      </c>
      <c r="AG37" t="n">
        <v>11.99869791666667</v>
      </c>
      <c r="AH37" t="n">
        <v>645831.0005602681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  <c r="AA38" t="n">
        <v>522.3394241272715</v>
      </c>
      <c r="AB38" t="n">
        <v>714.687844079963</v>
      </c>
      <c r="AC38" t="n">
        <v>646.4790393116598</v>
      </c>
      <c r="AD38" t="n">
        <v>522339.4241272715</v>
      </c>
      <c r="AE38" t="n">
        <v>714687.844079963</v>
      </c>
      <c r="AF38" t="n">
        <v>2.340568331834688e-06</v>
      </c>
      <c r="AG38" t="n">
        <v>12.01171875</v>
      </c>
      <c r="AH38" t="n">
        <v>646479.0393116598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519.7641248649807</v>
      </c>
      <c r="AB39" t="n">
        <v>711.1642060151117</v>
      </c>
      <c r="AC39" t="n">
        <v>643.2916923182607</v>
      </c>
      <c r="AD39" t="n">
        <v>519764.1248649807</v>
      </c>
      <c r="AE39" t="n">
        <v>711164.2060151118</v>
      </c>
      <c r="AF39" t="n">
        <v>2.348298966236356e-06</v>
      </c>
      <c r="AG39" t="n">
        <v>11.97265625</v>
      </c>
      <c r="AH39" t="n">
        <v>643291.6923182608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  <c r="AA40" t="n">
        <v>520.5246250589202</v>
      </c>
      <c r="AB40" t="n">
        <v>712.2047559313604</v>
      </c>
      <c r="AC40" t="n">
        <v>644.2329336109236</v>
      </c>
      <c r="AD40" t="n">
        <v>520524.6250589201</v>
      </c>
      <c r="AE40" t="n">
        <v>712204.7559313604</v>
      </c>
      <c r="AF40" t="n">
        <v>2.34955141538523e-06</v>
      </c>
      <c r="AG40" t="n">
        <v>11.96614583333333</v>
      </c>
      <c r="AH40" t="n">
        <v>644232.9336109236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  <c r="AA41" t="n">
        <v>520.9743856039614</v>
      </c>
      <c r="AB41" t="n">
        <v>712.8201381511209</v>
      </c>
      <c r="AC41" t="n">
        <v>644.7895846153245</v>
      </c>
      <c r="AD41" t="n">
        <v>520974.3856039615</v>
      </c>
      <c r="AE41" t="n">
        <v>712820.1381511209</v>
      </c>
      <c r="AF41" t="n">
        <v>2.350803864534103e-06</v>
      </c>
      <c r="AG41" t="n">
        <v>11.95963541666667</v>
      </c>
      <c r="AH41" t="n">
        <v>644789.5846153245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3.737</v>
      </c>
      <c r="E2" t="n">
        <v>26.76</v>
      </c>
      <c r="F2" t="n">
        <v>19.02</v>
      </c>
      <c r="G2" t="n">
        <v>6.79</v>
      </c>
      <c r="H2" t="n">
        <v>0.11</v>
      </c>
      <c r="I2" t="n">
        <v>168</v>
      </c>
      <c r="J2" t="n">
        <v>159.12</v>
      </c>
      <c r="K2" t="n">
        <v>50.28</v>
      </c>
      <c r="L2" t="n">
        <v>1</v>
      </c>
      <c r="M2" t="n">
        <v>166</v>
      </c>
      <c r="N2" t="n">
        <v>27.84</v>
      </c>
      <c r="O2" t="n">
        <v>19859.16</v>
      </c>
      <c r="P2" t="n">
        <v>232.31</v>
      </c>
      <c r="Q2" t="n">
        <v>198.1</v>
      </c>
      <c r="R2" t="n">
        <v>134.56</v>
      </c>
      <c r="S2" t="n">
        <v>21.27</v>
      </c>
      <c r="T2" t="n">
        <v>53128.11</v>
      </c>
      <c r="U2" t="n">
        <v>0.16</v>
      </c>
      <c r="V2" t="n">
        <v>0.64</v>
      </c>
      <c r="W2" t="n">
        <v>0.37</v>
      </c>
      <c r="X2" t="n">
        <v>3.42</v>
      </c>
      <c r="Y2" t="n">
        <v>0.5</v>
      </c>
      <c r="Z2" t="n">
        <v>10</v>
      </c>
      <c r="AA2" t="n">
        <v>778.8933991829508</v>
      </c>
      <c r="AB2" t="n">
        <v>1065.716311113713</v>
      </c>
      <c r="AC2" t="n">
        <v>964.0058421232563</v>
      </c>
      <c r="AD2" t="n">
        <v>778893.3991829508</v>
      </c>
      <c r="AE2" t="n">
        <v>1065716.311113713</v>
      </c>
      <c r="AF2" t="n">
        <v>1.720024756913608e-06</v>
      </c>
      <c r="AG2" t="n">
        <v>17.421875</v>
      </c>
      <c r="AH2" t="n">
        <v>964005.8421232563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4.5693</v>
      </c>
      <c r="E3" t="n">
        <v>21.89</v>
      </c>
      <c r="F3" t="n">
        <v>17.11</v>
      </c>
      <c r="G3" t="n">
        <v>13.51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208.22</v>
      </c>
      <c r="Q3" t="n">
        <v>198.05</v>
      </c>
      <c r="R3" t="n">
        <v>74.61</v>
      </c>
      <c r="S3" t="n">
        <v>21.27</v>
      </c>
      <c r="T3" t="n">
        <v>23610.73</v>
      </c>
      <c r="U3" t="n">
        <v>0.29</v>
      </c>
      <c r="V3" t="n">
        <v>0.71</v>
      </c>
      <c r="W3" t="n">
        <v>0.23</v>
      </c>
      <c r="X3" t="n">
        <v>1.52</v>
      </c>
      <c r="Y3" t="n">
        <v>0.5</v>
      </c>
      <c r="Z3" t="n">
        <v>10</v>
      </c>
      <c r="AA3" t="n">
        <v>597.8394876472159</v>
      </c>
      <c r="AB3" t="n">
        <v>817.9903618156756</v>
      </c>
      <c r="AC3" t="n">
        <v>739.9225097406701</v>
      </c>
      <c r="AD3" t="n">
        <v>597839.487647216</v>
      </c>
      <c r="AE3" t="n">
        <v>817990.3618156755</v>
      </c>
      <c r="AF3" t="n">
        <v>2.103106535125864e-06</v>
      </c>
      <c r="AG3" t="n">
        <v>14.25130208333333</v>
      </c>
      <c r="AH3" t="n">
        <v>739922.5097406701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4.8871</v>
      </c>
      <c r="E4" t="n">
        <v>20.46</v>
      </c>
      <c r="F4" t="n">
        <v>16.56</v>
      </c>
      <c r="G4" t="n">
        <v>20.28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200.92</v>
      </c>
      <c r="Q4" t="n">
        <v>198.05</v>
      </c>
      <c r="R4" t="n">
        <v>57.16</v>
      </c>
      <c r="S4" t="n">
        <v>21.27</v>
      </c>
      <c r="T4" t="n">
        <v>15021.79</v>
      </c>
      <c r="U4" t="n">
        <v>0.37</v>
      </c>
      <c r="V4" t="n">
        <v>0.73</v>
      </c>
      <c r="W4" t="n">
        <v>0.19</v>
      </c>
      <c r="X4" t="n">
        <v>0.96</v>
      </c>
      <c r="Y4" t="n">
        <v>0.5</v>
      </c>
      <c r="Z4" t="n">
        <v>10</v>
      </c>
      <c r="AA4" t="n">
        <v>553.2452731054253</v>
      </c>
      <c r="AB4" t="n">
        <v>756.9745901217011</v>
      </c>
      <c r="AC4" t="n">
        <v>684.7299976609952</v>
      </c>
      <c r="AD4" t="n">
        <v>553245.2731054253</v>
      </c>
      <c r="AE4" t="n">
        <v>756974.5901217011</v>
      </c>
      <c r="AF4" t="n">
        <v>2.249379981137944e-06</v>
      </c>
      <c r="AG4" t="n">
        <v>13.3203125</v>
      </c>
      <c r="AH4" t="n">
        <v>684729.9976609952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5.0523</v>
      </c>
      <c r="E5" t="n">
        <v>19.79</v>
      </c>
      <c r="F5" t="n">
        <v>16.28</v>
      </c>
      <c r="G5" t="n">
        <v>26.39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196.98</v>
      </c>
      <c r="Q5" t="n">
        <v>198.07</v>
      </c>
      <c r="R5" t="n">
        <v>48.07</v>
      </c>
      <c r="S5" t="n">
        <v>21.27</v>
      </c>
      <c r="T5" t="n">
        <v>10537.62</v>
      </c>
      <c r="U5" t="n">
        <v>0.44</v>
      </c>
      <c r="V5" t="n">
        <v>0.75</v>
      </c>
      <c r="W5" t="n">
        <v>0.17</v>
      </c>
      <c r="X5" t="n">
        <v>0.68</v>
      </c>
      <c r="Y5" t="n">
        <v>0.5</v>
      </c>
      <c r="Z5" t="n">
        <v>10</v>
      </c>
      <c r="AA5" t="n">
        <v>525.9983403313347</v>
      </c>
      <c r="AB5" t="n">
        <v>719.6941346503529</v>
      </c>
      <c r="AC5" t="n">
        <v>651.0075365363844</v>
      </c>
      <c r="AD5" t="n">
        <v>525998.3403313347</v>
      </c>
      <c r="AE5" t="n">
        <v>719694.1346503529</v>
      </c>
      <c r="AF5" t="n">
        <v>2.325416398007659e-06</v>
      </c>
      <c r="AG5" t="n">
        <v>12.88411458333333</v>
      </c>
      <c r="AH5" t="n">
        <v>651007.5365363844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5.1477</v>
      </c>
      <c r="E6" t="n">
        <v>19.43</v>
      </c>
      <c r="F6" t="n">
        <v>16.17</v>
      </c>
      <c r="G6" t="n">
        <v>33.45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195</v>
      </c>
      <c r="Q6" t="n">
        <v>198.04</v>
      </c>
      <c r="R6" t="n">
        <v>45.1</v>
      </c>
      <c r="S6" t="n">
        <v>21.27</v>
      </c>
      <c r="T6" t="n">
        <v>9092.52</v>
      </c>
      <c r="U6" t="n">
        <v>0.47</v>
      </c>
      <c r="V6" t="n">
        <v>0.75</v>
      </c>
      <c r="W6" t="n">
        <v>0.16</v>
      </c>
      <c r="X6" t="n">
        <v>0.57</v>
      </c>
      <c r="Y6" t="n">
        <v>0.5</v>
      </c>
      <c r="Z6" t="n">
        <v>10</v>
      </c>
      <c r="AA6" t="n">
        <v>518.0588854505913</v>
      </c>
      <c r="AB6" t="n">
        <v>708.8310222184908</v>
      </c>
      <c r="AC6" t="n">
        <v>641.1811843085452</v>
      </c>
      <c r="AD6" t="n">
        <v>518058.8854505913</v>
      </c>
      <c r="AE6" t="n">
        <v>708831.0222184908</v>
      </c>
      <c r="AF6" t="n">
        <v>2.369326047943319e-06</v>
      </c>
      <c r="AG6" t="n">
        <v>12.64973958333333</v>
      </c>
      <c r="AH6" t="n">
        <v>641181.1843085452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5.2032</v>
      </c>
      <c r="E7" t="n">
        <v>19.22</v>
      </c>
      <c r="F7" t="n">
        <v>16.09</v>
      </c>
      <c r="G7" t="n">
        <v>38.61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193.61</v>
      </c>
      <c r="Q7" t="n">
        <v>198.05</v>
      </c>
      <c r="R7" t="n">
        <v>42.67</v>
      </c>
      <c r="S7" t="n">
        <v>21.27</v>
      </c>
      <c r="T7" t="n">
        <v>7900.21</v>
      </c>
      <c r="U7" t="n">
        <v>0.5</v>
      </c>
      <c r="V7" t="n">
        <v>0.75</v>
      </c>
      <c r="W7" t="n">
        <v>0.15</v>
      </c>
      <c r="X7" t="n">
        <v>0.49</v>
      </c>
      <c r="Y7" t="n">
        <v>0.5</v>
      </c>
      <c r="Z7" t="n">
        <v>10</v>
      </c>
      <c r="AA7" t="n">
        <v>501.659283633533</v>
      </c>
      <c r="AB7" t="n">
        <v>686.3923635130215</v>
      </c>
      <c r="AC7" t="n">
        <v>620.8840396970706</v>
      </c>
      <c r="AD7" t="n">
        <v>501659.283633533</v>
      </c>
      <c r="AE7" t="n">
        <v>686392.3635130215</v>
      </c>
      <c r="AF7" t="n">
        <v>2.394870970075699e-06</v>
      </c>
      <c r="AG7" t="n">
        <v>12.51302083333333</v>
      </c>
      <c r="AH7" t="n">
        <v>620884.0396970706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5.263</v>
      </c>
      <c r="E8" t="n">
        <v>19</v>
      </c>
      <c r="F8" t="n">
        <v>16</v>
      </c>
      <c r="G8" t="n">
        <v>45.71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192.11</v>
      </c>
      <c r="Q8" t="n">
        <v>198.05</v>
      </c>
      <c r="R8" t="n">
        <v>39.92</v>
      </c>
      <c r="S8" t="n">
        <v>21.27</v>
      </c>
      <c r="T8" t="n">
        <v>6540.92</v>
      </c>
      <c r="U8" t="n">
        <v>0.53</v>
      </c>
      <c r="V8" t="n">
        <v>0.76</v>
      </c>
      <c r="W8" t="n">
        <v>0.14</v>
      </c>
      <c r="X8" t="n">
        <v>0.4</v>
      </c>
      <c r="Y8" t="n">
        <v>0.5</v>
      </c>
      <c r="Z8" t="n">
        <v>10</v>
      </c>
      <c r="AA8" t="n">
        <v>496.4037407417385</v>
      </c>
      <c r="AB8" t="n">
        <v>679.2014978702795</v>
      </c>
      <c r="AC8" t="n">
        <v>614.3794601788286</v>
      </c>
      <c r="AD8" t="n">
        <v>496403.7407417385</v>
      </c>
      <c r="AE8" t="n">
        <v>679201.4978702795</v>
      </c>
      <c r="AF8" t="n">
        <v>2.422395048337255e-06</v>
      </c>
      <c r="AG8" t="n">
        <v>12.36979166666667</v>
      </c>
      <c r="AH8" t="n">
        <v>614379.4601788286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5.3299</v>
      </c>
      <c r="E9" t="n">
        <v>18.76</v>
      </c>
      <c r="F9" t="n">
        <v>15.86</v>
      </c>
      <c r="G9" t="n">
        <v>52.86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189.79</v>
      </c>
      <c r="Q9" t="n">
        <v>198.04</v>
      </c>
      <c r="R9" t="n">
        <v>34.97</v>
      </c>
      <c r="S9" t="n">
        <v>21.27</v>
      </c>
      <c r="T9" t="n">
        <v>4081.45</v>
      </c>
      <c r="U9" t="n">
        <v>0.61</v>
      </c>
      <c r="V9" t="n">
        <v>0.76</v>
      </c>
      <c r="W9" t="n">
        <v>0.14</v>
      </c>
      <c r="X9" t="n">
        <v>0.26</v>
      </c>
      <c r="Y9" t="n">
        <v>0.5</v>
      </c>
      <c r="Z9" t="n">
        <v>10</v>
      </c>
      <c r="AA9" t="n">
        <v>490.0207568511373</v>
      </c>
      <c r="AB9" t="n">
        <v>670.4680177137838</v>
      </c>
      <c r="AC9" t="n">
        <v>606.4794911109526</v>
      </c>
      <c r="AD9" t="n">
        <v>490020.7568511373</v>
      </c>
      <c r="AE9" t="n">
        <v>670468.0177137838</v>
      </c>
      <c r="AF9" t="n">
        <v>2.453187035556287e-06</v>
      </c>
      <c r="AG9" t="n">
        <v>12.21354166666667</v>
      </c>
      <c r="AH9" t="n">
        <v>606479.4911109526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5.3199</v>
      </c>
      <c r="E10" t="n">
        <v>18.8</v>
      </c>
      <c r="F10" t="n">
        <v>15.93</v>
      </c>
      <c r="G10" t="n">
        <v>56.21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190.2</v>
      </c>
      <c r="Q10" t="n">
        <v>198.04</v>
      </c>
      <c r="R10" t="n">
        <v>37.64</v>
      </c>
      <c r="S10" t="n">
        <v>21.27</v>
      </c>
      <c r="T10" t="n">
        <v>5424.46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491.2470843854666</v>
      </c>
      <c r="AB10" t="n">
        <v>672.1459331480058</v>
      </c>
      <c r="AC10" t="n">
        <v>607.9972686511015</v>
      </c>
      <c r="AD10" t="n">
        <v>491247.0843854666</v>
      </c>
      <c r="AE10" t="n">
        <v>672145.9331480059</v>
      </c>
      <c r="AF10" t="n">
        <v>2.448584346883785e-06</v>
      </c>
      <c r="AG10" t="n">
        <v>12.23958333333333</v>
      </c>
      <c r="AH10" t="n">
        <v>607997.2686511015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5.3508</v>
      </c>
      <c r="E11" t="n">
        <v>18.69</v>
      </c>
      <c r="F11" t="n">
        <v>15.88</v>
      </c>
      <c r="G11" t="n">
        <v>63.52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189.31</v>
      </c>
      <c r="Q11" t="n">
        <v>198.05</v>
      </c>
      <c r="R11" t="n">
        <v>36.32</v>
      </c>
      <c r="S11" t="n">
        <v>21.27</v>
      </c>
      <c r="T11" t="n">
        <v>4771.81</v>
      </c>
      <c r="U11" t="n">
        <v>0.59</v>
      </c>
      <c r="V11" t="n">
        <v>0.76</v>
      </c>
      <c r="W11" t="n">
        <v>0.13</v>
      </c>
      <c r="X11" t="n">
        <v>0.29</v>
      </c>
      <c r="Y11" t="n">
        <v>0.5</v>
      </c>
      <c r="Z11" t="n">
        <v>10</v>
      </c>
      <c r="AA11" t="n">
        <v>488.5895407799928</v>
      </c>
      <c r="AB11" t="n">
        <v>668.5097647444474</v>
      </c>
      <c r="AC11" t="n">
        <v>604.7081310565842</v>
      </c>
      <c r="AD11" t="n">
        <v>488589.5407799928</v>
      </c>
      <c r="AE11" t="n">
        <v>668509.7647444473</v>
      </c>
      <c r="AF11" t="n">
        <v>2.462806654881813e-06</v>
      </c>
      <c r="AG11" t="n">
        <v>12.16796875</v>
      </c>
      <c r="AH11" t="n">
        <v>604708.1310565842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5.3662</v>
      </c>
      <c r="E12" t="n">
        <v>18.64</v>
      </c>
      <c r="F12" t="n">
        <v>15.86</v>
      </c>
      <c r="G12" t="n">
        <v>67.97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188.8</v>
      </c>
      <c r="Q12" t="n">
        <v>198.05</v>
      </c>
      <c r="R12" t="n">
        <v>35.49</v>
      </c>
      <c r="S12" t="n">
        <v>21.27</v>
      </c>
      <c r="T12" t="n">
        <v>4363.04</v>
      </c>
      <c r="U12" t="n">
        <v>0.6</v>
      </c>
      <c r="V12" t="n">
        <v>0.76</v>
      </c>
      <c r="W12" t="n">
        <v>0.13</v>
      </c>
      <c r="X12" t="n">
        <v>0.27</v>
      </c>
      <c r="Y12" t="n">
        <v>0.5</v>
      </c>
      <c r="Z12" t="n">
        <v>10</v>
      </c>
      <c r="AA12" t="n">
        <v>487.2307586391604</v>
      </c>
      <c r="AB12" t="n">
        <v>666.650619074123</v>
      </c>
      <c r="AC12" t="n">
        <v>603.0264196397083</v>
      </c>
      <c r="AD12" t="n">
        <v>487230.7586391604</v>
      </c>
      <c r="AE12" t="n">
        <v>666650.619074123</v>
      </c>
      <c r="AF12" t="n">
        <v>2.469894795437465e-06</v>
      </c>
      <c r="AG12" t="n">
        <v>12.13541666666667</v>
      </c>
      <c r="AH12" t="n">
        <v>603026.4196397082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5.3944</v>
      </c>
      <c r="E13" t="n">
        <v>18.54</v>
      </c>
      <c r="F13" t="n">
        <v>15.79</v>
      </c>
      <c r="G13" t="n">
        <v>72.90000000000001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186.98</v>
      </c>
      <c r="Q13" t="n">
        <v>198.04</v>
      </c>
      <c r="R13" t="n">
        <v>33.54</v>
      </c>
      <c r="S13" t="n">
        <v>21.27</v>
      </c>
      <c r="T13" t="n">
        <v>3394.87</v>
      </c>
      <c r="U13" t="n">
        <v>0.63</v>
      </c>
      <c r="V13" t="n">
        <v>0.77</v>
      </c>
      <c r="W13" t="n">
        <v>0.12</v>
      </c>
      <c r="X13" t="n">
        <v>0.2</v>
      </c>
      <c r="Y13" t="n">
        <v>0.5</v>
      </c>
      <c r="Z13" t="n">
        <v>10</v>
      </c>
      <c r="AA13" t="n">
        <v>483.7227318893145</v>
      </c>
      <c r="AB13" t="n">
        <v>661.8507821117662</v>
      </c>
      <c r="AC13" t="n">
        <v>598.6846723804252</v>
      </c>
      <c r="AD13" t="n">
        <v>483722.7318893145</v>
      </c>
      <c r="AE13" t="n">
        <v>661850.7821117662</v>
      </c>
      <c r="AF13" t="n">
        <v>2.482874377493917e-06</v>
      </c>
      <c r="AG13" t="n">
        <v>12.0703125</v>
      </c>
      <c r="AH13" t="n">
        <v>598684.6723804253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5.3951</v>
      </c>
      <c r="E14" t="n">
        <v>18.54</v>
      </c>
      <c r="F14" t="n">
        <v>15.82</v>
      </c>
      <c r="G14" t="n">
        <v>79.12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187.29</v>
      </c>
      <c r="Q14" t="n">
        <v>198.04</v>
      </c>
      <c r="R14" t="n">
        <v>34.44</v>
      </c>
      <c r="S14" t="n">
        <v>21.27</v>
      </c>
      <c r="T14" t="n">
        <v>3850.28</v>
      </c>
      <c r="U14" t="n">
        <v>0.62</v>
      </c>
      <c r="V14" t="n">
        <v>0.77</v>
      </c>
      <c r="W14" t="n">
        <v>0.13</v>
      </c>
      <c r="X14" t="n">
        <v>0.23</v>
      </c>
      <c r="Y14" t="n">
        <v>0.5</v>
      </c>
      <c r="Z14" t="n">
        <v>10</v>
      </c>
      <c r="AA14" t="n">
        <v>484.1332527619041</v>
      </c>
      <c r="AB14" t="n">
        <v>662.4124748805461</v>
      </c>
      <c r="AC14" t="n">
        <v>599.1927579796937</v>
      </c>
      <c r="AD14" t="n">
        <v>484133.2527619042</v>
      </c>
      <c r="AE14" t="n">
        <v>662412.4748805461</v>
      </c>
      <c r="AF14" t="n">
        <v>2.483196565700993e-06</v>
      </c>
      <c r="AG14" t="n">
        <v>12.0703125</v>
      </c>
      <c r="AH14" t="n">
        <v>599192.7579796937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5.4136</v>
      </c>
      <c r="E15" t="n">
        <v>18.47</v>
      </c>
      <c r="F15" t="n">
        <v>15.79</v>
      </c>
      <c r="G15" t="n">
        <v>86.14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186.41</v>
      </c>
      <c r="Q15" t="n">
        <v>198.04</v>
      </c>
      <c r="R15" t="n">
        <v>33.47</v>
      </c>
      <c r="S15" t="n">
        <v>21.27</v>
      </c>
      <c r="T15" t="n">
        <v>3368.11</v>
      </c>
      <c r="U15" t="n">
        <v>0.64</v>
      </c>
      <c r="V15" t="n">
        <v>0.77</v>
      </c>
      <c r="W15" t="n">
        <v>0.13</v>
      </c>
      <c r="X15" t="n">
        <v>0.2</v>
      </c>
      <c r="Y15" t="n">
        <v>0.5</v>
      </c>
      <c r="Z15" t="n">
        <v>10</v>
      </c>
      <c r="AA15" t="n">
        <v>482.2356814093229</v>
      </c>
      <c r="AB15" t="n">
        <v>659.8161340410046</v>
      </c>
      <c r="AC15" t="n">
        <v>596.8442082658909</v>
      </c>
      <c r="AD15" t="n">
        <v>482235.6814093229</v>
      </c>
      <c r="AE15" t="n">
        <v>659816.1340410046</v>
      </c>
      <c r="AF15" t="n">
        <v>2.491711539745119e-06</v>
      </c>
      <c r="AG15" t="n">
        <v>12.02473958333333</v>
      </c>
      <c r="AH15" t="n">
        <v>596844.2082658908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5.4282</v>
      </c>
      <c r="E16" t="n">
        <v>18.42</v>
      </c>
      <c r="F16" t="n">
        <v>15.78</v>
      </c>
      <c r="G16" t="n">
        <v>94.65000000000001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186.06</v>
      </c>
      <c r="Q16" t="n">
        <v>198.04</v>
      </c>
      <c r="R16" t="n">
        <v>32.88</v>
      </c>
      <c r="S16" t="n">
        <v>21.27</v>
      </c>
      <c r="T16" t="n">
        <v>3079.73</v>
      </c>
      <c r="U16" t="n">
        <v>0.65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480.981512119232</v>
      </c>
      <c r="AB16" t="n">
        <v>658.1001242882581</v>
      </c>
      <c r="AC16" t="n">
        <v>595.2919720755117</v>
      </c>
      <c r="AD16" t="n">
        <v>480981.512119232</v>
      </c>
      <c r="AE16" t="n">
        <v>658100.1242882581</v>
      </c>
      <c r="AF16" t="n">
        <v>2.498431465206971e-06</v>
      </c>
      <c r="AG16" t="n">
        <v>11.9921875</v>
      </c>
      <c r="AH16" t="n">
        <v>595291.9720755117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5.4269</v>
      </c>
      <c r="E17" t="n">
        <v>18.43</v>
      </c>
      <c r="F17" t="n">
        <v>15.78</v>
      </c>
      <c r="G17" t="n">
        <v>94.68000000000001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185.56</v>
      </c>
      <c r="Q17" t="n">
        <v>198.04</v>
      </c>
      <c r="R17" t="n">
        <v>33.23</v>
      </c>
      <c r="S17" t="n">
        <v>21.27</v>
      </c>
      <c r="T17" t="n">
        <v>3253.4</v>
      </c>
      <c r="U17" t="n">
        <v>0.64</v>
      </c>
      <c r="V17" t="n">
        <v>0.77</v>
      </c>
      <c r="W17" t="n">
        <v>0.12</v>
      </c>
      <c r="X17" t="n">
        <v>0.19</v>
      </c>
      <c r="Y17" t="n">
        <v>0.5</v>
      </c>
      <c r="Z17" t="n">
        <v>10</v>
      </c>
      <c r="AA17" t="n">
        <v>480.5412470451813</v>
      </c>
      <c r="AB17" t="n">
        <v>657.4977341908178</v>
      </c>
      <c r="AC17" t="n">
        <v>594.7470732435112</v>
      </c>
      <c r="AD17" t="n">
        <v>480541.2470451813</v>
      </c>
      <c r="AE17" t="n">
        <v>657497.7341908178</v>
      </c>
      <c r="AF17" t="n">
        <v>2.497833115679545e-06</v>
      </c>
      <c r="AG17" t="n">
        <v>11.99869791666667</v>
      </c>
      <c r="AH17" t="n">
        <v>594747.0732435111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5.4446</v>
      </c>
      <c r="E18" t="n">
        <v>18.37</v>
      </c>
      <c r="F18" t="n">
        <v>15.75</v>
      </c>
      <c r="G18" t="n">
        <v>105.02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184.49</v>
      </c>
      <c r="Q18" t="n">
        <v>198.04</v>
      </c>
      <c r="R18" t="n">
        <v>32.25</v>
      </c>
      <c r="S18" t="n">
        <v>21.27</v>
      </c>
      <c r="T18" t="n">
        <v>2769.68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478.5136243617606</v>
      </c>
      <c r="AB18" t="n">
        <v>654.723451382962</v>
      </c>
      <c r="AC18" t="n">
        <v>592.2375640931069</v>
      </c>
      <c r="AD18" t="n">
        <v>478513.6243617606</v>
      </c>
      <c r="AE18" t="n">
        <v>654723.4513829621</v>
      </c>
      <c r="AF18" t="n">
        <v>2.505979874629872e-06</v>
      </c>
      <c r="AG18" t="n">
        <v>11.95963541666667</v>
      </c>
      <c r="AH18" t="n">
        <v>592237.5640931069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5.4423</v>
      </c>
      <c r="E19" t="n">
        <v>18.37</v>
      </c>
      <c r="F19" t="n">
        <v>15.76</v>
      </c>
      <c r="G19" t="n">
        <v>105.07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184.36</v>
      </c>
      <c r="Q19" t="n">
        <v>198.04</v>
      </c>
      <c r="R19" t="n">
        <v>32.49</v>
      </c>
      <c r="S19" t="n">
        <v>21.27</v>
      </c>
      <c r="T19" t="n">
        <v>2888.48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478.5337995447293</v>
      </c>
      <c r="AB19" t="n">
        <v>654.7510559583661</v>
      </c>
      <c r="AC19" t="n">
        <v>592.2625341265775</v>
      </c>
      <c r="AD19" t="n">
        <v>478533.7995447293</v>
      </c>
      <c r="AE19" t="n">
        <v>654751.0559583661</v>
      </c>
      <c r="AF19" t="n">
        <v>2.504921256235197e-06</v>
      </c>
      <c r="AG19" t="n">
        <v>11.95963541666667</v>
      </c>
      <c r="AH19" t="n">
        <v>592262.5341265775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5.4602</v>
      </c>
      <c r="E20" t="n">
        <v>18.31</v>
      </c>
      <c r="F20" t="n">
        <v>15.73</v>
      </c>
      <c r="G20" t="n">
        <v>117.99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183.26</v>
      </c>
      <c r="Q20" t="n">
        <v>198.05</v>
      </c>
      <c r="R20" t="n">
        <v>31.49</v>
      </c>
      <c r="S20" t="n">
        <v>21.27</v>
      </c>
      <c r="T20" t="n">
        <v>2394.19</v>
      </c>
      <c r="U20" t="n">
        <v>0.68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476.4793210720788</v>
      </c>
      <c r="AB20" t="n">
        <v>651.9400278748924</v>
      </c>
      <c r="AC20" t="n">
        <v>589.7197866180878</v>
      </c>
      <c r="AD20" t="n">
        <v>476479.3210720788</v>
      </c>
      <c r="AE20" t="n">
        <v>651940.0278748923</v>
      </c>
      <c r="AF20" t="n">
        <v>2.513160068958974e-06</v>
      </c>
      <c r="AG20" t="n">
        <v>11.92057291666667</v>
      </c>
      <c r="AH20" t="n">
        <v>589719.7866180878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5.4583</v>
      </c>
      <c r="E21" t="n">
        <v>18.32</v>
      </c>
      <c r="F21" t="n">
        <v>15.74</v>
      </c>
      <c r="G21" t="n">
        <v>118.04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183.46</v>
      </c>
      <c r="Q21" t="n">
        <v>198.04</v>
      </c>
      <c r="R21" t="n">
        <v>31.79</v>
      </c>
      <c r="S21" t="n">
        <v>21.27</v>
      </c>
      <c r="T21" t="n">
        <v>2544.28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476.8092231850556</v>
      </c>
      <c r="AB21" t="n">
        <v>652.3914145001213</v>
      </c>
      <c r="AC21" t="n">
        <v>590.12809353733</v>
      </c>
      <c r="AD21" t="n">
        <v>476809.2231850556</v>
      </c>
      <c r="AE21" t="n">
        <v>652391.4145001213</v>
      </c>
      <c r="AF21" t="n">
        <v>2.512285558111199e-06</v>
      </c>
      <c r="AG21" t="n">
        <v>11.92708333333333</v>
      </c>
      <c r="AH21" t="n">
        <v>590128.0935373299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5.4569</v>
      </c>
      <c r="E22" t="n">
        <v>18.33</v>
      </c>
      <c r="F22" t="n">
        <v>15.74</v>
      </c>
      <c r="G22" t="n">
        <v>118.07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182.5</v>
      </c>
      <c r="Q22" t="n">
        <v>198.04</v>
      </c>
      <c r="R22" t="n">
        <v>31.91</v>
      </c>
      <c r="S22" t="n">
        <v>21.27</v>
      </c>
      <c r="T22" t="n">
        <v>2601.75</v>
      </c>
      <c r="U22" t="n">
        <v>0.67</v>
      </c>
      <c r="V22" t="n">
        <v>0.77</v>
      </c>
      <c r="W22" t="n">
        <v>0.12</v>
      </c>
      <c r="X22" t="n">
        <v>0.15</v>
      </c>
      <c r="Y22" t="n">
        <v>0.5</v>
      </c>
      <c r="Z22" t="n">
        <v>10</v>
      </c>
      <c r="AA22" t="n">
        <v>475.916243484963</v>
      </c>
      <c r="AB22" t="n">
        <v>651.1696002789705</v>
      </c>
      <c r="AC22" t="n">
        <v>589.0228875506189</v>
      </c>
      <c r="AD22" t="n">
        <v>475916.243484963</v>
      </c>
      <c r="AE22" t="n">
        <v>651169.6002789706</v>
      </c>
      <c r="AF22" t="n">
        <v>2.511641181697048e-06</v>
      </c>
      <c r="AG22" t="n">
        <v>11.93359375</v>
      </c>
      <c r="AH22" t="n">
        <v>589022.8875506188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5.4743</v>
      </c>
      <c r="E23" t="n">
        <v>18.27</v>
      </c>
      <c r="F23" t="n">
        <v>15.72</v>
      </c>
      <c r="G23" t="n">
        <v>134.72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5</v>
      </c>
      <c r="N23" t="n">
        <v>37.74</v>
      </c>
      <c r="O23" t="n">
        <v>23669.2</v>
      </c>
      <c r="P23" t="n">
        <v>181.58</v>
      </c>
      <c r="Q23" t="n">
        <v>198.04</v>
      </c>
      <c r="R23" t="n">
        <v>31.08</v>
      </c>
      <c r="S23" t="n">
        <v>21.27</v>
      </c>
      <c r="T23" t="n">
        <v>2192.13</v>
      </c>
      <c r="U23" t="n">
        <v>0.68</v>
      </c>
      <c r="V23" t="n">
        <v>0.77</v>
      </c>
      <c r="W23" t="n">
        <v>0.12</v>
      </c>
      <c r="X23" t="n">
        <v>0.12</v>
      </c>
      <c r="Y23" t="n">
        <v>0.5</v>
      </c>
      <c r="Z23" t="n">
        <v>10</v>
      </c>
      <c r="AA23" t="n">
        <v>474.1205175390604</v>
      </c>
      <c r="AB23" t="n">
        <v>648.7126088179491</v>
      </c>
      <c r="AC23" t="n">
        <v>586.800387906228</v>
      </c>
      <c r="AD23" t="n">
        <v>474120.5175390604</v>
      </c>
      <c r="AE23" t="n">
        <v>648712.6088179491</v>
      </c>
      <c r="AF23" t="n">
        <v>2.5196498599872e-06</v>
      </c>
      <c r="AG23" t="n">
        <v>11.89453125</v>
      </c>
      <c r="AH23" t="n">
        <v>586800.3879062281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5.4837</v>
      </c>
      <c r="E24" t="n">
        <v>18.24</v>
      </c>
      <c r="F24" t="n">
        <v>15.69</v>
      </c>
      <c r="G24" t="n">
        <v>134.45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181.48</v>
      </c>
      <c r="Q24" t="n">
        <v>198.04</v>
      </c>
      <c r="R24" t="n">
        <v>30.06</v>
      </c>
      <c r="S24" t="n">
        <v>21.27</v>
      </c>
      <c r="T24" t="n">
        <v>1685.4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461.873478558293</v>
      </c>
      <c r="AB24" t="n">
        <v>631.955669783236</v>
      </c>
      <c r="AC24" t="n">
        <v>571.6427076144763</v>
      </c>
      <c r="AD24" t="n">
        <v>461873.478558293</v>
      </c>
      <c r="AE24" t="n">
        <v>631955.669783236</v>
      </c>
      <c r="AF24" t="n">
        <v>2.523976387339351e-06</v>
      </c>
      <c r="AG24" t="n">
        <v>11.875</v>
      </c>
      <c r="AH24" t="n">
        <v>571642.7076144763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5.4747</v>
      </c>
      <c r="E25" t="n">
        <v>18.27</v>
      </c>
      <c r="F25" t="n">
        <v>15.72</v>
      </c>
      <c r="G25" t="n">
        <v>134.71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181.47</v>
      </c>
      <c r="Q25" t="n">
        <v>198.04</v>
      </c>
      <c r="R25" t="n">
        <v>31.1</v>
      </c>
      <c r="S25" t="n">
        <v>21.27</v>
      </c>
      <c r="T25" t="n">
        <v>2203.28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473.9930340156725</v>
      </c>
      <c r="AB25" t="n">
        <v>648.5381802370737</v>
      </c>
      <c r="AC25" t="n">
        <v>586.6426065442995</v>
      </c>
      <c r="AD25" t="n">
        <v>473993.0340156725</v>
      </c>
      <c r="AE25" t="n">
        <v>648538.1802370737</v>
      </c>
      <c r="AF25" t="n">
        <v>2.5198339675341e-06</v>
      </c>
      <c r="AG25" t="n">
        <v>11.89453125</v>
      </c>
      <c r="AH25" t="n">
        <v>586642.6065442995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5.4729</v>
      </c>
      <c r="E26" t="n">
        <v>18.27</v>
      </c>
      <c r="F26" t="n">
        <v>15.72</v>
      </c>
      <c r="G26" t="n">
        <v>134.76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180.72</v>
      </c>
      <c r="Q26" t="n">
        <v>198.05</v>
      </c>
      <c r="R26" t="n">
        <v>31.22</v>
      </c>
      <c r="S26" t="n">
        <v>21.27</v>
      </c>
      <c r="T26" t="n">
        <v>2263.55</v>
      </c>
      <c r="U26" t="n">
        <v>0.68</v>
      </c>
      <c r="V26" t="n">
        <v>0.77</v>
      </c>
      <c r="W26" t="n">
        <v>0.12</v>
      </c>
      <c r="X26" t="n">
        <v>0.13</v>
      </c>
      <c r="Y26" t="n">
        <v>0.5</v>
      </c>
      <c r="Z26" t="n">
        <v>10</v>
      </c>
      <c r="AA26" t="n">
        <v>473.3288953174514</v>
      </c>
      <c r="AB26" t="n">
        <v>647.6294763704361</v>
      </c>
      <c r="AC26" t="n">
        <v>585.8206280993197</v>
      </c>
      <c r="AD26" t="n">
        <v>473328.8953174514</v>
      </c>
      <c r="AE26" t="n">
        <v>647629.4763704361</v>
      </c>
      <c r="AF26" t="n">
        <v>2.51900548357305e-06</v>
      </c>
      <c r="AG26" t="n">
        <v>11.89453125</v>
      </c>
      <c r="AH26" t="n">
        <v>585820.6280993198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5.4907</v>
      </c>
      <c r="E27" t="n">
        <v>18.21</v>
      </c>
      <c r="F27" t="n">
        <v>15.69</v>
      </c>
      <c r="G27" t="n">
        <v>156.95</v>
      </c>
      <c r="H27" t="n">
        <v>2.35</v>
      </c>
      <c r="I27" t="n">
        <v>6</v>
      </c>
      <c r="J27" t="n">
        <v>196.17</v>
      </c>
      <c r="K27" t="n">
        <v>50.28</v>
      </c>
      <c r="L27" t="n">
        <v>26</v>
      </c>
      <c r="M27" t="n">
        <v>4</v>
      </c>
      <c r="N27" t="n">
        <v>39.89</v>
      </c>
      <c r="O27" t="n">
        <v>24428.62</v>
      </c>
      <c r="P27" t="n">
        <v>179.42</v>
      </c>
      <c r="Q27" t="n">
        <v>198.05</v>
      </c>
      <c r="R27" t="n">
        <v>30.31</v>
      </c>
      <c r="S27" t="n">
        <v>21.27</v>
      </c>
      <c r="T27" t="n">
        <v>1811.96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459.5160501534016</v>
      </c>
      <c r="AB27" t="n">
        <v>628.7301322372622</v>
      </c>
      <c r="AC27" t="n">
        <v>568.72501084482</v>
      </c>
      <c r="AD27" t="n">
        <v>459516.0501534016</v>
      </c>
      <c r="AE27" t="n">
        <v>628730.1322372622</v>
      </c>
      <c r="AF27" t="n">
        <v>2.527198269410102e-06</v>
      </c>
      <c r="AG27" t="n">
        <v>11.85546875</v>
      </c>
      <c r="AH27" t="n">
        <v>568725.0108448199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5.4896</v>
      </c>
      <c r="E28" t="n">
        <v>18.22</v>
      </c>
      <c r="F28" t="n">
        <v>15.7</v>
      </c>
      <c r="G28" t="n">
        <v>156.99</v>
      </c>
      <c r="H28" t="n">
        <v>2.42</v>
      </c>
      <c r="I28" t="n">
        <v>6</v>
      </c>
      <c r="J28" t="n">
        <v>197.73</v>
      </c>
      <c r="K28" t="n">
        <v>50.28</v>
      </c>
      <c r="L28" t="n">
        <v>27</v>
      </c>
      <c r="M28" t="n">
        <v>4</v>
      </c>
      <c r="N28" t="n">
        <v>40.45</v>
      </c>
      <c r="O28" t="n">
        <v>24620.33</v>
      </c>
      <c r="P28" t="n">
        <v>179.94</v>
      </c>
      <c r="Q28" t="n">
        <v>198.04</v>
      </c>
      <c r="R28" t="n">
        <v>30.61</v>
      </c>
      <c r="S28" t="n">
        <v>21.27</v>
      </c>
      <c r="T28" t="n">
        <v>1962.82</v>
      </c>
      <c r="U28" t="n">
        <v>0.6899999999999999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460.1236900417477</v>
      </c>
      <c r="AB28" t="n">
        <v>629.5615319396776</v>
      </c>
      <c r="AC28" t="n">
        <v>569.4770629265136</v>
      </c>
      <c r="AD28" t="n">
        <v>460123.6900417477</v>
      </c>
      <c r="AE28" t="n">
        <v>629561.5319396775</v>
      </c>
      <c r="AF28" t="n">
        <v>2.526691973656126e-06</v>
      </c>
      <c r="AG28" t="n">
        <v>11.86197916666667</v>
      </c>
      <c r="AH28" t="n">
        <v>569477.0629265136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5.4877</v>
      </c>
      <c r="E29" t="n">
        <v>18.22</v>
      </c>
      <c r="F29" t="n">
        <v>15.7</v>
      </c>
      <c r="G29" t="n">
        <v>157.05</v>
      </c>
      <c r="H29" t="n">
        <v>2.49</v>
      </c>
      <c r="I29" t="n">
        <v>6</v>
      </c>
      <c r="J29" t="n">
        <v>199.29</v>
      </c>
      <c r="K29" t="n">
        <v>50.28</v>
      </c>
      <c r="L29" t="n">
        <v>28</v>
      </c>
      <c r="M29" t="n">
        <v>4</v>
      </c>
      <c r="N29" t="n">
        <v>41.01</v>
      </c>
      <c r="O29" t="n">
        <v>24812.8</v>
      </c>
      <c r="P29" t="n">
        <v>180.27</v>
      </c>
      <c r="Q29" t="n">
        <v>198.04</v>
      </c>
      <c r="R29" t="n">
        <v>30.75</v>
      </c>
      <c r="S29" t="n">
        <v>21.27</v>
      </c>
      <c r="T29" t="n">
        <v>2030.76</v>
      </c>
      <c r="U29" t="n">
        <v>0.6899999999999999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460.5360745521081</v>
      </c>
      <c r="AB29" t="n">
        <v>630.1257746198731</v>
      </c>
      <c r="AC29" t="n">
        <v>569.9874550772308</v>
      </c>
      <c r="AD29" t="n">
        <v>460536.0745521081</v>
      </c>
      <c r="AE29" t="n">
        <v>630125.7746198731</v>
      </c>
      <c r="AF29" t="n">
        <v>2.525817462808351e-06</v>
      </c>
      <c r="AG29" t="n">
        <v>11.86197916666667</v>
      </c>
      <c r="AH29" t="n">
        <v>569987.4550772308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5.4891</v>
      </c>
      <c r="E30" t="n">
        <v>18.22</v>
      </c>
      <c r="F30" t="n">
        <v>15.7</v>
      </c>
      <c r="G30" t="n">
        <v>157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179.86</v>
      </c>
      <c r="Q30" t="n">
        <v>198.04</v>
      </c>
      <c r="R30" t="n">
        <v>30.61</v>
      </c>
      <c r="S30" t="n">
        <v>21.27</v>
      </c>
      <c r="T30" t="n">
        <v>1963.36</v>
      </c>
      <c r="U30" t="n">
        <v>0.6899999999999999</v>
      </c>
      <c r="V30" t="n">
        <v>0.77</v>
      </c>
      <c r="W30" t="n">
        <v>0.12</v>
      </c>
      <c r="X30" t="n">
        <v>0.11</v>
      </c>
      <c r="Y30" t="n">
        <v>0.5</v>
      </c>
      <c r="Z30" t="n">
        <v>10</v>
      </c>
      <c r="AA30" t="n">
        <v>460.0667753690354</v>
      </c>
      <c r="AB30" t="n">
        <v>629.4836587735742</v>
      </c>
      <c r="AC30" t="n">
        <v>569.4066218660874</v>
      </c>
      <c r="AD30" t="n">
        <v>460066.7753690354</v>
      </c>
      <c r="AE30" t="n">
        <v>629483.6587735743</v>
      </c>
      <c r="AF30" t="n">
        <v>2.526461839222501e-06</v>
      </c>
      <c r="AG30" t="n">
        <v>11.86197916666667</v>
      </c>
      <c r="AH30" t="n">
        <v>569406.6218660874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5.4958</v>
      </c>
      <c r="E31" t="n">
        <v>18.2</v>
      </c>
      <c r="F31" t="n">
        <v>15.68</v>
      </c>
      <c r="G31" t="n">
        <v>156.78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178.85</v>
      </c>
      <c r="Q31" t="n">
        <v>198.04</v>
      </c>
      <c r="R31" t="n">
        <v>29.78</v>
      </c>
      <c r="S31" t="n">
        <v>21.27</v>
      </c>
      <c r="T31" t="n">
        <v>1549.41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458.681060135056</v>
      </c>
      <c r="AB31" t="n">
        <v>627.587662057002</v>
      </c>
      <c r="AC31" t="n">
        <v>567.6915764150968</v>
      </c>
      <c r="AD31" t="n">
        <v>458681.060135056</v>
      </c>
      <c r="AE31" t="n">
        <v>627587.6620570021</v>
      </c>
      <c r="AF31" t="n">
        <v>2.529545640633077e-06</v>
      </c>
      <c r="AG31" t="n">
        <v>11.84895833333333</v>
      </c>
      <c r="AH31" t="n">
        <v>567691.5764150969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5.4892</v>
      </c>
      <c r="E32" t="n">
        <v>18.22</v>
      </c>
      <c r="F32" t="n">
        <v>15.7</v>
      </c>
      <c r="G32" t="n">
        <v>157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177.98</v>
      </c>
      <c r="Q32" t="n">
        <v>198.04</v>
      </c>
      <c r="R32" t="n">
        <v>30.59</v>
      </c>
      <c r="S32" t="n">
        <v>21.27</v>
      </c>
      <c r="T32" t="n">
        <v>1953.71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458.1984765849704</v>
      </c>
      <c r="AB32" t="n">
        <v>626.9273699536914</v>
      </c>
      <c r="AC32" t="n">
        <v>567.0943016634004</v>
      </c>
      <c r="AD32" t="n">
        <v>458198.4765849704</v>
      </c>
      <c r="AE32" t="n">
        <v>626927.3699536914</v>
      </c>
      <c r="AF32" t="n">
        <v>2.526507866109226e-06</v>
      </c>
      <c r="AG32" t="n">
        <v>11.86197916666667</v>
      </c>
      <c r="AH32" t="n">
        <v>567094.3016634004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5.5064</v>
      </c>
      <c r="E33" t="n">
        <v>18.16</v>
      </c>
      <c r="F33" t="n">
        <v>15.68</v>
      </c>
      <c r="G33" t="n">
        <v>188.1</v>
      </c>
      <c r="H33" t="n">
        <v>2.76</v>
      </c>
      <c r="I33" t="n">
        <v>5</v>
      </c>
      <c r="J33" t="n">
        <v>205.59</v>
      </c>
      <c r="K33" t="n">
        <v>50.28</v>
      </c>
      <c r="L33" t="n">
        <v>32</v>
      </c>
      <c r="M33" t="n">
        <v>3</v>
      </c>
      <c r="N33" t="n">
        <v>43.31</v>
      </c>
      <c r="O33" t="n">
        <v>25590.57</v>
      </c>
      <c r="P33" t="n">
        <v>176.62</v>
      </c>
      <c r="Q33" t="n">
        <v>198.04</v>
      </c>
      <c r="R33" t="n">
        <v>29.75</v>
      </c>
      <c r="S33" t="n">
        <v>21.27</v>
      </c>
      <c r="T33" t="n">
        <v>1540.11</v>
      </c>
      <c r="U33" t="n">
        <v>0.71</v>
      </c>
      <c r="V33" t="n">
        <v>0.77</v>
      </c>
      <c r="W33" t="n">
        <v>0.12</v>
      </c>
      <c r="X33" t="n">
        <v>0.08</v>
      </c>
      <c r="Y33" t="n">
        <v>0.5</v>
      </c>
      <c r="Z33" t="n">
        <v>10</v>
      </c>
      <c r="AA33" t="n">
        <v>456.0065834422692</v>
      </c>
      <c r="AB33" t="n">
        <v>623.9283250563468</v>
      </c>
      <c r="AC33" t="n">
        <v>564.3814814018725</v>
      </c>
      <c r="AD33" t="n">
        <v>456006.5834422692</v>
      </c>
      <c r="AE33" t="n">
        <v>623928.3250563468</v>
      </c>
      <c r="AF33" t="n">
        <v>2.534424490625928e-06</v>
      </c>
      <c r="AG33" t="n">
        <v>11.82291666666667</v>
      </c>
      <c r="AH33" t="n">
        <v>564381.4814018725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5.5058</v>
      </c>
      <c r="E34" t="n">
        <v>18.16</v>
      </c>
      <c r="F34" t="n">
        <v>15.68</v>
      </c>
      <c r="G34" t="n">
        <v>188.12</v>
      </c>
      <c r="H34" t="n">
        <v>2.83</v>
      </c>
      <c r="I34" t="n">
        <v>5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177.51</v>
      </c>
      <c r="Q34" t="n">
        <v>198.05</v>
      </c>
      <c r="R34" t="n">
        <v>29.76</v>
      </c>
      <c r="S34" t="n">
        <v>21.27</v>
      </c>
      <c r="T34" t="n">
        <v>1545.36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456.9126113559381</v>
      </c>
      <c r="AB34" t="n">
        <v>625.167992418959</v>
      </c>
      <c r="AC34" t="n">
        <v>565.5028366512811</v>
      </c>
      <c r="AD34" t="n">
        <v>456912.6113559381</v>
      </c>
      <c r="AE34" t="n">
        <v>625167.992418959</v>
      </c>
      <c r="AF34" t="n">
        <v>2.534148329305578e-06</v>
      </c>
      <c r="AG34" t="n">
        <v>11.82291666666667</v>
      </c>
      <c r="AH34" t="n">
        <v>565502.8366512811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5.5076</v>
      </c>
      <c r="E35" t="n">
        <v>18.16</v>
      </c>
      <c r="F35" t="n">
        <v>15.67</v>
      </c>
      <c r="G35" t="n">
        <v>188.05</v>
      </c>
      <c r="H35" t="n">
        <v>2.89</v>
      </c>
      <c r="I35" t="n">
        <v>5</v>
      </c>
      <c r="J35" t="n">
        <v>208.78</v>
      </c>
      <c r="K35" t="n">
        <v>50.28</v>
      </c>
      <c r="L35" t="n">
        <v>34</v>
      </c>
      <c r="M35" t="n">
        <v>3</v>
      </c>
      <c r="N35" t="n">
        <v>44.5</v>
      </c>
      <c r="O35" t="n">
        <v>25984.2</v>
      </c>
      <c r="P35" t="n">
        <v>178.06</v>
      </c>
      <c r="Q35" t="n">
        <v>198.04</v>
      </c>
      <c r="R35" t="n">
        <v>29.66</v>
      </c>
      <c r="S35" t="n">
        <v>21.27</v>
      </c>
      <c r="T35" t="n">
        <v>1493.11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457.3338805795235</v>
      </c>
      <c r="AB35" t="n">
        <v>625.7443915557552</v>
      </c>
      <c r="AC35" t="n">
        <v>566.0242250634426</v>
      </c>
      <c r="AD35" t="n">
        <v>457333.8805795235</v>
      </c>
      <c r="AE35" t="n">
        <v>625744.3915557552</v>
      </c>
      <c r="AF35" t="n">
        <v>2.534976813266628e-06</v>
      </c>
      <c r="AG35" t="n">
        <v>11.82291666666667</v>
      </c>
      <c r="AH35" t="n">
        <v>566024.2250634426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5.5064</v>
      </c>
      <c r="E36" t="n">
        <v>18.16</v>
      </c>
      <c r="F36" t="n">
        <v>15.68</v>
      </c>
      <c r="G36" t="n">
        <v>188.1</v>
      </c>
      <c r="H36" t="n">
        <v>2.96</v>
      </c>
      <c r="I36" t="n">
        <v>5</v>
      </c>
      <c r="J36" t="n">
        <v>210.39</v>
      </c>
      <c r="K36" t="n">
        <v>50.28</v>
      </c>
      <c r="L36" t="n">
        <v>35</v>
      </c>
      <c r="M36" t="n">
        <v>3</v>
      </c>
      <c r="N36" t="n">
        <v>45.11</v>
      </c>
      <c r="O36" t="n">
        <v>26182.25</v>
      </c>
      <c r="P36" t="n">
        <v>178.27</v>
      </c>
      <c r="Q36" t="n">
        <v>198.04</v>
      </c>
      <c r="R36" t="n">
        <v>29.81</v>
      </c>
      <c r="S36" t="n">
        <v>21.27</v>
      </c>
      <c r="T36" t="n">
        <v>1567.67</v>
      </c>
      <c r="U36" t="n">
        <v>0.71</v>
      </c>
      <c r="V36" t="n">
        <v>0.77</v>
      </c>
      <c r="W36" t="n">
        <v>0.12</v>
      </c>
      <c r="X36" t="n">
        <v>0.08</v>
      </c>
      <c r="Y36" t="n">
        <v>0.5</v>
      </c>
      <c r="Z36" t="n">
        <v>10</v>
      </c>
      <c r="AA36" t="n">
        <v>457.6372734821286</v>
      </c>
      <c r="AB36" t="n">
        <v>626.1595071098498</v>
      </c>
      <c r="AC36" t="n">
        <v>566.3997225716727</v>
      </c>
      <c r="AD36" t="n">
        <v>457637.2734821286</v>
      </c>
      <c r="AE36" t="n">
        <v>626159.5071098497</v>
      </c>
      <c r="AF36" t="n">
        <v>2.534424490625928e-06</v>
      </c>
      <c r="AG36" t="n">
        <v>11.82291666666667</v>
      </c>
      <c r="AH36" t="n">
        <v>566399.7225716726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5.5059</v>
      </c>
      <c r="E37" t="n">
        <v>18.16</v>
      </c>
      <c r="F37" t="n">
        <v>15.68</v>
      </c>
      <c r="G37" t="n">
        <v>188.12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178.61</v>
      </c>
      <c r="Q37" t="n">
        <v>198.04</v>
      </c>
      <c r="R37" t="n">
        <v>29.88</v>
      </c>
      <c r="S37" t="n">
        <v>21.27</v>
      </c>
      <c r="T37" t="n">
        <v>1603.11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457.9954291078857</v>
      </c>
      <c r="AB37" t="n">
        <v>626.6495514377218</v>
      </c>
      <c r="AC37" t="n">
        <v>566.8429977566742</v>
      </c>
      <c r="AD37" t="n">
        <v>457995.4291078857</v>
      </c>
      <c r="AE37" t="n">
        <v>626649.5514377218</v>
      </c>
      <c r="AF37" t="n">
        <v>2.534194356192303e-06</v>
      </c>
      <c r="AG37" t="n">
        <v>11.82291666666667</v>
      </c>
      <c r="AH37" t="n">
        <v>566842.9977566742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5.5107</v>
      </c>
      <c r="E38" t="n">
        <v>18.15</v>
      </c>
      <c r="F38" t="n">
        <v>15.66</v>
      </c>
      <c r="G38" t="n">
        <v>187.93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178.03</v>
      </c>
      <c r="Q38" t="n">
        <v>198.04</v>
      </c>
      <c r="R38" t="n">
        <v>29.3</v>
      </c>
      <c r="S38" t="n">
        <v>21.27</v>
      </c>
      <c r="T38" t="n">
        <v>1313.24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457.1246611247751</v>
      </c>
      <c r="AB38" t="n">
        <v>625.4581282676575</v>
      </c>
      <c r="AC38" t="n">
        <v>565.765282341788</v>
      </c>
      <c r="AD38" t="n">
        <v>457124.6611247751</v>
      </c>
      <c r="AE38" t="n">
        <v>625458.1282676575</v>
      </c>
      <c r="AF38" t="n">
        <v>2.536403646755103e-06</v>
      </c>
      <c r="AG38" t="n">
        <v>11.81640625</v>
      </c>
      <c r="AH38" t="n">
        <v>565765.2823417879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5.5051</v>
      </c>
      <c r="E39" t="n">
        <v>18.16</v>
      </c>
      <c r="F39" t="n">
        <v>15.68</v>
      </c>
      <c r="G39" t="n">
        <v>188.15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177.34</v>
      </c>
      <c r="Q39" t="n">
        <v>198.04</v>
      </c>
      <c r="R39" t="n">
        <v>29.95</v>
      </c>
      <c r="S39" t="n">
        <v>21.27</v>
      </c>
      <c r="T39" t="n">
        <v>1639.13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  <c r="AA39" t="n">
        <v>456.7754193314618</v>
      </c>
      <c r="AB39" t="n">
        <v>624.9802802385857</v>
      </c>
      <c r="AC39" t="n">
        <v>565.3330394579468</v>
      </c>
      <c r="AD39" t="n">
        <v>456775.4193314618</v>
      </c>
      <c r="AE39" t="n">
        <v>624980.2802385857</v>
      </c>
      <c r="AF39" t="n">
        <v>2.533826141098503e-06</v>
      </c>
      <c r="AG39" t="n">
        <v>11.82291666666667</v>
      </c>
      <c r="AH39" t="n">
        <v>565333.0394579468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5.5036</v>
      </c>
      <c r="E40" t="n">
        <v>18.17</v>
      </c>
      <c r="F40" t="n">
        <v>15.68</v>
      </c>
      <c r="G40" t="n">
        <v>188.21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176.78</v>
      </c>
      <c r="Q40" t="n">
        <v>198.05</v>
      </c>
      <c r="R40" t="n">
        <v>30.11</v>
      </c>
      <c r="S40" t="n">
        <v>21.27</v>
      </c>
      <c r="T40" t="n">
        <v>1717.34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456.2877966594924</v>
      </c>
      <c r="AB40" t="n">
        <v>624.3130933864032</v>
      </c>
      <c r="AC40" t="n">
        <v>564.729527982534</v>
      </c>
      <c r="AD40" t="n">
        <v>456287.7966594924</v>
      </c>
      <c r="AE40" t="n">
        <v>624313.0933864033</v>
      </c>
      <c r="AF40" t="n">
        <v>2.533135737797628e-06</v>
      </c>
      <c r="AG40" t="n">
        <v>11.82942708333333</v>
      </c>
      <c r="AH40" t="n">
        <v>564729.527982534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5.5068</v>
      </c>
      <c r="E41" t="n">
        <v>18.16</v>
      </c>
      <c r="F41" t="n">
        <v>15.67</v>
      </c>
      <c r="G41" t="n">
        <v>188.09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174.72</v>
      </c>
      <c r="Q41" t="n">
        <v>198.04</v>
      </c>
      <c r="R41" t="n">
        <v>29.67</v>
      </c>
      <c r="S41" t="n">
        <v>21.27</v>
      </c>
      <c r="T41" t="n">
        <v>1495.85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454.0685251475813</v>
      </c>
      <c r="AB41" t="n">
        <v>621.2765881964574</v>
      </c>
      <c r="AC41" t="n">
        <v>561.9828225861547</v>
      </c>
      <c r="AD41" t="n">
        <v>454068.5251475814</v>
      </c>
      <c r="AE41" t="n">
        <v>621276.5881964574</v>
      </c>
      <c r="AF41" t="n">
        <v>2.534608598172829e-06</v>
      </c>
      <c r="AG41" t="n">
        <v>11.82291666666667</v>
      </c>
      <c r="AH41" t="n">
        <v>561982.8225861547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4.723</v>
      </c>
      <c r="E2" t="n">
        <v>21.17</v>
      </c>
      <c r="F2" t="n">
        <v>17.58</v>
      </c>
      <c r="G2" t="n">
        <v>10.65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136.17</v>
      </c>
      <c r="Q2" t="n">
        <v>198.08</v>
      </c>
      <c r="R2" t="n">
        <v>89.43000000000001</v>
      </c>
      <c r="S2" t="n">
        <v>21.27</v>
      </c>
      <c r="T2" t="n">
        <v>30905.87</v>
      </c>
      <c r="U2" t="n">
        <v>0.24</v>
      </c>
      <c r="V2" t="n">
        <v>0.6899999999999999</v>
      </c>
      <c r="W2" t="n">
        <v>0.26</v>
      </c>
      <c r="X2" t="n">
        <v>1.98</v>
      </c>
      <c r="Y2" t="n">
        <v>0.5</v>
      </c>
      <c r="Z2" t="n">
        <v>10</v>
      </c>
      <c r="AA2" t="n">
        <v>442.2387537163937</v>
      </c>
      <c r="AB2" t="n">
        <v>605.0905730316241</v>
      </c>
      <c r="AC2" t="n">
        <v>547.341577991438</v>
      </c>
      <c r="AD2" t="n">
        <v>442238.7537163937</v>
      </c>
      <c r="AE2" t="n">
        <v>605090.5730316241</v>
      </c>
      <c r="AF2" t="n">
        <v>2.710224242306767e-06</v>
      </c>
      <c r="AG2" t="n">
        <v>13.78255208333333</v>
      </c>
      <c r="AH2" t="n">
        <v>547341.5779914381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5.2001</v>
      </c>
      <c r="E3" t="n">
        <v>19.23</v>
      </c>
      <c r="F3" t="n">
        <v>16.53</v>
      </c>
      <c r="G3" t="n">
        <v>21.1</v>
      </c>
      <c r="H3" t="n">
        <v>0.43</v>
      </c>
      <c r="I3" t="n">
        <v>47</v>
      </c>
      <c r="J3" t="n">
        <v>82.04000000000001</v>
      </c>
      <c r="K3" t="n">
        <v>35.1</v>
      </c>
      <c r="L3" t="n">
        <v>2</v>
      </c>
      <c r="M3" t="n">
        <v>45</v>
      </c>
      <c r="N3" t="n">
        <v>9.94</v>
      </c>
      <c r="O3" t="n">
        <v>10352.53</v>
      </c>
      <c r="P3" t="n">
        <v>126.29</v>
      </c>
      <c r="Q3" t="n">
        <v>198.04</v>
      </c>
      <c r="R3" t="n">
        <v>56.27</v>
      </c>
      <c r="S3" t="n">
        <v>21.27</v>
      </c>
      <c r="T3" t="n">
        <v>14586.48</v>
      </c>
      <c r="U3" t="n">
        <v>0.38</v>
      </c>
      <c r="V3" t="n">
        <v>0.73</v>
      </c>
      <c r="W3" t="n">
        <v>0.19</v>
      </c>
      <c r="X3" t="n">
        <v>0.93</v>
      </c>
      <c r="Y3" t="n">
        <v>0.5</v>
      </c>
      <c r="Z3" t="n">
        <v>10</v>
      </c>
      <c r="AA3" t="n">
        <v>387.3864482433798</v>
      </c>
      <c r="AB3" t="n">
        <v>530.039228770518</v>
      </c>
      <c r="AC3" t="n">
        <v>479.4530286913889</v>
      </c>
      <c r="AD3" t="n">
        <v>387386.4482433798</v>
      </c>
      <c r="AE3" t="n">
        <v>530039.228770518</v>
      </c>
      <c r="AF3" t="n">
        <v>2.984001076099814e-06</v>
      </c>
      <c r="AG3" t="n">
        <v>12.51953125</v>
      </c>
      <c r="AH3" t="n">
        <v>479453.0286913889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5.3658</v>
      </c>
      <c r="E4" t="n">
        <v>18.64</v>
      </c>
      <c r="F4" t="n">
        <v>16.21</v>
      </c>
      <c r="G4" t="n">
        <v>31.38</v>
      </c>
      <c r="H4" t="n">
        <v>0.63</v>
      </c>
      <c r="I4" t="n">
        <v>31</v>
      </c>
      <c r="J4" t="n">
        <v>83.25</v>
      </c>
      <c r="K4" t="n">
        <v>35.1</v>
      </c>
      <c r="L4" t="n">
        <v>3</v>
      </c>
      <c r="M4" t="n">
        <v>29</v>
      </c>
      <c r="N4" t="n">
        <v>10.15</v>
      </c>
      <c r="O4" t="n">
        <v>10501.19</v>
      </c>
      <c r="P4" t="n">
        <v>122.36</v>
      </c>
      <c r="Q4" t="n">
        <v>198.05</v>
      </c>
      <c r="R4" t="n">
        <v>46.52</v>
      </c>
      <c r="S4" t="n">
        <v>21.27</v>
      </c>
      <c r="T4" t="n">
        <v>9793.620000000001</v>
      </c>
      <c r="U4" t="n">
        <v>0.46</v>
      </c>
      <c r="V4" t="n">
        <v>0.75</v>
      </c>
      <c r="W4" t="n">
        <v>0.16</v>
      </c>
      <c r="X4" t="n">
        <v>0.62</v>
      </c>
      <c r="Y4" t="n">
        <v>0.5</v>
      </c>
      <c r="Z4" t="n">
        <v>10</v>
      </c>
      <c r="AA4" t="n">
        <v>376.4798918013913</v>
      </c>
      <c r="AB4" t="n">
        <v>515.1163970832779</v>
      </c>
      <c r="AC4" t="n">
        <v>465.9544111160531</v>
      </c>
      <c r="AD4" t="n">
        <v>376479.8918013913</v>
      </c>
      <c r="AE4" t="n">
        <v>515116.3970832779</v>
      </c>
      <c r="AF4" t="n">
        <v>3.079085589534121e-06</v>
      </c>
      <c r="AG4" t="n">
        <v>12.13541666666667</v>
      </c>
      <c r="AH4" t="n">
        <v>465954.4111160531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5.4567</v>
      </c>
      <c r="E5" t="n">
        <v>18.33</v>
      </c>
      <c r="F5" t="n">
        <v>16.04</v>
      </c>
      <c r="G5" t="n">
        <v>41.84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119.48</v>
      </c>
      <c r="Q5" t="n">
        <v>198.04</v>
      </c>
      <c r="R5" t="n">
        <v>41.11</v>
      </c>
      <c r="S5" t="n">
        <v>21.27</v>
      </c>
      <c r="T5" t="n">
        <v>7127.38</v>
      </c>
      <c r="U5" t="n">
        <v>0.52</v>
      </c>
      <c r="V5" t="n">
        <v>0.76</v>
      </c>
      <c r="W5" t="n">
        <v>0.14</v>
      </c>
      <c r="X5" t="n">
        <v>0.44</v>
      </c>
      <c r="Y5" t="n">
        <v>0.5</v>
      </c>
      <c r="Z5" t="n">
        <v>10</v>
      </c>
      <c r="AA5" t="n">
        <v>369.9917728749863</v>
      </c>
      <c r="AB5" t="n">
        <v>506.2390665325652</v>
      </c>
      <c r="AC5" t="n">
        <v>457.9243205336888</v>
      </c>
      <c r="AD5" t="n">
        <v>369991.7728749863</v>
      </c>
      <c r="AE5" t="n">
        <v>506239.0665325652</v>
      </c>
      <c r="AF5" t="n">
        <v>3.131247220621498e-06</v>
      </c>
      <c r="AG5" t="n">
        <v>11.93359375</v>
      </c>
      <c r="AH5" t="n">
        <v>457924.3205336888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5.5308</v>
      </c>
      <c r="E6" t="n">
        <v>18.08</v>
      </c>
      <c r="F6" t="n">
        <v>15.88</v>
      </c>
      <c r="G6" t="n">
        <v>52.93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116.76</v>
      </c>
      <c r="Q6" t="n">
        <v>198.04</v>
      </c>
      <c r="R6" t="n">
        <v>36.13</v>
      </c>
      <c r="S6" t="n">
        <v>21.27</v>
      </c>
      <c r="T6" t="n">
        <v>4661.79</v>
      </c>
      <c r="U6" t="n">
        <v>0.59</v>
      </c>
      <c r="V6" t="n">
        <v>0.76</v>
      </c>
      <c r="W6" t="n">
        <v>0.13</v>
      </c>
      <c r="X6" t="n">
        <v>0.28</v>
      </c>
      <c r="Y6" t="n">
        <v>0.5</v>
      </c>
      <c r="Z6" t="n">
        <v>10</v>
      </c>
      <c r="AA6" t="n">
        <v>354.2709225400367</v>
      </c>
      <c r="AB6" t="n">
        <v>484.7291055493189</v>
      </c>
      <c r="AC6" t="n">
        <v>438.4672400372636</v>
      </c>
      <c r="AD6" t="n">
        <v>354270.9225400367</v>
      </c>
      <c r="AE6" t="n">
        <v>484729.1055493189</v>
      </c>
      <c r="AF6" t="n">
        <v>3.173768418240582e-06</v>
      </c>
      <c r="AG6" t="n">
        <v>11.77083333333333</v>
      </c>
      <c r="AH6" t="n">
        <v>438467.2400372636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5.5476</v>
      </c>
      <c r="E7" t="n">
        <v>18.03</v>
      </c>
      <c r="F7" t="n">
        <v>15.88</v>
      </c>
      <c r="G7" t="n">
        <v>63.5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13</v>
      </c>
      <c r="N7" t="n">
        <v>10.78</v>
      </c>
      <c r="O7" t="n">
        <v>10949.33</v>
      </c>
      <c r="P7" t="n">
        <v>114.91</v>
      </c>
      <c r="Q7" t="n">
        <v>198.05</v>
      </c>
      <c r="R7" t="n">
        <v>36.01</v>
      </c>
      <c r="S7" t="n">
        <v>21.27</v>
      </c>
      <c r="T7" t="n">
        <v>4619.49</v>
      </c>
      <c r="U7" t="n">
        <v>0.59</v>
      </c>
      <c r="V7" t="n">
        <v>0.76</v>
      </c>
      <c r="W7" t="n">
        <v>0.13</v>
      </c>
      <c r="X7" t="n">
        <v>0.28</v>
      </c>
      <c r="Y7" t="n">
        <v>0.5</v>
      </c>
      <c r="Z7" t="n">
        <v>10</v>
      </c>
      <c r="AA7" t="n">
        <v>351.9611857286425</v>
      </c>
      <c r="AB7" t="n">
        <v>481.5688217455728</v>
      </c>
      <c r="AC7" t="n">
        <v>435.6085692842609</v>
      </c>
      <c r="AD7" t="n">
        <v>351961.1857286424</v>
      </c>
      <c r="AE7" t="n">
        <v>481568.8217455728</v>
      </c>
      <c r="AF7" t="n">
        <v>3.183408851708876e-06</v>
      </c>
      <c r="AG7" t="n">
        <v>11.73828125</v>
      </c>
      <c r="AH7" t="n">
        <v>435608.5692842609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5.574</v>
      </c>
      <c r="E8" t="n">
        <v>17.94</v>
      </c>
      <c r="F8" t="n">
        <v>15.82</v>
      </c>
      <c r="G8" t="n">
        <v>73.04000000000001</v>
      </c>
      <c r="H8" t="n">
        <v>1.39</v>
      </c>
      <c r="I8" t="n">
        <v>13</v>
      </c>
      <c r="J8" t="n">
        <v>88.09999999999999</v>
      </c>
      <c r="K8" t="n">
        <v>35.1</v>
      </c>
      <c r="L8" t="n">
        <v>7</v>
      </c>
      <c r="M8" t="n">
        <v>11</v>
      </c>
      <c r="N8" t="n">
        <v>11</v>
      </c>
      <c r="O8" t="n">
        <v>11099.43</v>
      </c>
      <c r="P8" t="n">
        <v>112.94</v>
      </c>
      <c r="Q8" t="n">
        <v>198.04</v>
      </c>
      <c r="R8" t="n">
        <v>34.26</v>
      </c>
      <c r="S8" t="n">
        <v>21.27</v>
      </c>
      <c r="T8" t="n">
        <v>3755.29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349.0926173701937</v>
      </c>
      <c r="AB8" t="n">
        <v>477.6439199652389</v>
      </c>
      <c r="AC8" t="n">
        <v>432.0582546212077</v>
      </c>
      <c r="AD8" t="n">
        <v>349092.6173701937</v>
      </c>
      <c r="AE8" t="n">
        <v>477643.9199652389</v>
      </c>
      <c r="AF8" t="n">
        <v>3.19855810430191e-06</v>
      </c>
      <c r="AG8" t="n">
        <v>11.6796875</v>
      </c>
      <c r="AH8" t="n">
        <v>432058.2546212077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5.5918</v>
      </c>
      <c r="E9" t="n">
        <v>17.88</v>
      </c>
      <c r="F9" t="n">
        <v>15.8</v>
      </c>
      <c r="G9" t="n">
        <v>86.19</v>
      </c>
      <c r="H9" t="n">
        <v>1.57</v>
      </c>
      <c r="I9" t="n">
        <v>11</v>
      </c>
      <c r="J9" t="n">
        <v>89.31999999999999</v>
      </c>
      <c r="K9" t="n">
        <v>35.1</v>
      </c>
      <c r="L9" t="n">
        <v>8</v>
      </c>
      <c r="M9" t="n">
        <v>9</v>
      </c>
      <c r="N9" t="n">
        <v>11.22</v>
      </c>
      <c r="O9" t="n">
        <v>11249.89</v>
      </c>
      <c r="P9" t="n">
        <v>110.81</v>
      </c>
      <c r="Q9" t="n">
        <v>198.05</v>
      </c>
      <c r="R9" t="n">
        <v>33.74</v>
      </c>
      <c r="S9" t="n">
        <v>21.27</v>
      </c>
      <c r="T9" t="n">
        <v>3504.42</v>
      </c>
      <c r="U9" t="n">
        <v>0.63</v>
      </c>
      <c r="V9" t="n">
        <v>0.77</v>
      </c>
      <c r="W9" t="n">
        <v>0.13</v>
      </c>
      <c r="X9" t="n">
        <v>0.21</v>
      </c>
      <c r="Y9" t="n">
        <v>0.5</v>
      </c>
      <c r="Z9" t="n">
        <v>10</v>
      </c>
      <c r="AA9" t="n">
        <v>346.4554032373</v>
      </c>
      <c r="AB9" t="n">
        <v>474.0355672429375</v>
      </c>
      <c r="AC9" t="n">
        <v>428.7942780183679</v>
      </c>
      <c r="AD9" t="n">
        <v>346455.4032373</v>
      </c>
      <c r="AE9" t="n">
        <v>474035.5672429375</v>
      </c>
      <c r="AF9" t="n">
        <v>3.208772373095698e-06</v>
      </c>
      <c r="AG9" t="n">
        <v>11.640625</v>
      </c>
      <c r="AH9" t="n">
        <v>428794.2780183679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5.6053</v>
      </c>
      <c r="E10" t="n">
        <v>17.84</v>
      </c>
      <c r="F10" t="n">
        <v>15.78</v>
      </c>
      <c r="G10" t="n">
        <v>94.66</v>
      </c>
      <c r="H10" t="n">
        <v>1.75</v>
      </c>
      <c r="I10" t="n">
        <v>10</v>
      </c>
      <c r="J10" t="n">
        <v>90.54000000000001</v>
      </c>
      <c r="K10" t="n">
        <v>35.1</v>
      </c>
      <c r="L10" t="n">
        <v>9</v>
      </c>
      <c r="M10" t="n">
        <v>8</v>
      </c>
      <c r="N10" t="n">
        <v>11.44</v>
      </c>
      <c r="O10" t="n">
        <v>11400.71</v>
      </c>
      <c r="P10" t="n">
        <v>109.8</v>
      </c>
      <c r="Q10" t="n">
        <v>198.04</v>
      </c>
      <c r="R10" t="n">
        <v>32.86</v>
      </c>
      <c r="S10" t="n">
        <v>21.27</v>
      </c>
      <c r="T10" t="n">
        <v>3070.47</v>
      </c>
      <c r="U10" t="n">
        <v>0.65</v>
      </c>
      <c r="V10" t="n">
        <v>0.77</v>
      </c>
      <c r="W10" t="n">
        <v>0.13</v>
      </c>
      <c r="X10" t="n">
        <v>0.18</v>
      </c>
      <c r="Y10" t="n">
        <v>0.5</v>
      </c>
      <c r="Z10" t="n">
        <v>10</v>
      </c>
      <c r="AA10" t="n">
        <v>345.0396659728228</v>
      </c>
      <c r="AB10" t="n">
        <v>472.0984930597597</v>
      </c>
      <c r="AC10" t="n">
        <v>427.042075476532</v>
      </c>
      <c r="AD10" t="n">
        <v>345039.6659728228</v>
      </c>
      <c r="AE10" t="n">
        <v>472098.4930597597</v>
      </c>
      <c r="AF10" t="n">
        <v>3.216519149989863e-06</v>
      </c>
      <c r="AG10" t="n">
        <v>11.61458333333333</v>
      </c>
      <c r="AH10" t="n">
        <v>427042.075476532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5.6144</v>
      </c>
      <c r="E11" t="n">
        <v>17.81</v>
      </c>
      <c r="F11" t="n">
        <v>15.76</v>
      </c>
      <c r="G11" t="n">
        <v>105.1</v>
      </c>
      <c r="H11" t="n">
        <v>1.91</v>
      </c>
      <c r="I11" t="n">
        <v>9</v>
      </c>
      <c r="J11" t="n">
        <v>91.77</v>
      </c>
      <c r="K11" t="n">
        <v>35.1</v>
      </c>
      <c r="L11" t="n">
        <v>10</v>
      </c>
      <c r="M11" t="n">
        <v>7</v>
      </c>
      <c r="N11" t="n">
        <v>11.67</v>
      </c>
      <c r="O11" t="n">
        <v>11551.91</v>
      </c>
      <c r="P11" t="n">
        <v>107.64</v>
      </c>
      <c r="Q11" t="n">
        <v>198.05</v>
      </c>
      <c r="R11" t="n">
        <v>32.57</v>
      </c>
      <c r="S11" t="n">
        <v>21.27</v>
      </c>
      <c r="T11" t="n">
        <v>2929.33</v>
      </c>
      <c r="U11" t="n">
        <v>0.65</v>
      </c>
      <c r="V11" t="n">
        <v>0.77</v>
      </c>
      <c r="W11" t="n">
        <v>0.12</v>
      </c>
      <c r="X11" t="n">
        <v>0.17</v>
      </c>
      <c r="Y11" t="n">
        <v>0.5</v>
      </c>
      <c r="Z11" t="n">
        <v>10</v>
      </c>
      <c r="AA11" t="n">
        <v>342.635805825605</v>
      </c>
      <c r="AB11" t="n">
        <v>468.8094255555112</v>
      </c>
      <c r="AC11" t="n">
        <v>424.0669119586537</v>
      </c>
      <c r="AD11" t="n">
        <v>342635.8058256049</v>
      </c>
      <c r="AE11" t="n">
        <v>468809.4255555112</v>
      </c>
      <c r="AF11" t="n">
        <v>3.221741051451856e-06</v>
      </c>
      <c r="AG11" t="n">
        <v>11.59505208333333</v>
      </c>
      <c r="AH11" t="n">
        <v>424066.9119586537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5.637</v>
      </c>
      <c r="E12" t="n">
        <v>17.74</v>
      </c>
      <c r="F12" t="n">
        <v>15.71</v>
      </c>
      <c r="G12" t="n">
        <v>117.83</v>
      </c>
      <c r="H12" t="n">
        <v>2.08</v>
      </c>
      <c r="I12" t="n">
        <v>8</v>
      </c>
      <c r="J12" t="n">
        <v>93</v>
      </c>
      <c r="K12" t="n">
        <v>35.1</v>
      </c>
      <c r="L12" t="n">
        <v>11</v>
      </c>
      <c r="M12" t="n">
        <v>6</v>
      </c>
      <c r="N12" t="n">
        <v>11.9</v>
      </c>
      <c r="O12" t="n">
        <v>11703.47</v>
      </c>
      <c r="P12" t="n">
        <v>105.41</v>
      </c>
      <c r="Q12" t="n">
        <v>198.04</v>
      </c>
      <c r="R12" t="n">
        <v>30.68</v>
      </c>
      <c r="S12" t="n">
        <v>21.27</v>
      </c>
      <c r="T12" t="n">
        <v>1985.5</v>
      </c>
      <c r="U12" t="n">
        <v>0.6899999999999999</v>
      </c>
      <c r="V12" t="n">
        <v>0.77</v>
      </c>
      <c r="W12" t="n">
        <v>0.12</v>
      </c>
      <c r="X12" t="n">
        <v>0.12</v>
      </c>
      <c r="Y12" t="n">
        <v>0.5</v>
      </c>
      <c r="Z12" t="n">
        <v>10</v>
      </c>
      <c r="AA12" t="n">
        <v>339.7243080255815</v>
      </c>
      <c r="AB12" t="n">
        <v>464.8257858193016</v>
      </c>
      <c r="AC12" t="n">
        <v>420.4634652077945</v>
      </c>
      <c r="AD12" t="n">
        <v>339724.3080255815</v>
      </c>
      <c r="AE12" t="n">
        <v>464825.7858193016</v>
      </c>
      <c r="AF12" t="n">
        <v>3.234709729808013e-06</v>
      </c>
      <c r="AG12" t="n">
        <v>11.54947916666667</v>
      </c>
      <c r="AH12" t="n">
        <v>420463.4652077944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5.6261</v>
      </c>
      <c r="E13" t="n">
        <v>17.77</v>
      </c>
      <c r="F13" t="n">
        <v>15.74</v>
      </c>
      <c r="G13" t="n">
        <v>118.08</v>
      </c>
      <c r="H13" t="n">
        <v>2.24</v>
      </c>
      <c r="I13" t="n">
        <v>8</v>
      </c>
      <c r="J13" t="n">
        <v>94.23</v>
      </c>
      <c r="K13" t="n">
        <v>35.1</v>
      </c>
      <c r="L13" t="n">
        <v>12</v>
      </c>
      <c r="M13" t="n">
        <v>5</v>
      </c>
      <c r="N13" t="n">
        <v>12.13</v>
      </c>
      <c r="O13" t="n">
        <v>11855.41</v>
      </c>
      <c r="P13" t="n">
        <v>103.29</v>
      </c>
      <c r="Q13" t="n">
        <v>198.04</v>
      </c>
      <c r="R13" t="n">
        <v>31.91</v>
      </c>
      <c r="S13" t="n">
        <v>21.27</v>
      </c>
      <c r="T13" t="n">
        <v>2603.21</v>
      </c>
      <c r="U13" t="n">
        <v>0.67</v>
      </c>
      <c r="V13" t="n">
        <v>0.77</v>
      </c>
      <c r="W13" t="n">
        <v>0.12</v>
      </c>
      <c r="X13" t="n">
        <v>0.15</v>
      </c>
      <c r="Y13" t="n">
        <v>0.5</v>
      </c>
      <c r="Z13" t="n">
        <v>10</v>
      </c>
      <c r="AA13" t="n">
        <v>338.0523551736385</v>
      </c>
      <c r="AB13" t="n">
        <v>462.5381461659192</v>
      </c>
      <c r="AC13" t="n">
        <v>418.3941546722085</v>
      </c>
      <c r="AD13" t="n">
        <v>338052.3551736386</v>
      </c>
      <c r="AE13" t="n">
        <v>462538.1461659191</v>
      </c>
      <c r="AF13" t="n">
        <v>3.228454924760132e-06</v>
      </c>
      <c r="AG13" t="n">
        <v>11.56901041666667</v>
      </c>
      <c r="AH13" t="n">
        <v>418394.1546722085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5.6394</v>
      </c>
      <c r="E14" t="n">
        <v>17.73</v>
      </c>
      <c r="F14" t="n">
        <v>15.72</v>
      </c>
      <c r="G14" t="n">
        <v>134.74</v>
      </c>
      <c r="H14" t="n">
        <v>2.39</v>
      </c>
      <c r="I14" t="n">
        <v>7</v>
      </c>
      <c r="J14" t="n">
        <v>95.45999999999999</v>
      </c>
      <c r="K14" t="n">
        <v>35.1</v>
      </c>
      <c r="L14" t="n">
        <v>13</v>
      </c>
      <c r="M14" t="n">
        <v>1</v>
      </c>
      <c r="N14" t="n">
        <v>12.36</v>
      </c>
      <c r="O14" t="n">
        <v>12007.73</v>
      </c>
      <c r="P14" t="n">
        <v>102.7</v>
      </c>
      <c r="Q14" t="n">
        <v>198.05</v>
      </c>
      <c r="R14" t="n">
        <v>30.94</v>
      </c>
      <c r="S14" t="n">
        <v>21.27</v>
      </c>
      <c r="T14" t="n">
        <v>2122.38</v>
      </c>
      <c r="U14" t="n">
        <v>0.6899999999999999</v>
      </c>
      <c r="V14" t="n">
        <v>0.77</v>
      </c>
      <c r="W14" t="n">
        <v>0.13</v>
      </c>
      <c r="X14" t="n">
        <v>0.13</v>
      </c>
      <c r="Y14" t="n">
        <v>0.5</v>
      </c>
      <c r="Z14" t="n">
        <v>10</v>
      </c>
      <c r="AA14" t="n">
        <v>337.0758110207663</v>
      </c>
      <c r="AB14" t="n">
        <v>461.2019953738719</v>
      </c>
      <c r="AC14" t="n">
        <v>417.1855242364547</v>
      </c>
      <c r="AD14" t="n">
        <v>337075.8110207663</v>
      </c>
      <c r="AE14" t="n">
        <v>461201.9953738719</v>
      </c>
      <c r="AF14" t="n">
        <v>3.236086934589198e-06</v>
      </c>
      <c r="AG14" t="n">
        <v>11.54296875</v>
      </c>
      <c r="AH14" t="n">
        <v>417185.5242364547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5.641</v>
      </c>
      <c r="E15" t="n">
        <v>17.73</v>
      </c>
      <c r="F15" t="n">
        <v>15.71</v>
      </c>
      <c r="G15" t="n">
        <v>134.7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103.89</v>
      </c>
      <c r="Q15" t="n">
        <v>198.04</v>
      </c>
      <c r="R15" t="n">
        <v>30.81</v>
      </c>
      <c r="S15" t="n">
        <v>21.27</v>
      </c>
      <c r="T15" t="n">
        <v>2059.24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338.1523580608826</v>
      </c>
      <c r="AB15" t="n">
        <v>462.6749745280626</v>
      </c>
      <c r="AC15" t="n">
        <v>418.5179243275088</v>
      </c>
      <c r="AD15" t="n">
        <v>338152.3580608827</v>
      </c>
      <c r="AE15" t="n">
        <v>462674.9745280626</v>
      </c>
      <c r="AF15" t="n">
        <v>3.237005071109988e-06</v>
      </c>
      <c r="AG15" t="n">
        <v>11.54296875</v>
      </c>
      <c r="AH15" t="n">
        <v>418517.9243275088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5.6398</v>
      </c>
      <c r="E16" t="n">
        <v>17.73</v>
      </c>
      <c r="F16" t="n">
        <v>15.72</v>
      </c>
      <c r="G16" t="n">
        <v>134.73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105.04</v>
      </c>
      <c r="Q16" t="n">
        <v>198.04</v>
      </c>
      <c r="R16" t="n">
        <v>30.89</v>
      </c>
      <c r="S16" t="n">
        <v>21.27</v>
      </c>
      <c r="T16" t="n">
        <v>2100.25</v>
      </c>
      <c r="U16" t="n">
        <v>0.6899999999999999</v>
      </c>
      <c r="V16" t="n">
        <v>0.77</v>
      </c>
      <c r="W16" t="n">
        <v>0.13</v>
      </c>
      <c r="X16" t="n">
        <v>0.12</v>
      </c>
      <c r="Y16" t="n">
        <v>0.5</v>
      </c>
      <c r="Z16" t="n">
        <v>10</v>
      </c>
      <c r="AA16" t="n">
        <v>339.3233522762321</v>
      </c>
      <c r="AB16" t="n">
        <v>464.2771804741224</v>
      </c>
      <c r="AC16" t="n">
        <v>419.9672179867867</v>
      </c>
      <c r="AD16" t="n">
        <v>339323.3522762321</v>
      </c>
      <c r="AE16" t="n">
        <v>464277.1804741223</v>
      </c>
      <c r="AF16" t="n">
        <v>3.236316468719396e-06</v>
      </c>
      <c r="AG16" t="n">
        <v>11.54296875</v>
      </c>
      <c r="AH16" t="n">
        <v>419967.2179867867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4.3764</v>
      </c>
      <c r="E2" t="n">
        <v>22.85</v>
      </c>
      <c r="F2" t="n">
        <v>18.08</v>
      </c>
      <c r="G2" t="n">
        <v>8.82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170.23</v>
      </c>
      <c r="Q2" t="n">
        <v>198.05</v>
      </c>
      <c r="R2" t="n">
        <v>104.75</v>
      </c>
      <c r="S2" t="n">
        <v>21.27</v>
      </c>
      <c r="T2" t="n">
        <v>38446.69</v>
      </c>
      <c r="U2" t="n">
        <v>0.2</v>
      </c>
      <c r="V2" t="n">
        <v>0.67</v>
      </c>
      <c r="W2" t="n">
        <v>0.31</v>
      </c>
      <c r="X2" t="n">
        <v>2.48</v>
      </c>
      <c r="Y2" t="n">
        <v>0.5</v>
      </c>
      <c r="Z2" t="n">
        <v>10</v>
      </c>
      <c r="AA2" t="n">
        <v>547.366087129532</v>
      </c>
      <c r="AB2" t="n">
        <v>748.9304284981042</v>
      </c>
      <c r="AC2" t="n">
        <v>677.4535595327027</v>
      </c>
      <c r="AD2" t="n">
        <v>547366.087129532</v>
      </c>
      <c r="AE2" t="n">
        <v>748930.4284981042</v>
      </c>
      <c r="AF2" t="n">
        <v>2.290389871769748e-06</v>
      </c>
      <c r="AG2" t="n">
        <v>14.87630208333333</v>
      </c>
      <c r="AH2" t="n">
        <v>677453.5595327027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4.9944</v>
      </c>
      <c r="E3" t="n">
        <v>20.02</v>
      </c>
      <c r="F3" t="n">
        <v>16.72</v>
      </c>
      <c r="G3" t="n">
        <v>17.6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156.21</v>
      </c>
      <c r="Q3" t="n">
        <v>198.07</v>
      </c>
      <c r="R3" t="n">
        <v>62.25</v>
      </c>
      <c r="S3" t="n">
        <v>21.27</v>
      </c>
      <c r="T3" t="n">
        <v>17527.62</v>
      </c>
      <c r="U3" t="n">
        <v>0.34</v>
      </c>
      <c r="V3" t="n">
        <v>0.73</v>
      </c>
      <c r="W3" t="n">
        <v>0.2</v>
      </c>
      <c r="X3" t="n">
        <v>1.12</v>
      </c>
      <c r="Y3" t="n">
        <v>0.5</v>
      </c>
      <c r="Z3" t="n">
        <v>10</v>
      </c>
      <c r="AA3" t="n">
        <v>457.6802276188339</v>
      </c>
      <c r="AB3" t="n">
        <v>626.2182788546926</v>
      </c>
      <c r="AC3" t="n">
        <v>566.4528852236743</v>
      </c>
      <c r="AD3" t="n">
        <v>457680.2276188339</v>
      </c>
      <c r="AE3" t="n">
        <v>626218.2788546926</v>
      </c>
      <c r="AF3" t="n">
        <v>2.613820303346775e-06</v>
      </c>
      <c r="AG3" t="n">
        <v>13.03385416666667</v>
      </c>
      <c r="AH3" t="n">
        <v>566452.8852236744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5.2085</v>
      </c>
      <c r="E4" t="n">
        <v>19.2</v>
      </c>
      <c r="F4" t="n">
        <v>16.32</v>
      </c>
      <c r="G4" t="n">
        <v>25.77</v>
      </c>
      <c r="H4" t="n">
        <v>0.48</v>
      </c>
      <c r="I4" t="n">
        <v>38</v>
      </c>
      <c r="J4" t="n">
        <v>109.96</v>
      </c>
      <c r="K4" t="n">
        <v>41.65</v>
      </c>
      <c r="L4" t="n">
        <v>3</v>
      </c>
      <c r="M4" t="n">
        <v>36</v>
      </c>
      <c r="N4" t="n">
        <v>15.31</v>
      </c>
      <c r="O4" t="n">
        <v>13795.21</v>
      </c>
      <c r="P4" t="n">
        <v>151.35</v>
      </c>
      <c r="Q4" t="n">
        <v>198.06</v>
      </c>
      <c r="R4" t="n">
        <v>49.61</v>
      </c>
      <c r="S4" t="n">
        <v>21.27</v>
      </c>
      <c r="T4" t="n">
        <v>11304.04</v>
      </c>
      <c r="U4" t="n">
        <v>0.43</v>
      </c>
      <c r="V4" t="n">
        <v>0.74</v>
      </c>
      <c r="W4" t="n">
        <v>0.17</v>
      </c>
      <c r="X4" t="n">
        <v>0.72</v>
      </c>
      <c r="Y4" t="n">
        <v>0.5</v>
      </c>
      <c r="Z4" t="n">
        <v>10</v>
      </c>
      <c r="AA4" t="n">
        <v>430.2761133221914</v>
      </c>
      <c r="AB4" t="n">
        <v>588.7227606898293</v>
      </c>
      <c r="AC4" t="n">
        <v>532.5358866871753</v>
      </c>
      <c r="AD4" t="n">
        <v>430276.1133221914</v>
      </c>
      <c r="AE4" t="n">
        <v>588722.7606898294</v>
      </c>
      <c r="AF4" t="n">
        <v>2.725869583930338e-06</v>
      </c>
      <c r="AG4" t="n">
        <v>12.5</v>
      </c>
      <c r="AH4" t="n">
        <v>532535.8866871754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5.3178</v>
      </c>
      <c r="E5" t="n">
        <v>18.8</v>
      </c>
      <c r="F5" t="n">
        <v>16.15</v>
      </c>
      <c r="G5" t="n">
        <v>34.6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26</v>
      </c>
      <c r="N5" t="n">
        <v>15.58</v>
      </c>
      <c r="O5" t="n">
        <v>13952.52</v>
      </c>
      <c r="P5" t="n">
        <v>148.8</v>
      </c>
      <c r="Q5" t="n">
        <v>198.04</v>
      </c>
      <c r="R5" t="n">
        <v>44.45</v>
      </c>
      <c r="S5" t="n">
        <v>21.27</v>
      </c>
      <c r="T5" t="n">
        <v>8772.780000000001</v>
      </c>
      <c r="U5" t="n">
        <v>0.48</v>
      </c>
      <c r="V5" t="n">
        <v>0.75</v>
      </c>
      <c r="W5" t="n">
        <v>0.15</v>
      </c>
      <c r="X5" t="n">
        <v>0.55</v>
      </c>
      <c r="Y5" t="n">
        <v>0.5</v>
      </c>
      <c r="Z5" t="n">
        <v>10</v>
      </c>
      <c r="AA5" t="n">
        <v>422.5342596030794</v>
      </c>
      <c r="AB5" t="n">
        <v>578.1300148848593</v>
      </c>
      <c r="AC5" t="n">
        <v>522.9540976748196</v>
      </c>
      <c r="AD5" t="n">
        <v>422534.2596030794</v>
      </c>
      <c r="AE5" t="n">
        <v>578130.0148848593</v>
      </c>
      <c r="AF5" t="n">
        <v>2.783071762201162e-06</v>
      </c>
      <c r="AG5" t="n">
        <v>12.23958333333333</v>
      </c>
      <c r="AH5" t="n">
        <v>522954.0976748196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5.3938</v>
      </c>
      <c r="E6" t="n">
        <v>18.54</v>
      </c>
      <c r="F6" t="n">
        <v>16.01</v>
      </c>
      <c r="G6" t="n">
        <v>43.68</v>
      </c>
      <c r="H6" t="n">
        <v>0.78</v>
      </c>
      <c r="I6" t="n">
        <v>22</v>
      </c>
      <c r="J6" t="n">
        <v>112.51</v>
      </c>
      <c r="K6" t="n">
        <v>41.65</v>
      </c>
      <c r="L6" t="n">
        <v>5</v>
      </c>
      <c r="M6" t="n">
        <v>20</v>
      </c>
      <c r="N6" t="n">
        <v>15.86</v>
      </c>
      <c r="O6" t="n">
        <v>14110.24</v>
      </c>
      <c r="P6" t="n">
        <v>146.29</v>
      </c>
      <c r="Q6" t="n">
        <v>198.05</v>
      </c>
      <c r="R6" t="n">
        <v>40.41</v>
      </c>
      <c r="S6" t="n">
        <v>21.27</v>
      </c>
      <c r="T6" t="n">
        <v>6781.07</v>
      </c>
      <c r="U6" t="n">
        <v>0.53</v>
      </c>
      <c r="V6" t="n">
        <v>0.76</v>
      </c>
      <c r="W6" t="n">
        <v>0.14</v>
      </c>
      <c r="X6" t="n">
        <v>0.42</v>
      </c>
      <c r="Y6" t="n">
        <v>0.5</v>
      </c>
      <c r="Z6" t="n">
        <v>10</v>
      </c>
      <c r="AA6" t="n">
        <v>416.5136337181053</v>
      </c>
      <c r="AB6" t="n">
        <v>569.8923289377698</v>
      </c>
      <c r="AC6" t="n">
        <v>515.5026049128554</v>
      </c>
      <c r="AD6" t="n">
        <v>416513.6337181053</v>
      </c>
      <c r="AE6" t="n">
        <v>569892.3289377698</v>
      </c>
      <c r="AF6" t="n">
        <v>2.822846378382155e-06</v>
      </c>
      <c r="AG6" t="n">
        <v>12.0703125</v>
      </c>
      <c r="AH6" t="n">
        <v>515502.6049128554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5.4369</v>
      </c>
      <c r="E7" t="n">
        <v>18.39</v>
      </c>
      <c r="F7" t="n">
        <v>15.93</v>
      </c>
      <c r="G7" t="n">
        <v>50.32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144.72</v>
      </c>
      <c r="Q7" t="n">
        <v>198.04</v>
      </c>
      <c r="R7" t="n">
        <v>37.48</v>
      </c>
      <c r="S7" t="n">
        <v>21.27</v>
      </c>
      <c r="T7" t="n">
        <v>5333.99</v>
      </c>
      <c r="U7" t="n">
        <v>0.57</v>
      </c>
      <c r="V7" t="n">
        <v>0.76</v>
      </c>
      <c r="W7" t="n">
        <v>0.15</v>
      </c>
      <c r="X7" t="n">
        <v>0.34</v>
      </c>
      <c r="Y7" t="n">
        <v>0.5</v>
      </c>
      <c r="Z7" t="n">
        <v>10</v>
      </c>
      <c r="AA7" t="n">
        <v>412.8546303836221</v>
      </c>
      <c r="AB7" t="n">
        <v>564.8859191516955</v>
      </c>
      <c r="AC7" t="n">
        <v>510.9739998502238</v>
      </c>
      <c r="AD7" t="n">
        <v>412854.6303836221</v>
      </c>
      <c r="AE7" t="n">
        <v>564885.9191516954</v>
      </c>
      <c r="AF7" t="n">
        <v>2.845402772558482e-06</v>
      </c>
      <c r="AG7" t="n">
        <v>11.97265625</v>
      </c>
      <c r="AH7" t="n">
        <v>510973.9998502238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5.4674</v>
      </c>
      <c r="E8" t="n">
        <v>18.29</v>
      </c>
      <c r="F8" t="n">
        <v>15.9</v>
      </c>
      <c r="G8" t="n">
        <v>59.62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143.11</v>
      </c>
      <c r="Q8" t="n">
        <v>198.04</v>
      </c>
      <c r="R8" t="n">
        <v>36.7</v>
      </c>
      <c r="S8" t="n">
        <v>21.27</v>
      </c>
      <c r="T8" t="n">
        <v>4955.71</v>
      </c>
      <c r="U8" t="n">
        <v>0.58</v>
      </c>
      <c r="V8" t="n">
        <v>0.76</v>
      </c>
      <c r="W8" t="n">
        <v>0.13</v>
      </c>
      <c r="X8" t="n">
        <v>0.3</v>
      </c>
      <c r="Y8" t="n">
        <v>0.5</v>
      </c>
      <c r="Z8" t="n">
        <v>10</v>
      </c>
      <c r="AA8" t="n">
        <v>410.0176692062122</v>
      </c>
      <c r="AB8" t="n">
        <v>561.0042637108694</v>
      </c>
      <c r="AC8" t="n">
        <v>507.4628041567326</v>
      </c>
      <c r="AD8" t="n">
        <v>410017.6692062123</v>
      </c>
      <c r="AE8" t="n">
        <v>561004.2637108694</v>
      </c>
      <c r="AF8" t="n">
        <v>2.86136495405217e-06</v>
      </c>
      <c r="AG8" t="n">
        <v>11.90755208333333</v>
      </c>
      <c r="AH8" t="n">
        <v>507462.8041567326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5.4934</v>
      </c>
      <c r="E9" t="n">
        <v>18.2</v>
      </c>
      <c r="F9" t="n">
        <v>15.86</v>
      </c>
      <c r="G9" t="n">
        <v>67.95999999999999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142.22</v>
      </c>
      <c r="Q9" t="n">
        <v>198.04</v>
      </c>
      <c r="R9" t="n">
        <v>35.34</v>
      </c>
      <c r="S9" t="n">
        <v>21.27</v>
      </c>
      <c r="T9" t="n">
        <v>4287.35</v>
      </c>
      <c r="U9" t="n">
        <v>0.6</v>
      </c>
      <c r="V9" t="n">
        <v>0.76</v>
      </c>
      <c r="W9" t="n">
        <v>0.13</v>
      </c>
      <c r="X9" t="n">
        <v>0.26</v>
      </c>
      <c r="Y9" t="n">
        <v>0.5</v>
      </c>
      <c r="Z9" t="n">
        <v>10</v>
      </c>
      <c r="AA9" t="n">
        <v>397.2496885544945</v>
      </c>
      <c r="AB9" t="n">
        <v>543.5345492996372</v>
      </c>
      <c r="AC9" t="n">
        <v>491.6603747700103</v>
      </c>
      <c r="AD9" t="n">
        <v>397249.6885544945</v>
      </c>
      <c r="AE9" t="n">
        <v>543534.5492996372</v>
      </c>
      <c r="AF9" t="n">
        <v>2.874972059587773e-06</v>
      </c>
      <c r="AG9" t="n">
        <v>11.84895833333333</v>
      </c>
      <c r="AH9" t="n">
        <v>491660.3747700102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5.5137</v>
      </c>
      <c r="E10" t="n">
        <v>18.14</v>
      </c>
      <c r="F10" t="n">
        <v>15.81</v>
      </c>
      <c r="G10" t="n">
        <v>72.98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11</v>
      </c>
      <c r="N10" t="n">
        <v>17.01</v>
      </c>
      <c r="O10" t="n">
        <v>14745.39</v>
      </c>
      <c r="P10" t="n">
        <v>140</v>
      </c>
      <c r="Q10" t="n">
        <v>198.04</v>
      </c>
      <c r="R10" t="n">
        <v>34.11</v>
      </c>
      <c r="S10" t="n">
        <v>21.27</v>
      </c>
      <c r="T10" t="n">
        <v>3677.72</v>
      </c>
      <c r="U10" t="n">
        <v>0.62</v>
      </c>
      <c r="V10" t="n">
        <v>0.77</v>
      </c>
      <c r="W10" t="n">
        <v>0.12</v>
      </c>
      <c r="X10" t="n">
        <v>0.22</v>
      </c>
      <c r="Y10" t="n">
        <v>0.5</v>
      </c>
      <c r="Z10" t="n">
        <v>10</v>
      </c>
      <c r="AA10" t="n">
        <v>394.1551617941734</v>
      </c>
      <c r="AB10" t="n">
        <v>539.3004812652804</v>
      </c>
      <c r="AC10" t="n">
        <v>487.8304002463006</v>
      </c>
      <c r="AD10" t="n">
        <v>394155.1617941734</v>
      </c>
      <c r="AE10" t="n">
        <v>539300.4812652804</v>
      </c>
      <c r="AF10" t="n">
        <v>2.885596068909802e-06</v>
      </c>
      <c r="AG10" t="n">
        <v>11.80989583333333</v>
      </c>
      <c r="AH10" t="n">
        <v>487830.4002463006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5.5308</v>
      </c>
      <c r="E11" t="n">
        <v>18.08</v>
      </c>
      <c r="F11" t="n">
        <v>15.8</v>
      </c>
      <c r="G11" t="n">
        <v>86.18000000000001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138.88</v>
      </c>
      <c r="Q11" t="n">
        <v>198.05</v>
      </c>
      <c r="R11" t="n">
        <v>33.69</v>
      </c>
      <c r="S11" t="n">
        <v>21.27</v>
      </c>
      <c r="T11" t="n">
        <v>3476.59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392.4174839653177</v>
      </c>
      <c r="AB11" t="n">
        <v>536.9229137989048</v>
      </c>
      <c r="AC11" t="n">
        <v>485.679744481979</v>
      </c>
      <c r="AD11" t="n">
        <v>392417.4839653177</v>
      </c>
      <c r="AE11" t="n">
        <v>536922.9137989047</v>
      </c>
      <c r="AF11" t="n">
        <v>2.894545357550526e-06</v>
      </c>
      <c r="AG11" t="n">
        <v>11.77083333333333</v>
      </c>
      <c r="AH11" t="n">
        <v>485679.7444819789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5.5464</v>
      </c>
      <c r="E12" t="n">
        <v>18.03</v>
      </c>
      <c r="F12" t="n">
        <v>15.77</v>
      </c>
      <c r="G12" t="n">
        <v>94.63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137.76</v>
      </c>
      <c r="Q12" t="n">
        <v>198.04</v>
      </c>
      <c r="R12" t="n">
        <v>32.74</v>
      </c>
      <c r="S12" t="n">
        <v>21.27</v>
      </c>
      <c r="T12" t="n">
        <v>3007.25</v>
      </c>
      <c r="U12" t="n">
        <v>0.65</v>
      </c>
      <c r="V12" t="n">
        <v>0.77</v>
      </c>
      <c r="W12" t="n">
        <v>0.12</v>
      </c>
      <c r="X12" t="n">
        <v>0.18</v>
      </c>
      <c r="Y12" t="n">
        <v>0.5</v>
      </c>
      <c r="Z12" t="n">
        <v>10</v>
      </c>
      <c r="AA12" t="n">
        <v>390.6716718978186</v>
      </c>
      <c r="AB12" t="n">
        <v>534.5342167083598</v>
      </c>
      <c r="AC12" t="n">
        <v>483.5190212891982</v>
      </c>
      <c r="AD12" t="n">
        <v>390671.6718978186</v>
      </c>
      <c r="AE12" t="n">
        <v>534534.2167083599</v>
      </c>
      <c r="AF12" t="n">
        <v>2.902709620871888e-06</v>
      </c>
      <c r="AG12" t="n">
        <v>11.73828125</v>
      </c>
      <c r="AH12" t="n">
        <v>483519.0212891982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5.5437</v>
      </c>
      <c r="E13" t="n">
        <v>18.04</v>
      </c>
      <c r="F13" t="n">
        <v>15.78</v>
      </c>
      <c r="G13" t="n">
        <v>94.68000000000001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8</v>
      </c>
      <c r="N13" t="n">
        <v>17.91</v>
      </c>
      <c r="O13" t="n">
        <v>15226.31</v>
      </c>
      <c r="P13" t="n">
        <v>136.84</v>
      </c>
      <c r="Q13" t="n">
        <v>198.04</v>
      </c>
      <c r="R13" t="n">
        <v>33.07</v>
      </c>
      <c r="S13" t="n">
        <v>21.27</v>
      </c>
      <c r="T13" t="n">
        <v>3171.74</v>
      </c>
      <c r="U13" t="n">
        <v>0.64</v>
      </c>
      <c r="V13" t="n">
        <v>0.77</v>
      </c>
      <c r="W13" t="n">
        <v>0.12</v>
      </c>
      <c r="X13" t="n">
        <v>0.19</v>
      </c>
      <c r="Y13" t="n">
        <v>0.5</v>
      </c>
      <c r="Z13" t="n">
        <v>10</v>
      </c>
      <c r="AA13" t="n">
        <v>389.8966614822097</v>
      </c>
      <c r="AB13" t="n">
        <v>533.4738132666773</v>
      </c>
      <c r="AC13" t="n">
        <v>482.5598212637044</v>
      </c>
      <c r="AD13" t="n">
        <v>389896.6614822097</v>
      </c>
      <c r="AE13" t="n">
        <v>533473.8132666773</v>
      </c>
      <c r="AF13" t="n">
        <v>2.901296575297037e-06</v>
      </c>
      <c r="AG13" t="n">
        <v>11.74479166666667</v>
      </c>
      <c r="AH13" t="n">
        <v>482559.8212637043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5.5565</v>
      </c>
      <c r="E14" t="n">
        <v>18</v>
      </c>
      <c r="F14" t="n">
        <v>15.76</v>
      </c>
      <c r="G14" t="n">
        <v>105.07</v>
      </c>
      <c r="H14" t="n">
        <v>1.87</v>
      </c>
      <c r="I14" t="n">
        <v>9</v>
      </c>
      <c r="J14" t="n">
        <v>122.87</v>
      </c>
      <c r="K14" t="n">
        <v>41.65</v>
      </c>
      <c r="L14" t="n">
        <v>13</v>
      </c>
      <c r="M14" t="n">
        <v>7</v>
      </c>
      <c r="N14" t="n">
        <v>18.22</v>
      </c>
      <c r="O14" t="n">
        <v>15387.5</v>
      </c>
      <c r="P14" t="n">
        <v>136.18</v>
      </c>
      <c r="Q14" t="n">
        <v>198.04</v>
      </c>
      <c r="R14" t="n">
        <v>32.44</v>
      </c>
      <c r="S14" t="n">
        <v>21.27</v>
      </c>
      <c r="T14" t="n">
        <v>2862.65</v>
      </c>
      <c r="U14" t="n">
        <v>0.66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388.7424690679207</v>
      </c>
      <c r="AB14" t="n">
        <v>531.8945962860714</v>
      </c>
      <c r="AC14" t="n">
        <v>481.1313225352826</v>
      </c>
      <c r="AD14" t="n">
        <v>388742.4690679207</v>
      </c>
      <c r="AE14" t="n">
        <v>531894.5962860715</v>
      </c>
      <c r="AF14" t="n">
        <v>2.907995458022256e-06</v>
      </c>
      <c r="AG14" t="n">
        <v>11.71875</v>
      </c>
      <c r="AH14" t="n">
        <v>481131.3225352826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5.5764</v>
      </c>
      <c r="E15" t="n">
        <v>17.93</v>
      </c>
      <c r="F15" t="n">
        <v>15.72</v>
      </c>
      <c r="G15" t="n">
        <v>117.89</v>
      </c>
      <c r="H15" t="n">
        <v>1.99</v>
      </c>
      <c r="I15" t="n">
        <v>8</v>
      </c>
      <c r="J15" t="n">
        <v>124.18</v>
      </c>
      <c r="K15" t="n">
        <v>41.65</v>
      </c>
      <c r="L15" t="n">
        <v>14</v>
      </c>
      <c r="M15" t="n">
        <v>6</v>
      </c>
      <c r="N15" t="n">
        <v>18.53</v>
      </c>
      <c r="O15" t="n">
        <v>15549.15</v>
      </c>
      <c r="P15" t="n">
        <v>134.41</v>
      </c>
      <c r="Q15" t="n">
        <v>198.04</v>
      </c>
      <c r="R15" t="n">
        <v>31</v>
      </c>
      <c r="S15" t="n">
        <v>21.27</v>
      </c>
      <c r="T15" t="n">
        <v>2149.1</v>
      </c>
      <c r="U15" t="n">
        <v>0.6899999999999999</v>
      </c>
      <c r="V15" t="n">
        <v>0.77</v>
      </c>
      <c r="W15" t="n">
        <v>0.12</v>
      </c>
      <c r="X15" t="n">
        <v>0.12</v>
      </c>
      <c r="Y15" t="n">
        <v>0.5</v>
      </c>
      <c r="Z15" t="n">
        <v>10</v>
      </c>
      <c r="AA15" t="n">
        <v>386.20141960103</v>
      </c>
      <c r="AB15" t="n">
        <v>528.4178203022809</v>
      </c>
      <c r="AC15" t="n">
        <v>477.9863651716992</v>
      </c>
      <c r="AD15" t="n">
        <v>386201.4196010299</v>
      </c>
      <c r="AE15" t="n">
        <v>528417.8203022809</v>
      </c>
      <c r="AF15" t="n">
        <v>2.918410127259121e-06</v>
      </c>
      <c r="AG15" t="n">
        <v>11.67317708333333</v>
      </c>
      <c r="AH15" t="n">
        <v>477986.3651716992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5.5682</v>
      </c>
      <c r="E16" t="n">
        <v>17.96</v>
      </c>
      <c r="F16" t="n">
        <v>15.75</v>
      </c>
      <c r="G16" t="n">
        <v>118.09</v>
      </c>
      <c r="H16" t="n">
        <v>2.11</v>
      </c>
      <c r="I16" t="n">
        <v>8</v>
      </c>
      <c r="J16" t="n">
        <v>125.49</v>
      </c>
      <c r="K16" t="n">
        <v>41.65</v>
      </c>
      <c r="L16" t="n">
        <v>15</v>
      </c>
      <c r="M16" t="n">
        <v>6</v>
      </c>
      <c r="N16" t="n">
        <v>18.84</v>
      </c>
      <c r="O16" t="n">
        <v>15711.24</v>
      </c>
      <c r="P16" t="n">
        <v>134.05</v>
      </c>
      <c r="Q16" t="n">
        <v>198.05</v>
      </c>
      <c r="R16" t="n">
        <v>31.99</v>
      </c>
      <c r="S16" t="n">
        <v>21.27</v>
      </c>
      <c r="T16" t="n">
        <v>2643.75</v>
      </c>
      <c r="U16" t="n">
        <v>0.66</v>
      </c>
      <c r="V16" t="n">
        <v>0.77</v>
      </c>
      <c r="W16" t="n">
        <v>0.12</v>
      </c>
      <c r="X16" t="n">
        <v>0.15</v>
      </c>
      <c r="Y16" t="n">
        <v>0.5</v>
      </c>
      <c r="Z16" t="n">
        <v>10</v>
      </c>
      <c r="AA16" t="n">
        <v>386.2290476113474</v>
      </c>
      <c r="AB16" t="n">
        <v>528.4556221648589</v>
      </c>
      <c r="AC16" t="n">
        <v>478.0205592775681</v>
      </c>
      <c r="AD16" t="n">
        <v>386229.0476113473</v>
      </c>
      <c r="AE16" t="n">
        <v>528455.622164859</v>
      </c>
      <c r="AF16" t="n">
        <v>2.914118655513278e-06</v>
      </c>
      <c r="AG16" t="n">
        <v>11.69270833333333</v>
      </c>
      <c r="AH16" t="n">
        <v>478020.5592775681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5.585</v>
      </c>
      <c r="E17" t="n">
        <v>17.9</v>
      </c>
      <c r="F17" t="n">
        <v>15.71</v>
      </c>
      <c r="G17" t="n">
        <v>134.69</v>
      </c>
      <c r="H17" t="n">
        <v>2.23</v>
      </c>
      <c r="I17" t="n">
        <v>7</v>
      </c>
      <c r="J17" t="n">
        <v>126.81</v>
      </c>
      <c r="K17" t="n">
        <v>41.65</v>
      </c>
      <c r="L17" t="n">
        <v>16</v>
      </c>
      <c r="M17" t="n">
        <v>5</v>
      </c>
      <c r="N17" t="n">
        <v>19.16</v>
      </c>
      <c r="O17" t="n">
        <v>15873.8</v>
      </c>
      <c r="P17" t="n">
        <v>131.25</v>
      </c>
      <c r="Q17" t="n">
        <v>198.04</v>
      </c>
      <c r="R17" t="n">
        <v>30.95</v>
      </c>
      <c r="S17" t="n">
        <v>21.27</v>
      </c>
      <c r="T17" t="n">
        <v>2126.95</v>
      </c>
      <c r="U17" t="n">
        <v>0.6899999999999999</v>
      </c>
      <c r="V17" t="n">
        <v>0.77</v>
      </c>
      <c r="W17" t="n">
        <v>0.12</v>
      </c>
      <c r="X17" t="n">
        <v>0.12</v>
      </c>
      <c r="Y17" t="n">
        <v>0.5</v>
      </c>
      <c r="Z17" t="n">
        <v>10</v>
      </c>
      <c r="AA17" t="n">
        <v>382.8006276373525</v>
      </c>
      <c r="AB17" t="n">
        <v>523.7647067052249</v>
      </c>
      <c r="AC17" t="n">
        <v>473.7773382056602</v>
      </c>
      <c r="AD17" t="n">
        <v>382800.6276373526</v>
      </c>
      <c r="AE17" t="n">
        <v>523764.7067052248</v>
      </c>
      <c r="AF17" t="n">
        <v>2.922910939090129e-06</v>
      </c>
      <c r="AG17" t="n">
        <v>11.65364583333333</v>
      </c>
      <c r="AH17" t="n">
        <v>473777.3382056602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5.5834</v>
      </c>
      <c r="E18" t="n">
        <v>17.91</v>
      </c>
      <c r="F18" t="n">
        <v>15.72</v>
      </c>
      <c r="G18" t="n">
        <v>134.73</v>
      </c>
      <c r="H18" t="n">
        <v>2.34</v>
      </c>
      <c r="I18" t="n">
        <v>7</v>
      </c>
      <c r="J18" t="n">
        <v>128.13</v>
      </c>
      <c r="K18" t="n">
        <v>41.65</v>
      </c>
      <c r="L18" t="n">
        <v>17</v>
      </c>
      <c r="M18" t="n">
        <v>5</v>
      </c>
      <c r="N18" t="n">
        <v>19.48</v>
      </c>
      <c r="O18" t="n">
        <v>16036.82</v>
      </c>
      <c r="P18" t="n">
        <v>131.18</v>
      </c>
      <c r="Q18" t="n">
        <v>198.04</v>
      </c>
      <c r="R18" t="n">
        <v>31.15</v>
      </c>
      <c r="S18" t="n">
        <v>21.27</v>
      </c>
      <c r="T18" t="n">
        <v>2228.66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382.8197703048521</v>
      </c>
      <c r="AB18" t="n">
        <v>523.7908985474126</v>
      </c>
      <c r="AC18" t="n">
        <v>473.8010303351901</v>
      </c>
      <c r="AD18" t="n">
        <v>382819.7703048521</v>
      </c>
      <c r="AE18" t="n">
        <v>523790.8985474126</v>
      </c>
      <c r="AF18" t="n">
        <v>2.922073578749476e-06</v>
      </c>
      <c r="AG18" t="n">
        <v>11.66015625</v>
      </c>
      <c r="AH18" t="n">
        <v>473801.0303351901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5.5828</v>
      </c>
      <c r="E19" t="n">
        <v>17.91</v>
      </c>
      <c r="F19" t="n">
        <v>15.72</v>
      </c>
      <c r="G19" t="n">
        <v>134.75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129.08</v>
      </c>
      <c r="Q19" t="n">
        <v>198.04</v>
      </c>
      <c r="R19" t="n">
        <v>31.22</v>
      </c>
      <c r="S19" t="n">
        <v>21.27</v>
      </c>
      <c r="T19" t="n">
        <v>2263.72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380.7923992684052</v>
      </c>
      <c r="AB19" t="n">
        <v>521.0169600540484</v>
      </c>
      <c r="AC19" t="n">
        <v>471.2918326383853</v>
      </c>
      <c r="AD19" t="n">
        <v>380792.3992684052</v>
      </c>
      <c r="AE19" t="n">
        <v>521016.9600540483</v>
      </c>
      <c r="AF19" t="n">
        <v>2.921759568621732e-06</v>
      </c>
      <c r="AG19" t="n">
        <v>11.66015625</v>
      </c>
      <c r="AH19" t="n">
        <v>471291.8326383853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5.5991</v>
      </c>
      <c r="E20" t="n">
        <v>17.86</v>
      </c>
      <c r="F20" t="n">
        <v>15.69</v>
      </c>
      <c r="G20" t="n">
        <v>156.91</v>
      </c>
      <c r="H20" t="n">
        <v>2.57</v>
      </c>
      <c r="I20" t="n">
        <v>6</v>
      </c>
      <c r="J20" t="n">
        <v>130.79</v>
      </c>
      <c r="K20" t="n">
        <v>41.65</v>
      </c>
      <c r="L20" t="n">
        <v>19</v>
      </c>
      <c r="M20" t="n">
        <v>4</v>
      </c>
      <c r="N20" t="n">
        <v>20.14</v>
      </c>
      <c r="O20" t="n">
        <v>16364.25</v>
      </c>
      <c r="P20" t="n">
        <v>127.77</v>
      </c>
      <c r="Q20" t="n">
        <v>198.04</v>
      </c>
      <c r="R20" t="n">
        <v>30.32</v>
      </c>
      <c r="S20" t="n">
        <v>21.27</v>
      </c>
      <c r="T20" t="n">
        <v>1815.81</v>
      </c>
      <c r="U20" t="n">
        <v>0.7</v>
      </c>
      <c r="V20" t="n">
        <v>0.77</v>
      </c>
      <c r="W20" t="n">
        <v>0.12</v>
      </c>
      <c r="X20" t="n">
        <v>0.1</v>
      </c>
      <c r="Y20" t="n">
        <v>0.5</v>
      </c>
      <c r="Z20" t="n">
        <v>10</v>
      </c>
      <c r="AA20" t="n">
        <v>378.8881353698688</v>
      </c>
      <c r="AB20" t="n">
        <v>518.4114621778768</v>
      </c>
      <c r="AC20" t="n">
        <v>468.9349998226764</v>
      </c>
      <c r="AD20" t="n">
        <v>378888.1353698688</v>
      </c>
      <c r="AE20" t="n">
        <v>518411.4621778768</v>
      </c>
      <c r="AF20" t="n">
        <v>2.930290177092129e-06</v>
      </c>
      <c r="AG20" t="n">
        <v>11.62760416666667</v>
      </c>
      <c r="AH20" t="n">
        <v>468934.9998226764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5.5987</v>
      </c>
      <c r="E21" t="n">
        <v>17.86</v>
      </c>
      <c r="F21" t="n">
        <v>15.69</v>
      </c>
      <c r="G21" t="n">
        <v>156.92</v>
      </c>
      <c r="H21" t="n">
        <v>2.67</v>
      </c>
      <c r="I21" t="n">
        <v>6</v>
      </c>
      <c r="J21" t="n">
        <v>132.12</v>
      </c>
      <c r="K21" t="n">
        <v>41.65</v>
      </c>
      <c r="L21" t="n">
        <v>20</v>
      </c>
      <c r="M21" t="n">
        <v>4</v>
      </c>
      <c r="N21" t="n">
        <v>20.47</v>
      </c>
      <c r="O21" t="n">
        <v>16528.68</v>
      </c>
      <c r="P21" t="n">
        <v>127.54</v>
      </c>
      <c r="Q21" t="n">
        <v>198.04</v>
      </c>
      <c r="R21" t="n">
        <v>30.29</v>
      </c>
      <c r="S21" t="n">
        <v>21.27</v>
      </c>
      <c r="T21" t="n">
        <v>1803.97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378.6773568298239</v>
      </c>
      <c r="AB21" t="n">
        <v>518.1230656804944</v>
      </c>
      <c r="AC21" t="n">
        <v>468.6741274822371</v>
      </c>
      <c r="AD21" t="n">
        <v>378677.3568298239</v>
      </c>
      <c r="AE21" t="n">
        <v>518123.0656804944</v>
      </c>
      <c r="AF21" t="n">
        <v>2.930080837006966e-06</v>
      </c>
      <c r="AG21" t="n">
        <v>11.62760416666667</v>
      </c>
      <c r="AH21" t="n">
        <v>468674.1274822371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5.6022</v>
      </c>
      <c r="E22" t="n">
        <v>17.85</v>
      </c>
      <c r="F22" t="n">
        <v>15.68</v>
      </c>
      <c r="G22" t="n">
        <v>156.81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3</v>
      </c>
      <c r="N22" t="n">
        <v>20.81</v>
      </c>
      <c r="O22" t="n">
        <v>16693.59</v>
      </c>
      <c r="P22" t="n">
        <v>125.79</v>
      </c>
      <c r="Q22" t="n">
        <v>198.05</v>
      </c>
      <c r="R22" t="n">
        <v>29.82</v>
      </c>
      <c r="S22" t="n">
        <v>21.27</v>
      </c>
      <c r="T22" t="n">
        <v>1569.76</v>
      </c>
      <c r="U22" t="n">
        <v>0.71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376.8309071893694</v>
      </c>
      <c r="AB22" t="n">
        <v>515.5966718228156</v>
      </c>
      <c r="AC22" t="n">
        <v>466.3888491085191</v>
      </c>
      <c r="AD22" t="n">
        <v>376830.9071893694</v>
      </c>
      <c r="AE22" t="n">
        <v>515596.6718228156</v>
      </c>
      <c r="AF22" t="n">
        <v>2.931912562752144e-06</v>
      </c>
      <c r="AG22" t="n">
        <v>11.62109375</v>
      </c>
      <c r="AH22" t="n">
        <v>466388.8491085191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5.5943</v>
      </c>
      <c r="E23" t="n">
        <v>17.88</v>
      </c>
      <c r="F23" t="n">
        <v>15.71</v>
      </c>
      <c r="G23" t="n">
        <v>157.06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2</v>
      </c>
      <c r="N23" t="n">
        <v>21.15</v>
      </c>
      <c r="O23" t="n">
        <v>16859.1</v>
      </c>
      <c r="P23" t="n">
        <v>125.01</v>
      </c>
      <c r="Q23" t="n">
        <v>198.04</v>
      </c>
      <c r="R23" t="n">
        <v>30.67</v>
      </c>
      <c r="S23" t="n">
        <v>21.27</v>
      </c>
      <c r="T23" t="n">
        <v>1992.49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376.4266244662257</v>
      </c>
      <c r="AB23" t="n">
        <v>515.0435143653154</v>
      </c>
      <c r="AC23" t="n">
        <v>465.8884842224014</v>
      </c>
      <c r="AD23" t="n">
        <v>376426.6244662257</v>
      </c>
      <c r="AE23" t="n">
        <v>515043.5143653154</v>
      </c>
      <c r="AF23" t="n">
        <v>2.927778096070171e-06</v>
      </c>
      <c r="AG23" t="n">
        <v>11.640625</v>
      </c>
      <c r="AH23" t="n">
        <v>465888.4842224014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5.5953</v>
      </c>
      <c r="E24" t="n">
        <v>17.87</v>
      </c>
      <c r="F24" t="n">
        <v>15.7</v>
      </c>
      <c r="G24" t="n">
        <v>157.03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124.69</v>
      </c>
      <c r="Q24" t="n">
        <v>198.05</v>
      </c>
      <c r="R24" t="n">
        <v>30.56</v>
      </c>
      <c r="S24" t="n">
        <v>21.27</v>
      </c>
      <c r="T24" t="n">
        <v>1937.63</v>
      </c>
      <c r="U24" t="n">
        <v>0.7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376.0489545423747</v>
      </c>
      <c r="AB24" t="n">
        <v>514.5267697138812</v>
      </c>
      <c r="AC24" t="n">
        <v>465.4210569552445</v>
      </c>
      <c r="AD24" t="n">
        <v>376048.9545423747</v>
      </c>
      <c r="AE24" t="n">
        <v>514526.7697138812</v>
      </c>
      <c r="AF24" t="n">
        <v>2.92830144628308e-06</v>
      </c>
      <c r="AG24" t="n">
        <v>11.63411458333333</v>
      </c>
      <c r="AH24" t="n">
        <v>465421.0569552445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5.6119</v>
      </c>
      <c r="E25" t="n">
        <v>17.82</v>
      </c>
      <c r="F25" t="n">
        <v>15.67</v>
      </c>
      <c r="G25" t="n">
        <v>188.06</v>
      </c>
      <c r="H25" t="n">
        <v>3.09</v>
      </c>
      <c r="I25" t="n">
        <v>5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125.24</v>
      </c>
      <c r="Q25" t="n">
        <v>198.05</v>
      </c>
      <c r="R25" t="n">
        <v>29.51</v>
      </c>
      <c r="S25" t="n">
        <v>21.27</v>
      </c>
      <c r="T25" t="n">
        <v>1419.24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375.9570739582309</v>
      </c>
      <c r="AB25" t="n">
        <v>514.4010546451703</v>
      </c>
      <c r="AC25" t="n">
        <v>465.3073399562491</v>
      </c>
      <c r="AD25" t="n">
        <v>375957.0739582308</v>
      </c>
      <c r="AE25" t="n">
        <v>514401.0546451703</v>
      </c>
      <c r="AF25" t="n">
        <v>2.936989059817349e-06</v>
      </c>
      <c r="AG25" t="n">
        <v>11.6015625</v>
      </c>
      <c r="AH25" t="n">
        <v>465307.3399562491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4.9757</v>
      </c>
      <c r="E2" t="n">
        <v>20.1</v>
      </c>
      <c r="F2" t="n">
        <v>17.19</v>
      </c>
      <c r="G2" t="n">
        <v>12.89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109.85</v>
      </c>
      <c r="Q2" t="n">
        <v>198.05</v>
      </c>
      <c r="R2" t="n">
        <v>77.03</v>
      </c>
      <c r="S2" t="n">
        <v>21.27</v>
      </c>
      <c r="T2" t="n">
        <v>24804.35</v>
      </c>
      <c r="U2" t="n">
        <v>0.28</v>
      </c>
      <c r="V2" t="n">
        <v>0.71</v>
      </c>
      <c r="W2" t="n">
        <v>0.24</v>
      </c>
      <c r="X2" t="n">
        <v>1.6</v>
      </c>
      <c r="Y2" t="n">
        <v>0.5</v>
      </c>
      <c r="Z2" t="n">
        <v>10</v>
      </c>
      <c r="AA2" t="n">
        <v>374.7429966111315</v>
      </c>
      <c r="AB2" t="n">
        <v>512.7399004575568</v>
      </c>
      <c r="AC2" t="n">
        <v>463.8047239928568</v>
      </c>
      <c r="AD2" t="n">
        <v>374742.9966111315</v>
      </c>
      <c r="AE2" t="n">
        <v>512739.9004575568</v>
      </c>
      <c r="AF2" t="n">
        <v>3.10055214027616e-06</v>
      </c>
      <c r="AG2" t="n">
        <v>13.0859375</v>
      </c>
      <c r="AH2" t="n">
        <v>463804.7239928568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5.363</v>
      </c>
      <c r="E3" t="n">
        <v>18.65</v>
      </c>
      <c r="F3" t="n">
        <v>16.32</v>
      </c>
      <c r="G3" t="n">
        <v>25.77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102.14</v>
      </c>
      <c r="Q3" t="n">
        <v>198.05</v>
      </c>
      <c r="R3" t="n">
        <v>49.77</v>
      </c>
      <c r="S3" t="n">
        <v>21.27</v>
      </c>
      <c r="T3" t="n">
        <v>11385.04</v>
      </c>
      <c r="U3" t="n">
        <v>0.43</v>
      </c>
      <c r="V3" t="n">
        <v>0.74</v>
      </c>
      <c r="W3" t="n">
        <v>0.17</v>
      </c>
      <c r="X3" t="n">
        <v>0.73</v>
      </c>
      <c r="Y3" t="n">
        <v>0.5</v>
      </c>
      <c r="Z3" t="n">
        <v>10</v>
      </c>
      <c r="AA3" t="n">
        <v>341.9464708963498</v>
      </c>
      <c r="AB3" t="n">
        <v>467.8662470939936</v>
      </c>
      <c r="AC3" t="n">
        <v>423.2137491257441</v>
      </c>
      <c r="AD3" t="n">
        <v>341946.4708963498</v>
      </c>
      <c r="AE3" t="n">
        <v>467866.2470939936</v>
      </c>
      <c r="AF3" t="n">
        <v>3.341893829672418e-06</v>
      </c>
      <c r="AG3" t="n">
        <v>12.14192708333333</v>
      </c>
      <c r="AH3" t="n">
        <v>423213.7491257441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5.487</v>
      </c>
      <c r="E4" t="n">
        <v>18.23</v>
      </c>
      <c r="F4" t="n">
        <v>16.08</v>
      </c>
      <c r="G4" t="n">
        <v>38.6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98.27</v>
      </c>
      <c r="Q4" t="n">
        <v>198.04</v>
      </c>
      <c r="R4" t="n">
        <v>42.41</v>
      </c>
      <c r="S4" t="n">
        <v>21.27</v>
      </c>
      <c r="T4" t="n">
        <v>7765.57</v>
      </c>
      <c r="U4" t="n">
        <v>0.5</v>
      </c>
      <c r="V4" t="n">
        <v>0.75</v>
      </c>
      <c r="W4" t="n">
        <v>0.15</v>
      </c>
      <c r="X4" t="n">
        <v>0.49</v>
      </c>
      <c r="Y4" t="n">
        <v>0.5</v>
      </c>
      <c r="Z4" t="n">
        <v>10</v>
      </c>
      <c r="AA4" t="n">
        <v>324.0582396633733</v>
      </c>
      <c r="AB4" t="n">
        <v>443.3907799479702</v>
      </c>
      <c r="AC4" t="n">
        <v>401.0741862126033</v>
      </c>
      <c r="AD4" t="n">
        <v>324058.2396633733</v>
      </c>
      <c r="AE4" t="n">
        <v>443390.7799479702</v>
      </c>
      <c r="AF4" t="n">
        <v>3.419163051167734e-06</v>
      </c>
      <c r="AG4" t="n">
        <v>11.86848958333333</v>
      </c>
      <c r="AH4" t="n">
        <v>401074.1862126032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5.5899</v>
      </c>
      <c r="E5" t="n">
        <v>17.89</v>
      </c>
      <c r="F5" t="n">
        <v>15.84</v>
      </c>
      <c r="G5" t="n">
        <v>52.81</v>
      </c>
      <c r="H5" t="n">
        <v>1.07</v>
      </c>
      <c r="I5" t="n">
        <v>18</v>
      </c>
      <c r="J5" t="n">
        <v>65.25</v>
      </c>
      <c r="K5" t="n">
        <v>28.92</v>
      </c>
      <c r="L5" t="n">
        <v>4</v>
      </c>
      <c r="M5" t="n">
        <v>16</v>
      </c>
      <c r="N5" t="n">
        <v>7.33</v>
      </c>
      <c r="O5" t="n">
        <v>8281.25</v>
      </c>
      <c r="P5" t="n">
        <v>94.43000000000001</v>
      </c>
      <c r="Q5" t="n">
        <v>198.05</v>
      </c>
      <c r="R5" t="n">
        <v>34.7</v>
      </c>
      <c r="S5" t="n">
        <v>21.27</v>
      </c>
      <c r="T5" t="n">
        <v>3946.84</v>
      </c>
      <c r="U5" t="n">
        <v>0.61</v>
      </c>
      <c r="V5" t="n">
        <v>0.77</v>
      </c>
      <c r="W5" t="n">
        <v>0.13</v>
      </c>
      <c r="X5" t="n">
        <v>0.25</v>
      </c>
      <c r="Y5" t="n">
        <v>0.5</v>
      </c>
      <c r="Z5" t="n">
        <v>10</v>
      </c>
      <c r="AA5" t="n">
        <v>317.0951577054549</v>
      </c>
      <c r="AB5" t="n">
        <v>433.8635840236504</v>
      </c>
      <c r="AC5" t="n">
        <v>392.4562524957971</v>
      </c>
      <c r="AD5" t="n">
        <v>317095.1577054549</v>
      </c>
      <c r="AE5" t="n">
        <v>433863.5840236504</v>
      </c>
      <c r="AF5" t="n">
        <v>3.483284042231186e-06</v>
      </c>
      <c r="AG5" t="n">
        <v>11.64713541666667</v>
      </c>
      <c r="AH5" t="n">
        <v>392456.2524957971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5.5911</v>
      </c>
      <c r="E6" t="n">
        <v>17.89</v>
      </c>
      <c r="F6" t="n">
        <v>15.88</v>
      </c>
      <c r="G6" t="n">
        <v>63.53</v>
      </c>
      <c r="H6" t="n">
        <v>1.31</v>
      </c>
      <c r="I6" t="n">
        <v>15</v>
      </c>
      <c r="J6" t="n">
        <v>66.42</v>
      </c>
      <c r="K6" t="n">
        <v>28.92</v>
      </c>
      <c r="L6" t="n">
        <v>5</v>
      </c>
      <c r="M6" t="n">
        <v>13</v>
      </c>
      <c r="N6" t="n">
        <v>7.49</v>
      </c>
      <c r="O6" t="n">
        <v>8425.16</v>
      </c>
      <c r="P6" t="n">
        <v>92.13</v>
      </c>
      <c r="Q6" t="n">
        <v>198.06</v>
      </c>
      <c r="R6" t="n">
        <v>36.2</v>
      </c>
      <c r="S6" t="n">
        <v>21.27</v>
      </c>
      <c r="T6" t="n">
        <v>4713.16</v>
      </c>
      <c r="U6" t="n">
        <v>0.59</v>
      </c>
      <c r="V6" t="n">
        <v>0.76</v>
      </c>
      <c r="W6" t="n">
        <v>0.13</v>
      </c>
      <c r="X6" t="n">
        <v>0.29</v>
      </c>
      <c r="Y6" t="n">
        <v>0.5</v>
      </c>
      <c r="Z6" t="n">
        <v>10</v>
      </c>
      <c r="AA6" t="n">
        <v>314.9334406116794</v>
      </c>
      <c r="AB6" t="n">
        <v>430.9058273277196</v>
      </c>
      <c r="AC6" t="n">
        <v>389.7807799476884</v>
      </c>
      <c r="AD6" t="n">
        <v>314933.4406116795</v>
      </c>
      <c r="AE6" t="n">
        <v>430905.8273277196</v>
      </c>
      <c r="AF6" t="n">
        <v>3.484031808890818e-06</v>
      </c>
      <c r="AG6" t="n">
        <v>11.64713541666667</v>
      </c>
      <c r="AH6" t="n">
        <v>389780.7799476883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5.6206</v>
      </c>
      <c r="E7" t="n">
        <v>17.79</v>
      </c>
      <c r="F7" t="n">
        <v>15.83</v>
      </c>
      <c r="G7" t="n">
        <v>79.15000000000001</v>
      </c>
      <c r="H7" t="n">
        <v>1.55</v>
      </c>
      <c r="I7" t="n">
        <v>12</v>
      </c>
      <c r="J7" t="n">
        <v>67.59</v>
      </c>
      <c r="K7" t="n">
        <v>28.92</v>
      </c>
      <c r="L7" t="n">
        <v>6</v>
      </c>
      <c r="M7" t="n">
        <v>10</v>
      </c>
      <c r="N7" t="n">
        <v>7.66</v>
      </c>
      <c r="O7" t="n">
        <v>8569.4</v>
      </c>
      <c r="P7" t="n">
        <v>89.45999999999999</v>
      </c>
      <c r="Q7" t="n">
        <v>198.04</v>
      </c>
      <c r="R7" t="n">
        <v>34.61</v>
      </c>
      <c r="S7" t="n">
        <v>21.27</v>
      </c>
      <c r="T7" t="n">
        <v>3933.68</v>
      </c>
      <c r="U7" t="n">
        <v>0.61</v>
      </c>
      <c r="V7" t="n">
        <v>0.77</v>
      </c>
      <c r="W7" t="n">
        <v>0.13</v>
      </c>
      <c r="X7" t="n">
        <v>0.23</v>
      </c>
      <c r="Y7" t="n">
        <v>0.5</v>
      </c>
      <c r="Z7" t="n">
        <v>10</v>
      </c>
      <c r="AA7" t="n">
        <v>311.526167459945</v>
      </c>
      <c r="AB7" t="n">
        <v>426.2438458832339</v>
      </c>
      <c r="AC7" t="n">
        <v>385.5637314691323</v>
      </c>
      <c r="AD7" t="n">
        <v>311526.167459945</v>
      </c>
      <c r="AE7" t="n">
        <v>426243.8458832339</v>
      </c>
      <c r="AF7" t="n">
        <v>3.502414405940106e-06</v>
      </c>
      <c r="AG7" t="n">
        <v>11.58203125</v>
      </c>
      <c r="AH7" t="n">
        <v>385563.7314691323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5.6471</v>
      </c>
      <c r="E8" t="n">
        <v>17.71</v>
      </c>
      <c r="F8" t="n">
        <v>15.77</v>
      </c>
      <c r="G8" t="n">
        <v>94.64</v>
      </c>
      <c r="H8" t="n">
        <v>1.78</v>
      </c>
      <c r="I8" t="n">
        <v>10</v>
      </c>
      <c r="J8" t="n">
        <v>68.76000000000001</v>
      </c>
      <c r="K8" t="n">
        <v>28.92</v>
      </c>
      <c r="L8" t="n">
        <v>7</v>
      </c>
      <c r="M8" t="n">
        <v>6</v>
      </c>
      <c r="N8" t="n">
        <v>7.83</v>
      </c>
      <c r="O8" t="n">
        <v>8713.950000000001</v>
      </c>
      <c r="P8" t="n">
        <v>87.05</v>
      </c>
      <c r="Q8" t="n">
        <v>198.04</v>
      </c>
      <c r="R8" t="n">
        <v>32.77</v>
      </c>
      <c r="S8" t="n">
        <v>21.27</v>
      </c>
      <c r="T8" t="n">
        <v>3022.04</v>
      </c>
      <c r="U8" t="n">
        <v>0.65</v>
      </c>
      <c r="V8" t="n">
        <v>0.77</v>
      </c>
      <c r="W8" t="n">
        <v>0.13</v>
      </c>
      <c r="X8" t="n">
        <v>0.18</v>
      </c>
      <c r="Y8" t="n">
        <v>0.5</v>
      </c>
      <c r="Z8" t="n">
        <v>10</v>
      </c>
      <c r="AA8" t="n">
        <v>308.4451976936701</v>
      </c>
      <c r="AB8" t="n">
        <v>422.0283271262235</v>
      </c>
      <c r="AC8" t="n">
        <v>381.7505359057733</v>
      </c>
      <c r="AD8" t="n">
        <v>308445.1976936701</v>
      </c>
      <c r="AE8" t="n">
        <v>422028.3271262235</v>
      </c>
      <c r="AF8" t="n">
        <v>3.518927586340315e-06</v>
      </c>
      <c r="AG8" t="n">
        <v>11.52994791666667</v>
      </c>
      <c r="AH8" t="n">
        <v>381750.5359057733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5.6421</v>
      </c>
      <c r="E9" t="n">
        <v>17.72</v>
      </c>
      <c r="F9" t="n">
        <v>15.79</v>
      </c>
      <c r="G9" t="n">
        <v>94.73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85.70999999999999</v>
      </c>
      <c r="Q9" t="n">
        <v>198.04</v>
      </c>
      <c r="R9" t="n">
        <v>33.14</v>
      </c>
      <c r="S9" t="n">
        <v>21.27</v>
      </c>
      <c r="T9" t="n">
        <v>3207.65</v>
      </c>
      <c r="U9" t="n">
        <v>0.64</v>
      </c>
      <c r="V9" t="n">
        <v>0.77</v>
      </c>
      <c r="W9" t="n">
        <v>0.13</v>
      </c>
      <c r="X9" t="n">
        <v>0.2</v>
      </c>
      <c r="Y9" t="n">
        <v>0.5</v>
      </c>
      <c r="Z9" t="n">
        <v>10</v>
      </c>
      <c r="AA9" t="n">
        <v>307.3159595398661</v>
      </c>
      <c r="AB9" t="n">
        <v>420.4832536657177</v>
      </c>
      <c r="AC9" t="n">
        <v>380.3529220878139</v>
      </c>
      <c r="AD9" t="n">
        <v>307315.9595398661</v>
      </c>
      <c r="AE9" t="n">
        <v>420483.2536657177</v>
      </c>
      <c r="AF9" t="n">
        <v>3.515811891925181e-06</v>
      </c>
      <c r="AG9" t="n">
        <v>11.53645833333333</v>
      </c>
      <c r="AH9" t="n">
        <v>380352.9220878138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5.656</v>
      </c>
      <c r="E10" t="n">
        <v>17.68</v>
      </c>
      <c r="F10" t="n">
        <v>15.76</v>
      </c>
      <c r="G10" t="n">
        <v>105.06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86.95999999999999</v>
      </c>
      <c r="Q10" t="n">
        <v>198.04</v>
      </c>
      <c r="R10" t="n">
        <v>32.11</v>
      </c>
      <c r="S10" t="n">
        <v>21.27</v>
      </c>
      <c r="T10" t="n">
        <v>2697.96</v>
      </c>
      <c r="U10" t="n">
        <v>0.66</v>
      </c>
      <c r="V10" t="n">
        <v>0.77</v>
      </c>
      <c r="W10" t="n">
        <v>0.13</v>
      </c>
      <c r="X10" t="n">
        <v>0.17</v>
      </c>
      <c r="Y10" t="n">
        <v>0.5</v>
      </c>
      <c r="Z10" t="n">
        <v>10</v>
      </c>
      <c r="AA10" t="n">
        <v>308.135606745882</v>
      </c>
      <c r="AB10" t="n">
        <v>421.6047311332712</v>
      </c>
      <c r="AC10" t="n">
        <v>381.3673673198675</v>
      </c>
      <c r="AD10" t="n">
        <v>308135.606745882</v>
      </c>
      <c r="AE10" t="n">
        <v>421604.7311332712</v>
      </c>
      <c r="AF10" t="n">
        <v>3.524473522399253e-06</v>
      </c>
      <c r="AG10" t="n">
        <v>11.51041666666667</v>
      </c>
      <c r="AH10" t="n">
        <v>381367.3673198675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3.6413</v>
      </c>
      <c r="E2" t="n">
        <v>27.46</v>
      </c>
      <c r="F2" t="n">
        <v>19.16</v>
      </c>
      <c r="G2" t="n">
        <v>6.57</v>
      </c>
      <c r="H2" t="n">
        <v>0.11</v>
      </c>
      <c r="I2" t="n">
        <v>175</v>
      </c>
      <c r="J2" t="n">
        <v>167.88</v>
      </c>
      <c r="K2" t="n">
        <v>51.39</v>
      </c>
      <c r="L2" t="n">
        <v>1</v>
      </c>
      <c r="M2" t="n">
        <v>173</v>
      </c>
      <c r="N2" t="n">
        <v>30.49</v>
      </c>
      <c r="O2" t="n">
        <v>20939.59</v>
      </c>
      <c r="P2" t="n">
        <v>242.29</v>
      </c>
      <c r="Q2" t="n">
        <v>198.07</v>
      </c>
      <c r="R2" t="n">
        <v>138.91</v>
      </c>
      <c r="S2" t="n">
        <v>21.27</v>
      </c>
      <c r="T2" t="n">
        <v>55268.38</v>
      </c>
      <c r="U2" t="n">
        <v>0.15</v>
      </c>
      <c r="V2" t="n">
        <v>0.63</v>
      </c>
      <c r="W2" t="n">
        <v>0.38</v>
      </c>
      <c r="X2" t="n">
        <v>3.56</v>
      </c>
      <c r="Y2" t="n">
        <v>0.5</v>
      </c>
      <c r="Z2" t="n">
        <v>10</v>
      </c>
      <c r="AA2" t="n">
        <v>824.7822502733869</v>
      </c>
      <c r="AB2" t="n">
        <v>1128.503461648877</v>
      </c>
      <c r="AC2" t="n">
        <v>1020.800675133664</v>
      </c>
      <c r="AD2" t="n">
        <v>824782.2502733869</v>
      </c>
      <c r="AE2" t="n">
        <v>1128503.461648877</v>
      </c>
      <c r="AF2" t="n">
        <v>1.647511236346059e-06</v>
      </c>
      <c r="AG2" t="n">
        <v>17.87760416666667</v>
      </c>
      <c r="AH2" t="n">
        <v>1020800.675133664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4.4991</v>
      </c>
      <c r="E3" t="n">
        <v>22.23</v>
      </c>
      <c r="F3" t="n">
        <v>17.18</v>
      </c>
      <c r="G3" t="n">
        <v>13.05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216.52</v>
      </c>
      <c r="Q3" t="n">
        <v>198.06</v>
      </c>
      <c r="R3" t="n">
        <v>76.56</v>
      </c>
      <c r="S3" t="n">
        <v>21.27</v>
      </c>
      <c r="T3" t="n">
        <v>24574.12</v>
      </c>
      <c r="U3" t="n">
        <v>0.28</v>
      </c>
      <c r="V3" t="n">
        <v>0.71</v>
      </c>
      <c r="W3" t="n">
        <v>0.24</v>
      </c>
      <c r="X3" t="n">
        <v>1.58</v>
      </c>
      <c r="Y3" t="n">
        <v>0.5</v>
      </c>
      <c r="Z3" t="n">
        <v>10</v>
      </c>
      <c r="AA3" t="n">
        <v>618.2237536498147</v>
      </c>
      <c r="AB3" t="n">
        <v>845.8810138507783</v>
      </c>
      <c r="AC3" t="n">
        <v>765.1513170903187</v>
      </c>
      <c r="AD3" t="n">
        <v>618223.7536498148</v>
      </c>
      <c r="AE3" t="n">
        <v>845881.0138507783</v>
      </c>
      <c r="AF3" t="n">
        <v>2.035624036317951e-06</v>
      </c>
      <c r="AG3" t="n">
        <v>14.47265625</v>
      </c>
      <c r="AH3" t="n">
        <v>765151.3170903187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4.8333</v>
      </c>
      <c r="E4" t="n">
        <v>20.69</v>
      </c>
      <c r="F4" t="n">
        <v>16.59</v>
      </c>
      <c r="G4" t="n">
        <v>19.52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208.6</v>
      </c>
      <c r="Q4" t="n">
        <v>198.05</v>
      </c>
      <c r="R4" t="n">
        <v>58.45</v>
      </c>
      <c r="S4" t="n">
        <v>21.27</v>
      </c>
      <c r="T4" t="n">
        <v>15659.75</v>
      </c>
      <c r="U4" t="n">
        <v>0.36</v>
      </c>
      <c r="V4" t="n">
        <v>0.73</v>
      </c>
      <c r="W4" t="n">
        <v>0.18</v>
      </c>
      <c r="X4" t="n">
        <v>0.99</v>
      </c>
      <c r="Y4" t="n">
        <v>0.5</v>
      </c>
      <c r="Z4" t="n">
        <v>10</v>
      </c>
      <c r="AA4" t="n">
        <v>569.8095124948051</v>
      </c>
      <c r="AB4" t="n">
        <v>779.6385132169179</v>
      </c>
      <c r="AC4" t="n">
        <v>705.2309077450202</v>
      </c>
      <c r="AD4" t="n">
        <v>569809.512494805</v>
      </c>
      <c r="AE4" t="n">
        <v>779638.5132169179</v>
      </c>
      <c r="AF4" t="n">
        <v>2.186833289932554e-06</v>
      </c>
      <c r="AG4" t="n">
        <v>13.47005208333333</v>
      </c>
      <c r="AH4" t="n">
        <v>705230.9077450202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5.0056</v>
      </c>
      <c r="E5" t="n">
        <v>19.98</v>
      </c>
      <c r="F5" t="n">
        <v>16.32</v>
      </c>
      <c r="G5" t="n">
        <v>25.76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204.73</v>
      </c>
      <c r="Q5" t="n">
        <v>198.06</v>
      </c>
      <c r="R5" t="n">
        <v>49.67</v>
      </c>
      <c r="S5" t="n">
        <v>21.27</v>
      </c>
      <c r="T5" t="n">
        <v>11331.16</v>
      </c>
      <c r="U5" t="n">
        <v>0.43</v>
      </c>
      <c r="V5" t="n">
        <v>0.74</v>
      </c>
      <c r="W5" t="n">
        <v>0.17</v>
      </c>
      <c r="X5" t="n">
        <v>0.72</v>
      </c>
      <c r="Y5" t="n">
        <v>0.5</v>
      </c>
      <c r="Z5" t="n">
        <v>10</v>
      </c>
      <c r="AA5" t="n">
        <v>541.6480289847285</v>
      </c>
      <c r="AB5" t="n">
        <v>741.1067290814626</v>
      </c>
      <c r="AC5" t="n">
        <v>670.376543007754</v>
      </c>
      <c r="AD5" t="n">
        <v>541648.0289847285</v>
      </c>
      <c r="AE5" t="n">
        <v>741106.7290814626</v>
      </c>
      <c r="AF5" t="n">
        <v>2.264790663953488e-06</v>
      </c>
      <c r="AG5" t="n">
        <v>13.0078125</v>
      </c>
      <c r="AH5" t="n">
        <v>670376.543007754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5.1088</v>
      </c>
      <c r="E6" t="n">
        <v>19.57</v>
      </c>
      <c r="F6" t="n">
        <v>16.18</v>
      </c>
      <c r="G6" t="n">
        <v>32.37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202.48</v>
      </c>
      <c r="Q6" t="n">
        <v>198.04</v>
      </c>
      <c r="R6" t="n">
        <v>45.73</v>
      </c>
      <c r="S6" t="n">
        <v>21.27</v>
      </c>
      <c r="T6" t="n">
        <v>9405.110000000001</v>
      </c>
      <c r="U6" t="n">
        <v>0.47</v>
      </c>
      <c r="V6" t="n">
        <v>0.75</v>
      </c>
      <c r="W6" t="n">
        <v>0.16</v>
      </c>
      <c r="X6" t="n">
        <v>0.59</v>
      </c>
      <c r="Y6" t="n">
        <v>0.5</v>
      </c>
      <c r="Z6" t="n">
        <v>10</v>
      </c>
      <c r="AA6" t="n">
        <v>532.3283813982466</v>
      </c>
      <c r="AB6" t="n">
        <v>728.3551760998043</v>
      </c>
      <c r="AC6" t="n">
        <v>658.8419803457482</v>
      </c>
      <c r="AD6" t="n">
        <v>532328.3813982466</v>
      </c>
      <c r="AE6" t="n">
        <v>728355.1760998043</v>
      </c>
      <c r="AF6" t="n">
        <v>2.311483647116345e-06</v>
      </c>
      <c r="AG6" t="n">
        <v>12.74088541666667</v>
      </c>
      <c r="AH6" t="n">
        <v>658841.9803457482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5.182</v>
      </c>
      <c r="E7" t="n">
        <v>19.3</v>
      </c>
      <c r="F7" t="n">
        <v>16.08</v>
      </c>
      <c r="G7" t="n">
        <v>38.59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200.78</v>
      </c>
      <c r="Q7" t="n">
        <v>198.05</v>
      </c>
      <c r="R7" t="n">
        <v>42.37</v>
      </c>
      <c r="S7" t="n">
        <v>21.27</v>
      </c>
      <c r="T7" t="n">
        <v>7748.16</v>
      </c>
      <c r="U7" t="n">
        <v>0.5</v>
      </c>
      <c r="V7" t="n">
        <v>0.75</v>
      </c>
      <c r="W7" t="n">
        <v>0.15</v>
      </c>
      <c r="X7" t="n">
        <v>0.48</v>
      </c>
      <c r="Y7" t="n">
        <v>0.5</v>
      </c>
      <c r="Z7" t="n">
        <v>10</v>
      </c>
      <c r="AA7" t="n">
        <v>525.9472943383154</v>
      </c>
      <c r="AB7" t="n">
        <v>719.6242912707136</v>
      </c>
      <c r="AC7" t="n">
        <v>650.944358910872</v>
      </c>
      <c r="AD7" t="n">
        <v>525947.2943383154</v>
      </c>
      <c r="AE7" t="n">
        <v>719624.2912707136</v>
      </c>
      <c r="AF7" t="n">
        <v>2.344603088662093e-06</v>
      </c>
      <c r="AG7" t="n">
        <v>12.56510416666667</v>
      </c>
      <c r="AH7" t="n">
        <v>650944.358910872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5.2265</v>
      </c>
      <c r="E8" t="n">
        <v>19.13</v>
      </c>
      <c r="F8" t="n">
        <v>16.02</v>
      </c>
      <c r="G8" t="n">
        <v>43.68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199.84</v>
      </c>
      <c r="Q8" t="n">
        <v>198.04</v>
      </c>
      <c r="R8" t="n">
        <v>40.34</v>
      </c>
      <c r="S8" t="n">
        <v>21.27</v>
      </c>
      <c r="T8" t="n">
        <v>6746.71</v>
      </c>
      <c r="U8" t="n">
        <v>0.53</v>
      </c>
      <c r="V8" t="n">
        <v>0.76</v>
      </c>
      <c r="W8" t="n">
        <v>0.14</v>
      </c>
      <c r="X8" t="n">
        <v>0.42</v>
      </c>
      <c r="Y8" t="n">
        <v>0.5</v>
      </c>
      <c r="Z8" t="n">
        <v>10</v>
      </c>
      <c r="AA8" t="n">
        <v>510.3792906651415</v>
      </c>
      <c r="AB8" t="n">
        <v>698.3234618332277</v>
      </c>
      <c r="AC8" t="n">
        <v>631.676450738998</v>
      </c>
      <c r="AD8" t="n">
        <v>510379.2906651415</v>
      </c>
      <c r="AE8" t="n">
        <v>698323.4618332278</v>
      </c>
      <c r="AF8" t="n">
        <v>2.364737175394139e-06</v>
      </c>
      <c r="AG8" t="n">
        <v>12.45442708333333</v>
      </c>
      <c r="AH8" t="n">
        <v>631676.450738998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5.2723</v>
      </c>
      <c r="E9" t="n">
        <v>18.97</v>
      </c>
      <c r="F9" t="n">
        <v>15.95</v>
      </c>
      <c r="G9" t="n">
        <v>50.37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198.24</v>
      </c>
      <c r="Q9" t="n">
        <v>198.04</v>
      </c>
      <c r="R9" t="n">
        <v>38.3</v>
      </c>
      <c r="S9" t="n">
        <v>21.27</v>
      </c>
      <c r="T9" t="n">
        <v>5743.92</v>
      </c>
      <c r="U9" t="n">
        <v>0.5600000000000001</v>
      </c>
      <c r="V9" t="n">
        <v>0.76</v>
      </c>
      <c r="W9" t="n">
        <v>0.14</v>
      </c>
      <c r="X9" t="n">
        <v>0.36</v>
      </c>
      <c r="Y9" t="n">
        <v>0.5</v>
      </c>
      <c r="Z9" t="n">
        <v>10</v>
      </c>
      <c r="AA9" t="n">
        <v>505.9549308916221</v>
      </c>
      <c r="AB9" t="n">
        <v>692.269857602121</v>
      </c>
      <c r="AC9" t="n">
        <v>626.2005939994212</v>
      </c>
      <c r="AD9" t="n">
        <v>505954.9308916221</v>
      </c>
      <c r="AE9" t="n">
        <v>692269.857602121</v>
      </c>
      <c r="AF9" t="n">
        <v>2.385459448929594e-06</v>
      </c>
      <c r="AG9" t="n">
        <v>12.35026041666667</v>
      </c>
      <c r="AH9" t="n">
        <v>626200.5939994212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5.2994</v>
      </c>
      <c r="E10" t="n">
        <v>18.87</v>
      </c>
      <c r="F10" t="n">
        <v>15.92</v>
      </c>
      <c r="G10" t="n">
        <v>56.19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197.53</v>
      </c>
      <c r="Q10" t="n">
        <v>198.04</v>
      </c>
      <c r="R10" t="n">
        <v>37.47</v>
      </c>
      <c r="S10" t="n">
        <v>21.27</v>
      </c>
      <c r="T10" t="n">
        <v>5335.55</v>
      </c>
      <c r="U10" t="n">
        <v>0.57</v>
      </c>
      <c r="V10" t="n">
        <v>0.76</v>
      </c>
      <c r="W10" t="n">
        <v>0.14</v>
      </c>
      <c r="X10" t="n">
        <v>0.33</v>
      </c>
      <c r="Y10" t="n">
        <v>0.5</v>
      </c>
      <c r="Z10" t="n">
        <v>10</v>
      </c>
      <c r="AA10" t="n">
        <v>503.6682568153117</v>
      </c>
      <c r="AB10" t="n">
        <v>689.1411292499728</v>
      </c>
      <c r="AC10" t="n">
        <v>623.3704670900042</v>
      </c>
      <c r="AD10" t="n">
        <v>503668.2568153117</v>
      </c>
      <c r="AE10" t="n">
        <v>689141.1292499728</v>
      </c>
      <c r="AF10" t="n">
        <v>2.397720881523716e-06</v>
      </c>
      <c r="AG10" t="n">
        <v>12.28515625</v>
      </c>
      <c r="AH10" t="n">
        <v>623370.4670900042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5.3144</v>
      </c>
      <c r="E11" t="n">
        <v>18.82</v>
      </c>
      <c r="F11" t="n">
        <v>15.9</v>
      </c>
      <c r="G11" t="n">
        <v>59.63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196.78</v>
      </c>
      <c r="Q11" t="n">
        <v>198.04</v>
      </c>
      <c r="R11" t="n">
        <v>36.92</v>
      </c>
      <c r="S11" t="n">
        <v>21.27</v>
      </c>
      <c r="T11" t="n">
        <v>5067.73</v>
      </c>
      <c r="U11" t="n">
        <v>0.58</v>
      </c>
      <c r="V11" t="n">
        <v>0.76</v>
      </c>
      <c r="W11" t="n">
        <v>0.13</v>
      </c>
      <c r="X11" t="n">
        <v>0.31</v>
      </c>
      <c r="Y11" t="n">
        <v>0.5</v>
      </c>
      <c r="Z11" t="n">
        <v>10</v>
      </c>
      <c r="AA11" t="n">
        <v>502.0315631508585</v>
      </c>
      <c r="AB11" t="n">
        <v>686.9017327724395</v>
      </c>
      <c r="AC11" t="n">
        <v>621.3447954692739</v>
      </c>
      <c r="AD11" t="n">
        <v>502031.5631508585</v>
      </c>
      <c r="AE11" t="n">
        <v>686901.7327724395</v>
      </c>
      <c r="AF11" t="n">
        <v>2.404507652332271e-06</v>
      </c>
      <c r="AG11" t="n">
        <v>12.25260416666667</v>
      </c>
      <c r="AH11" t="n">
        <v>621344.7954692739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5.3461</v>
      </c>
      <c r="E12" t="n">
        <v>18.71</v>
      </c>
      <c r="F12" t="n">
        <v>15.86</v>
      </c>
      <c r="G12" t="n">
        <v>67.95999999999999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196.11</v>
      </c>
      <c r="Q12" t="n">
        <v>198.04</v>
      </c>
      <c r="R12" t="n">
        <v>35.45</v>
      </c>
      <c r="S12" t="n">
        <v>21.27</v>
      </c>
      <c r="T12" t="n">
        <v>4341.61</v>
      </c>
      <c r="U12" t="n">
        <v>0.6</v>
      </c>
      <c r="V12" t="n">
        <v>0.76</v>
      </c>
      <c r="W12" t="n">
        <v>0.13</v>
      </c>
      <c r="X12" t="n">
        <v>0.26</v>
      </c>
      <c r="Y12" t="n">
        <v>0.5</v>
      </c>
      <c r="Z12" t="n">
        <v>10</v>
      </c>
      <c r="AA12" t="n">
        <v>499.5445615241361</v>
      </c>
      <c r="AB12" t="n">
        <v>683.4989074279899</v>
      </c>
      <c r="AC12" t="n">
        <v>618.2667309998031</v>
      </c>
      <c r="AD12" t="n">
        <v>499544.5615241361</v>
      </c>
      <c r="AE12" t="n">
        <v>683498.9074279899</v>
      </c>
      <c r="AF12" t="n">
        <v>2.418850361307684e-06</v>
      </c>
      <c r="AG12" t="n">
        <v>12.18098958333333</v>
      </c>
      <c r="AH12" t="n">
        <v>618266.7309998032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5.3642</v>
      </c>
      <c r="E13" t="n">
        <v>18.64</v>
      </c>
      <c r="F13" t="n">
        <v>15.83</v>
      </c>
      <c r="G13" t="n">
        <v>73.06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195.39</v>
      </c>
      <c r="Q13" t="n">
        <v>198.05</v>
      </c>
      <c r="R13" t="n">
        <v>34.5</v>
      </c>
      <c r="S13" t="n">
        <v>21.27</v>
      </c>
      <c r="T13" t="n">
        <v>3875.43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497.7630915657565</v>
      </c>
      <c r="AB13" t="n">
        <v>681.0614216380268</v>
      </c>
      <c r="AC13" t="n">
        <v>616.0618754326016</v>
      </c>
      <c r="AD13" t="n">
        <v>497763.0915657565</v>
      </c>
      <c r="AE13" t="n">
        <v>681061.4216380268</v>
      </c>
      <c r="AF13" t="n">
        <v>2.427039731416673e-06</v>
      </c>
      <c r="AG13" t="n">
        <v>12.13541666666667</v>
      </c>
      <c r="AH13" t="n">
        <v>616061.8754326015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5.3779</v>
      </c>
      <c r="E14" t="n">
        <v>18.59</v>
      </c>
      <c r="F14" t="n">
        <v>15.82</v>
      </c>
      <c r="G14" t="n">
        <v>79.08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194.52</v>
      </c>
      <c r="Q14" t="n">
        <v>198.05</v>
      </c>
      <c r="R14" t="n">
        <v>34.3</v>
      </c>
      <c r="S14" t="n">
        <v>21.27</v>
      </c>
      <c r="T14" t="n">
        <v>3780.22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496.1509203932031</v>
      </c>
      <c r="AB14" t="n">
        <v>678.855577915767</v>
      </c>
      <c r="AC14" t="n">
        <v>614.066554339273</v>
      </c>
      <c r="AD14" t="n">
        <v>496150.9203932032</v>
      </c>
      <c r="AE14" t="n">
        <v>678855.577915767</v>
      </c>
      <c r="AF14" t="n">
        <v>2.43323831542182e-06</v>
      </c>
      <c r="AG14" t="n">
        <v>12.10286458333333</v>
      </c>
      <c r="AH14" t="n">
        <v>614066.554339273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5.3921</v>
      </c>
      <c r="E15" t="n">
        <v>18.55</v>
      </c>
      <c r="F15" t="n">
        <v>15.8</v>
      </c>
      <c r="G15" t="n">
        <v>86.18000000000001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193.83</v>
      </c>
      <c r="Q15" t="n">
        <v>198.06</v>
      </c>
      <c r="R15" t="n">
        <v>33.72</v>
      </c>
      <c r="S15" t="n">
        <v>21.27</v>
      </c>
      <c r="T15" t="n">
        <v>3492.5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494.6590401106031</v>
      </c>
      <c r="AB15" t="n">
        <v>676.8143214960005</v>
      </c>
      <c r="AC15" t="n">
        <v>612.2201125672877</v>
      </c>
      <c r="AD15" t="n">
        <v>494659.0401106031</v>
      </c>
      <c r="AE15" t="n">
        <v>676814.3214960005</v>
      </c>
      <c r="AF15" t="n">
        <v>2.439663125120585e-06</v>
      </c>
      <c r="AG15" t="n">
        <v>12.07682291666667</v>
      </c>
      <c r="AH15" t="n">
        <v>612220.1125672878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5.3925</v>
      </c>
      <c r="E16" t="n">
        <v>18.54</v>
      </c>
      <c r="F16" t="n">
        <v>15.8</v>
      </c>
      <c r="G16" t="n">
        <v>86.18000000000001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193.84</v>
      </c>
      <c r="Q16" t="n">
        <v>198.04</v>
      </c>
      <c r="R16" t="n">
        <v>33.62</v>
      </c>
      <c r="S16" t="n">
        <v>21.27</v>
      </c>
      <c r="T16" t="n">
        <v>3441.46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494.6493630681694</v>
      </c>
      <c r="AB16" t="n">
        <v>676.8010809396218</v>
      </c>
      <c r="AC16" t="n">
        <v>612.2081356710265</v>
      </c>
      <c r="AD16" t="n">
        <v>494649.3630681693</v>
      </c>
      <c r="AE16" t="n">
        <v>676801.0809396218</v>
      </c>
      <c r="AF16" t="n">
        <v>2.43984410567548e-06</v>
      </c>
      <c r="AG16" t="n">
        <v>12.0703125</v>
      </c>
      <c r="AH16" t="n">
        <v>612208.1356710265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5.4101</v>
      </c>
      <c r="E17" t="n">
        <v>18.48</v>
      </c>
      <c r="F17" t="n">
        <v>15.77</v>
      </c>
      <c r="G17" t="n">
        <v>94.64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193.59</v>
      </c>
      <c r="Q17" t="n">
        <v>198.04</v>
      </c>
      <c r="R17" t="n">
        <v>32.77</v>
      </c>
      <c r="S17" t="n">
        <v>21.27</v>
      </c>
      <c r="T17" t="n">
        <v>3022.87</v>
      </c>
      <c r="U17" t="n">
        <v>0.65</v>
      </c>
      <c r="V17" t="n">
        <v>0.77</v>
      </c>
      <c r="W17" t="n">
        <v>0.13</v>
      </c>
      <c r="X17" t="n">
        <v>0.18</v>
      </c>
      <c r="Y17" t="n">
        <v>0.5</v>
      </c>
      <c r="Z17" t="n">
        <v>10</v>
      </c>
      <c r="AA17" t="n">
        <v>493.396782048503</v>
      </c>
      <c r="AB17" t="n">
        <v>675.0872443285398</v>
      </c>
      <c r="AC17" t="n">
        <v>610.6578652207214</v>
      </c>
      <c r="AD17" t="n">
        <v>493396.7820485031</v>
      </c>
      <c r="AE17" t="n">
        <v>675087.2443285398</v>
      </c>
      <c r="AF17" t="n">
        <v>2.447807250090851e-06</v>
      </c>
      <c r="AG17" t="n">
        <v>12.03125</v>
      </c>
      <c r="AH17" t="n">
        <v>610657.8652207215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5.4083</v>
      </c>
      <c r="E18" t="n">
        <v>18.49</v>
      </c>
      <c r="F18" t="n">
        <v>15.78</v>
      </c>
      <c r="G18" t="n">
        <v>94.67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192.61</v>
      </c>
      <c r="Q18" t="n">
        <v>198.04</v>
      </c>
      <c r="R18" t="n">
        <v>33.07</v>
      </c>
      <c r="S18" t="n">
        <v>21.27</v>
      </c>
      <c r="T18" t="n">
        <v>3175.22</v>
      </c>
      <c r="U18" t="n">
        <v>0.64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492.5436921829271</v>
      </c>
      <c r="AB18" t="n">
        <v>673.9200091387902</v>
      </c>
      <c r="AC18" t="n">
        <v>609.6020293192566</v>
      </c>
      <c r="AD18" t="n">
        <v>492543.6921829272</v>
      </c>
      <c r="AE18" t="n">
        <v>673920.0091387902</v>
      </c>
      <c r="AF18" t="n">
        <v>2.446992837593825e-06</v>
      </c>
      <c r="AG18" t="n">
        <v>12.03776041666667</v>
      </c>
      <c r="AH18" t="n">
        <v>609602.0293192567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5.4239</v>
      </c>
      <c r="E19" t="n">
        <v>18.44</v>
      </c>
      <c r="F19" t="n">
        <v>15.76</v>
      </c>
      <c r="G19" t="n">
        <v>105.06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192.51</v>
      </c>
      <c r="Q19" t="n">
        <v>198.04</v>
      </c>
      <c r="R19" t="n">
        <v>32.44</v>
      </c>
      <c r="S19" t="n">
        <v>21.27</v>
      </c>
      <c r="T19" t="n">
        <v>2864.89</v>
      </c>
      <c r="U19" t="n">
        <v>0.66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491.5937228584384</v>
      </c>
      <c r="AB19" t="n">
        <v>672.6202191993359</v>
      </c>
      <c r="AC19" t="n">
        <v>608.4262895073573</v>
      </c>
      <c r="AD19" t="n">
        <v>491593.7228584384</v>
      </c>
      <c r="AE19" t="n">
        <v>672620.2191993359</v>
      </c>
      <c r="AF19" t="n">
        <v>2.454051079234721e-06</v>
      </c>
      <c r="AG19" t="n">
        <v>12.00520833333333</v>
      </c>
      <c r="AH19" t="n">
        <v>608426.2895073573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5.4242</v>
      </c>
      <c r="E20" t="n">
        <v>18.44</v>
      </c>
      <c r="F20" t="n">
        <v>15.76</v>
      </c>
      <c r="G20" t="n">
        <v>105.06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191.71</v>
      </c>
      <c r="Q20" t="n">
        <v>198.04</v>
      </c>
      <c r="R20" t="n">
        <v>32.44</v>
      </c>
      <c r="S20" t="n">
        <v>21.27</v>
      </c>
      <c r="T20" t="n">
        <v>2864.79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490.7765333123052</v>
      </c>
      <c r="AB20" t="n">
        <v>671.5021044104582</v>
      </c>
      <c r="AC20" t="n">
        <v>607.414886024646</v>
      </c>
      <c r="AD20" t="n">
        <v>490776.5333123052</v>
      </c>
      <c r="AE20" t="n">
        <v>671502.1044104581</v>
      </c>
      <c r="AF20" t="n">
        <v>2.454186814650893e-06</v>
      </c>
      <c r="AG20" t="n">
        <v>12.00520833333333</v>
      </c>
      <c r="AH20" t="n">
        <v>607414.886024646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5.4458</v>
      </c>
      <c r="E21" t="n">
        <v>18.36</v>
      </c>
      <c r="F21" t="n">
        <v>15.72</v>
      </c>
      <c r="G21" t="n">
        <v>117.89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191.19</v>
      </c>
      <c r="Q21" t="n">
        <v>198.04</v>
      </c>
      <c r="R21" t="n">
        <v>30.94</v>
      </c>
      <c r="S21" t="n">
        <v>21.27</v>
      </c>
      <c r="T21" t="n">
        <v>2117.78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488.8669555080774</v>
      </c>
      <c r="AB21" t="n">
        <v>668.8893358140867</v>
      </c>
      <c r="AC21" t="n">
        <v>605.0514763960684</v>
      </c>
      <c r="AD21" t="n">
        <v>488866.9555080774</v>
      </c>
      <c r="AE21" t="n">
        <v>668889.3358140867</v>
      </c>
      <c r="AF21" t="n">
        <v>2.463959764615212e-06</v>
      </c>
      <c r="AG21" t="n">
        <v>11.953125</v>
      </c>
      <c r="AH21" t="n">
        <v>605051.4763960685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5.4406</v>
      </c>
      <c r="E22" t="n">
        <v>18.38</v>
      </c>
      <c r="F22" t="n">
        <v>15.74</v>
      </c>
      <c r="G22" t="n">
        <v>118.03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191.28</v>
      </c>
      <c r="Q22" t="n">
        <v>198.04</v>
      </c>
      <c r="R22" t="n">
        <v>31.75</v>
      </c>
      <c r="S22" t="n">
        <v>21.27</v>
      </c>
      <c r="T22" t="n">
        <v>2521.98</v>
      </c>
      <c r="U22" t="n">
        <v>0.67</v>
      </c>
      <c r="V22" t="n">
        <v>0.77</v>
      </c>
      <c r="W22" t="n">
        <v>0.12</v>
      </c>
      <c r="X22" t="n">
        <v>0.14</v>
      </c>
      <c r="Y22" t="n">
        <v>0.5</v>
      </c>
      <c r="Z22" t="n">
        <v>10</v>
      </c>
      <c r="AA22" t="n">
        <v>489.2952552799376</v>
      </c>
      <c r="AB22" t="n">
        <v>669.4753544571981</v>
      </c>
      <c r="AC22" t="n">
        <v>605.5815662423638</v>
      </c>
      <c r="AD22" t="n">
        <v>489295.2552799376</v>
      </c>
      <c r="AE22" t="n">
        <v>669475.3544571982</v>
      </c>
      <c r="AF22" t="n">
        <v>2.461607017401579e-06</v>
      </c>
      <c r="AG22" t="n">
        <v>11.96614583333333</v>
      </c>
      <c r="AH22" t="n">
        <v>605581.5662423638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5.4389</v>
      </c>
      <c r="E23" t="n">
        <v>18.39</v>
      </c>
      <c r="F23" t="n">
        <v>15.74</v>
      </c>
      <c r="G23" t="n">
        <v>118.07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190.35</v>
      </c>
      <c r="Q23" t="n">
        <v>198.05</v>
      </c>
      <c r="R23" t="n">
        <v>31.9</v>
      </c>
      <c r="S23" t="n">
        <v>21.27</v>
      </c>
      <c r="T23" t="n">
        <v>2597.15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488.4464095597513</v>
      </c>
      <c r="AB23" t="n">
        <v>668.313926294409</v>
      </c>
      <c r="AC23" t="n">
        <v>604.5309831533566</v>
      </c>
      <c r="AD23" t="n">
        <v>488446.4095597513</v>
      </c>
      <c r="AE23" t="n">
        <v>668313.9262944091</v>
      </c>
      <c r="AF23" t="n">
        <v>2.460837850043277e-06</v>
      </c>
      <c r="AG23" t="n">
        <v>11.97265625</v>
      </c>
      <c r="AH23" t="n">
        <v>604530.9831533566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5.4565</v>
      </c>
      <c r="E24" t="n">
        <v>18.33</v>
      </c>
      <c r="F24" t="n">
        <v>15.72</v>
      </c>
      <c r="G24" t="n">
        <v>134.72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189.45</v>
      </c>
      <c r="Q24" t="n">
        <v>198.04</v>
      </c>
      <c r="R24" t="n">
        <v>31.04</v>
      </c>
      <c r="S24" t="n">
        <v>21.27</v>
      </c>
      <c r="T24" t="n">
        <v>2172.04</v>
      </c>
      <c r="U24" t="n">
        <v>0.6899999999999999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486.6200043164022</v>
      </c>
      <c r="AB24" t="n">
        <v>665.8149580651461</v>
      </c>
      <c r="AC24" t="n">
        <v>602.2705129445706</v>
      </c>
      <c r="AD24" t="n">
        <v>486620.0043164022</v>
      </c>
      <c r="AE24" t="n">
        <v>665814.9580651461</v>
      </c>
      <c r="AF24" t="n">
        <v>2.468800994458648e-06</v>
      </c>
      <c r="AG24" t="n">
        <v>11.93359375</v>
      </c>
      <c r="AH24" t="n">
        <v>602270.5129445705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5.4658</v>
      </c>
      <c r="E25" t="n">
        <v>18.3</v>
      </c>
      <c r="F25" t="n">
        <v>15.69</v>
      </c>
      <c r="G25" t="n">
        <v>134.45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189.42</v>
      </c>
      <c r="Q25" t="n">
        <v>198.04</v>
      </c>
      <c r="R25" t="n">
        <v>30.04</v>
      </c>
      <c r="S25" t="n">
        <v>21.27</v>
      </c>
      <c r="T25" t="n">
        <v>1674.29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486.0172858739633</v>
      </c>
      <c r="AB25" t="n">
        <v>664.9902921021402</v>
      </c>
      <c r="AC25" t="n">
        <v>601.524551943648</v>
      </c>
      <c r="AD25" t="n">
        <v>486017.2858739633</v>
      </c>
      <c r="AE25" t="n">
        <v>664990.2921021401</v>
      </c>
      <c r="AF25" t="n">
        <v>2.473008792359951e-06</v>
      </c>
      <c r="AG25" t="n">
        <v>11.9140625</v>
      </c>
      <c r="AH25" t="n">
        <v>601524.551943648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5.457</v>
      </c>
      <c r="E26" t="n">
        <v>18.32</v>
      </c>
      <c r="F26" t="n">
        <v>15.72</v>
      </c>
      <c r="G26" t="n">
        <v>134.7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189.5</v>
      </c>
      <c r="Q26" t="n">
        <v>198.04</v>
      </c>
      <c r="R26" t="n">
        <v>31.09</v>
      </c>
      <c r="S26" t="n">
        <v>21.27</v>
      </c>
      <c r="T26" t="n">
        <v>2196.82</v>
      </c>
      <c r="U26" t="n">
        <v>0.68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486.6461685740352</v>
      </c>
      <c r="AB26" t="n">
        <v>665.8507571567253</v>
      </c>
      <c r="AC26" t="n">
        <v>602.3028954210937</v>
      </c>
      <c r="AD26" t="n">
        <v>486646.1685740352</v>
      </c>
      <c r="AE26" t="n">
        <v>665850.7571567253</v>
      </c>
      <c r="AF26" t="n">
        <v>2.469027220152266e-06</v>
      </c>
      <c r="AG26" t="n">
        <v>11.92708333333333</v>
      </c>
      <c r="AH26" t="n">
        <v>602302.8954210937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5.4538</v>
      </c>
      <c r="E27" t="n">
        <v>18.34</v>
      </c>
      <c r="F27" t="n">
        <v>15.73</v>
      </c>
      <c r="G27" t="n">
        <v>134.8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188.98</v>
      </c>
      <c r="Q27" t="n">
        <v>198.04</v>
      </c>
      <c r="R27" t="n">
        <v>31.42</v>
      </c>
      <c r="S27" t="n">
        <v>21.27</v>
      </c>
      <c r="T27" t="n">
        <v>2361.02</v>
      </c>
      <c r="U27" t="n">
        <v>0.68</v>
      </c>
      <c r="V27" t="n">
        <v>0.77</v>
      </c>
      <c r="W27" t="n">
        <v>0.12</v>
      </c>
      <c r="X27" t="n">
        <v>0.13</v>
      </c>
      <c r="Y27" t="n">
        <v>0.5</v>
      </c>
      <c r="Z27" t="n">
        <v>10</v>
      </c>
      <c r="AA27" t="n">
        <v>486.3234252429485</v>
      </c>
      <c r="AB27" t="n">
        <v>665.4091654927016</v>
      </c>
      <c r="AC27" t="n">
        <v>601.9034486457066</v>
      </c>
      <c r="AD27" t="n">
        <v>486323.4252429485</v>
      </c>
      <c r="AE27" t="n">
        <v>665409.1654927016</v>
      </c>
      <c r="AF27" t="n">
        <v>2.467579375713108e-06</v>
      </c>
      <c r="AG27" t="n">
        <v>11.94010416666667</v>
      </c>
      <c r="AH27" t="n">
        <v>601903.4486457066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5.4739</v>
      </c>
      <c r="E28" t="n">
        <v>18.27</v>
      </c>
      <c r="F28" t="n">
        <v>15.69</v>
      </c>
      <c r="G28" t="n">
        <v>156.93</v>
      </c>
      <c r="H28" t="n">
        <v>2.31</v>
      </c>
      <c r="I28" t="n">
        <v>6</v>
      </c>
      <c r="J28" t="n">
        <v>207.37</v>
      </c>
      <c r="K28" t="n">
        <v>51.39</v>
      </c>
      <c r="L28" t="n">
        <v>27</v>
      </c>
      <c r="M28" t="n">
        <v>4</v>
      </c>
      <c r="N28" t="n">
        <v>43.97</v>
      </c>
      <c r="O28" t="n">
        <v>25809.25</v>
      </c>
      <c r="P28" t="n">
        <v>187.31</v>
      </c>
      <c r="Q28" t="n">
        <v>198.04</v>
      </c>
      <c r="R28" t="n">
        <v>30.39</v>
      </c>
      <c r="S28" t="n">
        <v>21.27</v>
      </c>
      <c r="T28" t="n">
        <v>1851.01</v>
      </c>
      <c r="U28" t="n">
        <v>0.7</v>
      </c>
      <c r="V28" t="n">
        <v>0.77</v>
      </c>
      <c r="W28" t="n">
        <v>0.12</v>
      </c>
      <c r="X28" t="n">
        <v>0.1</v>
      </c>
      <c r="Y28" t="n">
        <v>0.5</v>
      </c>
      <c r="Z28" t="n">
        <v>10</v>
      </c>
      <c r="AA28" t="n">
        <v>483.5377689549653</v>
      </c>
      <c r="AB28" t="n">
        <v>661.5977076650011</v>
      </c>
      <c r="AC28" t="n">
        <v>598.4557510036672</v>
      </c>
      <c r="AD28" t="n">
        <v>483537.7689549653</v>
      </c>
      <c r="AE28" t="n">
        <v>661597.707665001</v>
      </c>
      <c r="AF28" t="n">
        <v>2.476673648596571e-06</v>
      </c>
      <c r="AG28" t="n">
        <v>11.89453125</v>
      </c>
      <c r="AH28" t="n">
        <v>598455.7510036671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5.4777</v>
      </c>
      <c r="E29" t="n">
        <v>18.26</v>
      </c>
      <c r="F29" t="n">
        <v>15.68</v>
      </c>
      <c r="G29" t="n">
        <v>156.8</v>
      </c>
      <c r="H29" t="n">
        <v>2.38</v>
      </c>
      <c r="I29" t="n">
        <v>6</v>
      </c>
      <c r="J29" t="n">
        <v>208.97</v>
      </c>
      <c r="K29" t="n">
        <v>51.39</v>
      </c>
      <c r="L29" t="n">
        <v>28</v>
      </c>
      <c r="M29" t="n">
        <v>4</v>
      </c>
      <c r="N29" t="n">
        <v>44.57</v>
      </c>
      <c r="O29" t="n">
        <v>26006.56</v>
      </c>
      <c r="P29" t="n">
        <v>187.83</v>
      </c>
      <c r="Q29" t="n">
        <v>198.04</v>
      </c>
      <c r="R29" t="n">
        <v>29.94</v>
      </c>
      <c r="S29" t="n">
        <v>21.27</v>
      </c>
      <c r="T29" t="n">
        <v>1629.31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483.8329275634587</v>
      </c>
      <c r="AB29" t="n">
        <v>662.0015566946205</v>
      </c>
      <c r="AC29" t="n">
        <v>598.8210572487054</v>
      </c>
      <c r="AD29" t="n">
        <v>483832.9275634587</v>
      </c>
      <c r="AE29" t="n">
        <v>662001.5566946205</v>
      </c>
      <c r="AF29" t="n">
        <v>2.478392963868072e-06</v>
      </c>
      <c r="AG29" t="n">
        <v>11.88802083333333</v>
      </c>
      <c r="AH29" t="n">
        <v>598821.0572487054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5.4735</v>
      </c>
      <c r="E30" t="n">
        <v>18.27</v>
      </c>
      <c r="F30" t="n">
        <v>15.69</v>
      </c>
      <c r="G30" t="n">
        <v>156.94</v>
      </c>
      <c r="H30" t="n">
        <v>2.45</v>
      </c>
      <c r="I30" t="n">
        <v>6</v>
      </c>
      <c r="J30" t="n">
        <v>210.57</v>
      </c>
      <c r="K30" t="n">
        <v>51.39</v>
      </c>
      <c r="L30" t="n">
        <v>29</v>
      </c>
      <c r="M30" t="n">
        <v>4</v>
      </c>
      <c r="N30" t="n">
        <v>45.18</v>
      </c>
      <c r="O30" t="n">
        <v>26204.71</v>
      </c>
      <c r="P30" t="n">
        <v>188.44</v>
      </c>
      <c r="Q30" t="n">
        <v>198.05</v>
      </c>
      <c r="R30" t="n">
        <v>30.4</v>
      </c>
      <c r="S30" t="n">
        <v>21.27</v>
      </c>
      <c r="T30" t="n">
        <v>1859.56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484.6799331910253</v>
      </c>
      <c r="AB30" t="n">
        <v>663.160467161508</v>
      </c>
      <c r="AC30" t="n">
        <v>599.8693629271743</v>
      </c>
      <c r="AD30" t="n">
        <v>484679.9331910253</v>
      </c>
      <c r="AE30" t="n">
        <v>663160.467161508</v>
      </c>
      <c r="AF30" t="n">
        <v>2.476492668041676e-06</v>
      </c>
      <c r="AG30" t="n">
        <v>11.89453125</v>
      </c>
      <c r="AH30" t="n">
        <v>599869.3629271743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5.4735</v>
      </c>
      <c r="E31" t="n">
        <v>18.27</v>
      </c>
      <c r="F31" t="n">
        <v>15.69</v>
      </c>
      <c r="G31" t="n">
        <v>156.94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188.6</v>
      </c>
      <c r="Q31" t="n">
        <v>198.04</v>
      </c>
      <c r="R31" t="n">
        <v>30.37</v>
      </c>
      <c r="S31" t="n">
        <v>21.27</v>
      </c>
      <c r="T31" t="n">
        <v>1843.56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484.8390111796456</v>
      </c>
      <c r="AB31" t="n">
        <v>663.3781246835639</v>
      </c>
      <c r="AC31" t="n">
        <v>600.0662475208094</v>
      </c>
      <c r="AD31" t="n">
        <v>484839.0111796456</v>
      </c>
      <c r="AE31" t="n">
        <v>663378.1246835639</v>
      </c>
      <c r="AF31" t="n">
        <v>2.476492668041676e-06</v>
      </c>
      <c r="AG31" t="n">
        <v>11.89453125</v>
      </c>
      <c r="AH31" t="n">
        <v>600066.2475208094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5.473</v>
      </c>
      <c r="E32" t="n">
        <v>18.27</v>
      </c>
      <c r="F32" t="n">
        <v>15.7</v>
      </c>
      <c r="G32" t="n">
        <v>156.96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187.94</v>
      </c>
      <c r="Q32" t="n">
        <v>198.04</v>
      </c>
      <c r="R32" t="n">
        <v>30.36</v>
      </c>
      <c r="S32" t="n">
        <v>21.27</v>
      </c>
      <c r="T32" t="n">
        <v>1837.36</v>
      </c>
      <c r="U32" t="n">
        <v>0.7</v>
      </c>
      <c r="V32" t="n">
        <v>0.77</v>
      </c>
      <c r="W32" t="n">
        <v>0.12</v>
      </c>
      <c r="X32" t="n">
        <v>0.1</v>
      </c>
      <c r="Y32" t="n">
        <v>0.5</v>
      </c>
      <c r="Z32" t="n">
        <v>10</v>
      </c>
      <c r="AA32" t="n">
        <v>484.2504214294813</v>
      </c>
      <c r="AB32" t="n">
        <v>662.572790220642</v>
      </c>
      <c r="AC32" t="n">
        <v>599.3377730487348</v>
      </c>
      <c r="AD32" t="n">
        <v>484250.4214294813</v>
      </c>
      <c r="AE32" t="n">
        <v>662572.790220642</v>
      </c>
      <c r="AF32" t="n">
        <v>2.476266442348058e-06</v>
      </c>
      <c r="AG32" t="n">
        <v>11.89453125</v>
      </c>
      <c r="AH32" t="n">
        <v>599337.7730487348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5.4736</v>
      </c>
      <c r="E33" t="n">
        <v>18.27</v>
      </c>
      <c r="F33" t="n">
        <v>15.69</v>
      </c>
      <c r="G33" t="n">
        <v>156.94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187.02</v>
      </c>
      <c r="Q33" t="n">
        <v>198.04</v>
      </c>
      <c r="R33" t="n">
        <v>30.46</v>
      </c>
      <c r="S33" t="n">
        <v>21.27</v>
      </c>
      <c r="T33" t="n">
        <v>1887.48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  <c r="AA33" t="n">
        <v>483.2634520683898</v>
      </c>
      <c r="AB33" t="n">
        <v>661.2223751987814</v>
      </c>
      <c r="AC33" t="n">
        <v>598.1162397412412</v>
      </c>
      <c r="AD33" t="n">
        <v>483263.4520683898</v>
      </c>
      <c r="AE33" t="n">
        <v>661222.3751987814</v>
      </c>
      <c r="AF33" t="n">
        <v>2.4765379131804e-06</v>
      </c>
      <c r="AG33" t="n">
        <v>11.89453125</v>
      </c>
      <c r="AH33" t="n">
        <v>598116.2397412412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5.47</v>
      </c>
      <c r="E34" t="n">
        <v>18.28</v>
      </c>
      <c r="F34" t="n">
        <v>15.71</v>
      </c>
      <c r="G34" t="n">
        <v>157.06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185.64</v>
      </c>
      <c r="Q34" t="n">
        <v>198.04</v>
      </c>
      <c r="R34" t="n">
        <v>30.84</v>
      </c>
      <c r="S34" t="n">
        <v>21.27</v>
      </c>
      <c r="T34" t="n">
        <v>2078.44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482.146987401633</v>
      </c>
      <c r="AB34" t="n">
        <v>659.69477898678</v>
      </c>
      <c r="AC34" t="n">
        <v>596.7344351677184</v>
      </c>
      <c r="AD34" t="n">
        <v>482146.987401633</v>
      </c>
      <c r="AE34" t="n">
        <v>659694.77898678</v>
      </c>
      <c r="AF34" t="n">
        <v>2.474909088186347e-06</v>
      </c>
      <c r="AG34" t="n">
        <v>11.90104166666667</v>
      </c>
      <c r="AH34" t="n">
        <v>596734.4351677184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5.4912</v>
      </c>
      <c r="E35" t="n">
        <v>18.21</v>
      </c>
      <c r="F35" t="n">
        <v>15.67</v>
      </c>
      <c r="G35" t="n">
        <v>188.03</v>
      </c>
      <c r="H35" t="n">
        <v>2.76</v>
      </c>
      <c r="I35" t="n">
        <v>5</v>
      </c>
      <c r="J35" t="n">
        <v>218.71</v>
      </c>
      <c r="K35" t="n">
        <v>51.39</v>
      </c>
      <c r="L35" t="n">
        <v>34</v>
      </c>
      <c r="M35" t="n">
        <v>3</v>
      </c>
      <c r="N35" t="n">
        <v>48.32</v>
      </c>
      <c r="O35" t="n">
        <v>27208.22</v>
      </c>
      <c r="P35" t="n">
        <v>185.55</v>
      </c>
      <c r="Q35" t="n">
        <v>198.04</v>
      </c>
      <c r="R35" t="n">
        <v>29.56</v>
      </c>
      <c r="S35" t="n">
        <v>21.27</v>
      </c>
      <c r="T35" t="n">
        <v>1442.94</v>
      </c>
      <c r="U35" t="n">
        <v>0.72</v>
      </c>
      <c r="V35" t="n">
        <v>0.77</v>
      </c>
      <c r="W35" t="n">
        <v>0.12</v>
      </c>
      <c r="X35" t="n">
        <v>0.07000000000000001</v>
      </c>
      <c r="Y35" t="n">
        <v>0.5</v>
      </c>
      <c r="Z35" t="n">
        <v>10</v>
      </c>
      <c r="AA35" t="n">
        <v>469.1937630540982</v>
      </c>
      <c r="AB35" t="n">
        <v>641.971605978556</v>
      </c>
      <c r="AC35" t="n">
        <v>580.7027369167697</v>
      </c>
      <c r="AD35" t="n">
        <v>469193.7630540982</v>
      </c>
      <c r="AE35" t="n">
        <v>641971.605978556</v>
      </c>
      <c r="AF35" t="n">
        <v>2.484501057595771e-06</v>
      </c>
      <c r="AG35" t="n">
        <v>11.85546875</v>
      </c>
      <c r="AH35" t="n">
        <v>580702.7369167698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5.4942</v>
      </c>
      <c r="E36" t="n">
        <v>18.2</v>
      </c>
      <c r="F36" t="n">
        <v>15.66</v>
      </c>
      <c r="G36" t="n">
        <v>187.91</v>
      </c>
      <c r="H36" t="n">
        <v>2.82</v>
      </c>
      <c r="I36" t="n">
        <v>5</v>
      </c>
      <c r="J36" t="n">
        <v>220.36</v>
      </c>
      <c r="K36" t="n">
        <v>51.39</v>
      </c>
      <c r="L36" t="n">
        <v>35</v>
      </c>
      <c r="M36" t="n">
        <v>3</v>
      </c>
      <c r="N36" t="n">
        <v>48.97</v>
      </c>
      <c r="O36" t="n">
        <v>27411.55</v>
      </c>
      <c r="P36" t="n">
        <v>186.21</v>
      </c>
      <c r="Q36" t="n">
        <v>198.04</v>
      </c>
      <c r="R36" t="n">
        <v>29.17</v>
      </c>
      <c r="S36" t="n">
        <v>21.27</v>
      </c>
      <c r="T36" t="n">
        <v>1246.69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469.6653553535756</v>
      </c>
      <c r="AB36" t="n">
        <v>642.6168593678849</v>
      </c>
      <c r="AC36" t="n">
        <v>581.2864082282399</v>
      </c>
      <c r="AD36" t="n">
        <v>469665.3553535756</v>
      </c>
      <c r="AE36" t="n">
        <v>642616.8593678849</v>
      </c>
      <c r="AF36" t="n">
        <v>2.485858411757482e-06</v>
      </c>
      <c r="AG36" t="n">
        <v>11.84895833333333</v>
      </c>
      <c r="AH36" t="n">
        <v>581286.4082282399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5.4876</v>
      </c>
      <c r="E37" t="n">
        <v>18.22</v>
      </c>
      <c r="F37" t="n">
        <v>15.68</v>
      </c>
      <c r="G37" t="n">
        <v>188.17</v>
      </c>
      <c r="H37" t="n">
        <v>2.88</v>
      </c>
      <c r="I37" t="n">
        <v>5</v>
      </c>
      <c r="J37" t="n">
        <v>222.01</v>
      </c>
      <c r="K37" t="n">
        <v>51.39</v>
      </c>
      <c r="L37" t="n">
        <v>36</v>
      </c>
      <c r="M37" t="n">
        <v>3</v>
      </c>
      <c r="N37" t="n">
        <v>49.62</v>
      </c>
      <c r="O37" t="n">
        <v>27615.8</v>
      </c>
      <c r="P37" t="n">
        <v>186.88</v>
      </c>
      <c r="Q37" t="n">
        <v>198.04</v>
      </c>
      <c r="R37" t="n">
        <v>30.03</v>
      </c>
      <c r="S37" t="n">
        <v>21.27</v>
      </c>
      <c r="T37" t="n">
        <v>1679.1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470.7227059089357</v>
      </c>
      <c r="AB37" t="n">
        <v>644.063573044743</v>
      </c>
      <c r="AC37" t="n">
        <v>582.595049582254</v>
      </c>
      <c r="AD37" t="n">
        <v>470722.7059089357</v>
      </c>
      <c r="AE37" t="n">
        <v>644063.5730447429</v>
      </c>
      <c r="AF37" t="n">
        <v>2.482872232601717e-06</v>
      </c>
      <c r="AG37" t="n">
        <v>11.86197916666667</v>
      </c>
      <c r="AH37" t="n">
        <v>582595.049582254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5.4884</v>
      </c>
      <c r="E38" t="n">
        <v>18.22</v>
      </c>
      <c r="F38" t="n">
        <v>15.68</v>
      </c>
      <c r="G38" t="n">
        <v>188.14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187.26</v>
      </c>
      <c r="Q38" t="n">
        <v>198.04</v>
      </c>
      <c r="R38" t="n">
        <v>29.99</v>
      </c>
      <c r="S38" t="n">
        <v>21.27</v>
      </c>
      <c r="T38" t="n">
        <v>1660.33</v>
      </c>
      <c r="U38" t="n">
        <v>0.71</v>
      </c>
      <c r="V38" t="n">
        <v>0.77</v>
      </c>
      <c r="W38" t="n">
        <v>0.11</v>
      </c>
      <c r="X38" t="n">
        <v>0.08</v>
      </c>
      <c r="Y38" t="n">
        <v>0.5</v>
      </c>
      <c r="Z38" t="n">
        <v>10</v>
      </c>
      <c r="AA38" t="n">
        <v>471.0624015463098</v>
      </c>
      <c r="AB38" t="n">
        <v>644.5283596021119</v>
      </c>
      <c r="AC38" t="n">
        <v>583.0154775629197</v>
      </c>
      <c r="AD38" t="n">
        <v>471062.4015463098</v>
      </c>
      <c r="AE38" t="n">
        <v>644528.3596021119</v>
      </c>
      <c r="AF38" t="n">
        <v>2.483234193711508e-06</v>
      </c>
      <c r="AG38" t="n">
        <v>11.86197916666667</v>
      </c>
      <c r="AH38" t="n">
        <v>583015.4775629197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5.4891</v>
      </c>
      <c r="E39" t="n">
        <v>18.22</v>
      </c>
      <c r="F39" t="n">
        <v>15.68</v>
      </c>
      <c r="G39" t="n">
        <v>188.11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187.7</v>
      </c>
      <c r="Q39" t="n">
        <v>198.04</v>
      </c>
      <c r="R39" t="n">
        <v>29.8</v>
      </c>
      <c r="S39" t="n">
        <v>21.27</v>
      </c>
      <c r="T39" t="n">
        <v>1562.46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471.4661307738963</v>
      </c>
      <c r="AB39" t="n">
        <v>645.0807597425724</v>
      </c>
      <c r="AC39" t="n">
        <v>583.5151574092731</v>
      </c>
      <c r="AD39" t="n">
        <v>471466.1307738964</v>
      </c>
      <c r="AE39" t="n">
        <v>645080.7597425723</v>
      </c>
      <c r="AF39" t="n">
        <v>2.483550909682573e-06</v>
      </c>
      <c r="AG39" t="n">
        <v>11.86197916666667</v>
      </c>
      <c r="AH39" t="n">
        <v>583515.1574092731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5.4936</v>
      </c>
      <c r="E40" t="n">
        <v>18.2</v>
      </c>
      <c r="F40" t="n">
        <v>15.66</v>
      </c>
      <c r="G40" t="n">
        <v>187.93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187.05</v>
      </c>
      <c r="Q40" t="n">
        <v>198.04</v>
      </c>
      <c r="R40" t="n">
        <v>29.31</v>
      </c>
      <c r="S40" t="n">
        <v>21.27</v>
      </c>
      <c r="T40" t="n">
        <v>1316.87</v>
      </c>
      <c r="U40" t="n">
        <v>0.73</v>
      </c>
      <c r="V40" t="n">
        <v>0.77</v>
      </c>
      <c r="W40" t="n">
        <v>0.12</v>
      </c>
      <c r="X40" t="n">
        <v>0.07000000000000001</v>
      </c>
      <c r="Y40" t="n">
        <v>0.5</v>
      </c>
      <c r="Z40" t="n">
        <v>10</v>
      </c>
      <c r="AA40" t="n">
        <v>470.5251339733098</v>
      </c>
      <c r="AB40" t="n">
        <v>643.793246406161</v>
      </c>
      <c r="AC40" t="n">
        <v>582.3505225386525</v>
      </c>
      <c r="AD40" t="n">
        <v>470525.1339733098</v>
      </c>
      <c r="AE40" t="n">
        <v>643793.246406161</v>
      </c>
      <c r="AF40" t="n">
        <v>2.48558694092514e-06</v>
      </c>
      <c r="AG40" t="n">
        <v>11.84895833333333</v>
      </c>
      <c r="AH40" t="n">
        <v>582350.5225386525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5.4876</v>
      </c>
      <c r="E41" t="n">
        <v>18.22</v>
      </c>
      <c r="F41" t="n">
        <v>15.68</v>
      </c>
      <c r="G41" t="n">
        <v>188.17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186.55</v>
      </c>
      <c r="Q41" t="n">
        <v>198.04</v>
      </c>
      <c r="R41" t="n">
        <v>29.97</v>
      </c>
      <c r="S41" t="n">
        <v>21.27</v>
      </c>
      <c r="T41" t="n">
        <v>1648.87</v>
      </c>
      <c r="U41" t="n">
        <v>0.71</v>
      </c>
      <c r="V41" t="n">
        <v>0.77</v>
      </c>
      <c r="W41" t="n">
        <v>0.12</v>
      </c>
      <c r="X41" t="n">
        <v>0.09</v>
      </c>
      <c r="Y41" t="n">
        <v>0.5</v>
      </c>
      <c r="Z41" t="n">
        <v>10</v>
      </c>
      <c r="AA41" t="n">
        <v>470.3954505829104</v>
      </c>
      <c r="AB41" t="n">
        <v>643.615807870189</v>
      </c>
      <c r="AC41" t="n">
        <v>582.1900184875171</v>
      </c>
      <c r="AD41" t="n">
        <v>470395.4505829104</v>
      </c>
      <c r="AE41" t="n">
        <v>643615.807870189</v>
      </c>
      <c r="AF41" t="n">
        <v>2.482872232601717e-06</v>
      </c>
      <c r="AG41" t="n">
        <v>11.86197916666667</v>
      </c>
      <c r="AH41" t="n">
        <v>582190.0184875171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5.1153</v>
      </c>
      <c r="E2" t="n">
        <v>19.55</v>
      </c>
      <c r="F2" t="n">
        <v>16.96</v>
      </c>
      <c r="G2" t="n">
        <v>14.75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67</v>
      </c>
      <c r="N2" t="n">
        <v>5.51</v>
      </c>
      <c r="O2" t="n">
        <v>6564.78</v>
      </c>
      <c r="P2" t="n">
        <v>94.39</v>
      </c>
      <c r="Q2" t="n">
        <v>198.04</v>
      </c>
      <c r="R2" t="n">
        <v>69.59999999999999</v>
      </c>
      <c r="S2" t="n">
        <v>21.27</v>
      </c>
      <c r="T2" t="n">
        <v>21144.92</v>
      </c>
      <c r="U2" t="n">
        <v>0.31</v>
      </c>
      <c r="V2" t="n">
        <v>0.72</v>
      </c>
      <c r="W2" t="n">
        <v>0.22</v>
      </c>
      <c r="X2" t="n">
        <v>1.36</v>
      </c>
      <c r="Y2" t="n">
        <v>0.5</v>
      </c>
      <c r="Z2" t="n">
        <v>10</v>
      </c>
      <c r="AA2" t="n">
        <v>343.6379521502147</v>
      </c>
      <c r="AB2" t="n">
        <v>470.1806063684178</v>
      </c>
      <c r="AC2" t="n">
        <v>425.3072291992409</v>
      </c>
      <c r="AD2" t="n">
        <v>343637.9521502147</v>
      </c>
      <c r="AE2" t="n">
        <v>470180.6063684179</v>
      </c>
      <c r="AF2" t="n">
        <v>3.358408475930048e-06</v>
      </c>
      <c r="AG2" t="n">
        <v>12.72786458333333</v>
      </c>
      <c r="AH2" t="n">
        <v>425307.2291992409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5.4322</v>
      </c>
      <c r="E3" t="n">
        <v>18.41</v>
      </c>
      <c r="F3" t="n">
        <v>16.26</v>
      </c>
      <c r="G3" t="n">
        <v>29.56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87.77</v>
      </c>
      <c r="Q3" t="n">
        <v>198.05</v>
      </c>
      <c r="R3" t="n">
        <v>47.93</v>
      </c>
      <c r="S3" t="n">
        <v>21.27</v>
      </c>
      <c r="T3" t="n">
        <v>10488.12</v>
      </c>
      <c r="U3" t="n">
        <v>0.44</v>
      </c>
      <c r="V3" t="n">
        <v>0.75</v>
      </c>
      <c r="W3" t="n">
        <v>0.16</v>
      </c>
      <c r="X3" t="n">
        <v>0.66</v>
      </c>
      <c r="Y3" t="n">
        <v>0.5</v>
      </c>
      <c r="Z3" t="n">
        <v>10</v>
      </c>
      <c r="AA3" t="n">
        <v>316.8285630378718</v>
      </c>
      <c r="AB3" t="n">
        <v>433.4988174381368</v>
      </c>
      <c r="AC3" t="n">
        <v>392.1262987212518</v>
      </c>
      <c r="AD3" t="n">
        <v>316828.5630378718</v>
      </c>
      <c r="AE3" t="n">
        <v>433498.8174381368</v>
      </c>
      <c r="AF3" t="n">
        <v>3.566466585136201e-06</v>
      </c>
      <c r="AG3" t="n">
        <v>11.98567708333333</v>
      </c>
      <c r="AH3" t="n">
        <v>392126.2987212518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5.5548</v>
      </c>
      <c r="E4" t="n">
        <v>18</v>
      </c>
      <c r="F4" t="n">
        <v>16</v>
      </c>
      <c r="G4" t="n">
        <v>45.71</v>
      </c>
      <c r="H4" t="n">
        <v>0.97</v>
      </c>
      <c r="I4" t="n">
        <v>21</v>
      </c>
      <c r="J4" t="n">
        <v>53.61</v>
      </c>
      <c r="K4" t="n">
        <v>24.83</v>
      </c>
      <c r="L4" t="n">
        <v>3</v>
      </c>
      <c r="M4" t="n">
        <v>19</v>
      </c>
      <c r="N4" t="n">
        <v>5.78</v>
      </c>
      <c r="O4" t="n">
        <v>6845.59</v>
      </c>
      <c r="P4" t="n">
        <v>83.61</v>
      </c>
      <c r="Q4" t="n">
        <v>198.05</v>
      </c>
      <c r="R4" t="n">
        <v>39.71</v>
      </c>
      <c r="S4" t="n">
        <v>21.27</v>
      </c>
      <c r="T4" t="n">
        <v>6439.61</v>
      </c>
      <c r="U4" t="n">
        <v>0.54</v>
      </c>
      <c r="V4" t="n">
        <v>0.76</v>
      </c>
      <c r="W4" t="n">
        <v>0.14</v>
      </c>
      <c r="X4" t="n">
        <v>0.4</v>
      </c>
      <c r="Y4" t="n">
        <v>0.5</v>
      </c>
      <c r="Z4" t="n">
        <v>10</v>
      </c>
      <c r="AA4" t="n">
        <v>299.6602783336726</v>
      </c>
      <c r="AB4" t="n">
        <v>410.0084128945857</v>
      </c>
      <c r="AC4" t="n">
        <v>370.8777854183473</v>
      </c>
      <c r="AD4" t="n">
        <v>299660.2783336726</v>
      </c>
      <c r="AE4" t="n">
        <v>410008.4128945856</v>
      </c>
      <c r="AF4" t="n">
        <v>3.646958614762815e-06</v>
      </c>
      <c r="AG4" t="n">
        <v>11.71875</v>
      </c>
      <c r="AH4" t="n">
        <v>370877.7854183473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5.6056</v>
      </c>
      <c r="E5" t="n">
        <v>17.84</v>
      </c>
      <c r="F5" t="n">
        <v>15.9</v>
      </c>
      <c r="G5" t="n">
        <v>59.61</v>
      </c>
      <c r="H5" t="n">
        <v>1.27</v>
      </c>
      <c r="I5" t="n">
        <v>16</v>
      </c>
      <c r="J5" t="n">
        <v>54.75</v>
      </c>
      <c r="K5" t="n">
        <v>24.83</v>
      </c>
      <c r="L5" t="n">
        <v>4</v>
      </c>
      <c r="M5" t="n">
        <v>14</v>
      </c>
      <c r="N5" t="n">
        <v>5.92</v>
      </c>
      <c r="O5" t="n">
        <v>6986.39</v>
      </c>
      <c r="P5" t="n">
        <v>80</v>
      </c>
      <c r="Q5" t="n">
        <v>198.04</v>
      </c>
      <c r="R5" t="n">
        <v>36.67</v>
      </c>
      <c r="S5" t="n">
        <v>21.27</v>
      </c>
      <c r="T5" t="n">
        <v>4942.77</v>
      </c>
      <c r="U5" t="n">
        <v>0.58</v>
      </c>
      <c r="V5" t="n">
        <v>0.76</v>
      </c>
      <c r="W5" t="n">
        <v>0.13</v>
      </c>
      <c r="X5" t="n">
        <v>0.3</v>
      </c>
      <c r="Y5" t="n">
        <v>0.5</v>
      </c>
      <c r="Z5" t="n">
        <v>10</v>
      </c>
      <c r="AA5" t="n">
        <v>294.8203305570637</v>
      </c>
      <c r="AB5" t="n">
        <v>403.3861828232032</v>
      </c>
      <c r="AC5" t="n">
        <v>364.8875716906192</v>
      </c>
      <c r="AD5" t="n">
        <v>294820.3305570637</v>
      </c>
      <c r="AE5" t="n">
        <v>403386.1828232032</v>
      </c>
      <c r="AF5" t="n">
        <v>3.680310940252473e-06</v>
      </c>
      <c r="AG5" t="n">
        <v>11.61458333333333</v>
      </c>
      <c r="AH5" t="n">
        <v>364887.5716906192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5.6436</v>
      </c>
      <c r="E6" t="n">
        <v>17.72</v>
      </c>
      <c r="F6" t="n">
        <v>15.82</v>
      </c>
      <c r="G6" t="n">
        <v>79.12</v>
      </c>
      <c r="H6" t="n">
        <v>1.55</v>
      </c>
      <c r="I6" t="n">
        <v>12</v>
      </c>
      <c r="J6" t="n">
        <v>55.89</v>
      </c>
      <c r="K6" t="n">
        <v>24.83</v>
      </c>
      <c r="L6" t="n">
        <v>5</v>
      </c>
      <c r="M6" t="n">
        <v>9</v>
      </c>
      <c r="N6" t="n">
        <v>6.07</v>
      </c>
      <c r="O6" t="n">
        <v>7127.49</v>
      </c>
      <c r="P6" t="n">
        <v>75.98</v>
      </c>
      <c r="Q6" t="n">
        <v>198.04</v>
      </c>
      <c r="R6" t="n">
        <v>34.37</v>
      </c>
      <c r="S6" t="n">
        <v>21.27</v>
      </c>
      <c r="T6" t="n">
        <v>3814.14</v>
      </c>
      <c r="U6" t="n">
        <v>0.62</v>
      </c>
      <c r="V6" t="n">
        <v>0.77</v>
      </c>
      <c r="W6" t="n">
        <v>0.13</v>
      </c>
      <c r="X6" t="n">
        <v>0.23</v>
      </c>
      <c r="Y6" t="n">
        <v>0.5</v>
      </c>
      <c r="Z6" t="n">
        <v>10</v>
      </c>
      <c r="AA6" t="n">
        <v>289.9719785111892</v>
      </c>
      <c r="AB6" t="n">
        <v>396.7524536598413</v>
      </c>
      <c r="AC6" t="n">
        <v>358.8869563281114</v>
      </c>
      <c r="AD6" t="n">
        <v>289971.9785111892</v>
      </c>
      <c r="AE6" t="n">
        <v>396752.4536598413</v>
      </c>
      <c r="AF6" t="n">
        <v>3.705259530185682e-06</v>
      </c>
      <c r="AG6" t="n">
        <v>11.53645833333333</v>
      </c>
      <c r="AH6" t="n">
        <v>358886.9563281114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5.6525</v>
      </c>
      <c r="E7" t="n">
        <v>17.69</v>
      </c>
      <c r="F7" t="n">
        <v>15.81</v>
      </c>
      <c r="G7" t="n">
        <v>86.23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75.86</v>
      </c>
      <c r="Q7" t="n">
        <v>198.04</v>
      </c>
      <c r="R7" t="n">
        <v>33.63</v>
      </c>
      <c r="S7" t="n">
        <v>21.27</v>
      </c>
      <c r="T7" t="n">
        <v>3446.95</v>
      </c>
      <c r="U7" t="n">
        <v>0.63</v>
      </c>
      <c r="V7" t="n">
        <v>0.77</v>
      </c>
      <c r="W7" t="n">
        <v>0.14</v>
      </c>
      <c r="X7" t="n">
        <v>0.21</v>
      </c>
      <c r="Y7" t="n">
        <v>0.5</v>
      </c>
      <c r="Z7" t="n">
        <v>10</v>
      </c>
      <c r="AA7" t="n">
        <v>289.6576509972476</v>
      </c>
      <c r="AB7" t="n">
        <v>396.3223768881151</v>
      </c>
      <c r="AC7" t="n">
        <v>358.4979254798621</v>
      </c>
      <c r="AD7" t="n">
        <v>289657.6509972475</v>
      </c>
      <c r="AE7" t="n">
        <v>396322.3768881151</v>
      </c>
      <c r="AF7" t="n">
        <v>3.711102752564775e-06</v>
      </c>
      <c r="AG7" t="n">
        <v>11.51692708333333</v>
      </c>
      <c r="AH7" t="n">
        <v>358497.9254798621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5.6526</v>
      </c>
      <c r="E8" t="n">
        <v>17.69</v>
      </c>
      <c r="F8" t="n">
        <v>15.81</v>
      </c>
      <c r="G8" t="n">
        <v>86.23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77.3</v>
      </c>
      <c r="Q8" t="n">
        <v>198.04</v>
      </c>
      <c r="R8" t="n">
        <v>33.58</v>
      </c>
      <c r="S8" t="n">
        <v>21.27</v>
      </c>
      <c r="T8" t="n">
        <v>3421.72</v>
      </c>
      <c r="U8" t="n">
        <v>0.63</v>
      </c>
      <c r="V8" t="n">
        <v>0.77</v>
      </c>
      <c r="W8" t="n">
        <v>0.14</v>
      </c>
      <c r="X8" t="n">
        <v>0.21</v>
      </c>
      <c r="Y8" t="n">
        <v>0.5</v>
      </c>
      <c r="Z8" t="n">
        <v>10</v>
      </c>
      <c r="AA8" t="n">
        <v>291.0420302647676</v>
      </c>
      <c r="AB8" t="n">
        <v>398.216545676439</v>
      </c>
      <c r="AC8" t="n">
        <v>360.211317457511</v>
      </c>
      <c r="AD8" t="n">
        <v>291042.0302647676</v>
      </c>
      <c r="AE8" t="n">
        <v>398216.545676439</v>
      </c>
      <c r="AF8" t="n">
        <v>3.71116840674881e-06</v>
      </c>
      <c r="AG8" t="n">
        <v>11.51692708333333</v>
      </c>
      <c r="AH8" t="n">
        <v>360211.317457511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18.56</v>
      </c>
      <c r="G2" t="n">
        <v>7.63</v>
      </c>
      <c r="H2" t="n">
        <v>0.13</v>
      </c>
      <c r="I2" t="n">
        <v>146</v>
      </c>
      <c r="J2" t="n">
        <v>133.21</v>
      </c>
      <c r="K2" t="n">
        <v>46.47</v>
      </c>
      <c r="L2" t="n">
        <v>1</v>
      </c>
      <c r="M2" t="n">
        <v>144</v>
      </c>
      <c r="N2" t="n">
        <v>20.75</v>
      </c>
      <c r="O2" t="n">
        <v>16663.42</v>
      </c>
      <c r="P2" t="n">
        <v>201.75</v>
      </c>
      <c r="Q2" t="n">
        <v>198.05</v>
      </c>
      <c r="R2" t="n">
        <v>119.89</v>
      </c>
      <c r="S2" t="n">
        <v>21.27</v>
      </c>
      <c r="T2" t="n">
        <v>45905.36</v>
      </c>
      <c r="U2" t="n">
        <v>0.18</v>
      </c>
      <c r="V2" t="n">
        <v>0.65</v>
      </c>
      <c r="W2" t="n">
        <v>0.34</v>
      </c>
      <c r="X2" t="n">
        <v>2.97</v>
      </c>
      <c r="Y2" t="n">
        <v>0.5</v>
      </c>
      <c r="Z2" t="n">
        <v>10</v>
      </c>
      <c r="AA2" t="n">
        <v>658.6457375601118</v>
      </c>
      <c r="AB2" t="n">
        <v>901.1881555289185</v>
      </c>
      <c r="AC2" t="n">
        <v>815.1800227907579</v>
      </c>
      <c r="AD2" t="n">
        <v>658645.7375601118</v>
      </c>
      <c r="AE2" t="n">
        <v>901188.1555289185</v>
      </c>
      <c r="AF2" t="n">
        <v>1.972927026369173e-06</v>
      </c>
      <c r="AG2" t="n">
        <v>16.09375</v>
      </c>
      <c r="AH2" t="n">
        <v>815180.0227907579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4.7802</v>
      </c>
      <c r="E3" t="n">
        <v>20.92</v>
      </c>
      <c r="F3" t="n">
        <v>16.92</v>
      </c>
      <c r="G3" t="n">
        <v>15.15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182.95</v>
      </c>
      <c r="Q3" t="n">
        <v>198.06</v>
      </c>
      <c r="R3" t="n">
        <v>68.34999999999999</v>
      </c>
      <c r="S3" t="n">
        <v>21.27</v>
      </c>
      <c r="T3" t="n">
        <v>20530.24</v>
      </c>
      <c r="U3" t="n">
        <v>0.31</v>
      </c>
      <c r="V3" t="n">
        <v>0.72</v>
      </c>
      <c r="W3" t="n">
        <v>0.21</v>
      </c>
      <c r="X3" t="n">
        <v>1.32</v>
      </c>
      <c r="Y3" t="n">
        <v>0.5</v>
      </c>
      <c r="Z3" t="n">
        <v>10</v>
      </c>
      <c r="AA3" t="n">
        <v>527.0779347583738</v>
      </c>
      <c r="AB3" t="n">
        <v>721.1712833737724</v>
      </c>
      <c r="AC3" t="n">
        <v>652.3437082588321</v>
      </c>
      <c r="AD3" t="n">
        <v>527077.9347583738</v>
      </c>
      <c r="AE3" t="n">
        <v>721171.2833737724</v>
      </c>
      <c r="AF3" t="n">
        <v>2.330883016101905e-06</v>
      </c>
      <c r="AG3" t="n">
        <v>13.61979166666667</v>
      </c>
      <c r="AH3" t="n">
        <v>652343.7082588321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5.0415</v>
      </c>
      <c r="E4" t="n">
        <v>19.84</v>
      </c>
      <c r="F4" t="n">
        <v>16.46</v>
      </c>
      <c r="G4" t="n">
        <v>22.44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177.22</v>
      </c>
      <c r="Q4" t="n">
        <v>198.04</v>
      </c>
      <c r="R4" t="n">
        <v>54.3</v>
      </c>
      <c r="S4" t="n">
        <v>21.27</v>
      </c>
      <c r="T4" t="n">
        <v>13615.61</v>
      </c>
      <c r="U4" t="n">
        <v>0.39</v>
      </c>
      <c r="V4" t="n">
        <v>0.74</v>
      </c>
      <c r="W4" t="n">
        <v>0.17</v>
      </c>
      <c r="X4" t="n">
        <v>0.86</v>
      </c>
      <c r="Y4" t="n">
        <v>0.5</v>
      </c>
      <c r="Z4" t="n">
        <v>10</v>
      </c>
      <c r="AA4" t="n">
        <v>492.5682646370361</v>
      </c>
      <c r="AB4" t="n">
        <v>673.9536302545622</v>
      </c>
      <c r="AC4" t="n">
        <v>609.632441682927</v>
      </c>
      <c r="AD4" t="n">
        <v>492568.2646370361</v>
      </c>
      <c r="AE4" t="n">
        <v>673953.6302545622</v>
      </c>
      <c r="AF4" t="n">
        <v>2.458296039010451e-06</v>
      </c>
      <c r="AG4" t="n">
        <v>12.91666666666667</v>
      </c>
      <c r="AH4" t="n">
        <v>609632.4416829271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5.1726</v>
      </c>
      <c r="E5" t="n">
        <v>19.33</v>
      </c>
      <c r="F5" t="n">
        <v>16.25</v>
      </c>
      <c r="G5" t="n">
        <v>29.55</v>
      </c>
      <c r="H5" t="n">
        <v>0.52</v>
      </c>
      <c r="I5" t="n">
        <v>33</v>
      </c>
      <c r="J5" t="n">
        <v>137.25</v>
      </c>
      <c r="K5" t="n">
        <v>46.47</v>
      </c>
      <c r="L5" t="n">
        <v>4</v>
      </c>
      <c r="M5" t="n">
        <v>31</v>
      </c>
      <c r="N5" t="n">
        <v>21.78</v>
      </c>
      <c r="O5" t="n">
        <v>17160.92</v>
      </c>
      <c r="P5" t="n">
        <v>174.2</v>
      </c>
      <c r="Q5" t="n">
        <v>198.04</v>
      </c>
      <c r="R5" t="n">
        <v>47.97</v>
      </c>
      <c r="S5" t="n">
        <v>21.27</v>
      </c>
      <c r="T5" t="n">
        <v>10508.57</v>
      </c>
      <c r="U5" t="n">
        <v>0.44</v>
      </c>
      <c r="V5" t="n">
        <v>0.75</v>
      </c>
      <c r="W5" t="n">
        <v>0.16</v>
      </c>
      <c r="X5" t="n">
        <v>0.66</v>
      </c>
      <c r="Y5" t="n">
        <v>0.5</v>
      </c>
      <c r="Z5" t="n">
        <v>10</v>
      </c>
      <c r="AA5" t="n">
        <v>481.8646647070292</v>
      </c>
      <c r="AB5" t="n">
        <v>659.3084926208248</v>
      </c>
      <c r="AC5" t="n">
        <v>596.3850154303736</v>
      </c>
      <c r="AD5" t="n">
        <v>481864.6647070292</v>
      </c>
      <c r="AE5" t="n">
        <v>659308.4926208248</v>
      </c>
      <c r="AF5" t="n">
        <v>2.52222197587731e-06</v>
      </c>
      <c r="AG5" t="n">
        <v>12.58463541666667</v>
      </c>
      <c r="AH5" t="n">
        <v>596385.0154303736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5.2658</v>
      </c>
      <c r="E6" t="n">
        <v>18.99</v>
      </c>
      <c r="F6" t="n">
        <v>16.1</v>
      </c>
      <c r="G6" t="n">
        <v>37.16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171.97</v>
      </c>
      <c r="Q6" t="n">
        <v>198.05</v>
      </c>
      <c r="R6" t="n">
        <v>43.13</v>
      </c>
      <c r="S6" t="n">
        <v>21.27</v>
      </c>
      <c r="T6" t="n">
        <v>8125.13</v>
      </c>
      <c r="U6" t="n">
        <v>0.49</v>
      </c>
      <c r="V6" t="n">
        <v>0.75</v>
      </c>
      <c r="W6" t="n">
        <v>0.15</v>
      </c>
      <c r="X6" t="n">
        <v>0.51</v>
      </c>
      <c r="Y6" t="n">
        <v>0.5</v>
      </c>
      <c r="Z6" t="n">
        <v>10</v>
      </c>
      <c r="AA6" t="n">
        <v>463.09555151251</v>
      </c>
      <c r="AB6" t="n">
        <v>633.6277639132492</v>
      </c>
      <c r="AC6" t="n">
        <v>573.1552194275199</v>
      </c>
      <c r="AD6" t="n">
        <v>463095.5515125101</v>
      </c>
      <c r="AE6" t="n">
        <v>633627.7639132491</v>
      </c>
      <c r="AF6" t="n">
        <v>2.567667416884108e-06</v>
      </c>
      <c r="AG6" t="n">
        <v>12.36328125</v>
      </c>
      <c r="AH6" t="n">
        <v>573155.2194275199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5.3203</v>
      </c>
      <c r="E7" t="n">
        <v>18.8</v>
      </c>
      <c r="F7" t="n">
        <v>16.02</v>
      </c>
      <c r="G7" t="n">
        <v>43.68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170.54</v>
      </c>
      <c r="Q7" t="n">
        <v>198.04</v>
      </c>
      <c r="R7" t="n">
        <v>40.36</v>
      </c>
      <c r="S7" t="n">
        <v>21.27</v>
      </c>
      <c r="T7" t="n">
        <v>6757.68</v>
      </c>
      <c r="U7" t="n">
        <v>0.53</v>
      </c>
      <c r="V7" t="n">
        <v>0.76</v>
      </c>
      <c r="W7" t="n">
        <v>0.15</v>
      </c>
      <c r="X7" t="n">
        <v>0.42</v>
      </c>
      <c r="Y7" t="n">
        <v>0.5</v>
      </c>
      <c r="Z7" t="n">
        <v>10</v>
      </c>
      <c r="AA7" t="n">
        <v>458.8058847836505</v>
      </c>
      <c r="AB7" t="n">
        <v>627.7584526480839</v>
      </c>
      <c r="AC7" t="n">
        <v>567.8460669918719</v>
      </c>
      <c r="AD7" t="n">
        <v>458805.8847836505</v>
      </c>
      <c r="AE7" t="n">
        <v>627758.4526480839</v>
      </c>
      <c r="AF7" t="n">
        <v>2.59424227240847e-06</v>
      </c>
      <c r="AG7" t="n">
        <v>12.23958333333333</v>
      </c>
      <c r="AH7" t="n">
        <v>567846.0669918719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5.3671</v>
      </c>
      <c r="E8" t="n">
        <v>18.63</v>
      </c>
      <c r="F8" t="n">
        <v>15.93</v>
      </c>
      <c r="G8" t="n">
        <v>50.32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168.69</v>
      </c>
      <c r="Q8" t="n">
        <v>198.05</v>
      </c>
      <c r="R8" t="n">
        <v>37.45</v>
      </c>
      <c r="S8" t="n">
        <v>21.27</v>
      </c>
      <c r="T8" t="n">
        <v>5318.35</v>
      </c>
      <c r="U8" t="n">
        <v>0.57</v>
      </c>
      <c r="V8" t="n">
        <v>0.76</v>
      </c>
      <c r="W8" t="n">
        <v>0.14</v>
      </c>
      <c r="X8" t="n">
        <v>0.34</v>
      </c>
      <c r="Y8" t="n">
        <v>0.5</v>
      </c>
      <c r="Z8" t="n">
        <v>10</v>
      </c>
      <c r="AA8" t="n">
        <v>454.4749231672794</v>
      </c>
      <c r="AB8" t="n">
        <v>621.8326398960236</v>
      </c>
      <c r="AC8" t="n">
        <v>562.4858054919378</v>
      </c>
      <c r="AD8" t="n">
        <v>454474.9231672795</v>
      </c>
      <c r="AE8" t="n">
        <v>621832.6398960236</v>
      </c>
      <c r="AF8" t="n">
        <v>2.617062515317463e-06</v>
      </c>
      <c r="AG8" t="n">
        <v>12.12890625</v>
      </c>
      <c r="AH8" t="n">
        <v>562485.8054919378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5.4009</v>
      </c>
      <c r="E9" t="n">
        <v>18.52</v>
      </c>
      <c r="F9" t="n">
        <v>15.9</v>
      </c>
      <c r="G9" t="n">
        <v>59.62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167.57</v>
      </c>
      <c r="Q9" t="n">
        <v>198.05</v>
      </c>
      <c r="R9" t="n">
        <v>36.85</v>
      </c>
      <c r="S9" t="n">
        <v>21.27</v>
      </c>
      <c r="T9" t="n">
        <v>5034.69</v>
      </c>
      <c r="U9" t="n">
        <v>0.58</v>
      </c>
      <c r="V9" t="n">
        <v>0.76</v>
      </c>
      <c r="W9" t="n">
        <v>0.13</v>
      </c>
      <c r="X9" t="n">
        <v>0.31</v>
      </c>
      <c r="Y9" t="n">
        <v>0.5</v>
      </c>
      <c r="Z9" t="n">
        <v>10</v>
      </c>
      <c r="AA9" t="n">
        <v>451.7521301455973</v>
      </c>
      <c r="AB9" t="n">
        <v>618.1071943626075</v>
      </c>
      <c r="AC9" t="n">
        <v>559.1159112515354</v>
      </c>
      <c r="AD9" t="n">
        <v>451752.1301455973</v>
      </c>
      <c r="AE9" t="n">
        <v>618107.1943626076</v>
      </c>
      <c r="AF9" t="n">
        <v>2.633543801862847e-06</v>
      </c>
      <c r="AG9" t="n">
        <v>12.05729166666667</v>
      </c>
      <c r="AH9" t="n">
        <v>559115.9112515354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5.4131</v>
      </c>
      <c r="E10" t="n">
        <v>18.47</v>
      </c>
      <c r="F10" t="n">
        <v>15.88</v>
      </c>
      <c r="G10" t="n">
        <v>63.54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166.42</v>
      </c>
      <c r="Q10" t="n">
        <v>198.04</v>
      </c>
      <c r="R10" t="n">
        <v>36.39</v>
      </c>
      <c r="S10" t="n">
        <v>21.27</v>
      </c>
      <c r="T10" t="n">
        <v>4806.71</v>
      </c>
      <c r="U10" t="n">
        <v>0.58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449.9911988800249</v>
      </c>
      <c r="AB10" t="n">
        <v>615.6978105182467</v>
      </c>
      <c r="AC10" t="n">
        <v>556.9364756196888</v>
      </c>
      <c r="AD10" t="n">
        <v>449991.1988800248</v>
      </c>
      <c r="AE10" t="n">
        <v>615697.8105182467</v>
      </c>
      <c r="AF10" t="n">
        <v>2.63949266860408e-06</v>
      </c>
      <c r="AG10" t="n">
        <v>12.02473958333333</v>
      </c>
      <c r="AH10" t="n">
        <v>556936.4756196889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5.4451</v>
      </c>
      <c r="E11" t="n">
        <v>18.36</v>
      </c>
      <c r="F11" t="n">
        <v>15.83</v>
      </c>
      <c r="G11" t="n">
        <v>73.06999999999999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165.52</v>
      </c>
      <c r="Q11" t="n">
        <v>198.04</v>
      </c>
      <c r="R11" t="n">
        <v>34.59</v>
      </c>
      <c r="S11" t="n">
        <v>21.27</v>
      </c>
      <c r="T11" t="n">
        <v>3916.94</v>
      </c>
      <c r="U11" t="n">
        <v>0.61</v>
      </c>
      <c r="V11" t="n">
        <v>0.77</v>
      </c>
      <c r="W11" t="n">
        <v>0.13</v>
      </c>
      <c r="X11" t="n">
        <v>0.24</v>
      </c>
      <c r="Y11" t="n">
        <v>0.5</v>
      </c>
      <c r="Z11" t="n">
        <v>10</v>
      </c>
      <c r="AA11" t="n">
        <v>447.364240236567</v>
      </c>
      <c r="AB11" t="n">
        <v>612.1034898090318</v>
      </c>
      <c r="AC11" t="n">
        <v>553.6851918343007</v>
      </c>
      <c r="AD11" t="n">
        <v>447364.240236567</v>
      </c>
      <c r="AE11" t="n">
        <v>612103.4898090317</v>
      </c>
      <c r="AF11" t="n">
        <v>2.655096253499118e-06</v>
      </c>
      <c r="AG11" t="n">
        <v>11.953125</v>
      </c>
      <c r="AH11" t="n">
        <v>553685.1918343006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5.4565</v>
      </c>
      <c r="E12" t="n">
        <v>18.33</v>
      </c>
      <c r="F12" t="n">
        <v>15.82</v>
      </c>
      <c r="G12" t="n">
        <v>79.09999999999999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164.46</v>
      </c>
      <c r="Q12" t="n">
        <v>198.04</v>
      </c>
      <c r="R12" t="n">
        <v>34.4</v>
      </c>
      <c r="S12" t="n">
        <v>21.27</v>
      </c>
      <c r="T12" t="n">
        <v>3829.41</v>
      </c>
      <c r="U12" t="n">
        <v>0.62</v>
      </c>
      <c r="V12" t="n">
        <v>0.77</v>
      </c>
      <c r="W12" t="n">
        <v>0.12</v>
      </c>
      <c r="X12" t="n">
        <v>0.23</v>
      </c>
      <c r="Y12" t="n">
        <v>0.5</v>
      </c>
      <c r="Z12" t="n">
        <v>10</v>
      </c>
      <c r="AA12" t="n">
        <v>445.7897994468418</v>
      </c>
      <c r="AB12" t="n">
        <v>609.9492704611043</v>
      </c>
      <c r="AC12" t="n">
        <v>551.7365681574735</v>
      </c>
      <c r="AD12" t="n">
        <v>445789.7994468418</v>
      </c>
      <c r="AE12" t="n">
        <v>609949.2704611043</v>
      </c>
      <c r="AF12" t="n">
        <v>2.660655030617976e-06</v>
      </c>
      <c r="AG12" t="n">
        <v>11.93359375</v>
      </c>
      <c r="AH12" t="n">
        <v>551736.5681574735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5.4721</v>
      </c>
      <c r="E13" t="n">
        <v>18.27</v>
      </c>
      <c r="F13" t="n">
        <v>15.79</v>
      </c>
      <c r="G13" t="n">
        <v>86.15000000000001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163.43</v>
      </c>
      <c r="Q13" t="n">
        <v>198.04</v>
      </c>
      <c r="R13" t="n">
        <v>33.5</v>
      </c>
      <c r="S13" t="n">
        <v>21.27</v>
      </c>
      <c r="T13" t="n">
        <v>3383.72</v>
      </c>
      <c r="U13" t="n">
        <v>0.63</v>
      </c>
      <c r="V13" t="n">
        <v>0.77</v>
      </c>
      <c r="W13" t="n">
        <v>0.13</v>
      </c>
      <c r="X13" t="n">
        <v>0.2</v>
      </c>
      <c r="Y13" t="n">
        <v>0.5</v>
      </c>
      <c r="Z13" t="n">
        <v>10</v>
      </c>
      <c r="AA13" t="n">
        <v>443.9994104045193</v>
      </c>
      <c r="AB13" t="n">
        <v>607.4995811870086</v>
      </c>
      <c r="AC13" t="n">
        <v>549.520673789537</v>
      </c>
      <c r="AD13" t="n">
        <v>443999.4104045193</v>
      </c>
      <c r="AE13" t="n">
        <v>607499.5811870086</v>
      </c>
      <c r="AF13" t="n">
        <v>2.668261778254307e-06</v>
      </c>
      <c r="AG13" t="n">
        <v>11.89453125</v>
      </c>
      <c r="AH13" t="n">
        <v>549520.673789537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5.487</v>
      </c>
      <c r="E14" t="n">
        <v>18.23</v>
      </c>
      <c r="F14" t="n">
        <v>15.77</v>
      </c>
      <c r="G14" t="n">
        <v>94.64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162.55</v>
      </c>
      <c r="Q14" t="n">
        <v>198.04</v>
      </c>
      <c r="R14" t="n">
        <v>32.78</v>
      </c>
      <c r="S14" t="n">
        <v>21.27</v>
      </c>
      <c r="T14" t="n">
        <v>3027.46</v>
      </c>
      <c r="U14" t="n">
        <v>0.65</v>
      </c>
      <c r="V14" t="n">
        <v>0.77</v>
      </c>
      <c r="W14" t="n">
        <v>0.12</v>
      </c>
      <c r="X14" t="n">
        <v>0.18</v>
      </c>
      <c r="Y14" t="n">
        <v>0.5</v>
      </c>
      <c r="Z14" t="n">
        <v>10</v>
      </c>
      <c r="AA14" t="n">
        <v>431.2114262205352</v>
      </c>
      <c r="AB14" t="n">
        <v>590.0024970604363</v>
      </c>
      <c r="AC14" t="n">
        <v>533.693486814693</v>
      </c>
      <c r="AD14" t="n">
        <v>431211.4262205352</v>
      </c>
      <c r="AE14" t="n">
        <v>590002.4970604363</v>
      </c>
      <c r="AF14" t="n">
        <v>2.675527197471059e-06</v>
      </c>
      <c r="AG14" t="n">
        <v>11.86848958333333</v>
      </c>
      <c r="AH14" t="n">
        <v>533693.486814693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5.4835</v>
      </c>
      <c r="E15" t="n">
        <v>18.24</v>
      </c>
      <c r="F15" t="n">
        <v>15.78</v>
      </c>
      <c r="G15" t="n">
        <v>94.7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162.34</v>
      </c>
      <c r="Q15" t="n">
        <v>198.05</v>
      </c>
      <c r="R15" t="n">
        <v>33.38</v>
      </c>
      <c r="S15" t="n">
        <v>21.27</v>
      </c>
      <c r="T15" t="n">
        <v>3325.65</v>
      </c>
      <c r="U15" t="n">
        <v>0.64</v>
      </c>
      <c r="V15" t="n">
        <v>0.77</v>
      </c>
      <c r="W15" t="n">
        <v>0.12</v>
      </c>
      <c r="X15" t="n">
        <v>0.19</v>
      </c>
      <c r="Y15" t="n">
        <v>0.5</v>
      </c>
      <c r="Z15" t="n">
        <v>10</v>
      </c>
      <c r="AA15" t="n">
        <v>431.18533561933</v>
      </c>
      <c r="AB15" t="n">
        <v>589.9667987488313</v>
      </c>
      <c r="AC15" t="n">
        <v>533.6611954998446</v>
      </c>
      <c r="AD15" t="n">
        <v>431185.33561933</v>
      </c>
      <c r="AE15" t="n">
        <v>589966.7987488313</v>
      </c>
      <c r="AF15" t="n">
        <v>2.673820555373164e-06</v>
      </c>
      <c r="AG15" t="n">
        <v>11.875</v>
      </c>
      <c r="AH15" t="n">
        <v>533661.1954998445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5.499</v>
      </c>
      <c r="E16" t="n">
        <v>18.19</v>
      </c>
      <c r="F16" t="n">
        <v>15.76</v>
      </c>
      <c r="G16" t="n">
        <v>105.07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161.4</v>
      </c>
      <c r="Q16" t="n">
        <v>198.05</v>
      </c>
      <c r="R16" t="n">
        <v>32.44</v>
      </c>
      <c r="S16" t="n">
        <v>21.27</v>
      </c>
      <c r="T16" t="n">
        <v>2862.27</v>
      </c>
      <c r="U16" t="n">
        <v>0.66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429.5459055581457</v>
      </c>
      <c r="AB16" t="n">
        <v>587.723658212569</v>
      </c>
      <c r="AC16" t="n">
        <v>531.6321371480958</v>
      </c>
      <c r="AD16" t="n">
        <v>429545.9055581457</v>
      </c>
      <c r="AE16" t="n">
        <v>587723.6582125691</v>
      </c>
      <c r="AF16" t="n">
        <v>2.681378541806698e-06</v>
      </c>
      <c r="AG16" t="n">
        <v>11.84244791666667</v>
      </c>
      <c r="AH16" t="n">
        <v>531632.1371480958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5.5007</v>
      </c>
      <c r="E17" t="n">
        <v>18.18</v>
      </c>
      <c r="F17" t="n">
        <v>15.75</v>
      </c>
      <c r="G17" t="n">
        <v>105.03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160.12</v>
      </c>
      <c r="Q17" t="n">
        <v>198.04</v>
      </c>
      <c r="R17" t="n">
        <v>32.25</v>
      </c>
      <c r="S17" t="n">
        <v>21.27</v>
      </c>
      <c r="T17" t="n">
        <v>2769.71</v>
      </c>
      <c r="U17" t="n">
        <v>0.66</v>
      </c>
      <c r="V17" t="n">
        <v>0.77</v>
      </c>
      <c r="W17" t="n">
        <v>0.12</v>
      </c>
      <c r="X17" t="n">
        <v>0.16</v>
      </c>
      <c r="Y17" t="n">
        <v>0.5</v>
      </c>
      <c r="Z17" t="n">
        <v>10</v>
      </c>
      <c r="AA17" t="n">
        <v>428.1715136792981</v>
      </c>
      <c r="AB17" t="n">
        <v>585.8431546100394</v>
      </c>
      <c r="AC17" t="n">
        <v>529.931106170088</v>
      </c>
      <c r="AD17" t="n">
        <v>428171.513679298</v>
      </c>
      <c r="AE17" t="n">
        <v>585843.1546100394</v>
      </c>
      <c r="AF17" t="n">
        <v>2.682207482254247e-06</v>
      </c>
      <c r="AG17" t="n">
        <v>11.8359375</v>
      </c>
      <c r="AH17" t="n">
        <v>529931.1061700881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5.5228</v>
      </c>
      <c r="E18" t="n">
        <v>18.11</v>
      </c>
      <c r="F18" t="n">
        <v>15.71</v>
      </c>
      <c r="G18" t="n">
        <v>117.81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6</v>
      </c>
      <c r="N18" t="n">
        <v>26.68</v>
      </c>
      <c r="O18" t="n">
        <v>19369.26</v>
      </c>
      <c r="P18" t="n">
        <v>159.57</v>
      </c>
      <c r="Q18" t="n">
        <v>198.05</v>
      </c>
      <c r="R18" t="n">
        <v>30.81</v>
      </c>
      <c r="S18" t="n">
        <v>21.27</v>
      </c>
      <c r="T18" t="n">
        <v>2053.24</v>
      </c>
      <c r="U18" t="n">
        <v>0.6899999999999999</v>
      </c>
      <c r="V18" t="n">
        <v>0.77</v>
      </c>
      <c r="W18" t="n">
        <v>0.12</v>
      </c>
      <c r="X18" t="n">
        <v>0.11</v>
      </c>
      <c r="Y18" t="n">
        <v>0.5</v>
      </c>
      <c r="Z18" t="n">
        <v>10</v>
      </c>
      <c r="AA18" t="n">
        <v>426.5896844325613</v>
      </c>
      <c r="AB18" t="n">
        <v>583.678826049273</v>
      </c>
      <c r="AC18" t="n">
        <v>527.973338089507</v>
      </c>
      <c r="AD18" t="n">
        <v>426589.6844325613</v>
      </c>
      <c r="AE18" t="n">
        <v>583678.826049273</v>
      </c>
      <c r="AF18" t="n">
        <v>2.692983708072382e-06</v>
      </c>
      <c r="AG18" t="n">
        <v>11.79036458333333</v>
      </c>
      <c r="AH18" t="n">
        <v>527973.3380895071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5.5133</v>
      </c>
      <c r="E19" t="n">
        <v>18.14</v>
      </c>
      <c r="F19" t="n">
        <v>15.74</v>
      </c>
      <c r="G19" t="n">
        <v>118.05</v>
      </c>
      <c r="H19" t="n">
        <v>2.04</v>
      </c>
      <c r="I19" t="n">
        <v>8</v>
      </c>
      <c r="J19" t="n">
        <v>156.56</v>
      </c>
      <c r="K19" t="n">
        <v>46.47</v>
      </c>
      <c r="L19" t="n">
        <v>18</v>
      </c>
      <c r="M19" t="n">
        <v>6</v>
      </c>
      <c r="N19" t="n">
        <v>27.09</v>
      </c>
      <c r="O19" t="n">
        <v>19542.89</v>
      </c>
      <c r="P19" t="n">
        <v>159.32</v>
      </c>
      <c r="Q19" t="n">
        <v>198.05</v>
      </c>
      <c r="R19" t="n">
        <v>31.85</v>
      </c>
      <c r="S19" t="n">
        <v>21.27</v>
      </c>
      <c r="T19" t="n">
        <v>2572.53</v>
      </c>
      <c r="U19" t="n">
        <v>0.67</v>
      </c>
      <c r="V19" t="n">
        <v>0.77</v>
      </c>
      <c r="W19" t="n">
        <v>0.12</v>
      </c>
      <c r="X19" t="n">
        <v>0.15</v>
      </c>
      <c r="Y19" t="n">
        <v>0.5</v>
      </c>
      <c r="Z19" t="n">
        <v>10</v>
      </c>
      <c r="AA19" t="n">
        <v>426.8383961369893</v>
      </c>
      <c r="AB19" t="n">
        <v>584.0191243756574</v>
      </c>
      <c r="AC19" t="n">
        <v>528.2811588212331</v>
      </c>
      <c r="AD19" t="n">
        <v>426838.3961369893</v>
      </c>
      <c r="AE19" t="n">
        <v>584019.1243756574</v>
      </c>
      <c r="AF19" t="n">
        <v>2.688351393806668e-06</v>
      </c>
      <c r="AG19" t="n">
        <v>11.80989583333333</v>
      </c>
      <c r="AH19" t="n">
        <v>528281.1588212331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5.5299</v>
      </c>
      <c r="E20" t="n">
        <v>18.08</v>
      </c>
      <c r="F20" t="n">
        <v>15.71</v>
      </c>
      <c r="G20" t="n">
        <v>134.68</v>
      </c>
      <c r="H20" t="n">
        <v>2.13</v>
      </c>
      <c r="I20" t="n">
        <v>7</v>
      </c>
      <c r="J20" t="n">
        <v>157.97</v>
      </c>
      <c r="K20" t="n">
        <v>46.47</v>
      </c>
      <c r="L20" t="n">
        <v>19</v>
      </c>
      <c r="M20" t="n">
        <v>5</v>
      </c>
      <c r="N20" t="n">
        <v>27.5</v>
      </c>
      <c r="O20" t="n">
        <v>19717.08</v>
      </c>
      <c r="P20" t="n">
        <v>157.28</v>
      </c>
      <c r="Q20" t="n">
        <v>198.04</v>
      </c>
      <c r="R20" t="n">
        <v>30.97</v>
      </c>
      <c r="S20" t="n">
        <v>21.27</v>
      </c>
      <c r="T20" t="n">
        <v>2137.8</v>
      </c>
      <c r="U20" t="n">
        <v>0.6899999999999999</v>
      </c>
      <c r="V20" t="n">
        <v>0.77</v>
      </c>
      <c r="W20" t="n">
        <v>0.12</v>
      </c>
      <c r="X20" t="n">
        <v>0.12</v>
      </c>
      <c r="Y20" t="n">
        <v>0.5</v>
      </c>
      <c r="Z20" t="n">
        <v>10</v>
      </c>
      <c r="AA20" t="n">
        <v>424.0549340413909</v>
      </c>
      <c r="AB20" t="n">
        <v>580.2106687387787</v>
      </c>
      <c r="AC20" t="n">
        <v>524.8361768451369</v>
      </c>
      <c r="AD20" t="n">
        <v>424054.9340413909</v>
      </c>
      <c r="AE20" t="n">
        <v>580210.6687387787</v>
      </c>
      <c r="AF20" t="n">
        <v>2.696445753470969e-06</v>
      </c>
      <c r="AG20" t="n">
        <v>11.77083333333333</v>
      </c>
      <c r="AH20" t="n">
        <v>524836.1768451369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5.5357</v>
      </c>
      <c r="E21" t="n">
        <v>18.06</v>
      </c>
      <c r="F21" t="n">
        <v>15.69</v>
      </c>
      <c r="G21" t="n">
        <v>134.52</v>
      </c>
      <c r="H21" t="n">
        <v>2.22</v>
      </c>
      <c r="I21" t="n">
        <v>7</v>
      </c>
      <c r="J21" t="n">
        <v>159.39</v>
      </c>
      <c r="K21" t="n">
        <v>46.47</v>
      </c>
      <c r="L21" t="n">
        <v>20</v>
      </c>
      <c r="M21" t="n">
        <v>5</v>
      </c>
      <c r="N21" t="n">
        <v>27.92</v>
      </c>
      <c r="O21" t="n">
        <v>19891.97</v>
      </c>
      <c r="P21" t="n">
        <v>157.28</v>
      </c>
      <c r="Q21" t="n">
        <v>198.04</v>
      </c>
      <c r="R21" t="n">
        <v>30.4</v>
      </c>
      <c r="S21" t="n">
        <v>21.27</v>
      </c>
      <c r="T21" t="n">
        <v>1853.88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423.7497070818202</v>
      </c>
      <c r="AB21" t="n">
        <v>579.7930437470309</v>
      </c>
      <c r="AC21" t="n">
        <v>524.4584093964612</v>
      </c>
      <c r="AD21" t="n">
        <v>423749.7070818202</v>
      </c>
      <c r="AE21" t="n">
        <v>579793.0437470309</v>
      </c>
      <c r="AF21" t="n">
        <v>2.699273903233195e-06</v>
      </c>
      <c r="AG21" t="n">
        <v>11.7578125</v>
      </c>
      <c r="AH21" t="n">
        <v>524458.4093964612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5.5262</v>
      </c>
      <c r="E22" t="n">
        <v>18.1</v>
      </c>
      <c r="F22" t="n">
        <v>15.72</v>
      </c>
      <c r="G22" t="n">
        <v>134.78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156.61</v>
      </c>
      <c r="Q22" t="n">
        <v>198.04</v>
      </c>
      <c r="R22" t="n">
        <v>31.37</v>
      </c>
      <c r="S22" t="n">
        <v>21.27</v>
      </c>
      <c r="T22" t="n">
        <v>2337.83</v>
      </c>
      <c r="U22" t="n">
        <v>0.68</v>
      </c>
      <c r="V22" t="n">
        <v>0.77</v>
      </c>
      <c r="W22" t="n">
        <v>0.12</v>
      </c>
      <c r="X22" t="n">
        <v>0.13</v>
      </c>
      <c r="Y22" t="n">
        <v>0.5</v>
      </c>
      <c r="Z22" t="n">
        <v>10</v>
      </c>
      <c r="AA22" t="n">
        <v>423.5793585343678</v>
      </c>
      <c r="AB22" t="n">
        <v>579.5599653491589</v>
      </c>
      <c r="AC22" t="n">
        <v>524.2475756737547</v>
      </c>
      <c r="AD22" t="n">
        <v>423579.3585343678</v>
      </c>
      <c r="AE22" t="n">
        <v>579559.965349159</v>
      </c>
      <c r="AF22" t="n">
        <v>2.694641588967481e-06</v>
      </c>
      <c r="AG22" t="n">
        <v>11.78385416666667</v>
      </c>
      <c r="AH22" t="n">
        <v>524247.5756737547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5.5266</v>
      </c>
      <c r="E23" t="n">
        <v>18.09</v>
      </c>
      <c r="F23" t="n">
        <v>15.72</v>
      </c>
      <c r="G23" t="n">
        <v>134.77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155.02</v>
      </c>
      <c r="Q23" t="n">
        <v>198.04</v>
      </c>
      <c r="R23" t="n">
        <v>31.36</v>
      </c>
      <c r="S23" t="n">
        <v>21.27</v>
      </c>
      <c r="T23" t="n">
        <v>2335.04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421.9980777997908</v>
      </c>
      <c r="AB23" t="n">
        <v>577.3963872869283</v>
      </c>
      <c r="AC23" t="n">
        <v>522.2904864651824</v>
      </c>
      <c r="AD23" t="n">
        <v>421998.0777997908</v>
      </c>
      <c r="AE23" t="n">
        <v>577396.3872869282</v>
      </c>
      <c r="AF23" t="n">
        <v>2.694836633778668e-06</v>
      </c>
      <c r="AG23" t="n">
        <v>11.77734375</v>
      </c>
      <c r="AH23" t="n">
        <v>522290.4864651824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5.5477</v>
      </c>
      <c r="E24" t="n">
        <v>18.03</v>
      </c>
      <c r="F24" t="n">
        <v>15.68</v>
      </c>
      <c r="G24" t="n">
        <v>156.82</v>
      </c>
      <c r="H24" t="n">
        <v>2.49</v>
      </c>
      <c r="I24" t="n">
        <v>6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154.58</v>
      </c>
      <c r="Q24" t="n">
        <v>198.04</v>
      </c>
      <c r="R24" t="n">
        <v>30.01</v>
      </c>
      <c r="S24" t="n">
        <v>21.27</v>
      </c>
      <c r="T24" t="n">
        <v>1663.11</v>
      </c>
      <c r="U24" t="n">
        <v>0.71</v>
      </c>
      <c r="V24" t="n">
        <v>0.77</v>
      </c>
      <c r="W24" t="n">
        <v>0.12</v>
      </c>
      <c r="X24" t="n">
        <v>0.09</v>
      </c>
      <c r="Y24" t="n">
        <v>0.5</v>
      </c>
      <c r="Z24" t="n">
        <v>10</v>
      </c>
      <c r="AA24" t="n">
        <v>420.5944908171337</v>
      </c>
      <c r="AB24" t="n">
        <v>575.4759376553695</v>
      </c>
      <c r="AC24" t="n">
        <v>520.5533218510915</v>
      </c>
      <c r="AD24" t="n">
        <v>420594.4908171337</v>
      </c>
      <c r="AE24" t="n">
        <v>575475.9376553695</v>
      </c>
      <c r="AF24" t="n">
        <v>2.705125247568834e-06</v>
      </c>
      <c r="AG24" t="n">
        <v>11.73828125</v>
      </c>
      <c r="AH24" t="n">
        <v>520553.3218510915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5.5401</v>
      </c>
      <c r="E25" t="n">
        <v>18.05</v>
      </c>
      <c r="F25" t="n">
        <v>15.71</v>
      </c>
      <c r="G25" t="n">
        <v>157.07</v>
      </c>
      <c r="H25" t="n">
        <v>2.58</v>
      </c>
      <c r="I25" t="n">
        <v>6</v>
      </c>
      <c r="J25" t="n">
        <v>165.1</v>
      </c>
      <c r="K25" t="n">
        <v>46.47</v>
      </c>
      <c r="L25" t="n">
        <v>24</v>
      </c>
      <c r="M25" t="n">
        <v>4</v>
      </c>
      <c r="N25" t="n">
        <v>29.64</v>
      </c>
      <c r="O25" t="n">
        <v>20596.86</v>
      </c>
      <c r="P25" t="n">
        <v>155.08</v>
      </c>
      <c r="Q25" t="n">
        <v>198.04</v>
      </c>
      <c r="R25" t="n">
        <v>30.82</v>
      </c>
      <c r="S25" t="n">
        <v>21.27</v>
      </c>
      <c r="T25" t="n">
        <v>2065.67</v>
      </c>
      <c r="U25" t="n">
        <v>0.6899999999999999</v>
      </c>
      <c r="V25" t="n">
        <v>0.77</v>
      </c>
      <c r="W25" t="n">
        <v>0.12</v>
      </c>
      <c r="X25" t="n">
        <v>0.11</v>
      </c>
      <c r="Y25" t="n">
        <v>0.5</v>
      </c>
      <c r="Z25" t="n">
        <v>10</v>
      </c>
      <c r="AA25" t="n">
        <v>421.4953854110716</v>
      </c>
      <c r="AB25" t="n">
        <v>576.7085813834597</v>
      </c>
      <c r="AC25" t="n">
        <v>521.6683237917991</v>
      </c>
      <c r="AD25" t="n">
        <v>421495.3854110716</v>
      </c>
      <c r="AE25" t="n">
        <v>576708.5813834596</v>
      </c>
      <c r="AF25" t="n">
        <v>2.701419396156262e-06</v>
      </c>
      <c r="AG25" t="n">
        <v>11.75130208333333</v>
      </c>
      <c r="AH25" t="n">
        <v>521668.3237917991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5.5409</v>
      </c>
      <c r="E26" t="n">
        <v>18.05</v>
      </c>
      <c r="F26" t="n">
        <v>15.7</v>
      </c>
      <c r="G26" t="n">
        <v>157.04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154.02</v>
      </c>
      <c r="Q26" t="n">
        <v>198.04</v>
      </c>
      <c r="R26" t="n">
        <v>30.68</v>
      </c>
      <c r="S26" t="n">
        <v>21.27</v>
      </c>
      <c r="T26" t="n">
        <v>1998.3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420.3842492696962</v>
      </c>
      <c r="AB26" t="n">
        <v>575.1882758949629</v>
      </c>
      <c r="AC26" t="n">
        <v>520.2931141253622</v>
      </c>
      <c r="AD26" t="n">
        <v>420384.2492696962</v>
      </c>
      <c r="AE26" t="n">
        <v>575188.2758949628</v>
      </c>
      <c r="AF26" t="n">
        <v>2.701809485778639e-06</v>
      </c>
      <c r="AG26" t="n">
        <v>11.75130208333333</v>
      </c>
      <c r="AH26" t="n">
        <v>520293.1141253622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5.5452</v>
      </c>
      <c r="E27" t="n">
        <v>18.03</v>
      </c>
      <c r="F27" t="n">
        <v>15.69</v>
      </c>
      <c r="G27" t="n">
        <v>156.9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152.57</v>
      </c>
      <c r="Q27" t="n">
        <v>198.04</v>
      </c>
      <c r="R27" t="n">
        <v>30.34</v>
      </c>
      <c r="S27" t="n">
        <v>21.27</v>
      </c>
      <c r="T27" t="n">
        <v>1827.81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418.7570913357711</v>
      </c>
      <c r="AB27" t="n">
        <v>572.961926624625</v>
      </c>
      <c r="AC27" t="n">
        <v>518.2792445046847</v>
      </c>
      <c r="AD27" t="n">
        <v>418757.0913357711</v>
      </c>
      <c r="AE27" t="n">
        <v>572961.926624625</v>
      </c>
      <c r="AF27" t="n">
        <v>2.703906217498909e-06</v>
      </c>
      <c r="AG27" t="n">
        <v>11.73828125</v>
      </c>
      <c r="AH27" t="n">
        <v>518279.2445046847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5.5562</v>
      </c>
      <c r="E28" t="n">
        <v>18</v>
      </c>
      <c r="F28" t="n">
        <v>15.68</v>
      </c>
      <c r="G28" t="n">
        <v>188.18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3</v>
      </c>
      <c r="N28" t="n">
        <v>30.97</v>
      </c>
      <c r="O28" t="n">
        <v>21131.78</v>
      </c>
      <c r="P28" t="n">
        <v>150.22</v>
      </c>
      <c r="Q28" t="n">
        <v>198.04</v>
      </c>
      <c r="R28" t="n">
        <v>30.04</v>
      </c>
      <c r="S28" t="n">
        <v>21.27</v>
      </c>
      <c r="T28" t="n">
        <v>1680.92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415.9982923930065</v>
      </c>
      <c r="AB28" t="n">
        <v>569.187216201515</v>
      </c>
      <c r="AC28" t="n">
        <v>514.8647871465167</v>
      </c>
      <c r="AD28" t="n">
        <v>415998.2923930065</v>
      </c>
      <c r="AE28" t="n">
        <v>569187.2162015149</v>
      </c>
      <c r="AF28" t="n">
        <v>2.709269949806578e-06</v>
      </c>
      <c r="AG28" t="n">
        <v>11.71875</v>
      </c>
      <c r="AH28" t="n">
        <v>514864.7871465167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5.5579</v>
      </c>
      <c r="E29" t="n">
        <v>17.99</v>
      </c>
      <c r="F29" t="n">
        <v>15.68</v>
      </c>
      <c r="G29" t="n">
        <v>188.11</v>
      </c>
      <c r="H29" t="n">
        <v>2.9</v>
      </c>
      <c r="I29" t="n">
        <v>5</v>
      </c>
      <c r="J29" t="n">
        <v>170.9</v>
      </c>
      <c r="K29" t="n">
        <v>46.47</v>
      </c>
      <c r="L29" t="n">
        <v>28</v>
      </c>
      <c r="M29" t="n">
        <v>3</v>
      </c>
      <c r="N29" t="n">
        <v>31.43</v>
      </c>
      <c r="O29" t="n">
        <v>21311.32</v>
      </c>
      <c r="P29" t="n">
        <v>150.95</v>
      </c>
      <c r="Q29" t="n">
        <v>198.04</v>
      </c>
      <c r="R29" t="n">
        <v>29.74</v>
      </c>
      <c r="S29" t="n">
        <v>21.27</v>
      </c>
      <c r="T29" t="n">
        <v>1531.8</v>
      </c>
      <c r="U29" t="n">
        <v>0.72</v>
      </c>
      <c r="V29" t="n">
        <v>0.77</v>
      </c>
      <c r="W29" t="n">
        <v>0.12</v>
      </c>
      <c r="X29" t="n">
        <v>0.08</v>
      </c>
      <c r="Y29" t="n">
        <v>0.5</v>
      </c>
      <c r="Z29" t="n">
        <v>10</v>
      </c>
      <c r="AA29" t="n">
        <v>416.6493209514119</v>
      </c>
      <c r="AB29" t="n">
        <v>570.077982196478</v>
      </c>
      <c r="AC29" t="n">
        <v>515.6705396851186</v>
      </c>
      <c r="AD29" t="n">
        <v>416649.3209514119</v>
      </c>
      <c r="AE29" t="n">
        <v>570077.9821964781</v>
      </c>
      <c r="AF29" t="n">
        <v>2.710098890254128e-06</v>
      </c>
      <c r="AG29" t="n">
        <v>11.71223958333333</v>
      </c>
      <c r="AH29" t="n">
        <v>515670.5396851186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5.556</v>
      </c>
      <c r="E30" t="n">
        <v>18</v>
      </c>
      <c r="F30" t="n">
        <v>15.68</v>
      </c>
      <c r="G30" t="n">
        <v>188.19</v>
      </c>
      <c r="H30" t="n">
        <v>2.98</v>
      </c>
      <c r="I30" t="n">
        <v>5</v>
      </c>
      <c r="J30" t="n">
        <v>172.36</v>
      </c>
      <c r="K30" t="n">
        <v>46.47</v>
      </c>
      <c r="L30" t="n">
        <v>29</v>
      </c>
      <c r="M30" t="n">
        <v>3</v>
      </c>
      <c r="N30" t="n">
        <v>31.89</v>
      </c>
      <c r="O30" t="n">
        <v>21491.47</v>
      </c>
      <c r="P30" t="n">
        <v>151.2</v>
      </c>
      <c r="Q30" t="n">
        <v>198.04</v>
      </c>
      <c r="R30" t="n">
        <v>30.06</v>
      </c>
      <c r="S30" t="n">
        <v>21.27</v>
      </c>
      <c r="T30" t="n">
        <v>1694.99</v>
      </c>
      <c r="U30" t="n">
        <v>0.71</v>
      </c>
      <c r="V30" t="n">
        <v>0.77</v>
      </c>
      <c r="W30" t="n">
        <v>0.12</v>
      </c>
      <c r="X30" t="n">
        <v>0.09</v>
      </c>
      <c r="Y30" t="n">
        <v>0.5</v>
      </c>
      <c r="Z30" t="n">
        <v>10</v>
      </c>
      <c r="AA30" t="n">
        <v>416.9656788536824</v>
      </c>
      <c r="AB30" t="n">
        <v>570.5108370350904</v>
      </c>
      <c r="AC30" t="n">
        <v>516.0620834654493</v>
      </c>
      <c r="AD30" t="n">
        <v>416965.6788536825</v>
      </c>
      <c r="AE30" t="n">
        <v>570510.8370350904</v>
      </c>
      <c r="AF30" t="n">
        <v>2.709172427400984e-06</v>
      </c>
      <c r="AG30" t="n">
        <v>11.71875</v>
      </c>
      <c r="AH30" t="n">
        <v>516062.0834654493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5.5564</v>
      </c>
      <c r="E31" t="n">
        <v>18</v>
      </c>
      <c r="F31" t="n">
        <v>15.68</v>
      </c>
      <c r="G31" t="n">
        <v>188.17</v>
      </c>
      <c r="H31" t="n">
        <v>3.06</v>
      </c>
      <c r="I31" t="n">
        <v>5</v>
      </c>
      <c r="J31" t="n">
        <v>173.82</v>
      </c>
      <c r="K31" t="n">
        <v>46.47</v>
      </c>
      <c r="L31" t="n">
        <v>30</v>
      </c>
      <c r="M31" t="n">
        <v>3</v>
      </c>
      <c r="N31" t="n">
        <v>32.36</v>
      </c>
      <c r="O31" t="n">
        <v>21672.25</v>
      </c>
      <c r="P31" t="n">
        <v>151.28</v>
      </c>
      <c r="Q31" t="n">
        <v>198.04</v>
      </c>
      <c r="R31" t="n">
        <v>29.96</v>
      </c>
      <c r="S31" t="n">
        <v>21.27</v>
      </c>
      <c r="T31" t="n">
        <v>1642.7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417.0289590658667</v>
      </c>
      <c r="AB31" t="n">
        <v>570.5974198131265</v>
      </c>
      <c r="AC31" t="n">
        <v>516.1404029046695</v>
      </c>
      <c r="AD31" t="n">
        <v>417028.9590658667</v>
      </c>
      <c r="AE31" t="n">
        <v>570597.4198131266</v>
      </c>
      <c r="AF31" t="n">
        <v>2.709367472212172e-06</v>
      </c>
      <c r="AG31" t="n">
        <v>11.71875</v>
      </c>
      <c r="AH31" t="n">
        <v>516140.4029046695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5.5613</v>
      </c>
      <c r="E32" t="n">
        <v>17.98</v>
      </c>
      <c r="F32" t="n">
        <v>15.66</v>
      </c>
      <c r="G32" t="n">
        <v>187.98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150.87</v>
      </c>
      <c r="Q32" t="n">
        <v>198.04</v>
      </c>
      <c r="R32" t="n">
        <v>29.4</v>
      </c>
      <c r="S32" t="n">
        <v>21.27</v>
      </c>
      <c r="T32" t="n">
        <v>1363.87</v>
      </c>
      <c r="U32" t="n">
        <v>0.72</v>
      </c>
      <c r="V32" t="n">
        <v>0.77</v>
      </c>
      <c r="W32" t="n">
        <v>0.12</v>
      </c>
      <c r="X32" t="n">
        <v>0.07000000000000001</v>
      </c>
      <c r="Y32" t="n">
        <v>0.5</v>
      </c>
      <c r="Z32" t="n">
        <v>10</v>
      </c>
      <c r="AA32" t="n">
        <v>416.3651555256599</v>
      </c>
      <c r="AB32" t="n">
        <v>569.6891745244704</v>
      </c>
      <c r="AC32" t="n">
        <v>515.3188392716323</v>
      </c>
      <c r="AD32" t="n">
        <v>416365.1555256599</v>
      </c>
      <c r="AE32" t="n">
        <v>569689.1745244705</v>
      </c>
      <c r="AF32" t="n">
        <v>2.711756771149225e-06</v>
      </c>
      <c r="AG32" t="n">
        <v>11.70572916666667</v>
      </c>
      <c r="AH32" t="n">
        <v>515318.8392716324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5.5561</v>
      </c>
      <c r="E33" t="n">
        <v>18</v>
      </c>
      <c r="F33" t="n">
        <v>15.68</v>
      </c>
      <c r="G33" t="n">
        <v>188.18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149.94</v>
      </c>
      <c r="Q33" t="n">
        <v>198.04</v>
      </c>
      <c r="R33" t="n">
        <v>30.01</v>
      </c>
      <c r="S33" t="n">
        <v>21.27</v>
      </c>
      <c r="T33" t="n">
        <v>1670.21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415.7277953701307</v>
      </c>
      <c r="AB33" t="n">
        <v>568.8171102413297</v>
      </c>
      <c r="AC33" t="n">
        <v>514.5300035797247</v>
      </c>
      <c r="AD33" t="n">
        <v>415727.7953701307</v>
      </c>
      <c r="AE33" t="n">
        <v>568817.1102413298</v>
      </c>
      <c r="AF33" t="n">
        <v>2.709221188603782e-06</v>
      </c>
      <c r="AG33" t="n">
        <v>11.71875</v>
      </c>
      <c r="AH33" t="n">
        <v>514530.0035797247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5.5561</v>
      </c>
      <c r="E34" t="n">
        <v>18</v>
      </c>
      <c r="F34" t="n">
        <v>15.68</v>
      </c>
      <c r="G34" t="n">
        <v>188.18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1</v>
      </c>
      <c r="N34" t="n">
        <v>33.79</v>
      </c>
      <c r="O34" t="n">
        <v>22218.44</v>
      </c>
      <c r="P34" t="n">
        <v>149.14</v>
      </c>
      <c r="Q34" t="n">
        <v>198.04</v>
      </c>
      <c r="R34" t="n">
        <v>29.92</v>
      </c>
      <c r="S34" t="n">
        <v>21.27</v>
      </c>
      <c r="T34" t="n">
        <v>1621.55</v>
      </c>
      <c r="U34" t="n">
        <v>0.71</v>
      </c>
      <c r="V34" t="n">
        <v>0.77</v>
      </c>
      <c r="W34" t="n">
        <v>0.12</v>
      </c>
      <c r="X34" t="n">
        <v>0.09</v>
      </c>
      <c r="Y34" t="n">
        <v>0.5</v>
      </c>
      <c r="Z34" t="n">
        <v>10</v>
      </c>
      <c r="AA34" t="n">
        <v>414.9442301258825</v>
      </c>
      <c r="AB34" t="n">
        <v>567.7450017056906</v>
      </c>
      <c r="AC34" t="n">
        <v>513.5602155780132</v>
      </c>
      <c r="AD34" t="n">
        <v>414944.2301258825</v>
      </c>
      <c r="AE34" t="n">
        <v>567745.0017056906</v>
      </c>
      <c r="AF34" t="n">
        <v>2.709221188603782e-06</v>
      </c>
      <c r="AG34" t="n">
        <v>11.71875</v>
      </c>
      <c r="AH34" t="n">
        <v>513560.2155780132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5.5579</v>
      </c>
      <c r="E35" t="n">
        <v>17.99</v>
      </c>
      <c r="F35" t="n">
        <v>15.68</v>
      </c>
      <c r="G35" t="n">
        <v>188.11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1</v>
      </c>
      <c r="N35" t="n">
        <v>34.27</v>
      </c>
      <c r="O35" t="n">
        <v>22401.81</v>
      </c>
      <c r="P35" t="n">
        <v>149.12</v>
      </c>
      <c r="Q35" t="n">
        <v>198.04</v>
      </c>
      <c r="R35" t="n">
        <v>29.68</v>
      </c>
      <c r="S35" t="n">
        <v>21.27</v>
      </c>
      <c r="T35" t="n">
        <v>1502.86</v>
      </c>
      <c r="U35" t="n">
        <v>0.72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414.8574959496065</v>
      </c>
      <c r="AB35" t="n">
        <v>567.6263281792679</v>
      </c>
      <c r="AC35" t="n">
        <v>513.452868086393</v>
      </c>
      <c r="AD35" t="n">
        <v>414857.4959496065</v>
      </c>
      <c r="AE35" t="n">
        <v>567626.3281792679</v>
      </c>
      <c r="AF35" t="n">
        <v>2.710098890254128e-06</v>
      </c>
      <c r="AG35" t="n">
        <v>11.71223958333333</v>
      </c>
      <c r="AH35" t="n">
        <v>513452.868086393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5.5568</v>
      </c>
      <c r="E36" t="n">
        <v>18</v>
      </c>
      <c r="F36" t="n">
        <v>15.68</v>
      </c>
      <c r="G36" t="n">
        <v>188.15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149.22</v>
      </c>
      <c r="Q36" t="n">
        <v>198.04</v>
      </c>
      <c r="R36" t="n">
        <v>29.87</v>
      </c>
      <c r="S36" t="n">
        <v>21.27</v>
      </c>
      <c r="T36" t="n">
        <v>1597.33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414.9964571808976</v>
      </c>
      <c r="AB36" t="n">
        <v>567.8164610664572</v>
      </c>
      <c r="AC36" t="n">
        <v>513.624854957682</v>
      </c>
      <c r="AD36" t="n">
        <v>414996.4571808975</v>
      </c>
      <c r="AE36" t="n">
        <v>567816.4610664572</v>
      </c>
      <c r="AF36" t="n">
        <v>2.70956251702336e-06</v>
      </c>
      <c r="AG36" t="n">
        <v>11.71875</v>
      </c>
      <c r="AH36" t="n">
        <v>513624.8549576821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5.5568</v>
      </c>
      <c r="E37" t="n">
        <v>18</v>
      </c>
      <c r="F37" t="n">
        <v>15.68</v>
      </c>
      <c r="G37" t="n">
        <v>188.15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149.13</v>
      </c>
      <c r="Q37" t="n">
        <v>198.04</v>
      </c>
      <c r="R37" t="n">
        <v>29.82</v>
      </c>
      <c r="S37" t="n">
        <v>21.27</v>
      </c>
      <c r="T37" t="n">
        <v>1572.91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414.9083171954695</v>
      </c>
      <c r="AB37" t="n">
        <v>567.6958640499329</v>
      </c>
      <c r="AC37" t="n">
        <v>513.5157675511559</v>
      </c>
      <c r="AD37" t="n">
        <v>414908.3171954695</v>
      </c>
      <c r="AE37" t="n">
        <v>567695.8640499329</v>
      </c>
      <c r="AF37" t="n">
        <v>2.70956251702336e-06</v>
      </c>
      <c r="AG37" t="n">
        <v>11.71875</v>
      </c>
      <c r="AH37" t="n">
        <v>513515.7675511559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5.5576</v>
      </c>
      <c r="E38" t="n">
        <v>17.99</v>
      </c>
      <c r="F38" t="n">
        <v>15.68</v>
      </c>
      <c r="G38" t="n">
        <v>188.12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148.96</v>
      </c>
      <c r="Q38" t="n">
        <v>198.04</v>
      </c>
      <c r="R38" t="n">
        <v>29.73</v>
      </c>
      <c r="S38" t="n">
        <v>21.27</v>
      </c>
      <c r="T38" t="n">
        <v>1526.83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414.7120130181609</v>
      </c>
      <c r="AB38" t="n">
        <v>567.4272720142102</v>
      </c>
      <c r="AC38" t="n">
        <v>513.2728095623513</v>
      </c>
      <c r="AD38" t="n">
        <v>414712.0130181609</v>
      </c>
      <c r="AE38" t="n">
        <v>567427.2720142102</v>
      </c>
      <c r="AF38" t="n">
        <v>2.709952606645737e-06</v>
      </c>
      <c r="AG38" t="n">
        <v>11.71223958333333</v>
      </c>
      <c r="AH38" t="n">
        <v>513272.8095623513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3.8453</v>
      </c>
      <c r="E2" t="n">
        <v>26.01</v>
      </c>
      <c r="F2" t="n">
        <v>18.84</v>
      </c>
      <c r="G2" t="n">
        <v>7.07</v>
      </c>
      <c r="H2" t="n">
        <v>0.12</v>
      </c>
      <c r="I2" t="n">
        <v>160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221.8</v>
      </c>
      <c r="Q2" t="n">
        <v>198.11</v>
      </c>
      <c r="R2" t="n">
        <v>128.81</v>
      </c>
      <c r="S2" t="n">
        <v>21.27</v>
      </c>
      <c r="T2" t="n">
        <v>50295.09</v>
      </c>
      <c r="U2" t="n">
        <v>0.17</v>
      </c>
      <c r="V2" t="n">
        <v>0.64</v>
      </c>
      <c r="W2" t="n">
        <v>0.35</v>
      </c>
      <c r="X2" t="n">
        <v>3.24</v>
      </c>
      <c r="Y2" t="n">
        <v>0.5</v>
      </c>
      <c r="Z2" t="n">
        <v>10</v>
      </c>
      <c r="AA2" t="n">
        <v>732.2030387736438</v>
      </c>
      <c r="AB2" t="n">
        <v>1001.832500168373</v>
      </c>
      <c r="AC2" t="n">
        <v>906.2190124330483</v>
      </c>
      <c r="AD2" t="n">
        <v>732203.0387736438</v>
      </c>
      <c r="AE2" t="n">
        <v>1001832.500168373</v>
      </c>
      <c r="AF2" t="n">
        <v>1.802194366112467e-06</v>
      </c>
      <c r="AG2" t="n">
        <v>16.93359375</v>
      </c>
      <c r="AH2" t="n">
        <v>906219.0124330483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4.6398</v>
      </c>
      <c r="E3" t="n">
        <v>21.55</v>
      </c>
      <c r="F3" t="n">
        <v>17.05</v>
      </c>
      <c r="G3" t="n">
        <v>14.01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71</v>
      </c>
      <c r="N3" t="n">
        <v>25.73</v>
      </c>
      <c r="O3" t="n">
        <v>18959.54</v>
      </c>
      <c r="P3" t="n">
        <v>199.93</v>
      </c>
      <c r="Q3" t="n">
        <v>198.06</v>
      </c>
      <c r="R3" t="n">
        <v>72.61</v>
      </c>
      <c r="S3" t="n">
        <v>21.27</v>
      </c>
      <c r="T3" t="n">
        <v>22626.86</v>
      </c>
      <c r="U3" t="n">
        <v>0.29</v>
      </c>
      <c r="V3" t="n">
        <v>0.71</v>
      </c>
      <c r="W3" t="n">
        <v>0.22</v>
      </c>
      <c r="X3" t="n">
        <v>1.45</v>
      </c>
      <c r="Y3" t="n">
        <v>0.5</v>
      </c>
      <c r="Z3" t="n">
        <v>10</v>
      </c>
      <c r="AA3" t="n">
        <v>577.8782369697198</v>
      </c>
      <c r="AB3" t="n">
        <v>790.6784980104968</v>
      </c>
      <c r="AC3" t="n">
        <v>715.2172518846161</v>
      </c>
      <c r="AD3" t="n">
        <v>577878.2369697198</v>
      </c>
      <c r="AE3" t="n">
        <v>790678.4980104968</v>
      </c>
      <c r="AF3" t="n">
        <v>2.174556320674233e-06</v>
      </c>
      <c r="AG3" t="n">
        <v>14.02994791666667</v>
      </c>
      <c r="AH3" t="n">
        <v>715217.2518846161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4.9285</v>
      </c>
      <c r="E4" t="n">
        <v>20.29</v>
      </c>
      <c r="F4" t="n">
        <v>16.55</v>
      </c>
      <c r="G4" t="n">
        <v>20.68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193.44</v>
      </c>
      <c r="Q4" t="n">
        <v>198.06</v>
      </c>
      <c r="R4" t="n">
        <v>56.94</v>
      </c>
      <c r="S4" t="n">
        <v>21.27</v>
      </c>
      <c r="T4" t="n">
        <v>14920.24</v>
      </c>
      <c r="U4" t="n">
        <v>0.37</v>
      </c>
      <c r="V4" t="n">
        <v>0.73</v>
      </c>
      <c r="W4" t="n">
        <v>0.18</v>
      </c>
      <c r="X4" t="n">
        <v>0.95</v>
      </c>
      <c r="Y4" t="n">
        <v>0.5</v>
      </c>
      <c r="Z4" t="n">
        <v>10</v>
      </c>
      <c r="AA4" t="n">
        <v>537.8752090845203</v>
      </c>
      <c r="AB4" t="n">
        <v>735.9445904489309</v>
      </c>
      <c r="AC4" t="n">
        <v>665.7070716412043</v>
      </c>
      <c r="AD4" t="n">
        <v>537875.2090845203</v>
      </c>
      <c r="AE4" t="n">
        <v>735944.5904489309</v>
      </c>
      <c r="AF4" t="n">
        <v>2.309862672193403e-06</v>
      </c>
      <c r="AG4" t="n">
        <v>13.20963541666667</v>
      </c>
      <c r="AH4" t="n">
        <v>665707.0716412043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5.1334</v>
      </c>
      <c r="E5" t="n">
        <v>19.48</v>
      </c>
      <c r="F5" t="n">
        <v>16.13</v>
      </c>
      <c r="G5" t="n">
        <v>27.66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187.88</v>
      </c>
      <c r="Q5" t="n">
        <v>198.06</v>
      </c>
      <c r="R5" t="n">
        <v>43.85</v>
      </c>
      <c r="S5" t="n">
        <v>21.27</v>
      </c>
      <c r="T5" t="n">
        <v>8439.790000000001</v>
      </c>
      <c r="U5" t="n">
        <v>0.48</v>
      </c>
      <c r="V5" t="n">
        <v>0.75</v>
      </c>
      <c r="W5" t="n">
        <v>0.15</v>
      </c>
      <c r="X5" t="n">
        <v>0.54</v>
      </c>
      <c r="Y5" t="n">
        <v>0.5</v>
      </c>
      <c r="Z5" t="n">
        <v>10</v>
      </c>
      <c r="AA5" t="n">
        <v>506.8449984356288</v>
      </c>
      <c r="AB5" t="n">
        <v>693.4876872828398</v>
      </c>
      <c r="AC5" t="n">
        <v>627.3021957246469</v>
      </c>
      <c r="AD5" t="n">
        <v>506844.9984356288</v>
      </c>
      <c r="AE5" t="n">
        <v>693487.6872828398</v>
      </c>
      <c r="AF5" t="n">
        <v>2.405894093829282e-06</v>
      </c>
      <c r="AG5" t="n">
        <v>12.68229166666667</v>
      </c>
      <c r="AH5" t="n">
        <v>627302.1957246469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5.1883</v>
      </c>
      <c r="E6" t="n">
        <v>19.27</v>
      </c>
      <c r="F6" t="n">
        <v>16.14</v>
      </c>
      <c r="G6" t="n">
        <v>34.59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187.46</v>
      </c>
      <c r="Q6" t="n">
        <v>198.05</v>
      </c>
      <c r="R6" t="n">
        <v>44.39</v>
      </c>
      <c r="S6" t="n">
        <v>21.27</v>
      </c>
      <c r="T6" t="n">
        <v>8741.75</v>
      </c>
      <c r="U6" t="n">
        <v>0.48</v>
      </c>
      <c r="V6" t="n">
        <v>0.75</v>
      </c>
      <c r="W6" t="n">
        <v>0.15</v>
      </c>
      <c r="X6" t="n">
        <v>0.55</v>
      </c>
      <c r="Y6" t="n">
        <v>0.5</v>
      </c>
      <c r="Z6" t="n">
        <v>10</v>
      </c>
      <c r="AA6" t="n">
        <v>503.5765159905715</v>
      </c>
      <c r="AB6" t="n">
        <v>689.0156054062437</v>
      </c>
      <c r="AC6" t="n">
        <v>623.2569230657468</v>
      </c>
      <c r="AD6" t="n">
        <v>503576.5159905715</v>
      </c>
      <c r="AE6" t="n">
        <v>689015.6054062437</v>
      </c>
      <c r="AF6" t="n">
        <v>2.431624328323229e-06</v>
      </c>
      <c r="AG6" t="n">
        <v>12.54557291666667</v>
      </c>
      <c r="AH6" t="n">
        <v>623256.9230657468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5.2449</v>
      </c>
      <c r="E7" t="n">
        <v>19.07</v>
      </c>
      <c r="F7" t="n">
        <v>16.06</v>
      </c>
      <c r="G7" t="n">
        <v>40.14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185.88</v>
      </c>
      <c r="Q7" t="n">
        <v>198.04</v>
      </c>
      <c r="R7" t="n">
        <v>41.6</v>
      </c>
      <c r="S7" t="n">
        <v>21.27</v>
      </c>
      <c r="T7" t="n">
        <v>7365.66</v>
      </c>
      <c r="U7" t="n">
        <v>0.51</v>
      </c>
      <c r="V7" t="n">
        <v>0.76</v>
      </c>
      <c r="W7" t="n">
        <v>0.15</v>
      </c>
      <c r="X7" t="n">
        <v>0.46</v>
      </c>
      <c r="Y7" t="n">
        <v>0.5</v>
      </c>
      <c r="Z7" t="n">
        <v>10</v>
      </c>
      <c r="AA7" t="n">
        <v>487.0465526552948</v>
      </c>
      <c r="AB7" t="n">
        <v>666.3985803204037</v>
      </c>
      <c r="AC7" t="n">
        <v>602.7984351109052</v>
      </c>
      <c r="AD7" t="n">
        <v>487046.5526552948</v>
      </c>
      <c r="AE7" t="n">
        <v>666398.5803204037</v>
      </c>
      <c r="AF7" t="n">
        <v>2.458151309604785e-06</v>
      </c>
      <c r="AG7" t="n">
        <v>12.41536458333333</v>
      </c>
      <c r="AH7" t="n">
        <v>602798.4351109052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5.3024</v>
      </c>
      <c r="E8" t="n">
        <v>18.86</v>
      </c>
      <c r="F8" t="n">
        <v>15.97</v>
      </c>
      <c r="G8" t="n">
        <v>47.92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184.39</v>
      </c>
      <c r="Q8" t="n">
        <v>198.05</v>
      </c>
      <c r="R8" t="n">
        <v>39.03</v>
      </c>
      <c r="S8" t="n">
        <v>21.27</v>
      </c>
      <c r="T8" t="n">
        <v>6102.43</v>
      </c>
      <c r="U8" t="n">
        <v>0.54</v>
      </c>
      <c r="V8" t="n">
        <v>0.76</v>
      </c>
      <c r="W8" t="n">
        <v>0.14</v>
      </c>
      <c r="X8" t="n">
        <v>0.38</v>
      </c>
      <c r="Y8" t="n">
        <v>0.5</v>
      </c>
      <c r="Z8" t="n">
        <v>10</v>
      </c>
      <c r="AA8" t="n">
        <v>482.2717798524651</v>
      </c>
      <c r="AB8" t="n">
        <v>659.8655255234628</v>
      </c>
      <c r="AC8" t="n">
        <v>596.8888858945845</v>
      </c>
      <c r="AD8" t="n">
        <v>482271.7798524651</v>
      </c>
      <c r="AE8" t="n">
        <v>659865.5255234628</v>
      </c>
      <c r="AF8" t="n">
        <v>2.485100098009192e-06</v>
      </c>
      <c r="AG8" t="n">
        <v>12.27864583333333</v>
      </c>
      <c r="AH8" t="n">
        <v>596888.8858945845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5.3176</v>
      </c>
      <c r="E9" t="n">
        <v>18.81</v>
      </c>
      <c r="F9" t="n">
        <v>15.98</v>
      </c>
      <c r="G9" t="n">
        <v>53.26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184.07</v>
      </c>
      <c r="Q9" t="n">
        <v>198.05</v>
      </c>
      <c r="R9" t="n">
        <v>39.48</v>
      </c>
      <c r="S9" t="n">
        <v>21.27</v>
      </c>
      <c r="T9" t="n">
        <v>6338.59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481.2485985569598</v>
      </c>
      <c r="AB9" t="n">
        <v>658.4655637353794</v>
      </c>
      <c r="AC9" t="n">
        <v>595.6225344946971</v>
      </c>
      <c r="AD9" t="n">
        <v>481248.5985569598</v>
      </c>
      <c r="AE9" t="n">
        <v>658465.5637353794</v>
      </c>
      <c r="AF9" t="n">
        <v>2.492223951639574e-06</v>
      </c>
      <c r="AG9" t="n">
        <v>12.24609375</v>
      </c>
      <c r="AH9" t="n">
        <v>595622.5344946971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5.3571</v>
      </c>
      <c r="E10" t="n">
        <v>18.67</v>
      </c>
      <c r="F10" t="n">
        <v>15.9</v>
      </c>
      <c r="G10" t="n">
        <v>59.63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182.32</v>
      </c>
      <c r="Q10" t="n">
        <v>198.06</v>
      </c>
      <c r="R10" t="n">
        <v>36.79</v>
      </c>
      <c r="S10" t="n">
        <v>21.27</v>
      </c>
      <c r="T10" t="n">
        <v>5002.58</v>
      </c>
      <c r="U10" t="n">
        <v>0.58</v>
      </c>
      <c r="V10" t="n">
        <v>0.76</v>
      </c>
      <c r="W10" t="n">
        <v>0.13</v>
      </c>
      <c r="X10" t="n">
        <v>0.31</v>
      </c>
      <c r="Y10" t="n">
        <v>0.5</v>
      </c>
      <c r="Z10" t="n">
        <v>10</v>
      </c>
      <c r="AA10" t="n">
        <v>477.228810049328</v>
      </c>
      <c r="AB10" t="n">
        <v>652.9655117586849</v>
      </c>
      <c r="AC10" t="n">
        <v>590.6473997592868</v>
      </c>
      <c r="AD10" t="n">
        <v>477228.810049328</v>
      </c>
      <c r="AE10" t="n">
        <v>652965.5117586849</v>
      </c>
      <c r="AF10" t="n">
        <v>2.51073659758695e-06</v>
      </c>
      <c r="AG10" t="n">
        <v>12.15494791666667</v>
      </c>
      <c r="AH10" t="n">
        <v>590647.3997592868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5.3874</v>
      </c>
      <c r="E11" t="n">
        <v>18.56</v>
      </c>
      <c r="F11" t="n">
        <v>15.86</v>
      </c>
      <c r="G11" t="n">
        <v>67.95999999999999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181.19</v>
      </c>
      <c r="Q11" t="n">
        <v>198.04</v>
      </c>
      <c r="R11" t="n">
        <v>35.42</v>
      </c>
      <c r="S11" t="n">
        <v>21.27</v>
      </c>
      <c r="T11" t="n">
        <v>4329.33</v>
      </c>
      <c r="U11" t="n">
        <v>0.6</v>
      </c>
      <c r="V11" t="n">
        <v>0.76</v>
      </c>
      <c r="W11" t="n">
        <v>0.13</v>
      </c>
      <c r="X11" t="n">
        <v>0.26</v>
      </c>
      <c r="Y11" t="n">
        <v>0.5</v>
      </c>
      <c r="Z11" t="n">
        <v>10</v>
      </c>
      <c r="AA11" t="n">
        <v>474.4910044263167</v>
      </c>
      <c r="AB11" t="n">
        <v>649.2195253218213</v>
      </c>
      <c r="AC11" t="n">
        <v>587.2589250104322</v>
      </c>
      <c r="AD11" t="n">
        <v>474491.0044263168</v>
      </c>
      <c r="AE11" t="n">
        <v>649219.5253218212</v>
      </c>
      <c r="AF11" t="n">
        <v>2.52493743738962e-06</v>
      </c>
      <c r="AG11" t="n">
        <v>12.08333333333333</v>
      </c>
      <c r="AH11" t="n">
        <v>587258.9250104323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5.4029</v>
      </c>
      <c r="E12" t="n">
        <v>18.51</v>
      </c>
      <c r="F12" t="n">
        <v>15.84</v>
      </c>
      <c r="G12" t="n">
        <v>73.08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180.64</v>
      </c>
      <c r="Q12" t="n">
        <v>198.04</v>
      </c>
      <c r="R12" t="n">
        <v>34.75</v>
      </c>
      <c r="S12" t="n">
        <v>21.27</v>
      </c>
      <c r="T12" t="n">
        <v>3996.15</v>
      </c>
      <c r="U12" t="n">
        <v>0.61</v>
      </c>
      <c r="V12" t="n">
        <v>0.77</v>
      </c>
      <c r="W12" t="n">
        <v>0.13</v>
      </c>
      <c r="X12" t="n">
        <v>0.24</v>
      </c>
      <c r="Y12" t="n">
        <v>0.5</v>
      </c>
      <c r="Z12" t="n">
        <v>10</v>
      </c>
      <c r="AA12" t="n">
        <v>473.132571507745</v>
      </c>
      <c r="AB12" t="n">
        <v>647.3608574728005</v>
      </c>
      <c r="AC12" t="n">
        <v>585.5776458122656</v>
      </c>
      <c r="AD12" t="n">
        <v>473132.571507745</v>
      </c>
      <c r="AE12" t="n">
        <v>647360.8574728005</v>
      </c>
      <c r="AF12" t="n">
        <v>2.532201893394286e-06</v>
      </c>
      <c r="AG12" t="n">
        <v>12.05078125</v>
      </c>
      <c r="AH12" t="n">
        <v>585577.6458122656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5.4174</v>
      </c>
      <c r="E13" t="n">
        <v>18.46</v>
      </c>
      <c r="F13" t="n">
        <v>15.82</v>
      </c>
      <c r="G13" t="n">
        <v>79.08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179.71</v>
      </c>
      <c r="Q13" t="n">
        <v>198.04</v>
      </c>
      <c r="R13" t="n">
        <v>34.26</v>
      </c>
      <c r="S13" t="n">
        <v>21.27</v>
      </c>
      <c r="T13" t="n">
        <v>3757.65</v>
      </c>
      <c r="U13" t="n">
        <v>0.62</v>
      </c>
      <c r="V13" t="n">
        <v>0.77</v>
      </c>
      <c r="W13" t="n">
        <v>0.12</v>
      </c>
      <c r="X13" t="n">
        <v>0.22</v>
      </c>
      <c r="Y13" t="n">
        <v>0.5</v>
      </c>
      <c r="Z13" t="n">
        <v>10</v>
      </c>
      <c r="AA13" t="n">
        <v>471.4459711221528</v>
      </c>
      <c r="AB13" t="n">
        <v>645.0531764176757</v>
      </c>
      <c r="AC13" t="n">
        <v>583.4902065981911</v>
      </c>
      <c r="AD13" t="n">
        <v>471445.9711221528</v>
      </c>
      <c r="AE13" t="n">
        <v>645053.1764176757</v>
      </c>
      <c r="AF13" t="n">
        <v>2.538997674818006e-06</v>
      </c>
      <c r="AG13" t="n">
        <v>12.01822916666667</v>
      </c>
      <c r="AH13" t="n">
        <v>583490.2065981911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5.4317</v>
      </c>
      <c r="E14" t="n">
        <v>18.41</v>
      </c>
      <c r="F14" t="n">
        <v>15.8</v>
      </c>
      <c r="G14" t="n">
        <v>86.17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178.96</v>
      </c>
      <c r="Q14" t="n">
        <v>198.05</v>
      </c>
      <c r="R14" t="n">
        <v>33.58</v>
      </c>
      <c r="S14" t="n">
        <v>21.27</v>
      </c>
      <c r="T14" t="n">
        <v>3421.39</v>
      </c>
      <c r="U14" t="n">
        <v>0.63</v>
      </c>
      <c r="V14" t="n">
        <v>0.77</v>
      </c>
      <c r="W14" t="n">
        <v>0.13</v>
      </c>
      <c r="X14" t="n">
        <v>0.2</v>
      </c>
      <c r="Y14" t="n">
        <v>0.5</v>
      </c>
      <c r="Z14" t="n">
        <v>10</v>
      </c>
      <c r="AA14" t="n">
        <v>469.7871813710827</v>
      </c>
      <c r="AB14" t="n">
        <v>642.7835470996224</v>
      </c>
      <c r="AC14" t="n">
        <v>581.4371875168083</v>
      </c>
      <c r="AD14" t="n">
        <v>469787.1813710827</v>
      </c>
      <c r="AE14" t="n">
        <v>642783.5470996224</v>
      </c>
      <c r="AF14" t="n">
        <v>2.545699721325537e-06</v>
      </c>
      <c r="AG14" t="n">
        <v>11.98567708333333</v>
      </c>
      <c r="AH14" t="n">
        <v>581437.1875168083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5.4304</v>
      </c>
      <c r="E15" t="n">
        <v>18.42</v>
      </c>
      <c r="F15" t="n">
        <v>15.8</v>
      </c>
      <c r="G15" t="n">
        <v>86.2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178.69</v>
      </c>
      <c r="Q15" t="n">
        <v>198.04</v>
      </c>
      <c r="R15" t="n">
        <v>33.82</v>
      </c>
      <c r="S15" t="n">
        <v>21.27</v>
      </c>
      <c r="T15" t="n">
        <v>3541.15</v>
      </c>
      <c r="U15" t="n">
        <v>0.63</v>
      </c>
      <c r="V15" t="n">
        <v>0.77</v>
      </c>
      <c r="W15" t="n">
        <v>0.12</v>
      </c>
      <c r="X15" t="n">
        <v>0.21</v>
      </c>
      <c r="Y15" t="n">
        <v>0.5</v>
      </c>
      <c r="Z15" t="n">
        <v>10</v>
      </c>
      <c r="AA15" t="n">
        <v>469.5755457330578</v>
      </c>
      <c r="AB15" t="n">
        <v>642.4939778829715</v>
      </c>
      <c r="AC15" t="n">
        <v>581.1752543797816</v>
      </c>
      <c r="AD15" t="n">
        <v>469575.5457330578</v>
      </c>
      <c r="AE15" t="n">
        <v>642493.9778829715</v>
      </c>
      <c r="AF15" t="n">
        <v>2.545090444370307e-06</v>
      </c>
      <c r="AG15" t="n">
        <v>11.9921875</v>
      </c>
      <c r="AH15" t="n">
        <v>581175.2543797815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5.4582</v>
      </c>
      <c r="E16" t="n">
        <v>18.32</v>
      </c>
      <c r="F16" t="n">
        <v>15.74</v>
      </c>
      <c r="G16" t="n">
        <v>94.44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178.07</v>
      </c>
      <c r="Q16" t="n">
        <v>198.04</v>
      </c>
      <c r="R16" t="n">
        <v>31.47</v>
      </c>
      <c r="S16" t="n">
        <v>21.27</v>
      </c>
      <c r="T16" t="n">
        <v>2372.56</v>
      </c>
      <c r="U16" t="n">
        <v>0.68</v>
      </c>
      <c r="V16" t="n">
        <v>0.77</v>
      </c>
      <c r="W16" t="n">
        <v>0.13</v>
      </c>
      <c r="X16" t="n">
        <v>0.14</v>
      </c>
      <c r="Y16" t="n">
        <v>0.5</v>
      </c>
      <c r="Z16" t="n">
        <v>10</v>
      </c>
      <c r="AA16" t="n">
        <v>467.4516665091612</v>
      </c>
      <c r="AB16" t="n">
        <v>639.5879926298978</v>
      </c>
      <c r="AC16" t="n">
        <v>578.5466122806852</v>
      </c>
      <c r="AD16" t="n">
        <v>467451.6665091612</v>
      </c>
      <c r="AE16" t="n">
        <v>639587.9926298978</v>
      </c>
      <c r="AF16" t="n">
        <v>2.558119597720612e-06</v>
      </c>
      <c r="AG16" t="n">
        <v>11.92708333333333</v>
      </c>
      <c r="AH16" t="n">
        <v>578546.6122806852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5.46</v>
      </c>
      <c r="E17" t="n">
        <v>18.32</v>
      </c>
      <c r="F17" t="n">
        <v>15.76</v>
      </c>
      <c r="G17" t="n">
        <v>105.09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176.86</v>
      </c>
      <c r="Q17" t="n">
        <v>198.04</v>
      </c>
      <c r="R17" t="n">
        <v>32.58</v>
      </c>
      <c r="S17" t="n">
        <v>21.27</v>
      </c>
      <c r="T17" t="n">
        <v>2930.89</v>
      </c>
      <c r="U17" t="n">
        <v>0.65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466.2495188527935</v>
      </c>
      <c r="AB17" t="n">
        <v>637.943161171444</v>
      </c>
      <c r="AC17" t="n">
        <v>577.0587612280906</v>
      </c>
      <c r="AD17" t="n">
        <v>466249.5188527935</v>
      </c>
      <c r="AE17" t="n">
        <v>637943.161171444</v>
      </c>
      <c r="AF17" t="n">
        <v>2.558963211966315e-06</v>
      </c>
      <c r="AG17" t="n">
        <v>11.92708333333333</v>
      </c>
      <c r="AH17" t="n">
        <v>577058.7612280906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5.4619</v>
      </c>
      <c r="E18" t="n">
        <v>18.31</v>
      </c>
      <c r="F18" t="n">
        <v>15.76</v>
      </c>
      <c r="G18" t="n">
        <v>105.05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177.11</v>
      </c>
      <c r="Q18" t="n">
        <v>198.04</v>
      </c>
      <c r="R18" t="n">
        <v>32.33</v>
      </c>
      <c r="S18" t="n">
        <v>21.27</v>
      </c>
      <c r="T18" t="n">
        <v>2808.54</v>
      </c>
      <c r="U18" t="n">
        <v>0.66</v>
      </c>
      <c r="V18" t="n">
        <v>0.77</v>
      </c>
      <c r="W18" t="n">
        <v>0.12</v>
      </c>
      <c r="X18" t="n">
        <v>0.16</v>
      </c>
      <c r="Y18" t="n">
        <v>0.5</v>
      </c>
      <c r="Z18" t="n">
        <v>10</v>
      </c>
      <c r="AA18" t="n">
        <v>466.4141918302752</v>
      </c>
      <c r="AB18" t="n">
        <v>638.1684740040934</v>
      </c>
      <c r="AC18" t="n">
        <v>577.2625705202206</v>
      </c>
      <c r="AD18" t="n">
        <v>466414.1918302752</v>
      </c>
      <c r="AE18" t="n">
        <v>638168.4740040933</v>
      </c>
      <c r="AF18" t="n">
        <v>2.559853693670113e-06</v>
      </c>
      <c r="AG18" t="n">
        <v>11.92057291666667</v>
      </c>
      <c r="AH18" t="n">
        <v>577262.5705202206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5.4783</v>
      </c>
      <c r="E19" t="n">
        <v>18.25</v>
      </c>
      <c r="F19" t="n">
        <v>15.73</v>
      </c>
      <c r="G19" t="n">
        <v>118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175.36</v>
      </c>
      <c r="Q19" t="n">
        <v>198.04</v>
      </c>
      <c r="R19" t="n">
        <v>31.55</v>
      </c>
      <c r="S19" t="n">
        <v>21.27</v>
      </c>
      <c r="T19" t="n">
        <v>2423.17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463.8229082352655</v>
      </c>
      <c r="AB19" t="n">
        <v>634.6229654700372</v>
      </c>
      <c r="AC19" t="n">
        <v>574.0554403445022</v>
      </c>
      <c r="AD19" t="n">
        <v>463822.9082352655</v>
      </c>
      <c r="AE19" t="n">
        <v>634622.9654700372</v>
      </c>
      <c r="AF19" t="n">
        <v>2.567539956797631e-06</v>
      </c>
      <c r="AG19" t="n">
        <v>11.88151041666667</v>
      </c>
      <c r="AH19" t="n">
        <v>574055.4403445022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5.4741</v>
      </c>
      <c r="E20" t="n">
        <v>18.27</v>
      </c>
      <c r="F20" t="n">
        <v>15.75</v>
      </c>
      <c r="G20" t="n">
        <v>118.1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175.85</v>
      </c>
      <c r="Q20" t="n">
        <v>198.04</v>
      </c>
      <c r="R20" t="n">
        <v>32.05</v>
      </c>
      <c r="S20" t="n">
        <v>21.27</v>
      </c>
      <c r="T20" t="n">
        <v>2673.77</v>
      </c>
      <c r="U20" t="n">
        <v>0.66</v>
      </c>
      <c r="V20" t="n">
        <v>0.77</v>
      </c>
      <c r="W20" t="n">
        <v>0.12</v>
      </c>
      <c r="X20" t="n">
        <v>0.15</v>
      </c>
      <c r="Y20" t="n">
        <v>0.5</v>
      </c>
      <c r="Z20" t="n">
        <v>10</v>
      </c>
      <c r="AA20" t="n">
        <v>464.578386156901</v>
      </c>
      <c r="AB20" t="n">
        <v>635.6566436917526</v>
      </c>
      <c r="AC20" t="n">
        <v>574.9904657675135</v>
      </c>
      <c r="AD20" t="n">
        <v>464578.386156901</v>
      </c>
      <c r="AE20" t="n">
        <v>635656.6436917526</v>
      </c>
      <c r="AF20" t="n">
        <v>2.565571523557657e-06</v>
      </c>
      <c r="AG20" t="n">
        <v>11.89453125</v>
      </c>
      <c r="AH20" t="n">
        <v>574990.4657675135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5.4765</v>
      </c>
      <c r="E21" t="n">
        <v>18.26</v>
      </c>
      <c r="F21" t="n">
        <v>15.74</v>
      </c>
      <c r="G21" t="n">
        <v>118.04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174.81</v>
      </c>
      <c r="Q21" t="n">
        <v>198.04</v>
      </c>
      <c r="R21" t="n">
        <v>31.81</v>
      </c>
      <c r="S21" t="n">
        <v>21.27</v>
      </c>
      <c r="T21" t="n">
        <v>2553.36</v>
      </c>
      <c r="U21" t="n">
        <v>0.67</v>
      </c>
      <c r="V21" t="n">
        <v>0.77</v>
      </c>
      <c r="W21" t="n">
        <v>0.12</v>
      </c>
      <c r="X21" t="n">
        <v>0.14</v>
      </c>
      <c r="Y21" t="n">
        <v>0.5</v>
      </c>
      <c r="Z21" t="n">
        <v>10</v>
      </c>
      <c r="AA21" t="n">
        <v>463.3973357813966</v>
      </c>
      <c r="AB21" t="n">
        <v>634.0406784637221</v>
      </c>
      <c r="AC21" t="n">
        <v>573.528725992825</v>
      </c>
      <c r="AD21" t="n">
        <v>463397.3357813966</v>
      </c>
      <c r="AE21" t="n">
        <v>634040.6784637221</v>
      </c>
      <c r="AF21" t="n">
        <v>2.566696342551928e-06</v>
      </c>
      <c r="AG21" t="n">
        <v>11.88802083333333</v>
      </c>
      <c r="AH21" t="n">
        <v>573528.725992825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5.4931</v>
      </c>
      <c r="E22" t="n">
        <v>18.2</v>
      </c>
      <c r="F22" t="n">
        <v>15.71</v>
      </c>
      <c r="G22" t="n">
        <v>134.7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5</v>
      </c>
      <c r="N22" t="n">
        <v>34.09</v>
      </c>
      <c r="O22" t="n">
        <v>22333.43</v>
      </c>
      <c r="P22" t="n">
        <v>173.59</v>
      </c>
      <c r="Q22" t="n">
        <v>198.04</v>
      </c>
      <c r="R22" t="n">
        <v>31.04</v>
      </c>
      <c r="S22" t="n">
        <v>21.27</v>
      </c>
      <c r="T22" t="n">
        <v>2171.45</v>
      </c>
      <c r="U22" t="n">
        <v>0.6899999999999999</v>
      </c>
      <c r="V22" t="n">
        <v>0.77</v>
      </c>
      <c r="W22" t="n">
        <v>0.12</v>
      </c>
      <c r="X22" t="n">
        <v>0.12</v>
      </c>
      <c r="Y22" t="n">
        <v>0.5</v>
      </c>
      <c r="Z22" t="n">
        <v>10</v>
      </c>
      <c r="AA22" t="n">
        <v>449.8631795508616</v>
      </c>
      <c r="AB22" t="n">
        <v>615.5226488242715</v>
      </c>
      <c r="AC22" t="n">
        <v>556.7780311119457</v>
      </c>
      <c r="AD22" t="n">
        <v>449863.1795508616</v>
      </c>
      <c r="AE22" t="n">
        <v>615522.6488242715</v>
      </c>
      <c r="AF22" t="n">
        <v>2.574476340595635e-06</v>
      </c>
      <c r="AG22" t="n">
        <v>11.84895833333333</v>
      </c>
      <c r="AH22" t="n">
        <v>556778.0311119456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5.5015</v>
      </c>
      <c r="E23" t="n">
        <v>18.18</v>
      </c>
      <c r="F23" t="n">
        <v>15.69</v>
      </c>
      <c r="G23" t="n">
        <v>134.46</v>
      </c>
      <c r="H23" t="n">
        <v>2.16</v>
      </c>
      <c r="I23" t="n">
        <v>7</v>
      </c>
      <c r="J23" t="n">
        <v>180.67</v>
      </c>
      <c r="K23" t="n">
        <v>49.1</v>
      </c>
      <c r="L23" t="n">
        <v>22</v>
      </c>
      <c r="M23" t="n">
        <v>5</v>
      </c>
      <c r="N23" t="n">
        <v>34.58</v>
      </c>
      <c r="O23" t="n">
        <v>22517.21</v>
      </c>
      <c r="P23" t="n">
        <v>173.75</v>
      </c>
      <c r="Q23" t="n">
        <v>198.04</v>
      </c>
      <c r="R23" t="n">
        <v>30.09</v>
      </c>
      <c r="S23" t="n">
        <v>21.27</v>
      </c>
      <c r="T23" t="n">
        <v>1696.07</v>
      </c>
      <c r="U23" t="n">
        <v>0.71</v>
      </c>
      <c r="V23" t="n">
        <v>0.77</v>
      </c>
      <c r="W23" t="n">
        <v>0.12</v>
      </c>
      <c r="X23" t="n">
        <v>0.09</v>
      </c>
      <c r="Y23" t="n">
        <v>0.5</v>
      </c>
      <c r="Z23" t="n">
        <v>10</v>
      </c>
      <c r="AA23" t="n">
        <v>449.5748187147005</v>
      </c>
      <c r="AB23" t="n">
        <v>615.1281008066535</v>
      </c>
      <c r="AC23" t="n">
        <v>556.4211382033776</v>
      </c>
      <c r="AD23" t="n">
        <v>449574.8187147005</v>
      </c>
      <c r="AE23" t="n">
        <v>615128.1008066535</v>
      </c>
      <c r="AF23" t="n">
        <v>2.578413207075583e-06</v>
      </c>
      <c r="AG23" t="n">
        <v>11.8359375</v>
      </c>
      <c r="AH23" t="n">
        <v>556421.1382033776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5.4918</v>
      </c>
      <c r="E24" t="n">
        <v>18.21</v>
      </c>
      <c r="F24" t="n">
        <v>15.72</v>
      </c>
      <c r="G24" t="n">
        <v>134.73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173.44</v>
      </c>
      <c r="Q24" t="n">
        <v>198.04</v>
      </c>
      <c r="R24" t="n">
        <v>31.19</v>
      </c>
      <c r="S24" t="n">
        <v>21.27</v>
      </c>
      <c r="T24" t="n">
        <v>2247.36</v>
      </c>
      <c r="U24" t="n">
        <v>0.68</v>
      </c>
      <c r="V24" t="n">
        <v>0.77</v>
      </c>
      <c r="W24" t="n">
        <v>0.12</v>
      </c>
      <c r="X24" t="n">
        <v>0.12</v>
      </c>
      <c r="Y24" t="n">
        <v>0.5</v>
      </c>
      <c r="Z24" t="n">
        <v>10</v>
      </c>
      <c r="AA24" t="n">
        <v>449.8127019496408</v>
      </c>
      <c r="AB24" t="n">
        <v>615.4535831433665</v>
      </c>
      <c r="AC24" t="n">
        <v>556.7155569626919</v>
      </c>
      <c r="AD24" t="n">
        <v>449812.7019496408</v>
      </c>
      <c r="AE24" t="n">
        <v>615453.5831433665</v>
      </c>
      <c r="AF24" t="n">
        <v>2.573867063640404e-06</v>
      </c>
      <c r="AG24" t="n">
        <v>11.85546875</v>
      </c>
      <c r="AH24" t="n">
        <v>556715.5569626919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5.4917</v>
      </c>
      <c r="E25" t="n">
        <v>18.21</v>
      </c>
      <c r="F25" t="n">
        <v>15.72</v>
      </c>
      <c r="G25" t="n">
        <v>134.73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172.31</v>
      </c>
      <c r="Q25" t="n">
        <v>198.05</v>
      </c>
      <c r="R25" t="n">
        <v>31.11</v>
      </c>
      <c r="S25" t="n">
        <v>21.27</v>
      </c>
      <c r="T25" t="n">
        <v>2206.07</v>
      </c>
      <c r="U25" t="n">
        <v>0.68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448.6972653989118</v>
      </c>
      <c r="AB25" t="n">
        <v>613.9273936450714</v>
      </c>
      <c r="AC25" t="n">
        <v>555.3350248480939</v>
      </c>
      <c r="AD25" t="n">
        <v>448697.2653989118</v>
      </c>
      <c r="AE25" t="n">
        <v>613927.3936450714</v>
      </c>
      <c r="AF25" t="n">
        <v>2.57382019618231e-06</v>
      </c>
      <c r="AG25" t="n">
        <v>11.85546875</v>
      </c>
      <c r="AH25" t="n">
        <v>555335.0248480939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5.512</v>
      </c>
      <c r="E26" t="n">
        <v>18.14</v>
      </c>
      <c r="F26" t="n">
        <v>15.68</v>
      </c>
      <c r="G26" t="n">
        <v>156.82</v>
      </c>
      <c r="H26" t="n">
        <v>2.4</v>
      </c>
      <c r="I26" t="n">
        <v>6</v>
      </c>
      <c r="J26" t="n">
        <v>185.18</v>
      </c>
      <c r="K26" t="n">
        <v>49.1</v>
      </c>
      <c r="L26" t="n">
        <v>25</v>
      </c>
      <c r="M26" t="n">
        <v>4</v>
      </c>
      <c r="N26" t="n">
        <v>36.08</v>
      </c>
      <c r="O26" t="n">
        <v>23072.73</v>
      </c>
      <c r="P26" t="n">
        <v>170.92</v>
      </c>
      <c r="Q26" t="n">
        <v>198.04</v>
      </c>
      <c r="R26" t="n">
        <v>29.86</v>
      </c>
      <c r="S26" t="n">
        <v>21.27</v>
      </c>
      <c r="T26" t="n">
        <v>1587.93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446.286697243982</v>
      </c>
      <c r="AB26" t="n">
        <v>610.6291479487352</v>
      </c>
      <c r="AC26" t="n">
        <v>552.3515590918988</v>
      </c>
      <c r="AD26" t="n">
        <v>446286.6972439819</v>
      </c>
      <c r="AE26" t="n">
        <v>610629.1479487352</v>
      </c>
      <c r="AF26" t="n">
        <v>2.583334290175518e-06</v>
      </c>
      <c r="AG26" t="n">
        <v>11.80989583333333</v>
      </c>
      <c r="AH26" t="n">
        <v>552351.5590918988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5.508</v>
      </c>
      <c r="E27" t="n">
        <v>18.16</v>
      </c>
      <c r="F27" t="n">
        <v>15.7</v>
      </c>
      <c r="G27" t="n">
        <v>156.96</v>
      </c>
      <c r="H27" t="n">
        <v>2.47</v>
      </c>
      <c r="I27" t="n">
        <v>6</v>
      </c>
      <c r="J27" t="n">
        <v>186.69</v>
      </c>
      <c r="K27" t="n">
        <v>49.1</v>
      </c>
      <c r="L27" t="n">
        <v>26</v>
      </c>
      <c r="M27" t="n">
        <v>4</v>
      </c>
      <c r="N27" t="n">
        <v>36.6</v>
      </c>
      <c r="O27" t="n">
        <v>23259.24</v>
      </c>
      <c r="P27" t="n">
        <v>171.7</v>
      </c>
      <c r="Q27" t="n">
        <v>198.05</v>
      </c>
      <c r="R27" t="n">
        <v>30.45</v>
      </c>
      <c r="S27" t="n">
        <v>21.27</v>
      </c>
      <c r="T27" t="n">
        <v>1882.36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447.3109234715255</v>
      </c>
      <c r="AB27" t="n">
        <v>612.0305394589324</v>
      </c>
      <c r="AC27" t="n">
        <v>553.6192037632281</v>
      </c>
      <c r="AD27" t="n">
        <v>447310.9234715255</v>
      </c>
      <c r="AE27" t="n">
        <v>612030.5394589324</v>
      </c>
      <c r="AF27" t="n">
        <v>2.581459591851733e-06</v>
      </c>
      <c r="AG27" t="n">
        <v>11.82291666666667</v>
      </c>
      <c r="AH27" t="n">
        <v>553619.2037632281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5.5063</v>
      </c>
      <c r="E28" t="n">
        <v>18.16</v>
      </c>
      <c r="F28" t="n">
        <v>15.7</v>
      </c>
      <c r="G28" t="n">
        <v>157.01</v>
      </c>
      <c r="H28" t="n">
        <v>2.55</v>
      </c>
      <c r="I28" t="n">
        <v>6</v>
      </c>
      <c r="J28" t="n">
        <v>188.21</v>
      </c>
      <c r="K28" t="n">
        <v>49.1</v>
      </c>
      <c r="L28" t="n">
        <v>27</v>
      </c>
      <c r="M28" t="n">
        <v>4</v>
      </c>
      <c r="N28" t="n">
        <v>37.11</v>
      </c>
      <c r="O28" t="n">
        <v>23446.45</v>
      </c>
      <c r="P28" t="n">
        <v>171.94</v>
      </c>
      <c r="Q28" t="n">
        <v>198.04</v>
      </c>
      <c r="R28" t="n">
        <v>30.59</v>
      </c>
      <c r="S28" t="n">
        <v>21.27</v>
      </c>
      <c r="T28" t="n">
        <v>1952.8</v>
      </c>
      <c r="U28" t="n">
        <v>0.7</v>
      </c>
      <c r="V28" t="n">
        <v>0.77</v>
      </c>
      <c r="W28" t="n">
        <v>0.12</v>
      </c>
      <c r="X28" t="n">
        <v>0.11</v>
      </c>
      <c r="Y28" t="n">
        <v>0.5</v>
      </c>
      <c r="Z28" t="n">
        <v>10</v>
      </c>
      <c r="AA28" t="n">
        <v>447.6207343623381</v>
      </c>
      <c r="AB28" t="n">
        <v>612.4544363876339</v>
      </c>
      <c r="AC28" t="n">
        <v>554.0026445639976</v>
      </c>
      <c r="AD28" t="n">
        <v>447620.734362338</v>
      </c>
      <c r="AE28" t="n">
        <v>612454.4363876339</v>
      </c>
      <c r="AF28" t="n">
        <v>2.580662845064125e-06</v>
      </c>
      <c r="AG28" t="n">
        <v>11.82291666666667</v>
      </c>
      <c r="AH28" t="n">
        <v>554002.6445639976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5.5065</v>
      </c>
      <c r="E29" t="n">
        <v>18.16</v>
      </c>
      <c r="F29" t="n">
        <v>15.7</v>
      </c>
      <c r="G29" t="n">
        <v>157.01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171.1</v>
      </c>
      <c r="Q29" t="n">
        <v>198.04</v>
      </c>
      <c r="R29" t="n">
        <v>30.56</v>
      </c>
      <c r="S29" t="n">
        <v>21.27</v>
      </c>
      <c r="T29" t="n">
        <v>1936.26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446.7820260443907</v>
      </c>
      <c r="AB29" t="n">
        <v>611.3068786658189</v>
      </c>
      <c r="AC29" t="n">
        <v>552.9646081405451</v>
      </c>
      <c r="AD29" t="n">
        <v>446782.0260443907</v>
      </c>
      <c r="AE29" t="n">
        <v>611306.8786658188</v>
      </c>
      <c r="AF29" t="n">
        <v>2.580756579980314e-06</v>
      </c>
      <c r="AG29" t="n">
        <v>11.82291666666667</v>
      </c>
      <c r="AH29" t="n">
        <v>552964.6081405451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5.5094</v>
      </c>
      <c r="E30" t="n">
        <v>18.15</v>
      </c>
      <c r="F30" t="n">
        <v>15.69</v>
      </c>
      <c r="G30" t="n">
        <v>156.91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169.92</v>
      </c>
      <c r="Q30" t="n">
        <v>198.04</v>
      </c>
      <c r="R30" t="n">
        <v>30.33</v>
      </c>
      <c r="S30" t="n">
        <v>21.27</v>
      </c>
      <c r="T30" t="n">
        <v>1822.92</v>
      </c>
      <c r="U30" t="n">
        <v>0.7</v>
      </c>
      <c r="V30" t="n">
        <v>0.77</v>
      </c>
      <c r="W30" t="n">
        <v>0.12</v>
      </c>
      <c r="X30" t="n">
        <v>0.1</v>
      </c>
      <c r="Y30" t="n">
        <v>0.5</v>
      </c>
      <c r="Z30" t="n">
        <v>10</v>
      </c>
      <c r="AA30" t="n">
        <v>445.4511984001711</v>
      </c>
      <c r="AB30" t="n">
        <v>609.4859815710256</v>
      </c>
      <c r="AC30" t="n">
        <v>551.3174949088339</v>
      </c>
      <c r="AD30" t="n">
        <v>445451.1984001711</v>
      </c>
      <c r="AE30" t="n">
        <v>609485.9815710256</v>
      </c>
      <c r="AF30" t="n">
        <v>2.582115736265058e-06</v>
      </c>
      <c r="AG30" t="n">
        <v>11.81640625</v>
      </c>
      <c r="AH30" t="n">
        <v>551317.4949088339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5.5233</v>
      </c>
      <c r="E31" t="n">
        <v>18.11</v>
      </c>
      <c r="F31" t="n">
        <v>15.68</v>
      </c>
      <c r="G31" t="n">
        <v>188.11</v>
      </c>
      <c r="H31" t="n">
        <v>2.76</v>
      </c>
      <c r="I31" t="n">
        <v>5</v>
      </c>
      <c r="J31" t="n">
        <v>192.8</v>
      </c>
      <c r="K31" t="n">
        <v>49.1</v>
      </c>
      <c r="L31" t="n">
        <v>30</v>
      </c>
      <c r="M31" t="n">
        <v>3</v>
      </c>
      <c r="N31" t="n">
        <v>38.7</v>
      </c>
      <c r="O31" t="n">
        <v>24012.34</v>
      </c>
      <c r="P31" t="n">
        <v>167.77</v>
      </c>
      <c r="Q31" t="n">
        <v>198.04</v>
      </c>
      <c r="R31" t="n">
        <v>29.85</v>
      </c>
      <c r="S31" t="n">
        <v>21.27</v>
      </c>
      <c r="T31" t="n">
        <v>1587.02</v>
      </c>
      <c r="U31" t="n">
        <v>0.71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442.7039900380422</v>
      </c>
      <c r="AB31" t="n">
        <v>605.7271298916814</v>
      </c>
      <c r="AC31" t="n">
        <v>547.9173827581849</v>
      </c>
      <c r="AD31" t="n">
        <v>442703.9900380422</v>
      </c>
      <c r="AE31" t="n">
        <v>605727.1298916815</v>
      </c>
      <c r="AF31" t="n">
        <v>2.58863031294021e-06</v>
      </c>
      <c r="AG31" t="n">
        <v>11.79036458333333</v>
      </c>
      <c r="AH31" t="n">
        <v>547917.3827581849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5.5245</v>
      </c>
      <c r="E32" t="n">
        <v>18.1</v>
      </c>
      <c r="F32" t="n">
        <v>15.67</v>
      </c>
      <c r="G32" t="n">
        <v>188.06</v>
      </c>
      <c r="H32" t="n">
        <v>2.83</v>
      </c>
      <c r="I32" t="n">
        <v>5</v>
      </c>
      <c r="J32" t="n">
        <v>194.34</v>
      </c>
      <c r="K32" t="n">
        <v>49.1</v>
      </c>
      <c r="L32" t="n">
        <v>31</v>
      </c>
      <c r="M32" t="n">
        <v>3</v>
      </c>
      <c r="N32" t="n">
        <v>39.24</v>
      </c>
      <c r="O32" t="n">
        <v>24202.42</v>
      </c>
      <c r="P32" t="n">
        <v>168.43</v>
      </c>
      <c r="Q32" t="n">
        <v>198.04</v>
      </c>
      <c r="R32" t="n">
        <v>29.7</v>
      </c>
      <c r="S32" t="n">
        <v>21.27</v>
      </c>
      <c r="T32" t="n">
        <v>1513.1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443.2624076522577</v>
      </c>
      <c r="AB32" t="n">
        <v>606.4911815070977</v>
      </c>
      <c r="AC32" t="n">
        <v>548.608514359779</v>
      </c>
      <c r="AD32" t="n">
        <v>443262.4076522577</v>
      </c>
      <c r="AE32" t="n">
        <v>606491.1815070978</v>
      </c>
      <c r="AF32" t="n">
        <v>2.589192722437345e-06</v>
      </c>
      <c r="AG32" t="n">
        <v>11.78385416666667</v>
      </c>
      <c r="AH32" t="n">
        <v>548608.514359779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5.5292</v>
      </c>
      <c r="E33" t="n">
        <v>18.09</v>
      </c>
      <c r="F33" t="n">
        <v>15.66</v>
      </c>
      <c r="G33" t="n">
        <v>187.88</v>
      </c>
      <c r="H33" t="n">
        <v>2.9</v>
      </c>
      <c r="I33" t="n">
        <v>5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169.06</v>
      </c>
      <c r="Q33" t="n">
        <v>198.04</v>
      </c>
      <c r="R33" t="n">
        <v>29.2</v>
      </c>
      <c r="S33" t="n">
        <v>21.27</v>
      </c>
      <c r="T33" t="n">
        <v>1263.11</v>
      </c>
      <c r="U33" t="n">
        <v>0.73</v>
      </c>
      <c r="V33" t="n">
        <v>0.77</v>
      </c>
      <c r="W33" t="n">
        <v>0.11</v>
      </c>
      <c r="X33" t="n">
        <v>0.06</v>
      </c>
      <c r="Y33" t="n">
        <v>0.5</v>
      </c>
      <c r="Z33" t="n">
        <v>10</v>
      </c>
      <c r="AA33" t="n">
        <v>443.6443825592524</v>
      </c>
      <c r="AB33" t="n">
        <v>607.0138164263915</v>
      </c>
      <c r="AC33" t="n">
        <v>549.081269735898</v>
      </c>
      <c r="AD33" t="n">
        <v>443644.3825592524</v>
      </c>
      <c r="AE33" t="n">
        <v>607013.8164263915</v>
      </c>
      <c r="AF33" t="n">
        <v>2.591395492967793e-06</v>
      </c>
      <c r="AG33" t="n">
        <v>11.77734375</v>
      </c>
      <c r="AH33" t="n">
        <v>549081.269735898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5.524</v>
      </c>
      <c r="E34" t="n">
        <v>18.1</v>
      </c>
      <c r="F34" t="n">
        <v>15.67</v>
      </c>
      <c r="G34" t="n">
        <v>188.08</v>
      </c>
      <c r="H34" t="n">
        <v>2.97</v>
      </c>
      <c r="I34" t="n">
        <v>5</v>
      </c>
      <c r="J34" t="n">
        <v>197.44</v>
      </c>
      <c r="K34" t="n">
        <v>49.1</v>
      </c>
      <c r="L34" t="n">
        <v>33</v>
      </c>
      <c r="M34" t="n">
        <v>3</v>
      </c>
      <c r="N34" t="n">
        <v>40.34</v>
      </c>
      <c r="O34" t="n">
        <v>24584.81</v>
      </c>
      <c r="P34" t="n">
        <v>169.23</v>
      </c>
      <c r="Q34" t="n">
        <v>198.05</v>
      </c>
      <c r="R34" t="n">
        <v>29.74</v>
      </c>
      <c r="S34" t="n">
        <v>21.27</v>
      </c>
      <c r="T34" t="n">
        <v>1532.41</v>
      </c>
      <c r="U34" t="n">
        <v>0.72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444.0714487604299</v>
      </c>
      <c r="AB34" t="n">
        <v>607.5981472436735</v>
      </c>
      <c r="AC34" t="n">
        <v>549.6098328400923</v>
      </c>
      <c r="AD34" t="n">
        <v>444071.4487604299</v>
      </c>
      <c r="AE34" t="n">
        <v>607598.1472436734</v>
      </c>
      <c r="AF34" t="n">
        <v>2.588958385146873e-06</v>
      </c>
      <c r="AG34" t="n">
        <v>11.78385416666667</v>
      </c>
      <c r="AH34" t="n">
        <v>549609.8328400922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5.5229</v>
      </c>
      <c r="E35" t="n">
        <v>18.11</v>
      </c>
      <c r="F35" t="n">
        <v>15.68</v>
      </c>
      <c r="G35" t="n">
        <v>188.13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169.69</v>
      </c>
      <c r="Q35" t="n">
        <v>198.04</v>
      </c>
      <c r="R35" t="n">
        <v>29.85</v>
      </c>
      <c r="S35" t="n">
        <v>21.27</v>
      </c>
      <c r="T35" t="n">
        <v>1588.5</v>
      </c>
      <c r="U35" t="n">
        <v>0.71</v>
      </c>
      <c r="V35" t="n">
        <v>0.77</v>
      </c>
      <c r="W35" t="n">
        <v>0.12</v>
      </c>
      <c r="X35" t="n">
        <v>0.08</v>
      </c>
      <c r="Y35" t="n">
        <v>0.5</v>
      </c>
      <c r="Z35" t="n">
        <v>10</v>
      </c>
      <c r="AA35" t="n">
        <v>444.6125522180374</v>
      </c>
      <c r="AB35" t="n">
        <v>608.3385088661718</v>
      </c>
      <c r="AC35" t="n">
        <v>550.2795353884434</v>
      </c>
      <c r="AD35" t="n">
        <v>444612.5522180374</v>
      </c>
      <c r="AE35" t="n">
        <v>608338.5088661718</v>
      </c>
      <c r="AF35" t="n">
        <v>2.588442843107832e-06</v>
      </c>
      <c r="AG35" t="n">
        <v>11.79036458333333</v>
      </c>
      <c r="AH35" t="n">
        <v>550279.5353884434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5.5278</v>
      </c>
      <c r="E36" t="n">
        <v>18.09</v>
      </c>
      <c r="F36" t="n">
        <v>15.66</v>
      </c>
      <c r="G36" t="n">
        <v>187.93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169.03</v>
      </c>
      <c r="Q36" t="n">
        <v>198.04</v>
      </c>
      <c r="R36" t="n">
        <v>29.31</v>
      </c>
      <c r="S36" t="n">
        <v>21.27</v>
      </c>
      <c r="T36" t="n">
        <v>1320.17</v>
      </c>
      <c r="U36" t="n">
        <v>0.73</v>
      </c>
      <c r="V36" t="n">
        <v>0.77</v>
      </c>
      <c r="W36" t="n">
        <v>0.12</v>
      </c>
      <c r="X36" t="n">
        <v>0.07000000000000001</v>
      </c>
      <c r="Y36" t="n">
        <v>0.5</v>
      </c>
      <c r="Z36" t="n">
        <v>10</v>
      </c>
      <c r="AA36" t="n">
        <v>443.6734880707026</v>
      </c>
      <c r="AB36" t="n">
        <v>607.0536398712022</v>
      </c>
      <c r="AC36" t="n">
        <v>549.1172924870285</v>
      </c>
      <c r="AD36" t="n">
        <v>443673.4880707026</v>
      </c>
      <c r="AE36" t="n">
        <v>607053.6398712022</v>
      </c>
      <c r="AF36" t="n">
        <v>2.590739348554468e-06</v>
      </c>
      <c r="AG36" t="n">
        <v>11.77734375</v>
      </c>
      <c r="AH36" t="n">
        <v>549117.2924870285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5.5216</v>
      </c>
      <c r="E37" t="n">
        <v>18.11</v>
      </c>
      <c r="F37" t="n">
        <v>15.68</v>
      </c>
      <c r="G37" t="n">
        <v>188.18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168.33</v>
      </c>
      <c r="Q37" t="n">
        <v>198.04</v>
      </c>
      <c r="R37" t="n">
        <v>29.99</v>
      </c>
      <c r="S37" t="n">
        <v>21.27</v>
      </c>
      <c r="T37" t="n">
        <v>1657.45</v>
      </c>
      <c r="U37" t="n">
        <v>0.71</v>
      </c>
      <c r="V37" t="n">
        <v>0.77</v>
      </c>
      <c r="W37" t="n">
        <v>0.12</v>
      </c>
      <c r="X37" t="n">
        <v>0.09</v>
      </c>
      <c r="Y37" t="n">
        <v>0.5</v>
      </c>
      <c r="Z37" t="n">
        <v>10</v>
      </c>
      <c r="AA37" t="n">
        <v>443.3269085150545</v>
      </c>
      <c r="AB37" t="n">
        <v>606.5794344331536</v>
      </c>
      <c r="AC37" t="n">
        <v>548.6883445504359</v>
      </c>
      <c r="AD37" t="n">
        <v>443326.9085150545</v>
      </c>
      <c r="AE37" t="n">
        <v>606579.4344331536</v>
      </c>
      <c r="AF37" t="n">
        <v>2.587833566152602e-06</v>
      </c>
      <c r="AG37" t="n">
        <v>11.79036458333333</v>
      </c>
      <c r="AH37" t="n">
        <v>548688.3445504359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5.5213</v>
      </c>
      <c r="E38" t="n">
        <v>18.11</v>
      </c>
      <c r="F38" t="n">
        <v>15.68</v>
      </c>
      <c r="G38" t="n">
        <v>188.19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167.37</v>
      </c>
      <c r="Q38" t="n">
        <v>198.04</v>
      </c>
      <c r="R38" t="n">
        <v>30.03</v>
      </c>
      <c r="S38" t="n">
        <v>21.27</v>
      </c>
      <c r="T38" t="n">
        <v>1676.13</v>
      </c>
      <c r="U38" t="n">
        <v>0.71</v>
      </c>
      <c r="V38" t="n">
        <v>0.77</v>
      </c>
      <c r="W38" t="n">
        <v>0.12</v>
      </c>
      <c r="X38" t="n">
        <v>0.09</v>
      </c>
      <c r="Y38" t="n">
        <v>0.5</v>
      </c>
      <c r="Z38" t="n">
        <v>10</v>
      </c>
      <c r="AA38" t="n">
        <v>442.3932669565021</v>
      </c>
      <c r="AB38" t="n">
        <v>605.3019848633836</v>
      </c>
      <c r="AC38" t="n">
        <v>547.532812974693</v>
      </c>
      <c r="AD38" t="n">
        <v>442393.2669565021</v>
      </c>
      <c r="AE38" t="n">
        <v>605301.9848633836</v>
      </c>
      <c r="AF38" t="n">
        <v>2.587692963778318e-06</v>
      </c>
      <c r="AG38" t="n">
        <v>11.79036458333333</v>
      </c>
      <c r="AH38" t="n">
        <v>547532.812974693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5.5255</v>
      </c>
      <c r="E39" t="n">
        <v>18.1</v>
      </c>
      <c r="F39" t="n">
        <v>15.67</v>
      </c>
      <c r="G39" t="n">
        <v>188.03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165.41</v>
      </c>
      <c r="Q39" t="n">
        <v>198.04</v>
      </c>
      <c r="R39" t="n">
        <v>29.57</v>
      </c>
      <c r="S39" t="n">
        <v>21.27</v>
      </c>
      <c r="T39" t="n">
        <v>1448.34</v>
      </c>
      <c r="U39" t="n">
        <v>0.72</v>
      </c>
      <c r="V39" t="n">
        <v>0.77</v>
      </c>
      <c r="W39" t="n">
        <v>0.12</v>
      </c>
      <c r="X39" t="n">
        <v>0.07000000000000001</v>
      </c>
      <c r="Y39" t="n">
        <v>0.5</v>
      </c>
      <c r="Z39" t="n">
        <v>10</v>
      </c>
      <c r="AA39" t="n">
        <v>440.2462340339124</v>
      </c>
      <c r="AB39" t="n">
        <v>602.3643196982888</v>
      </c>
      <c r="AC39" t="n">
        <v>544.8755144499158</v>
      </c>
      <c r="AD39" t="n">
        <v>440246.2340339124</v>
      </c>
      <c r="AE39" t="n">
        <v>602364.3196982888</v>
      </c>
      <c r="AF39" t="n">
        <v>2.589661397018292e-06</v>
      </c>
      <c r="AG39" t="n">
        <v>11.78385416666667</v>
      </c>
      <c r="AH39" t="n">
        <v>544875.5144499158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5.5394</v>
      </c>
      <c r="E40" t="n">
        <v>18.05</v>
      </c>
      <c r="F40" t="n">
        <v>15.65</v>
      </c>
      <c r="G40" t="n">
        <v>234.81</v>
      </c>
      <c r="H40" t="n">
        <v>3.35</v>
      </c>
      <c r="I40" t="n">
        <v>4</v>
      </c>
      <c r="J40" t="n">
        <v>206.89</v>
      </c>
      <c r="K40" t="n">
        <v>49.1</v>
      </c>
      <c r="L40" t="n">
        <v>39</v>
      </c>
      <c r="M40" t="n">
        <v>2</v>
      </c>
      <c r="N40" t="n">
        <v>43.8</v>
      </c>
      <c r="O40" t="n">
        <v>25750.58</v>
      </c>
      <c r="P40" t="n">
        <v>163.27</v>
      </c>
      <c r="Q40" t="n">
        <v>198.04</v>
      </c>
      <c r="R40" t="n">
        <v>29.1</v>
      </c>
      <c r="S40" t="n">
        <v>21.27</v>
      </c>
      <c r="T40" t="n">
        <v>1217.54</v>
      </c>
      <c r="U40" t="n">
        <v>0.73</v>
      </c>
      <c r="V40" t="n">
        <v>0.77</v>
      </c>
      <c r="W40" t="n">
        <v>0.11</v>
      </c>
      <c r="X40" t="n">
        <v>0.06</v>
      </c>
      <c r="Y40" t="n">
        <v>0.5</v>
      </c>
      <c r="Z40" t="n">
        <v>10</v>
      </c>
      <c r="AA40" t="n">
        <v>437.4883741475277</v>
      </c>
      <c r="AB40" t="n">
        <v>598.5908941335459</v>
      </c>
      <c r="AC40" t="n">
        <v>541.462219325036</v>
      </c>
      <c r="AD40" t="n">
        <v>437488.3741475277</v>
      </c>
      <c r="AE40" t="n">
        <v>598590.8941335459</v>
      </c>
      <c r="AF40" t="n">
        <v>2.596175973693444e-06</v>
      </c>
      <c r="AG40" t="n">
        <v>11.75130208333333</v>
      </c>
      <c r="AH40" t="n">
        <v>541462.219325036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5.5386</v>
      </c>
      <c r="E41" t="n">
        <v>18.06</v>
      </c>
      <c r="F41" t="n">
        <v>15.66</v>
      </c>
      <c r="G41" t="n">
        <v>234.85</v>
      </c>
      <c r="H41" t="n">
        <v>3.41</v>
      </c>
      <c r="I41" t="n">
        <v>4</v>
      </c>
      <c r="J41" t="n">
        <v>208.49</v>
      </c>
      <c r="K41" t="n">
        <v>49.1</v>
      </c>
      <c r="L41" t="n">
        <v>40</v>
      </c>
      <c r="M41" t="n">
        <v>2</v>
      </c>
      <c r="N41" t="n">
        <v>44.39</v>
      </c>
      <c r="O41" t="n">
        <v>25947.65</v>
      </c>
      <c r="P41" t="n">
        <v>164.1</v>
      </c>
      <c r="Q41" t="n">
        <v>198.04</v>
      </c>
      <c r="R41" t="n">
        <v>29.21</v>
      </c>
      <c r="S41" t="n">
        <v>21.27</v>
      </c>
      <c r="T41" t="n">
        <v>1273.84</v>
      </c>
      <c r="U41" t="n">
        <v>0.73</v>
      </c>
      <c r="V41" t="n">
        <v>0.77</v>
      </c>
      <c r="W41" t="n">
        <v>0.11</v>
      </c>
      <c r="X41" t="n">
        <v>0.06</v>
      </c>
      <c r="Y41" t="n">
        <v>0.5</v>
      </c>
      <c r="Z41" t="n">
        <v>10</v>
      </c>
      <c r="AA41" t="n">
        <v>438.3779726104942</v>
      </c>
      <c r="AB41" t="n">
        <v>599.8080819968911</v>
      </c>
      <c r="AC41" t="n">
        <v>542.5632404870374</v>
      </c>
      <c r="AD41" t="n">
        <v>438377.9726104942</v>
      </c>
      <c r="AE41" t="n">
        <v>599808.0819968912</v>
      </c>
      <c r="AF41" t="n">
        <v>2.595801034028687e-06</v>
      </c>
      <c r="AG41" t="n">
        <v>11.7578125</v>
      </c>
      <c r="AH41" t="n">
        <v>542563.2404870375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3.4451</v>
      </c>
      <c r="E2" t="n">
        <v>29.03</v>
      </c>
      <c r="F2" t="n">
        <v>19.49</v>
      </c>
      <c r="G2" t="n">
        <v>6.15</v>
      </c>
      <c r="H2" t="n">
        <v>0.1</v>
      </c>
      <c r="I2" t="n">
        <v>190</v>
      </c>
      <c r="J2" t="n">
        <v>185.69</v>
      </c>
      <c r="K2" t="n">
        <v>53.44</v>
      </c>
      <c r="L2" t="n">
        <v>1</v>
      </c>
      <c r="M2" t="n">
        <v>188</v>
      </c>
      <c r="N2" t="n">
        <v>36.26</v>
      </c>
      <c r="O2" t="n">
        <v>23136.14</v>
      </c>
      <c r="P2" t="n">
        <v>262.97</v>
      </c>
      <c r="Q2" t="n">
        <v>198.07</v>
      </c>
      <c r="R2" t="n">
        <v>148.92</v>
      </c>
      <c r="S2" t="n">
        <v>21.27</v>
      </c>
      <c r="T2" t="n">
        <v>60197.93</v>
      </c>
      <c r="U2" t="n">
        <v>0.14</v>
      </c>
      <c r="V2" t="n">
        <v>0.62</v>
      </c>
      <c r="W2" t="n">
        <v>0.41</v>
      </c>
      <c r="X2" t="n">
        <v>3.89</v>
      </c>
      <c r="Y2" t="n">
        <v>0.5</v>
      </c>
      <c r="Z2" t="n">
        <v>10</v>
      </c>
      <c r="AA2" t="n">
        <v>912.2181213130488</v>
      </c>
      <c r="AB2" t="n">
        <v>1248.137077803731</v>
      </c>
      <c r="AC2" t="n">
        <v>1129.016626869533</v>
      </c>
      <c r="AD2" t="n">
        <v>912218.1213130488</v>
      </c>
      <c r="AE2" t="n">
        <v>1248137.077803731</v>
      </c>
      <c r="AF2" t="n">
        <v>1.510024127737836e-06</v>
      </c>
      <c r="AG2" t="n">
        <v>18.89973958333333</v>
      </c>
      <c r="AH2" t="n">
        <v>1129016.626869533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17.3</v>
      </c>
      <c r="G3" t="n">
        <v>12.21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232.87</v>
      </c>
      <c r="Q3" t="n">
        <v>198.05</v>
      </c>
      <c r="R3" t="n">
        <v>80.66</v>
      </c>
      <c r="S3" t="n">
        <v>21.27</v>
      </c>
      <c r="T3" t="n">
        <v>26594.36</v>
      </c>
      <c r="U3" t="n">
        <v>0.26</v>
      </c>
      <c r="V3" t="n">
        <v>0.7</v>
      </c>
      <c r="W3" t="n">
        <v>0.24</v>
      </c>
      <c r="X3" t="n">
        <v>1.7</v>
      </c>
      <c r="Y3" t="n">
        <v>0.5</v>
      </c>
      <c r="Z3" t="n">
        <v>10</v>
      </c>
      <c r="AA3" t="n">
        <v>671.7777313769238</v>
      </c>
      <c r="AB3" t="n">
        <v>919.15592881176</v>
      </c>
      <c r="AC3" t="n">
        <v>831.4329770094133</v>
      </c>
      <c r="AD3" t="n">
        <v>671777.7313769239</v>
      </c>
      <c r="AE3" t="n">
        <v>919155.9288117599</v>
      </c>
      <c r="AF3" t="n">
        <v>1.911341387427471e-06</v>
      </c>
      <c r="AG3" t="n">
        <v>14.92838541666667</v>
      </c>
      <c r="AH3" t="n">
        <v>831432.9770094133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4.7174</v>
      </c>
      <c r="E4" t="n">
        <v>21.2</v>
      </c>
      <c r="F4" t="n">
        <v>16.68</v>
      </c>
      <c r="G4" t="n">
        <v>18.2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224.05</v>
      </c>
      <c r="Q4" t="n">
        <v>198.05</v>
      </c>
      <c r="R4" t="n">
        <v>61.19</v>
      </c>
      <c r="S4" t="n">
        <v>21.27</v>
      </c>
      <c r="T4" t="n">
        <v>17006.63</v>
      </c>
      <c r="U4" t="n">
        <v>0.35</v>
      </c>
      <c r="V4" t="n">
        <v>0.73</v>
      </c>
      <c r="W4" t="n">
        <v>0.19</v>
      </c>
      <c r="X4" t="n">
        <v>1.09</v>
      </c>
      <c r="Y4" t="n">
        <v>0.5</v>
      </c>
      <c r="Z4" t="n">
        <v>10</v>
      </c>
      <c r="AA4" t="n">
        <v>604.5281871522607</v>
      </c>
      <c r="AB4" t="n">
        <v>827.1421355630738</v>
      </c>
      <c r="AC4" t="n">
        <v>748.2008510462118</v>
      </c>
      <c r="AD4" t="n">
        <v>604528.1871522607</v>
      </c>
      <c r="AE4" t="n">
        <v>827142.1355630738</v>
      </c>
      <c r="AF4" t="n">
        <v>2.067686807404855e-06</v>
      </c>
      <c r="AG4" t="n">
        <v>13.80208333333333</v>
      </c>
      <c r="AH4" t="n">
        <v>748200.8510462118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4.904</v>
      </c>
      <c r="E5" t="n">
        <v>20.39</v>
      </c>
      <c r="F5" t="n">
        <v>16.4</v>
      </c>
      <c r="G5" t="n">
        <v>24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219.94</v>
      </c>
      <c r="Q5" t="n">
        <v>198.05</v>
      </c>
      <c r="R5" t="n">
        <v>52.17</v>
      </c>
      <c r="S5" t="n">
        <v>21.27</v>
      </c>
      <c r="T5" t="n">
        <v>12567.65</v>
      </c>
      <c r="U5" t="n">
        <v>0.41</v>
      </c>
      <c r="V5" t="n">
        <v>0.74</v>
      </c>
      <c r="W5" t="n">
        <v>0.18</v>
      </c>
      <c r="X5" t="n">
        <v>0.8</v>
      </c>
      <c r="Y5" t="n">
        <v>0.5</v>
      </c>
      <c r="Z5" t="n">
        <v>10</v>
      </c>
      <c r="AA5" t="n">
        <v>585.1134339546767</v>
      </c>
      <c r="AB5" t="n">
        <v>800.5780137196784</v>
      </c>
      <c r="AC5" t="n">
        <v>724.1719717085708</v>
      </c>
      <c r="AD5" t="n">
        <v>585113.4339546767</v>
      </c>
      <c r="AE5" t="n">
        <v>800578.0137196784</v>
      </c>
      <c r="AF5" t="n">
        <v>2.149475580513294e-06</v>
      </c>
      <c r="AG5" t="n">
        <v>13.27473958333333</v>
      </c>
      <c r="AH5" t="n">
        <v>724171.9717085708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5.0123</v>
      </c>
      <c r="E6" t="n">
        <v>19.95</v>
      </c>
      <c r="F6" t="n">
        <v>16.25</v>
      </c>
      <c r="G6" t="n">
        <v>29.55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217.63</v>
      </c>
      <c r="Q6" t="n">
        <v>198.05</v>
      </c>
      <c r="R6" t="n">
        <v>48.02</v>
      </c>
      <c r="S6" t="n">
        <v>21.27</v>
      </c>
      <c r="T6" t="n">
        <v>10533.39</v>
      </c>
      <c r="U6" t="n">
        <v>0.44</v>
      </c>
      <c r="V6" t="n">
        <v>0.75</v>
      </c>
      <c r="W6" t="n">
        <v>0.16</v>
      </c>
      <c r="X6" t="n">
        <v>0.66</v>
      </c>
      <c r="Y6" t="n">
        <v>0.5</v>
      </c>
      <c r="Z6" t="n">
        <v>10</v>
      </c>
      <c r="AA6" t="n">
        <v>562.6537490437096</v>
      </c>
      <c r="AB6" t="n">
        <v>769.8476819731258</v>
      </c>
      <c r="AC6" t="n">
        <v>696.3744996936177</v>
      </c>
      <c r="AD6" t="n">
        <v>562653.7490437096</v>
      </c>
      <c r="AE6" t="n">
        <v>769847.6819731258</v>
      </c>
      <c r="AF6" t="n">
        <v>2.196944627285233e-06</v>
      </c>
      <c r="AG6" t="n">
        <v>12.98828125</v>
      </c>
      <c r="AH6" t="n">
        <v>696374.4996936177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5.1028</v>
      </c>
      <c r="E7" t="n">
        <v>19.6</v>
      </c>
      <c r="F7" t="n">
        <v>16.12</v>
      </c>
      <c r="G7" t="n">
        <v>35.83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215.62</v>
      </c>
      <c r="Q7" t="n">
        <v>198.04</v>
      </c>
      <c r="R7" t="n">
        <v>43.74</v>
      </c>
      <c r="S7" t="n">
        <v>21.27</v>
      </c>
      <c r="T7" t="n">
        <v>8425.440000000001</v>
      </c>
      <c r="U7" t="n">
        <v>0.49</v>
      </c>
      <c r="V7" t="n">
        <v>0.75</v>
      </c>
      <c r="W7" t="n">
        <v>0.15</v>
      </c>
      <c r="X7" t="n">
        <v>0.53</v>
      </c>
      <c r="Y7" t="n">
        <v>0.5</v>
      </c>
      <c r="Z7" t="n">
        <v>10</v>
      </c>
      <c r="AA7" t="n">
        <v>554.2201845187554</v>
      </c>
      <c r="AB7" t="n">
        <v>758.3085069274756</v>
      </c>
      <c r="AC7" t="n">
        <v>685.9366073189901</v>
      </c>
      <c r="AD7" t="n">
        <v>554220.1845187554</v>
      </c>
      <c r="AE7" t="n">
        <v>758308.5069274756</v>
      </c>
      <c r="AF7" t="n">
        <v>2.236611743932144e-06</v>
      </c>
      <c r="AG7" t="n">
        <v>12.76041666666667</v>
      </c>
      <c r="AH7" t="n">
        <v>685936.6073189902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5.1648</v>
      </c>
      <c r="E8" t="n">
        <v>19.36</v>
      </c>
      <c r="F8" t="n">
        <v>16.04</v>
      </c>
      <c r="G8" t="n">
        <v>41.84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214.06</v>
      </c>
      <c r="Q8" t="n">
        <v>198.05</v>
      </c>
      <c r="R8" t="n">
        <v>41.05</v>
      </c>
      <c r="S8" t="n">
        <v>21.27</v>
      </c>
      <c r="T8" t="n">
        <v>7096.71</v>
      </c>
      <c r="U8" t="n">
        <v>0.52</v>
      </c>
      <c r="V8" t="n">
        <v>0.76</v>
      </c>
      <c r="W8" t="n">
        <v>0.14</v>
      </c>
      <c r="X8" t="n">
        <v>0.44</v>
      </c>
      <c r="Y8" t="n">
        <v>0.5</v>
      </c>
      <c r="Z8" t="n">
        <v>10</v>
      </c>
      <c r="AA8" t="n">
        <v>548.4646745068516</v>
      </c>
      <c r="AB8" t="n">
        <v>750.4335642140073</v>
      </c>
      <c r="AC8" t="n">
        <v>678.813238085544</v>
      </c>
      <c r="AD8" t="n">
        <v>548464.6745068516</v>
      </c>
      <c r="AE8" t="n">
        <v>750433.5642140073</v>
      </c>
      <c r="AF8" t="n">
        <v>2.263787006165387e-06</v>
      </c>
      <c r="AG8" t="n">
        <v>12.60416666666667</v>
      </c>
      <c r="AH8" t="n">
        <v>678813.238085544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5.1938</v>
      </c>
      <c r="E9" t="n">
        <v>19.25</v>
      </c>
      <c r="F9" t="n">
        <v>16</v>
      </c>
      <c r="G9" t="n">
        <v>45.72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213.41</v>
      </c>
      <c r="Q9" t="n">
        <v>198.04</v>
      </c>
      <c r="R9" t="n">
        <v>40.02</v>
      </c>
      <c r="S9" t="n">
        <v>21.27</v>
      </c>
      <c r="T9" t="n">
        <v>6594.34</v>
      </c>
      <c r="U9" t="n">
        <v>0.53</v>
      </c>
      <c r="V9" t="n">
        <v>0.76</v>
      </c>
      <c r="W9" t="n">
        <v>0.14</v>
      </c>
      <c r="X9" t="n">
        <v>0.41</v>
      </c>
      <c r="Y9" t="n">
        <v>0.5</v>
      </c>
      <c r="Z9" t="n">
        <v>10</v>
      </c>
      <c r="AA9" t="n">
        <v>533.9684882110629</v>
      </c>
      <c r="AB9" t="n">
        <v>730.5992425975054</v>
      </c>
      <c r="AC9" t="n">
        <v>660.8718762864758</v>
      </c>
      <c r="AD9" t="n">
        <v>533968.4882110629</v>
      </c>
      <c r="AE9" t="n">
        <v>730599.2425975055</v>
      </c>
      <c r="AF9" t="n">
        <v>2.276498015919646e-06</v>
      </c>
      <c r="AG9" t="n">
        <v>12.53255208333333</v>
      </c>
      <c r="AH9" t="n">
        <v>660871.8762864758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5.267</v>
      </c>
      <c r="E10" t="n">
        <v>18.99</v>
      </c>
      <c r="F10" t="n">
        <v>15.85</v>
      </c>
      <c r="G10" t="n">
        <v>52.83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210.99</v>
      </c>
      <c r="Q10" t="n">
        <v>198.04</v>
      </c>
      <c r="R10" t="n">
        <v>35.02</v>
      </c>
      <c r="S10" t="n">
        <v>21.27</v>
      </c>
      <c r="T10" t="n">
        <v>4108.78</v>
      </c>
      <c r="U10" t="n">
        <v>0.61</v>
      </c>
      <c r="V10" t="n">
        <v>0.77</v>
      </c>
      <c r="W10" t="n">
        <v>0.13</v>
      </c>
      <c r="X10" t="n">
        <v>0.25</v>
      </c>
      <c r="Y10" t="n">
        <v>0.5</v>
      </c>
      <c r="Z10" t="n">
        <v>10</v>
      </c>
      <c r="AA10" t="n">
        <v>526.3860574236801</v>
      </c>
      <c r="AB10" t="n">
        <v>720.2246262809707</v>
      </c>
      <c r="AC10" t="n">
        <v>651.4873987903258</v>
      </c>
      <c r="AD10" t="n">
        <v>526386.0574236801</v>
      </c>
      <c r="AE10" t="n">
        <v>720224.6262809708</v>
      </c>
      <c r="AF10" t="n">
        <v>2.30858235778212e-06</v>
      </c>
      <c r="AG10" t="n">
        <v>12.36328125</v>
      </c>
      <c r="AH10" t="n">
        <v>651487.3987903257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5.2566</v>
      </c>
      <c r="E11" t="n">
        <v>19.02</v>
      </c>
      <c r="F11" t="n">
        <v>15.92</v>
      </c>
      <c r="G11" t="n">
        <v>56.2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211.75</v>
      </c>
      <c r="Q11" t="n">
        <v>198.04</v>
      </c>
      <c r="R11" t="n">
        <v>37.58</v>
      </c>
      <c r="S11" t="n">
        <v>21.27</v>
      </c>
      <c r="T11" t="n">
        <v>5393</v>
      </c>
      <c r="U11" t="n">
        <v>0.57</v>
      </c>
      <c r="V11" t="n">
        <v>0.76</v>
      </c>
      <c r="W11" t="n">
        <v>0.13</v>
      </c>
      <c r="X11" t="n">
        <v>0.33</v>
      </c>
      <c r="Y11" t="n">
        <v>0.5</v>
      </c>
      <c r="Z11" t="n">
        <v>10</v>
      </c>
      <c r="AA11" t="n">
        <v>528.0917241078375</v>
      </c>
      <c r="AB11" t="n">
        <v>722.5583946869383</v>
      </c>
      <c r="AC11" t="n">
        <v>653.5984356150923</v>
      </c>
      <c r="AD11" t="n">
        <v>528091.7241078375</v>
      </c>
      <c r="AE11" t="n">
        <v>722558.3946869383</v>
      </c>
      <c r="AF11" t="n">
        <v>2.304023926697835e-06</v>
      </c>
      <c r="AG11" t="n">
        <v>12.3828125</v>
      </c>
      <c r="AH11" t="n">
        <v>653598.4356150923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5.2905</v>
      </c>
      <c r="E12" t="n">
        <v>18.9</v>
      </c>
      <c r="F12" t="n">
        <v>15.88</v>
      </c>
      <c r="G12" t="n">
        <v>63.5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210.71</v>
      </c>
      <c r="Q12" t="n">
        <v>198.04</v>
      </c>
      <c r="R12" t="n">
        <v>36.03</v>
      </c>
      <c r="S12" t="n">
        <v>21.27</v>
      </c>
      <c r="T12" t="n">
        <v>4627.15</v>
      </c>
      <c r="U12" t="n">
        <v>0.59</v>
      </c>
      <c r="V12" t="n">
        <v>0.76</v>
      </c>
      <c r="W12" t="n">
        <v>0.13</v>
      </c>
      <c r="X12" t="n">
        <v>0.28</v>
      </c>
      <c r="Y12" t="n">
        <v>0.5</v>
      </c>
      <c r="Z12" t="n">
        <v>10</v>
      </c>
      <c r="AA12" t="n">
        <v>524.934975669807</v>
      </c>
      <c r="AB12" t="n">
        <v>718.2391922081126</v>
      </c>
      <c r="AC12" t="n">
        <v>649.6914517588073</v>
      </c>
      <c r="AD12" t="n">
        <v>524934.9756698071</v>
      </c>
      <c r="AE12" t="n">
        <v>718239.1922081127</v>
      </c>
      <c r="AF12" t="n">
        <v>2.318882658789882e-06</v>
      </c>
      <c r="AG12" t="n">
        <v>12.3046875</v>
      </c>
      <c r="AH12" t="n">
        <v>649691.4517588073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5.3061</v>
      </c>
      <c r="E13" t="n">
        <v>18.85</v>
      </c>
      <c r="F13" t="n">
        <v>15.86</v>
      </c>
      <c r="G13" t="n">
        <v>67.95999999999999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210.55</v>
      </c>
      <c r="Q13" t="n">
        <v>198.04</v>
      </c>
      <c r="R13" t="n">
        <v>35.54</v>
      </c>
      <c r="S13" t="n">
        <v>21.27</v>
      </c>
      <c r="T13" t="n">
        <v>4386.33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  <c r="AA13" t="n">
        <v>523.8150099969342</v>
      </c>
      <c r="AB13" t="n">
        <v>716.7068057650899</v>
      </c>
      <c r="AC13" t="n">
        <v>648.3053141271886</v>
      </c>
      <c r="AD13" t="n">
        <v>523815.0099969342</v>
      </c>
      <c r="AE13" t="n">
        <v>716706.8057650899</v>
      </c>
      <c r="AF13" t="n">
        <v>2.325720305416311e-06</v>
      </c>
      <c r="AG13" t="n">
        <v>12.27213541666667</v>
      </c>
      <c r="AH13" t="n">
        <v>648305.3141271885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5.3236</v>
      </c>
      <c r="E14" t="n">
        <v>18.78</v>
      </c>
      <c r="F14" t="n">
        <v>15.83</v>
      </c>
      <c r="G14" t="n">
        <v>73.06999999999999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209.68</v>
      </c>
      <c r="Q14" t="n">
        <v>198.04</v>
      </c>
      <c r="R14" t="n">
        <v>34.54</v>
      </c>
      <c r="S14" t="n">
        <v>21.27</v>
      </c>
      <c r="T14" t="n">
        <v>3890.88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  <c r="AA14" t="n">
        <v>521.8246354303373</v>
      </c>
      <c r="AB14" t="n">
        <v>713.9834874739432</v>
      </c>
      <c r="AC14" t="n">
        <v>645.8419055115476</v>
      </c>
      <c r="AD14" t="n">
        <v>521824.6354303372</v>
      </c>
      <c r="AE14" t="n">
        <v>713983.4874739433</v>
      </c>
      <c r="AF14" t="n">
        <v>2.333390742336984e-06</v>
      </c>
      <c r="AG14" t="n">
        <v>12.2265625</v>
      </c>
      <c r="AH14" t="n">
        <v>645841.9055115476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5.3376</v>
      </c>
      <c r="E15" t="n">
        <v>18.74</v>
      </c>
      <c r="F15" t="n">
        <v>15.82</v>
      </c>
      <c r="G15" t="n">
        <v>79.09999999999999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209.18</v>
      </c>
      <c r="Q15" t="n">
        <v>198.05</v>
      </c>
      <c r="R15" t="n">
        <v>34.39</v>
      </c>
      <c r="S15" t="n">
        <v>21.27</v>
      </c>
      <c r="T15" t="n">
        <v>3822.94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520.507927546854</v>
      </c>
      <c r="AB15" t="n">
        <v>712.1819096587095</v>
      </c>
      <c r="AC15" t="n">
        <v>644.2122677544694</v>
      </c>
      <c r="AD15" t="n">
        <v>520507.9275468541</v>
      </c>
      <c r="AE15" t="n">
        <v>712181.9096587095</v>
      </c>
      <c r="AF15" t="n">
        <v>2.339527091873523e-06</v>
      </c>
      <c r="AG15" t="n">
        <v>12.20052083333333</v>
      </c>
      <c r="AH15" t="n">
        <v>644212.2677544694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5.3548</v>
      </c>
      <c r="E16" t="n">
        <v>18.68</v>
      </c>
      <c r="F16" t="n">
        <v>15.8</v>
      </c>
      <c r="G16" t="n">
        <v>86.17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208.43</v>
      </c>
      <c r="Q16" t="n">
        <v>198.04</v>
      </c>
      <c r="R16" t="n">
        <v>33.61</v>
      </c>
      <c r="S16" t="n">
        <v>21.27</v>
      </c>
      <c r="T16" t="n">
        <v>3437.23</v>
      </c>
      <c r="U16" t="n">
        <v>0.63</v>
      </c>
      <c r="V16" t="n">
        <v>0.77</v>
      </c>
      <c r="W16" t="n">
        <v>0.13</v>
      </c>
      <c r="X16" t="n">
        <v>0.2</v>
      </c>
      <c r="Y16" t="n">
        <v>0.5</v>
      </c>
      <c r="Z16" t="n">
        <v>10</v>
      </c>
      <c r="AA16" t="n">
        <v>518.7253103015619</v>
      </c>
      <c r="AB16" t="n">
        <v>709.742854100178</v>
      </c>
      <c r="AC16" t="n">
        <v>642.0059922352083</v>
      </c>
      <c r="AD16" t="n">
        <v>518725.3103015618</v>
      </c>
      <c r="AE16" t="n">
        <v>709742.854100178</v>
      </c>
      <c r="AF16" t="n">
        <v>2.347066035589842e-06</v>
      </c>
      <c r="AG16" t="n">
        <v>12.16145833333333</v>
      </c>
      <c r="AH16" t="n">
        <v>642005.9922352083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5.3531</v>
      </c>
      <c r="E17" t="n">
        <v>18.68</v>
      </c>
      <c r="F17" t="n">
        <v>15.8</v>
      </c>
      <c r="G17" t="n">
        <v>86.2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208.62</v>
      </c>
      <c r="Q17" t="n">
        <v>198.05</v>
      </c>
      <c r="R17" t="n">
        <v>33.76</v>
      </c>
      <c r="S17" t="n">
        <v>21.27</v>
      </c>
      <c r="T17" t="n">
        <v>3514.24</v>
      </c>
      <c r="U17" t="n">
        <v>0.63</v>
      </c>
      <c r="V17" t="n">
        <v>0.77</v>
      </c>
      <c r="W17" t="n">
        <v>0.13</v>
      </c>
      <c r="X17" t="n">
        <v>0.21</v>
      </c>
      <c r="Y17" t="n">
        <v>0.5</v>
      </c>
      <c r="Z17" t="n">
        <v>10</v>
      </c>
      <c r="AA17" t="n">
        <v>519.0094415532024</v>
      </c>
      <c r="AB17" t="n">
        <v>710.131615013659</v>
      </c>
      <c r="AC17" t="n">
        <v>642.357650352736</v>
      </c>
      <c r="AD17" t="n">
        <v>519009.4415532024</v>
      </c>
      <c r="AE17" t="n">
        <v>710131.615013659</v>
      </c>
      <c r="AF17" t="n">
        <v>2.346320907431834e-06</v>
      </c>
      <c r="AG17" t="n">
        <v>12.16145833333333</v>
      </c>
      <c r="AH17" t="n">
        <v>642357.650352736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5.3724</v>
      </c>
      <c r="E18" t="n">
        <v>18.61</v>
      </c>
      <c r="F18" t="n">
        <v>15.77</v>
      </c>
      <c r="G18" t="n">
        <v>94.64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208.29</v>
      </c>
      <c r="Q18" t="n">
        <v>198.04</v>
      </c>
      <c r="R18" t="n">
        <v>32.78</v>
      </c>
      <c r="S18" t="n">
        <v>21.27</v>
      </c>
      <c r="T18" t="n">
        <v>3025.62</v>
      </c>
      <c r="U18" t="n">
        <v>0.65</v>
      </c>
      <c r="V18" t="n">
        <v>0.77</v>
      </c>
      <c r="W18" t="n">
        <v>0.12</v>
      </c>
      <c r="X18" t="n">
        <v>0.18</v>
      </c>
      <c r="Y18" t="n">
        <v>0.5</v>
      </c>
      <c r="Z18" t="n">
        <v>10</v>
      </c>
      <c r="AA18" t="n">
        <v>517.5037135770548</v>
      </c>
      <c r="AB18" t="n">
        <v>708.0714115686635</v>
      </c>
      <c r="AC18" t="n">
        <v>640.4940698330172</v>
      </c>
      <c r="AD18" t="n">
        <v>517503.7135770547</v>
      </c>
      <c r="AE18" t="n">
        <v>708071.4115686635</v>
      </c>
      <c r="AF18" t="n">
        <v>2.354780303578634e-06</v>
      </c>
      <c r="AG18" t="n">
        <v>12.11588541666667</v>
      </c>
      <c r="AH18" t="n">
        <v>640494.0698330172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5.3675</v>
      </c>
      <c r="E19" t="n">
        <v>18.63</v>
      </c>
      <c r="F19" t="n">
        <v>15.79</v>
      </c>
      <c r="G19" t="n">
        <v>94.73999999999999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208.25</v>
      </c>
      <c r="Q19" t="n">
        <v>198.04</v>
      </c>
      <c r="R19" t="n">
        <v>33.54</v>
      </c>
      <c r="S19" t="n">
        <v>21.27</v>
      </c>
      <c r="T19" t="n">
        <v>3410.12</v>
      </c>
      <c r="U19" t="n">
        <v>0.63</v>
      </c>
      <c r="V19" t="n">
        <v>0.77</v>
      </c>
      <c r="W19" t="n">
        <v>0.12</v>
      </c>
      <c r="X19" t="n">
        <v>0.2</v>
      </c>
      <c r="Y19" t="n">
        <v>0.5</v>
      </c>
      <c r="Z19" t="n">
        <v>10</v>
      </c>
      <c r="AA19" t="n">
        <v>517.8178445121935</v>
      </c>
      <c r="AB19" t="n">
        <v>708.5012193725992</v>
      </c>
      <c r="AC19" t="n">
        <v>640.8828573833841</v>
      </c>
      <c r="AD19" t="n">
        <v>517817.8445121935</v>
      </c>
      <c r="AE19" t="n">
        <v>708501.2193725992</v>
      </c>
      <c r="AF19" t="n">
        <v>2.352632581240845e-06</v>
      </c>
      <c r="AG19" t="n">
        <v>12.12890625</v>
      </c>
      <c r="AH19" t="n">
        <v>640882.8573833841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5.3894</v>
      </c>
      <c r="E20" t="n">
        <v>18.56</v>
      </c>
      <c r="F20" t="n">
        <v>15.75</v>
      </c>
      <c r="G20" t="n">
        <v>105.01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206.94</v>
      </c>
      <c r="Q20" t="n">
        <v>198.04</v>
      </c>
      <c r="R20" t="n">
        <v>32.14</v>
      </c>
      <c r="S20" t="n">
        <v>21.27</v>
      </c>
      <c r="T20" t="n">
        <v>2714.06</v>
      </c>
      <c r="U20" t="n">
        <v>0.66</v>
      </c>
      <c r="V20" t="n">
        <v>0.77</v>
      </c>
      <c r="W20" t="n">
        <v>0.12</v>
      </c>
      <c r="X20" t="n">
        <v>0.16</v>
      </c>
      <c r="Y20" t="n">
        <v>0.5</v>
      </c>
      <c r="Z20" t="n">
        <v>10</v>
      </c>
      <c r="AA20" t="n">
        <v>515.1468630172112</v>
      </c>
      <c r="AB20" t="n">
        <v>704.8466646557774</v>
      </c>
      <c r="AC20" t="n">
        <v>637.5770882395361</v>
      </c>
      <c r="AD20" t="n">
        <v>515146.8630172113</v>
      </c>
      <c r="AE20" t="n">
        <v>704846.6646557774</v>
      </c>
      <c r="AF20" t="n">
        <v>2.362231585158717e-06</v>
      </c>
      <c r="AG20" t="n">
        <v>12.08333333333333</v>
      </c>
      <c r="AH20" t="n">
        <v>637577.0882395362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5.388</v>
      </c>
      <c r="E21" t="n">
        <v>18.56</v>
      </c>
      <c r="F21" t="n">
        <v>15.76</v>
      </c>
      <c r="G21" t="n">
        <v>105.04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207.6</v>
      </c>
      <c r="Q21" t="n">
        <v>198.05</v>
      </c>
      <c r="R21" t="n">
        <v>32.26</v>
      </c>
      <c r="S21" t="n">
        <v>21.27</v>
      </c>
      <c r="T21" t="n">
        <v>2775.12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515.9339385505556</v>
      </c>
      <c r="AB21" t="n">
        <v>705.923576123821</v>
      </c>
      <c r="AC21" t="n">
        <v>638.5512207885245</v>
      </c>
      <c r="AD21" t="n">
        <v>515933.9385505556</v>
      </c>
      <c r="AE21" t="n">
        <v>705923.576123821</v>
      </c>
      <c r="AF21" t="n">
        <v>2.361617950205063e-06</v>
      </c>
      <c r="AG21" t="n">
        <v>12.08333333333333</v>
      </c>
      <c r="AH21" t="n">
        <v>638551.2207885245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5.3858</v>
      </c>
      <c r="E22" t="n">
        <v>18.57</v>
      </c>
      <c r="F22" t="n">
        <v>15.76</v>
      </c>
      <c r="G22" t="n">
        <v>105.09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206.39</v>
      </c>
      <c r="Q22" t="n">
        <v>198.04</v>
      </c>
      <c r="R22" t="n">
        <v>32.57</v>
      </c>
      <c r="S22" t="n">
        <v>21.27</v>
      </c>
      <c r="T22" t="n">
        <v>2925.88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  <c r="AA22" t="n">
        <v>514.8272020368229</v>
      </c>
      <c r="AB22" t="n">
        <v>704.409290399963</v>
      </c>
      <c r="AC22" t="n">
        <v>637.181456368838</v>
      </c>
      <c r="AD22" t="n">
        <v>514827.2020368229</v>
      </c>
      <c r="AE22" t="n">
        <v>704409.2903999629</v>
      </c>
      <c r="AF22" t="n">
        <v>2.360653666706464e-06</v>
      </c>
      <c r="AG22" t="n">
        <v>12.08984375</v>
      </c>
      <c r="AH22" t="n">
        <v>637181.456368838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5.4135</v>
      </c>
      <c r="E23" t="n">
        <v>18.47</v>
      </c>
      <c r="F23" t="n">
        <v>15.71</v>
      </c>
      <c r="G23" t="n">
        <v>117.79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206.33</v>
      </c>
      <c r="Q23" t="n">
        <v>198.04</v>
      </c>
      <c r="R23" t="n">
        <v>30.7</v>
      </c>
      <c r="S23" t="n">
        <v>21.27</v>
      </c>
      <c r="T23" t="n">
        <v>1996.76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513.0872899200226</v>
      </c>
      <c r="AB23" t="n">
        <v>702.0286658822514</v>
      </c>
      <c r="AC23" t="n">
        <v>635.0280353138696</v>
      </c>
      <c r="AD23" t="n">
        <v>513087.2899200226</v>
      </c>
      <c r="AE23" t="n">
        <v>702028.6658822515</v>
      </c>
      <c r="AF23" t="n">
        <v>2.372794872575187e-06</v>
      </c>
      <c r="AG23" t="n">
        <v>12.02473958333333</v>
      </c>
      <c r="AH23" t="n">
        <v>635028.0353138696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5.4022</v>
      </c>
      <c r="E24" t="n">
        <v>18.51</v>
      </c>
      <c r="F24" t="n">
        <v>15.74</v>
      </c>
      <c r="G24" t="n">
        <v>118.09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206.87</v>
      </c>
      <c r="Q24" t="n">
        <v>198.04</v>
      </c>
      <c r="R24" t="n">
        <v>32.04</v>
      </c>
      <c r="S24" t="n">
        <v>21.27</v>
      </c>
      <c r="T24" t="n">
        <v>2668.93</v>
      </c>
      <c r="U24" t="n">
        <v>0.66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514.3592115501451</v>
      </c>
      <c r="AB24" t="n">
        <v>703.7689651698072</v>
      </c>
      <c r="AC24" t="n">
        <v>636.6022428799463</v>
      </c>
      <c r="AD24" t="n">
        <v>514359.2115501451</v>
      </c>
      <c r="AE24" t="n">
        <v>703768.9651698072</v>
      </c>
      <c r="AF24" t="n">
        <v>2.367841961877837e-06</v>
      </c>
      <c r="AG24" t="n">
        <v>12.05078125</v>
      </c>
      <c r="AH24" t="n">
        <v>636602.2428799463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5.4019</v>
      </c>
      <c r="E25" t="n">
        <v>18.51</v>
      </c>
      <c r="F25" t="n">
        <v>15.75</v>
      </c>
      <c r="G25" t="n">
        <v>118.09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205.9</v>
      </c>
      <c r="Q25" t="n">
        <v>198.04</v>
      </c>
      <c r="R25" t="n">
        <v>32.06</v>
      </c>
      <c r="S25" t="n">
        <v>21.27</v>
      </c>
      <c r="T25" t="n">
        <v>2676.95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  <c r="AA25" t="n">
        <v>513.4445233519157</v>
      </c>
      <c r="AB25" t="n">
        <v>702.5174484237943</v>
      </c>
      <c r="AC25" t="n">
        <v>635.4701691356581</v>
      </c>
      <c r="AD25" t="n">
        <v>513444.5233519156</v>
      </c>
      <c r="AE25" t="n">
        <v>702517.4484237944</v>
      </c>
      <c r="AF25" t="n">
        <v>2.367710468673483e-06</v>
      </c>
      <c r="AG25" t="n">
        <v>12.05078125</v>
      </c>
      <c r="AH25" t="n">
        <v>635470.1691356581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5.4214</v>
      </c>
      <c r="E26" t="n">
        <v>18.45</v>
      </c>
      <c r="F26" t="n">
        <v>15.72</v>
      </c>
      <c r="G26" t="n">
        <v>134.71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205.25</v>
      </c>
      <c r="Q26" t="n">
        <v>198.04</v>
      </c>
      <c r="R26" t="n">
        <v>31.01</v>
      </c>
      <c r="S26" t="n">
        <v>21.27</v>
      </c>
      <c r="T26" t="n">
        <v>2159.25</v>
      </c>
      <c r="U26" t="n">
        <v>0.6899999999999999</v>
      </c>
      <c r="V26" t="n">
        <v>0.77</v>
      </c>
      <c r="W26" t="n">
        <v>0.12</v>
      </c>
      <c r="X26" t="n">
        <v>0.12</v>
      </c>
      <c r="Y26" t="n">
        <v>0.5</v>
      </c>
      <c r="Z26" t="n">
        <v>10</v>
      </c>
      <c r="AA26" t="n">
        <v>511.6406284098493</v>
      </c>
      <c r="AB26" t="n">
        <v>700.0492797818309</v>
      </c>
      <c r="AC26" t="n">
        <v>633.2375590447872</v>
      </c>
      <c r="AD26" t="n">
        <v>511640.6284098494</v>
      </c>
      <c r="AE26" t="n">
        <v>700049.279781831</v>
      </c>
      <c r="AF26" t="n">
        <v>2.376257526956519e-06</v>
      </c>
      <c r="AG26" t="n">
        <v>12.01171875</v>
      </c>
      <c r="AH26" t="n">
        <v>633237.5590447872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5.4304</v>
      </c>
      <c r="E27" t="n">
        <v>18.41</v>
      </c>
      <c r="F27" t="n">
        <v>15.69</v>
      </c>
      <c r="G27" t="n">
        <v>134.45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205.19</v>
      </c>
      <c r="Q27" t="n">
        <v>198.04</v>
      </c>
      <c r="R27" t="n">
        <v>30.02</v>
      </c>
      <c r="S27" t="n">
        <v>21.27</v>
      </c>
      <c r="T27" t="n">
        <v>1663.4</v>
      </c>
      <c r="U27" t="n">
        <v>0.71</v>
      </c>
      <c r="V27" t="n">
        <v>0.77</v>
      </c>
      <c r="W27" t="n">
        <v>0.12</v>
      </c>
      <c r="X27" t="n">
        <v>0.09</v>
      </c>
      <c r="Y27" t="n">
        <v>0.5</v>
      </c>
      <c r="Z27" t="n">
        <v>10</v>
      </c>
      <c r="AA27" t="n">
        <v>510.8070859027185</v>
      </c>
      <c r="AB27" t="n">
        <v>698.9087901502743</v>
      </c>
      <c r="AC27" t="n">
        <v>632.2059161429792</v>
      </c>
      <c r="AD27" t="n">
        <v>510807.0859027185</v>
      </c>
      <c r="AE27" t="n">
        <v>698908.7901502743</v>
      </c>
      <c r="AF27" t="n">
        <v>2.380202323087151e-06</v>
      </c>
      <c r="AG27" t="n">
        <v>11.98567708333333</v>
      </c>
      <c r="AH27" t="n">
        <v>632205.9161429792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5.4213</v>
      </c>
      <c r="E28" t="n">
        <v>18.45</v>
      </c>
      <c r="F28" t="n">
        <v>15.72</v>
      </c>
      <c r="G28" t="n">
        <v>134.71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205.9</v>
      </c>
      <c r="Q28" t="n">
        <v>198.04</v>
      </c>
      <c r="R28" t="n">
        <v>31.11</v>
      </c>
      <c r="S28" t="n">
        <v>21.27</v>
      </c>
      <c r="T28" t="n">
        <v>2209.38</v>
      </c>
      <c r="U28" t="n">
        <v>0.68</v>
      </c>
      <c r="V28" t="n">
        <v>0.77</v>
      </c>
      <c r="W28" t="n">
        <v>0.12</v>
      </c>
      <c r="X28" t="n">
        <v>0.12</v>
      </c>
      <c r="Y28" t="n">
        <v>0.5</v>
      </c>
      <c r="Z28" t="n">
        <v>10</v>
      </c>
      <c r="AA28" t="n">
        <v>512.2982589226211</v>
      </c>
      <c r="AB28" t="n">
        <v>700.9490788620159</v>
      </c>
      <c r="AC28" t="n">
        <v>634.0514825636353</v>
      </c>
      <c r="AD28" t="n">
        <v>512298.2589226211</v>
      </c>
      <c r="AE28" t="n">
        <v>700949.0788620159</v>
      </c>
      <c r="AF28" t="n">
        <v>2.376213695888401e-06</v>
      </c>
      <c r="AG28" t="n">
        <v>12.01171875</v>
      </c>
      <c r="AH28" t="n">
        <v>634051.4825636353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5.4196</v>
      </c>
      <c r="E29" t="n">
        <v>18.45</v>
      </c>
      <c r="F29" t="n">
        <v>15.72</v>
      </c>
      <c r="G29" t="n">
        <v>134.76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205.27</v>
      </c>
      <c r="Q29" t="n">
        <v>198.05</v>
      </c>
      <c r="R29" t="n">
        <v>31.29</v>
      </c>
      <c r="S29" t="n">
        <v>21.27</v>
      </c>
      <c r="T29" t="n">
        <v>2295.92</v>
      </c>
      <c r="U29" t="n">
        <v>0.68</v>
      </c>
      <c r="V29" t="n">
        <v>0.77</v>
      </c>
      <c r="W29" t="n">
        <v>0.12</v>
      </c>
      <c r="X29" t="n">
        <v>0.13</v>
      </c>
      <c r="Y29" t="n">
        <v>0.5</v>
      </c>
      <c r="Z29" t="n">
        <v>10</v>
      </c>
      <c r="AA29" t="n">
        <v>511.7535048800547</v>
      </c>
      <c r="AB29" t="n">
        <v>700.2037223481243</v>
      </c>
      <c r="AC29" t="n">
        <v>633.377261829315</v>
      </c>
      <c r="AD29" t="n">
        <v>511753.5048800547</v>
      </c>
      <c r="AE29" t="n">
        <v>700203.7223481243</v>
      </c>
      <c r="AF29" t="n">
        <v>2.375468567730393e-06</v>
      </c>
      <c r="AG29" t="n">
        <v>12.01171875</v>
      </c>
      <c r="AH29" t="n">
        <v>633377.261829315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5.4198</v>
      </c>
      <c r="E30" t="n">
        <v>18.45</v>
      </c>
      <c r="F30" t="n">
        <v>15.72</v>
      </c>
      <c r="G30" t="n">
        <v>134.76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204.34</v>
      </c>
      <c r="Q30" t="n">
        <v>198.04</v>
      </c>
      <c r="R30" t="n">
        <v>31.29</v>
      </c>
      <c r="S30" t="n">
        <v>21.27</v>
      </c>
      <c r="T30" t="n">
        <v>2297.77</v>
      </c>
      <c r="U30" t="n">
        <v>0.68</v>
      </c>
      <c r="V30" t="n">
        <v>0.77</v>
      </c>
      <c r="W30" t="n">
        <v>0.12</v>
      </c>
      <c r="X30" t="n">
        <v>0.13</v>
      </c>
      <c r="Y30" t="n">
        <v>0.5</v>
      </c>
      <c r="Z30" t="n">
        <v>10</v>
      </c>
      <c r="AA30" t="n">
        <v>510.8093883991334</v>
      </c>
      <c r="AB30" t="n">
        <v>698.9119405274483</v>
      </c>
      <c r="AC30" t="n">
        <v>632.2087658525772</v>
      </c>
      <c r="AD30" t="n">
        <v>510809.3883991333</v>
      </c>
      <c r="AE30" t="n">
        <v>698911.9405274483</v>
      </c>
      <c r="AF30" t="n">
        <v>2.375556229866629e-06</v>
      </c>
      <c r="AG30" t="n">
        <v>12.01171875</v>
      </c>
      <c r="AH30" t="n">
        <v>632208.7658525773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5.445</v>
      </c>
      <c r="E31" t="n">
        <v>18.37</v>
      </c>
      <c r="F31" t="n">
        <v>15.67</v>
      </c>
      <c r="G31" t="n">
        <v>156.74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203.68</v>
      </c>
      <c r="Q31" t="n">
        <v>198.04</v>
      </c>
      <c r="R31" t="n">
        <v>29.53</v>
      </c>
      <c r="S31" t="n">
        <v>21.27</v>
      </c>
      <c r="T31" t="n">
        <v>1424.75</v>
      </c>
      <c r="U31" t="n">
        <v>0.72</v>
      </c>
      <c r="V31" t="n">
        <v>0.77</v>
      </c>
      <c r="W31" t="n">
        <v>0.12</v>
      </c>
      <c r="X31" t="n">
        <v>0.08</v>
      </c>
      <c r="Y31" t="n">
        <v>0.5</v>
      </c>
      <c r="Z31" t="n">
        <v>10</v>
      </c>
      <c r="AA31" t="n">
        <v>508.4576220410408</v>
      </c>
      <c r="AB31" t="n">
        <v>695.6941500436968</v>
      </c>
      <c r="AC31" t="n">
        <v>629.2980767763977</v>
      </c>
      <c r="AD31" t="n">
        <v>508457.6220410408</v>
      </c>
      <c r="AE31" t="n">
        <v>695694.1500436969</v>
      </c>
      <c r="AF31" t="n">
        <v>2.386601659032399e-06</v>
      </c>
      <c r="AG31" t="n">
        <v>11.95963541666667</v>
      </c>
      <c r="AH31" t="n">
        <v>629298.0767763976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5.4373</v>
      </c>
      <c r="E32" t="n">
        <v>18.39</v>
      </c>
      <c r="F32" t="n">
        <v>15.7</v>
      </c>
      <c r="G32" t="n">
        <v>156.99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4</v>
      </c>
      <c r="N32" t="n">
        <v>54.46</v>
      </c>
      <c r="O32" t="n">
        <v>29081.05</v>
      </c>
      <c r="P32" t="n">
        <v>204.86</v>
      </c>
      <c r="Q32" t="n">
        <v>198.04</v>
      </c>
      <c r="R32" t="n">
        <v>30.58</v>
      </c>
      <c r="S32" t="n">
        <v>21.27</v>
      </c>
      <c r="T32" t="n">
        <v>1946.53</v>
      </c>
      <c r="U32" t="n">
        <v>0.7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510.1696249387602</v>
      </c>
      <c r="AB32" t="n">
        <v>698.0365879365937</v>
      </c>
      <c r="AC32" t="n">
        <v>631.4169556844288</v>
      </c>
      <c r="AD32" t="n">
        <v>510169.6249387602</v>
      </c>
      <c r="AE32" t="n">
        <v>698036.5879365937</v>
      </c>
      <c r="AF32" t="n">
        <v>2.383226666787303e-06</v>
      </c>
      <c r="AG32" t="n">
        <v>11.97265625</v>
      </c>
      <c r="AH32" t="n">
        <v>631416.9556844288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5.4363</v>
      </c>
      <c r="E33" t="n">
        <v>18.39</v>
      </c>
      <c r="F33" t="n">
        <v>15.7</v>
      </c>
      <c r="G33" t="n">
        <v>157.03</v>
      </c>
      <c r="H33" t="n">
        <v>2.41</v>
      </c>
      <c r="I33" t="n">
        <v>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205.43</v>
      </c>
      <c r="Q33" t="n">
        <v>198.04</v>
      </c>
      <c r="R33" t="n">
        <v>30.68</v>
      </c>
      <c r="S33" t="n">
        <v>21.27</v>
      </c>
      <c r="T33" t="n">
        <v>2000.45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510.79137286944</v>
      </c>
      <c r="AB33" t="n">
        <v>698.8872908849327</v>
      </c>
      <c r="AC33" t="n">
        <v>632.1864687373472</v>
      </c>
      <c r="AD33" t="n">
        <v>510791.37286944</v>
      </c>
      <c r="AE33" t="n">
        <v>698887.2908849326</v>
      </c>
      <c r="AF33" t="n">
        <v>2.382788356106121e-06</v>
      </c>
      <c r="AG33" t="n">
        <v>11.97265625</v>
      </c>
      <c r="AH33" t="n">
        <v>632186.4687373473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5.4368</v>
      </c>
      <c r="E34" t="n">
        <v>18.39</v>
      </c>
      <c r="F34" t="n">
        <v>15.7</v>
      </c>
      <c r="G34" t="n">
        <v>157.01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205.25</v>
      </c>
      <c r="Q34" t="n">
        <v>198.04</v>
      </c>
      <c r="R34" t="n">
        <v>30.63</v>
      </c>
      <c r="S34" t="n">
        <v>21.27</v>
      </c>
      <c r="T34" t="n">
        <v>1975.18</v>
      </c>
      <c r="U34" t="n">
        <v>0.6899999999999999</v>
      </c>
      <c r="V34" t="n">
        <v>0.77</v>
      </c>
      <c r="W34" t="n">
        <v>0.12</v>
      </c>
      <c r="X34" t="n">
        <v>0.11</v>
      </c>
      <c r="Y34" t="n">
        <v>0.5</v>
      </c>
      <c r="Z34" t="n">
        <v>10</v>
      </c>
      <c r="AA34" t="n">
        <v>510.58556994084</v>
      </c>
      <c r="AB34" t="n">
        <v>698.6057022386378</v>
      </c>
      <c r="AC34" t="n">
        <v>631.9317545162428</v>
      </c>
      <c r="AD34" t="n">
        <v>510585.56994084</v>
      </c>
      <c r="AE34" t="n">
        <v>698605.7022386378</v>
      </c>
      <c r="AF34" t="n">
        <v>2.383007511446712e-06</v>
      </c>
      <c r="AG34" t="n">
        <v>11.97265625</v>
      </c>
      <c r="AH34" t="n">
        <v>631931.7545162428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5.4386</v>
      </c>
      <c r="E35" t="n">
        <v>18.39</v>
      </c>
      <c r="F35" t="n">
        <v>15.7</v>
      </c>
      <c r="G35" t="n">
        <v>156.95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204.72</v>
      </c>
      <c r="Q35" t="n">
        <v>198.04</v>
      </c>
      <c r="R35" t="n">
        <v>30.3</v>
      </c>
      <c r="S35" t="n">
        <v>21.27</v>
      </c>
      <c r="T35" t="n">
        <v>1809.76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  <c r="AA35" t="n">
        <v>509.9630655927006</v>
      </c>
      <c r="AB35" t="n">
        <v>697.75396432656</v>
      </c>
      <c r="AC35" t="n">
        <v>631.1613052750719</v>
      </c>
      <c r="AD35" t="n">
        <v>509963.0655927006</v>
      </c>
      <c r="AE35" t="n">
        <v>697753.96432656</v>
      </c>
      <c r="AF35" t="n">
        <v>2.383796470672839e-06</v>
      </c>
      <c r="AG35" t="n">
        <v>11.97265625</v>
      </c>
      <c r="AH35" t="n">
        <v>631161.3052750719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5.4376</v>
      </c>
      <c r="E36" t="n">
        <v>18.39</v>
      </c>
      <c r="F36" t="n">
        <v>15.7</v>
      </c>
      <c r="G36" t="n">
        <v>156.99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204</v>
      </c>
      <c r="Q36" t="n">
        <v>198.04</v>
      </c>
      <c r="R36" t="n">
        <v>30.6</v>
      </c>
      <c r="S36" t="n">
        <v>21.27</v>
      </c>
      <c r="T36" t="n">
        <v>1959.39</v>
      </c>
      <c r="U36" t="n">
        <v>0.6899999999999999</v>
      </c>
      <c r="V36" t="n">
        <v>0.77</v>
      </c>
      <c r="W36" t="n">
        <v>0.12</v>
      </c>
      <c r="X36" t="n">
        <v>0.1</v>
      </c>
      <c r="Y36" t="n">
        <v>0.5</v>
      </c>
      <c r="Z36" t="n">
        <v>10</v>
      </c>
      <c r="AA36" t="n">
        <v>509.2935928776853</v>
      </c>
      <c r="AB36" t="n">
        <v>696.8379622228242</v>
      </c>
      <c r="AC36" t="n">
        <v>630.3327251264996</v>
      </c>
      <c r="AD36" t="n">
        <v>509293.5928776853</v>
      </c>
      <c r="AE36" t="n">
        <v>696837.9622228242</v>
      </c>
      <c r="AF36" t="n">
        <v>2.383358159991657e-06</v>
      </c>
      <c r="AG36" t="n">
        <v>11.97265625</v>
      </c>
      <c r="AH36" t="n">
        <v>630332.7251264995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5.4363</v>
      </c>
      <c r="E37" t="n">
        <v>18.39</v>
      </c>
      <c r="F37" t="n">
        <v>15.7</v>
      </c>
      <c r="G37" t="n">
        <v>157.03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202.98</v>
      </c>
      <c r="Q37" t="n">
        <v>198.04</v>
      </c>
      <c r="R37" t="n">
        <v>30.75</v>
      </c>
      <c r="S37" t="n">
        <v>21.27</v>
      </c>
      <c r="T37" t="n">
        <v>2032.25</v>
      </c>
      <c r="U37" t="n">
        <v>0.6899999999999999</v>
      </c>
      <c r="V37" t="n">
        <v>0.77</v>
      </c>
      <c r="W37" t="n">
        <v>0.12</v>
      </c>
      <c r="X37" t="n">
        <v>0.11</v>
      </c>
      <c r="Y37" t="n">
        <v>0.5</v>
      </c>
      <c r="Z37" t="n">
        <v>10</v>
      </c>
      <c r="AA37" t="n">
        <v>508.3388226994624</v>
      </c>
      <c r="AB37" t="n">
        <v>695.5316035434922</v>
      </c>
      <c r="AC37" t="n">
        <v>629.1510434860372</v>
      </c>
      <c r="AD37" t="n">
        <v>508338.8226994624</v>
      </c>
      <c r="AE37" t="n">
        <v>695531.6035434923</v>
      </c>
      <c r="AF37" t="n">
        <v>2.382788356106121e-06</v>
      </c>
      <c r="AG37" t="n">
        <v>11.97265625</v>
      </c>
      <c r="AH37" t="n">
        <v>629151.0434860372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5.4571</v>
      </c>
      <c r="E38" t="n">
        <v>18.32</v>
      </c>
      <c r="F38" t="n">
        <v>15.67</v>
      </c>
      <c r="G38" t="n">
        <v>188.04</v>
      </c>
      <c r="H38" t="n">
        <v>2.69</v>
      </c>
      <c r="I38" t="n">
        <v>5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202.66</v>
      </c>
      <c r="Q38" t="n">
        <v>198.05</v>
      </c>
      <c r="R38" t="n">
        <v>29.57</v>
      </c>
      <c r="S38" t="n">
        <v>21.27</v>
      </c>
      <c r="T38" t="n">
        <v>1447.63</v>
      </c>
      <c r="U38" t="n">
        <v>0.72</v>
      </c>
      <c r="V38" t="n">
        <v>0.77</v>
      </c>
      <c r="W38" t="n">
        <v>0.12</v>
      </c>
      <c r="X38" t="n">
        <v>0.08</v>
      </c>
      <c r="Y38" t="n">
        <v>0.5</v>
      </c>
      <c r="Z38" t="n">
        <v>10</v>
      </c>
      <c r="AA38" t="n">
        <v>506.8276364440881</v>
      </c>
      <c r="AB38" t="n">
        <v>693.4639318400568</v>
      </c>
      <c r="AC38" t="n">
        <v>627.2807074679821</v>
      </c>
      <c r="AD38" t="n">
        <v>506827.6364440881</v>
      </c>
      <c r="AE38" t="n">
        <v>693463.9318400568</v>
      </c>
      <c r="AF38" t="n">
        <v>2.391905218274693e-06</v>
      </c>
      <c r="AG38" t="n">
        <v>11.92708333333333</v>
      </c>
      <c r="AH38" t="n">
        <v>627280.7074679821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5.456</v>
      </c>
      <c r="E39" t="n">
        <v>18.33</v>
      </c>
      <c r="F39" t="n">
        <v>15.67</v>
      </c>
      <c r="G39" t="n">
        <v>188.08</v>
      </c>
      <c r="H39" t="n">
        <v>2.75</v>
      </c>
      <c r="I39" t="n">
        <v>5</v>
      </c>
      <c r="J39" t="n">
        <v>246.11</v>
      </c>
      <c r="K39" t="n">
        <v>53.44</v>
      </c>
      <c r="L39" t="n">
        <v>38</v>
      </c>
      <c r="M39" t="n">
        <v>3</v>
      </c>
      <c r="N39" t="n">
        <v>59.67</v>
      </c>
      <c r="O39" t="n">
        <v>30587.38</v>
      </c>
      <c r="P39" t="n">
        <v>203.83</v>
      </c>
      <c r="Q39" t="n">
        <v>198.04</v>
      </c>
      <c r="R39" t="n">
        <v>29.66</v>
      </c>
      <c r="S39" t="n">
        <v>21.27</v>
      </c>
      <c r="T39" t="n">
        <v>1495.12</v>
      </c>
      <c r="U39" t="n">
        <v>0.72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508.0500184854415</v>
      </c>
      <c r="AB39" t="n">
        <v>695.136448876726</v>
      </c>
      <c r="AC39" t="n">
        <v>628.7936018260641</v>
      </c>
      <c r="AD39" t="n">
        <v>508050.0184854415</v>
      </c>
      <c r="AE39" t="n">
        <v>695136.4488767261</v>
      </c>
      <c r="AF39" t="n">
        <v>2.391423076525394e-06</v>
      </c>
      <c r="AG39" t="n">
        <v>11.93359375</v>
      </c>
      <c r="AH39" t="n">
        <v>628793.6018260641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5.4591</v>
      </c>
      <c r="E40" t="n">
        <v>18.32</v>
      </c>
      <c r="F40" t="n">
        <v>15.66</v>
      </c>
      <c r="G40" t="n">
        <v>187.96</v>
      </c>
      <c r="H40" t="n">
        <v>2.8</v>
      </c>
      <c r="I40" t="n">
        <v>5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204.38</v>
      </c>
      <c r="Q40" t="n">
        <v>198.04</v>
      </c>
      <c r="R40" t="n">
        <v>29.43</v>
      </c>
      <c r="S40" t="n">
        <v>21.27</v>
      </c>
      <c r="T40" t="n">
        <v>1377.68</v>
      </c>
      <c r="U40" t="n">
        <v>0.72</v>
      </c>
      <c r="V40" t="n">
        <v>0.77</v>
      </c>
      <c r="W40" t="n">
        <v>0.11</v>
      </c>
      <c r="X40" t="n">
        <v>0.07000000000000001</v>
      </c>
      <c r="Y40" t="n">
        <v>0.5</v>
      </c>
      <c r="Z40" t="n">
        <v>10</v>
      </c>
      <c r="AA40" t="n">
        <v>508.3952312054017</v>
      </c>
      <c r="AB40" t="n">
        <v>695.608784149886</v>
      </c>
      <c r="AC40" t="n">
        <v>629.2208580836804</v>
      </c>
      <c r="AD40" t="n">
        <v>508395.2312054017</v>
      </c>
      <c r="AE40" t="n">
        <v>695608.784149886</v>
      </c>
      <c r="AF40" t="n">
        <v>2.392781839637056e-06</v>
      </c>
      <c r="AG40" t="n">
        <v>11.92708333333333</v>
      </c>
      <c r="AH40" t="n">
        <v>629220.8580836804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5.4556</v>
      </c>
      <c r="E41" t="n">
        <v>18.33</v>
      </c>
      <c r="F41" t="n">
        <v>15.68</v>
      </c>
      <c r="G41" t="n">
        <v>188.1</v>
      </c>
      <c r="H41" t="n">
        <v>2.85</v>
      </c>
      <c r="I41" t="n">
        <v>5</v>
      </c>
      <c r="J41" t="n">
        <v>249.68</v>
      </c>
      <c r="K41" t="n">
        <v>53.44</v>
      </c>
      <c r="L41" t="n">
        <v>40</v>
      </c>
      <c r="M41" t="n">
        <v>3</v>
      </c>
      <c r="N41" t="n">
        <v>61.24</v>
      </c>
      <c r="O41" t="n">
        <v>31027.6</v>
      </c>
      <c r="P41" t="n">
        <v>204.94</v>
      </c>
      <c r="Q41" t="n">
        <v>198.04</v>
      </c>
      <c r="R41" t="n">
        <v>29.76</v>
      </c>
      <c r="S41" t="n">
        <v>21.27</v>
      </c>
      <c r="T41" t="n">
        <v>1543.09</v>
      </c>
      <c r="U41" t="n">
        <v>0.71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509.2238536803957</v>
      </c>
      <c r="AB41" t="n">
        <v>696.7425419764165</v>
      </c>
      <c r="AC41" t="n">
        <v>630.2464116544859</v>
      </c>
      <c r="AD41" t="n">
        <v>509223.8536803958</v>
      </c>
      <c r="AE41" t="n">
        <v>696742.5419764165</v>
      </c>
      <c r="AF41" t="n">
        <v>2.391247752252921e-06</v>
      </c>
      <c r="AG41" t="n">
        <v>11.93359375</v>
      </c>
      <c r="AH41" t="n">
        <v>630246.4116544859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4.2612</v>
      </c>
      <c r="E2" t="n">
        <v>23.47</v>
      </c>
      <c r="F2" t="n">
        <v>18.25</v>
      </c>
      <c r="G2" t="n">
        <v>8.359999999999999</v>
      </c>
      <c r="H2" t="n">
        <v>0.15</v>
      </c>
      <c r="I2" t="n">
        <v>131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181.01</v>
      </c>
      <c r="Q2" t="n">
        <v>198.07</v>
      </c>
      <c r="R2" t="n">
        <v>110.25</v>
      </c>
      <c r="S2" t="n">
        <v>21.27</v>
      </c>
      <c r="T2" t="n">
        <v>41156.09</v>
      </c>
      <c r="U2" t="n">
        <v>0.19</v>
      </c>
      <c r="V2" t="n">
        <v>0.66</v>
      </c>
      <c r="W2" t="n">
        <v>0.32</v>
      </c>
      <c r="X2" t="n">
        <v>2.66</v>
      </c>
      <c r="Y2" t="n">
        <v>0.5</v>
      </c>
      <c r="Z2" t="n">
        <v>10</v>
      </c>
      <c r="AA2" t="n">
        <v>587.6346805549902</v>
      </c>
      <c r="AB2" t="n">
        <v>804.0276945477771</v>
      </c>
      <c r="AC2" t="n">
        <v>727.2924198400932</v>
      </c>
      <c r="AD2" t="n">
        <v>587634.6805549902</v>
      </c>
      <c r="AE2" t="n">
        <v>804027.6945477771</v>
      </c>
      <c r="AF2" t="n">
        <v>2.174153208367812e-06</v>
      </c>
      <c r="AG2" t="n">
        <v>15.27994791666667</v>
      </c>
      <c r="AH2" t="n">
        <v>727292.4198400932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4.9131</v>
      </c>
      <c r="E3" t="n">
        <v>20.35</v>
      </c>
      <c r="F3" t="n">
        <v>16.81</v>
      </c>
      <c r="G3" t="n">
        <v>16.54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165.62</v>
      </c>
      <c r="Q3" t="n">
        <v>198.07</v>
      </c>
      <c r="R3" t="n">
        <v>65.09999999999999</v>
      </c>
      <c r="S3" t="n">
        <v>21.27</v>
      </c>
      <c r="T3" t="n">
        <v>18933.99</v>
      </c>
      <c r="U3" t="n">
        <v>0.33</v>
      </c>
      <c r="V3" t="n">
        <v>0.72</v>
      </c>
      <c r="W3" t="n">
        <v>0.21</v>
      </c>
      <c r="X3" t="n">
        <v>1.22</v>
      </c>
      <c r="Y3" t="n">
        <v>0.5</v>
      </c>
      <c r="Z3" t="n">
        <v>10</v>
      </c>
      <c r="AA3" t="n">
        <v>488.9018583939525</v>
      </c>
      <c r="AB3" t="n">
        <v>668.9370914823476</v>
      </c>
      <c r="AC3" t="n">
        <v>605.0946743303761</v>
      </c>
      <c r="AD3" t="n">
        <v>488901.8583939525</v>
      </c>
      <c r="AE3" t="n">
        <v>668937.0914823476</v>
      </c>
      <c r="AF3" t="n">
        <v>2.506766199200201e-06</v>
      </c>
      <c r="AG3" t="n">
        <v>13.24869791666667</v>
      </c>
      <c r="AH3" t="n">
        <v>605094.6743303761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5.1509</v>
      </c>
      <c r="E4" t="n">
        <v>19.41</v>
      </c>
      <c r="F4" t="n">
        <v>16.37</v>
      </c>
      <c r="G4" t="n">
        <v>24.56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160.45</v>
      </c>
      <c r="Q4" t="n">
        <v>198.05</v>
      </c>
      <c r="R4" t="n">
        <v>51.54</v>
      </c>
      <c r="S4" t="n">
        <v>21.27</v>
      </c>
      <c r="T4" t="n">
        <v>12257.4</v>
      </c>
      <c r="U4" t="n">
        <v>0.41</v>
      </c>
      <c r="V4" t="n">
        <v>0.74</v>
      </c>
      <c r="W4" t="n">
        <v>0.17</v>
      </c>
      <c r="X4" t="n">
        <v>0.78</v>
      </c>
      <c r="Y4" t="n">
        <v>0.5</v>
      </c>
      <c r="Z4" t="n">
        <v>10</v>
      </c>
      <c r="AA4" t="n">
        <v>458.910659216472</v>
      </c>
      <c r="AB4" t="n">
        <v>627.9018096493921</v>
      </c>
      <c r="AC4" t="n">
        <v>567.9757422021781</v>
      </c>
      <c r="AD4" t="n">
        <v>458910.659216472</v>
      </c>
      <c r="AE4" t="n">
        <v>627901.8096493921</v>
      </c>
      <c r="AF4" t="n">
        <v>2.628096724157928e-06</v>
      </c>
      <c r="AG4" t="n">
        <v>12.63671875</v>
      </c>
      <c r="AH4" t="n">
        <v>567975.7422021781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5.2665</v>
      </c>
      <c r="E5" t="n">
        <v>18.99</v>
      </c>
      <c r="F5" t="n">
        <v>16.19</v>
      </c>
      <c r="G5" t="n">
        <v>32.37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157.47</v>
      </c>
      <c r="Q5" t="n">
        <v>198.04</v>
      </c>
      <c r="R5" t="n">
        <v>45.84</v>
      </c>
      <c r="S5" t="n">
        <v>21.27</v>
      </c>
      <c r="T5" t="n">
        <v>9458.700000000001</v>
      </c>
      <c r="U5" t="n">
        <v>0.46</v>
      </c>
      <c r="V5" t="n">
        <v>0.75</v>
      </c>
      <c r="W5" t="n">
        <v>0.15</v>
      </c>
      <c r="X5" t="n">
        <v>0.59</v>
      </c>
      <c r="Y5" t="n">
        <v>0.5</v>
      </c>
      <c r="Z5" t="n">
        <v>10</v>
      </c>
      <c r="AA5" t="n">
        <v>438.8806331472865</v>
      </c>
      <c r="AB5" t="n">
        <v>600.495844319148</v>
      </c>
      <c r="AC5" t="n">
        <v>543.1853637385386</v>
      </c>
      <c r="AD5" t="n">
        <v>438880.6331472865</v>
      </c>
      <c r="AE5" t="n">
        <v>600495.844319148</v>
      </c>
      <c r="AF5" t="n">
        <v>2.687078257737041e-06</v>
      </c>
      <c r="AG5" t="n">
        <v>12.36328125</v>
      </c>
      <c r="AH5" t="n">
        <v>543185.3637385386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5.3445</v>
      </c>
      <c r="E6" t="n">
        <v>18.71</v>
      </c>
      <c r="F6" t="n">
        <v>16.05</v>
      </c>
      <c r="G6" t="n">
        <v>40.13</v>
      </c>
      <c r="H6" t="n">
        <v>0.73</v>
      </c>
      <c r="I6" t="n">
        <v>24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155.4</v>
      </c>
      <c r="Q6" t="n">
        <v>198.05</v>
      </c>
      <c r="R6" t="n">
        <v>41.48</v>
      </c>
      <c r="S6" t="n">
        <v>21.27</v>
      </c>
      <c r="T6" t="n">
        <v>7308.13</v>
      </c>
      <c r="U6" t="n">
        <v>0.51</v>
      </c>
      <c r="V6" t="n">
        <v>0.76</v>
      </c>
      <c r="W6" t="n">
        <v>0.15</v>
      </c>
      <c r="X6" t="n">
        <v>0.46</v>
      </c>
      <c r="Y6" t="n">
        <v>0.5</v>
      </c>
      <c r="Z6" t="n">
        <v>10</v>
      </c>
      <c r="AA6" t="n">
        <v>432.9559278069153</v>
      </c>
      <c r="AB6" t="n">
        <v>592.3894010928997</v>
      </c>
      <c r="AC6" t="n">
        <v>535.852588076339</v>
      </c>
      <c r="AD6" t="n">
        <v>432955.9278069152</v>
      </c>
      <c r="AE6" t="n">
        <v>592389.4010928997</v>
      </c>
      <c r="AF6" t="n">
        <v>2.726875486276582e-06</v>
      </c>
      <c r="AG6" t="n">
        <v>12.18098958333333</v>
      </c>
      <c r="AH6" t="n">
        <v>535852.588076339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5.3945</v>
      </c>
      <c r="E7" t="n">
        <v>18.54</v>
      </c>
      <c r="F7" t="n">
        <v>15.98</v>
      </c>
      <c r="G7" t="n">
        <v>47.93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153.65</v>
      </c>
      <c r="Q7" t="n">
        <v>198.05</v>
      </c>
      <c r="R7" t="n">
        <v>39.09</v>
      </c>
      <c r="S7" t="n">
        <v>21.27</v>
      </c>
      <c r="T7" t="n">
        <v>6131.9</v>
      </c>
      <c r="U7" t="n">
        <v>0.54</v>
      </c>
      <c r="V7" t="n">
        <v>0.76</v>
      </c>
      <c r="W7" t="n">
        <v>0.14</v>
      </c>
      <c r="X7" t="n">
        <v>0.38</v>
      </c>
      <c r="Y7" t="n">
        <v>0.5</v>
      </c>
      <c r="Z7" t="n">
        <v>10</v>
      </c>
      <c r="AA7" t="n">
        <v>428.8956367541534</v>
      </c>
      <c r="AB7" t="n">
        <v>586.8339317471119</v>
      </c>
      <c r="AC7" t="n">
        <v>530.8273249277629</v>
      </c>
      <c r="AD7" t="n">
        <v>428895.6367541534</v>
      </c>
      <c r="AE7" t="n">
        <v>586833.931747112</v>
      </c>
      <c r="AF7" t="n">
        <v>2.752386530212184e-06</v>
      </c>
      <c r="AG7" t="n">
        <v>12.0703125</v>
      </c>
      <c r="AH7" t="n">
        <v>530827.3249277628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5.4317</v>
      </c>
      <c r="E8" t="n">
        <v>18.41</v>
      </c>
      <c r="F8" t="n">
        <v>15.92</v>
      </c>
      <c r="G8" t="n">
        <v>56.19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152.19</v>
      </c>
      <c r="Q8" t="n">
        <v>198.05</v>
      </c>
      <c r="R8" t="n">
        <v>37.45</v>
      </c>
      <c r="S8" t="n">
        <v>21.27</v>
      </c>
      <c r="T8" t="n">
        <v>5329.53</v>
      </c>
      <c r="U8" t="n">
        <v>0.57</v>
      </c>
      <c r="V8" t="n">
        <v>0.76</v>
      </c>
      <c r="W8" t="n">
        <v>0.14</v>
      </c>
      <c r="X8" t="n">
        <v>0.33</v>
      </c>
      <c r="Y8" t="n">
        <v>0.5</v>
      </c>
      <c r="Z8" t="n">
        <v>10</v>
      </c>
      <c r="AA8" t="n">
        <v>425.5647932620824</v>
      </c>
      <c r="AB8" t="n">
        <v>582.2765247348163</v>
      </c>
      <c r="AC8" t="n">
        <v>526.7048704443599</v>
      </c>
      <c r="AD8" t="n">
        <v>425564.7932620824</v>
      </c>
      <c r="AE8" t="n">
        <v>582276.5247348164</v>
      </c>
      <c r="AF8" t="n">
        <v>2.771366746900273e-06</v>
      </c>
      <c r="AG8" t="n">
        <v>11.98567708333333</v>
      </c>
      <c r="AH8" t="n">
        <v>526704.87044436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5.4539</v>
      </c>
      <c r="E9" t="n">
        <v>18.34</v>
      </c>
      <c r="F9" t="n">
        <v>15.89</v>
      </c>
      <c r="G9" t="n">
        <v>63.57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151.04</v>
      </c>
      <c r="Q9" t="n">
        <v>198.04</v>
      </c>
      <c r="R9" t="n">
        <v>36.69</v>
      </c>
      <c r="S9" t="n">
        <v>21.27</v>
      </c>
      <c r="T9" t="n">
        <v>4958.25</v>
      </c>
      <c r="U9" t="n">
        <v>0.58</v>
      </c>
      <c r="V9" t="n">
        <v>0.76</v>
      </c>
      <c r="W9" t="n">
        <v>0.13</v>
      </c>
      <c r="X9" t="n">
        <v>0.3</v>
      </c>
      <c r="Y9" t="n">
        <v>0.5</v>
      </c>
      <c r="Z9" t="n">
        <v>10</v>
      </c>
      <c r="AA9" t="n">
        <v>423.4428852597313</v>
      </c>
      <c r="AB9" t="n">
        <v>579.3732365940253</v>
      </c>
      <c r="AC9" t="n">
        <v>524.0786680489356</v>
      </c>
      <c r="AD9" t="n">
        <v>423442.8852597313</v>
      </c>
      <c r="AE9" t="n">
        <v>579373.2365940254</v>
      </c>
      <c r="AF9" t="n">
        <v>2.782693650407681e-06</v>
      </c>
      <c r="AG9" t="n">
        <v>11.94010416666667</v>
      </c>
      <c r="AH9" t="n">
        <v>524078.6680489356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5.4872</v>
      </c>
      <c r="E10" t="n">
        <v>18.22</v>
      </c>
      <c r="F10" t="n">
        <v>15.83</v>
      </c>
      <c r="G10" t="n">
        <v>73.06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149.49</v>
      </c>
      <c r="Q10" t="n">
        <v>198.06</v>
      </c>
      <c r="R10" t="n">
        <v>34.57</v>
      </c>
      <c r="S10" t="n">
        <v>21.27</v>
      </c>
      <c r="T10" t="n">
        <v>3908.26</v>
      </c>
      <c r="U10" t="n">
        <v>0.62</v>
      </c>
      <c r="V10" t="n">
        <v>0.77</v>
      </c>
      <c r="W10" t="n">
        <v>0.13</v>
      </c>
      <c r="X10" t="n">
        <v>0.23</v>
      </c>
      <c r="Y10" t="n">
        <v>0.5</v>
      </c>
      <c r="Z10" t="n">
        <v>10</v>
      </c>
      <c r="AA10" t="n">
        <v>409.4604912600284</v>
      </c>
      <c r="AB10" t="n">
        <v>560.2419082639444</v>
      </c>
      <c r="AC10" t="n">
        <v>506.7732068436895</v>
      </c>
      <c r="AD10" t="n">
        <v>409460.4912600284</v>
      </c>
      <c r="AE10" t="n">
        <v>560241.9082639444</v>
      </c>
      <c r="AF10" t="n">
        <v>2.799684005668792e-06</v>
      </c>
      <c r="AG10" t="n">
        <v>11.86197916666667</v>
      </c>
      <c r="AH10" t="n">
        <v>506773.2068436895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5.4952</v>
      </c>
      <c r="E11" t="n">
        <v>18.2</v>
      </c>
      <c r="F11" t="n">
        <v>15.83</v>
      </c>
      <c r="G11" t="n">
        <v>79.13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148.5</v>
      </c>
      <c r="Q11" t="n">
        <v>198.04</v>
      </c>
      <c r="R11" t="n">
        <v>34.54</v>
      </c>
      <c r="S11" t="n">
        <v>21.27</v>
      </c>
      <c r="T11" t="n">
        <v>3899.9</v>
      </c>
      <c r="U11" t="n">
        <v>0.62</v>
      </c>
      <c r="V11" t="n">
        <v>0.77</v>
      </c>
      <c r="W11" t="n">
        <v>0.13</v>
      </c>
      <c r="X11" t="n">
        <v>0.23</v>
      </c>
      <c r="Y11" t="n">
        <v>0.5</v>
      </c>
      <c r="Z11" t="n">
        <v>10</v>
      </c>
      <c r="AA11" t="n">
        <v>408.1790092390568</v>
      </c>
      <c r="AB11" t="n">
        <v>558.4885280278544</v>
      </c>
      <c r="AC11" t="n">
        <v>505.1871667564474</v>
      </c>
      <c r="AD11" t="n">
        <v>408179.0092390568</v>
      </c>
      <c r="AE11" t="n">
        <v>558488.5280278544</v>
      </c>
      <c r="AF11" t="n">
        <v>2.803765772698488e-06</v>
      </c>
      <c r="AG11" t="n">
        <v>11.84895833333333</v>
      </c>
      <c r="AH11" t="n">
        <v>505187.1667564473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5.5112</v>
      </c>
      <c r="E12" t="n">
        <v>18.14</v>
      </c>
      <c r="F12" t="n">
        <v>15.8</v>
      </c>
      <c r="G12" t="n">
        <v>86.17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147.33</v>
      </c>
      <c r="Q12" t="n">
        <v>198.04</v>
      </c>
      <c r="R12" t="n">
        <v>33.6</v>
      </c>
      <c r="S12" t="n">
        <v>21.27</v>
      </c>
      <c r="T12" t="n">
        <v>3433.51</v>
      </c>
      <c r="U12" t="n">
        <v>0.63</v>
      </c>
      <c r="V12" t="n">
        <v>0.77</v>
      </c>
      <c r="W12" t="n">
        <v>0.13</v>
      </c>
      <c r="X12" t="n">
        <v>0.2</v>
      </c>
      <c r="Y12" t="n">
        <v>0.5</v>
      </c>
      <c r="Z12" t="n">
        <v>10</v>
      </c>
      <c r="AA12" t="n">
        <v>406.3165523662666</v>
      </c>
      <c r="AB12" t="n">
        <v>555.9402323687046</v>
      </c>
      <c r="AC12" t="n">
        <v>502.8820768584513</v>
      </c>
      <c r="AD12" t="n">
        <v>406316.5523662666</v>
      </c>
      <c r="AE12" t="n">
        <v>555940.2323687046</v>
      </c>
      <c r="AF12" t="n">
        <v>2.811929306757881e-06</v>
      </c>
      <c r="AG12" t="n">
        <v>11.80989583333333</v>
      </c>
      <c r="AH12" t="n">
        <v>502882.0768584514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5.5261</v>
      </c>
      <c r="E13" t="n">
        <v>18.1</v>
      </c>
      <c r="F13" t="n">
        <v>15.77</v>
      </c>
      <c r="G13" t="n">
        <v>94.64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8</v>
      </c>
      <c r="N13" t="n">
        <v>20.05</v>
      </c>
      <c r="O13" t="n">
        <v>16323.22</v>
      </c>
      <c r="P13" t="n">
        <v>146.6</v>
      </c>
      <c r="Q13" t="n">
        <v>198.04</v>
      </c>
      <c r="R13" t="n">
        <v>32.8</v>
      </c>
      <c r="S13" t="n">
        <v>21.27</v>
      </c>
      <c r="T13" t="n">
        <v>3040.33</v>
      </c>
      <c r="U13" t="n">
        <v>0.65</v>
      </c>
      <c r="V13" t="n">
        <v>0.77</v>
      </c>
      <c r="W13" t="n">
        <v>0.12</v>
      </c>
      <c r="X13" t="n">
        <v>0.18</v>
      </c>
      <c r="Y13" t="n">
        <v>0.5</v>
      </c>
      <c r="Z13" t="n">
        <v>10</v>
      </c>
      <c r="AA13" t="n">
        <v>404.9383505276498</v>
      </c>
      <c r="AB13" t="n">
        <v>554.0545158111353</v>
      </c>
      <c r="AC13" t="n">
        <v>501.1763304425165</v>
      </c>
      <c r="AD13" t="n">
        <v>404938.3505276499</v>
      </c>
      <c r="AE13" t="n">
        <v>554054.5158111353</v>
      </c>
      <c r="AF13" t="n">
        <v>2.819531597850691e-06</v>
      </c>
      <c r="AG13" t="n">
        <v>11.78385416666667</v>
      </c>
      <c r="AH13" t="n">
        <v>501176.3304425165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5.536</v>
      </c>
      <c r="E14" t="n">
        <v>18.06</v>
      </c>
      <c r="F14" t="n">
        <v>15.76</v>
      </c>
      <c r="G14" t="n">
        <v>105.1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7</v>
      </c>
      <c r="N14" t="n">
        <v>20.39</v>
      </c>
      <c r="O14" t="n">
        <v>16487.53</v>
      </c>
      <c r="P14" t="n">
        <v>144.7</v>
      </c>
      <c r="Q14" t="n">
        <v>198.04</v>
      </c>
      <c r="R14" t="n">
        <v>32.65</v>
      </c>
      <c r="S14" t="n">
        <v>21.27</v>
      </c>
      <c r="T14" t="n">
        <v>2967.93</v>
      </c>
      <c r="U14" t="n">
        <v>0.65</v>
      </c>
      <c r="V14" t="n">
        <v>0.77</v>
      </c>
      <c r="W14" t="n">
        <v>0.12</v>
      </c>
      <c r="X14" t="n">
        <v>0.17</v>
      </c>
      <c r="Y14" t="n">
        <v>0.5</v>
      </c>
      <c r="Z14" t="n">
        <v>10</v>
      </c>
      <c r="AA14" t="n">
        <v>402.6722194308541</v>
      </c>
      <c r="AB14" t="n">
        <v>550.9538952698512</v>
      </c>
      <c r="AC14" t="n">
        <v>498.3716287739443</v>
      </c>
      <c r="AD14" t="n">
        <v>402672.2194308541</v>
      </c>
      <c r="AE14" t="n">
        <v>550953.8952698512</v>
      </c>
      <c r="AF14" t="n">
        <v>2.82458278454994e-06</v>
      </c>
      <c r="AG14" t="n">
        <v>11.7578125</v>
      </c>
      <c r="AH14" t="n">
        <v>498371.6287739443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5.538</v>
      </c>
      <c r="E15" t="n">
        <v>18.06</v>
      </c>
      <c r="F15" t="n">
        <v>15.76</v>
      </c>
      <c r="G15" t="n">
        <v>105.05</v>
      </c>
      <c r="H15" t="n">
        <v>1.86</v>
      </c>
      <c r="I15" t="n">
        <v>9</v>
      </c>
      <c r="J15" t="n">
        <v>133.12</v>
      </c>
      <c r="K15" t="n">
        <v>43.4</v>
      </c>
      <c r="L15" t="n">
        <v>14</v>
      </c>
      <c r="M15" t="n">
        <v>7</v>
      </c>
      <c r="N15" t="n">
        <v>20.72</v>
      </c>
      <c r="O15" t="n">
        <v>16652.31</v>
      </c>
      <c r="P15" t="n">
        <v>144.31</v>
      </c>
      <c r="Q15" t="n">
        <v>198.04</v>
      </c>
      <c r="R15" t="n">
        <v>32.45</v>
      </c>
      <c r="S15" t="n">
        <v>21.27</v>
      </c>
      <c r="T15" t="n">
        <v>2865.95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402.2167476806657</v>
      </c>
      <c r="AB15" t="n">
        <v>550.3306987272479</v>
      </c>
      <c r="AC15" t="n">
        <v>497.8079092347053</v>
      </c>
      <c r="AD15" t="n">
        <v>402216.7476806656</v>
      </c>
      <c r="AE15" t="n">
        <v>550330.6987272479</v>
      </c>
      <c r="AF15" t="n">
        <v>2.825603226307365e-06</v>
      </c>
      <c r="AG15" t="n">
        <v>11.7578125</v>
      </c>
      <c r="AH15" t="n">
        <v>497807.9092347053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5.5607</v>
      </c>
      <c r="E16" t="n">
        <v>17.98</v>
      </c>
      <c r="F16" t="n">
        <v>15.71</v>
      </c>
      <c r="G16" t="n">
        <v>117.81</v>
      </c>
      <c r="H16" t="n">
        <v>1.97</v>
      </c>
      <c r="I16" t="n">
        <v>8</v>
      </c>
      <c r="J16" t="n">
        <v>134.46</v>
      </c>
      <c r="K16" t="n">
        <v>43.4</v>
      </c>
      <c r="L16" t="n">
        <v>15</v>
      </c>
      <c r="M16" t="n">
        <v>6</v>
      </c>
      <c r="N16" t="n">
        <v>21.06</v>
      </c>
      <c r="O16" t="n">
        <v>16817.7</v>
      </c>
      <c r="P16" t="n">
        <v>143.12</v>
      </c>
      <c r="Q16" t="n">
        <v>198.04</v>
      </c>
      <c r="R16" t="n">
        <v>30.6</v>
      </c>
      <c r="S16" t="n">
        <v>21.27</v>
      </c>
      <c r="T16" t="n">
        <v>1946.59</v>
      </c>
      <c r="U16" t="n">
        <v>0.7</v>
      </c>
      <c r="V16" t="n">
        <v>0.77</v>
      </c>
      <c r="W16" t="n">
        <v>0.12</v>
      </c>
      <c r="X16" t="n">
        <v>0.11</v>
      </c>
      <c r="Y16" t="n">
        <v>0.5</v>
      </c>
      <c r="Z16" t="n">
        <v>10</v>
      </c>
      <c r="AA16" t="n">
        <v>400.0550051596347</v>
      </c>
      <c r="AB16" t="n">
        <v>547.372907240624</v>
      </c>
      <c r="AC16" t="n">
        <v>495.1324052162786</v>
      </c>
      <c r="AD16" t="n">
        <v>400055.0051596347</v>
      </c>
      <c r="AE16" t="n">
        <v>547372.9072406241</v>
      </c>
      <c r="AF16" t="n">
        <v>2.837185240254128e-06</v>
      </c>
      <c r="AG16" t="n">
        <v>11.70572916666667</v>
      </c>
      <c r="AH16" t="n">
        <v>495132.4052162786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5.5492</v>
      </c>
      <c r="E17" t="n">
        <v>18.02</v>
      </c>
      <c r="F17" t="n">
        <v>15.75</v>
      </c>
      <c r="G17" t="n">
        <v>118.09</v>
      </c>
      <c r="H17" t="n">
        <v>2.08</v>
      </c>
      <c r="I17" t="n">
        <v>8</v>
      </c>
      <c r="J17" t="n">
        <v>135.81</v>
      </c>
      <c r="K17" t="n">
        <v>43.4</v>
      </c>
      <c r="L17" t="n">
        <v>16</v>
      </c>
      <c r="M17" t="n">
        <v>6</v>
      </c>
      <c r="N17" t="n">
        <v>21.41</v>
      </c>
      <c r="O17" t="n">
        <v>16983.46</v>
      </c>
      <c r="P17" t="n">
        <v>142.87</v>
      </c>
      <c r="Q17" t="n">
        <v>198.04</v>
      </c>
      <c r="R17" t="n">
        <v>31.97</v>
      </c>
      <c r="S17" t="n">
        <v>21.27</v>
      </c>
      <c r="T17" t="n">
        <v>2633.91</v>
      </c>
      <c r="U17" t="n">
        <v>0.67</v>
      </c>
      <c r="V17" t="n">
        <v>0.77</v>
      </c>
      <c r="W17" t="n">
        <v>0.12</v>
      </c>
      <c r="X17" t="n">
        <v>0.15</v>
      </c>
      <c r="Y17" t="n">
        <v>0.5</v>
      </c>
      <c r="Z17" t="n">
        <v>10</v>
      </c>
      <c r="AA17" t="n">
        <v>400.365221335962</v>
      </c>
      <c r="AB17" t="n">
        <v>547.7973586988469</v>
      </c>
      <c r="AC17" t="n">
        <v>495.5163476230499</v>
      </c>
      <c r="AD17" t="n">
        <v>400365.221335962</v>
      </c>
      <c r="AE17" t="n">
        <v>547797.3586988469</v>
      </c>
      <c r="AF17" t="n">
        <v>2.831317700148939e-06</v>
      </c>
      <c r="AG17" t="n">
        <v>11.73177083333333</v>
      </c>
      <c r="AH17" t="n">
        <v>495516.3476230499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5.5655</v>
      </c>
      <c r="E18" t="n">
        <v>17.97</v>
      </c>
      <c r="F18" t="n">
        <v>15.72</v>
      </c>
      <c r="G18" t="n">
        <v>134.71</v>
      </c>
      <c r="H18" t="n">
        <v>2.19</v>
      </c>
      <c r="I18" t="n">
        <v>7</v>
      </c>
      <c r="J18" t="n">
        <v>137.15</v>
      </c>
      <c r="K18" t="n">
        <v>43.4</v>
      </c>
      <c r="L18" t="n">
        <v>17</v>
      </c>
      <c r="M18" t="n">
        <v>5</v>
      </c>
      <c r="N18" t="n">
        <v>21.75</v>
      </c>
      <c r="O18" t="n">
        <v>17149.71</v>
      </c>
      <c r="P18" t="n">
        <v>140.27</v>
      </c>
      <c r="Q18" t="n">
        <v>198.04</v>
      </c>
      <c r="R18" t="n">
        <v>31.08</v>
      </c>
      <c r="S18" t="n">
        <v>21.27</v>
      </c>
      <c r="T18" t="n">
        <v>2193.54</v>
      </c>
      <c r="U18" t="n">
        <v>0.68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397.134484444594</v>
      </c>
      <c r="AB18" t="n">
        <v>543.3769219540249</v>
      </c>
      <c r="AC18" t="n">
        <v>491.5177911570316</v>
      </c>
      <c r="AD18" t="n">
        <v>397134.484444594</v>
      </c>
      <c r="AE18" t="n">
        <v>543376.9219540248</v>
      </c>
      <c r="AF18" t="n">
        <v>2.839634300471946e-06</v>
      </c>
      <c r="AG18" t="n">
        <v>11.69921875</v>
      </c>
      <c r="AH18" t="n">
        <v>491517.7911570317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5.5622</v>
      </c>
      <c r="E19" t="n">
        <v>17.98</v>
      </c>
      <c r="F19" t="n">
        <v>15.73</v>
      </c>
      <c r="G19" t="n">
        <v>134.8</v>
      </c>
      <c r="H19" t="n">
        <v>2.3</v>
      </c>
      <c r="I19" t="n">
        <v>7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140.3</v>
      </c>
      <c r="Q19" t="n">
        <v>198.05</v>
      </c>
      <c r="R19" t="n">
        <v>31.5</v>
      </c>
      <c r="S19" t="n">
        <v>21.27</v>
      </c>
      <c r="T19" t="n">
        <v>2403.22</v>
      </c>
      <c r="U19" t="n">
        <v>0.68</v>
      </c>
      <c r="V19" t="n">
        <v>0.77</v>
      </c>
      <c r="W19" t="n">
        <v>0.12</v>
      </c>
      <c r="X19" t="n">
        <v>0.13</v>
      </c>
      <c r="Y19" t="n">
        <v>0.5</v>
      </c>
      <c r="Z19" t="n">
        <v>10</v>
      </c>
      <c r="AA19" t="n">
        <v>397.3157081080035</v>
      </c>
      <c r="AB19" t="n">
        <v>543.6248801653255</v>
      </c>
      <c r="AC19" t="n">
        <v>491.7420845846573</v>
      </c>
      <c r="AD19" t="n">
        <v>397315.7081080035</v>
      </c>
      <c r="AE19" t="n">
        <v>543624.8801653255</v>
      </c>
      <c r="AF19" t="n">
        <v>2.837950571572196e-06</v>
      </c>
      <c r="AG19" t="n">
        <v>11.70572916666667</v>
      </c>
      <c r="AH19" t="n">
        <v>491742.0845846573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5.5641</v>
      </c>
      <c r="E20" t="n">
        <v>17.97</v>
      </c>
      <c r="F20" t="n">
        <v>15.72</v>
      </c>
      <c r="G20" t="n">
        <v>134.75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138.79</v>
      </c>
      <c r="Q20" t="n">
        <v>198.04</v>
      </c>
      <c r="R20" t="n">
        <v>31.27</v>
      </c>
      <c r="S20" t="n">
        <v>21.27</v>
      </c>
      <c r="T20" t="n">
        <v>2286.48</v>
      </c>
      <c r="U20" t="n">
        <v>0.68</v>
      </c>
      <c r="V20" t="n">
        <v>0.77</v>
      </c>
      <c r="W20" t="n">
        <v>0.12</v>
      </c>
      <c r="X20" t="n">
        <v>0.13</v>
      </c>
      <c r="Y20" t="n">
        <v>0.5</v>
      </c>
      <c r="Z20" t="n">
        <v>10</v>
      </c>
      <c r="AA20" t="n">
        <v>395.735907062793</v>
      </c>
      <c r="AB20" t="n">
        <v>541.4633266793652</v>
      </c>
      <c r="AC20" t="n">
        <v>489.7868267296379</v>
      </c>
      <c r="AD20" t="n">
        <v>395735.907062793</v>
      </c>
      <c r="AE20" t="n">
        <v>541463.3266793652</v>
      </c>
      <c r="AF20" t="n">
        <v>2.838919991241749e-06</v>
      </c>
      <c r="AG20" t="n">
        <v>11.69921875</v>
      </c>
      <c r="AH20" t="n">
        <v>489786.8267296379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5.5862</v>
      </c>
      <c r="E21" t="n">
        <v>17.9</v>
      </c>
      <c r="F21" t="n">
        <v>15.67</v>
      </c>
      <c r="G21" t="n">
        <v>156.74</v>
      </c>
      <c r="H21" t="n">
        <v>2.5</v>
      </c>
      <c r="I21" t="n">
        <v>6</v>
      </c>
      <c r="J21" t="n">
        <v>141.22</v>
      </c>
      <c r="K21" t="n">
        <v>43.4</v>
      </c>
      <c r="L21" t="n">
        <v>20</v>
      </c>
      <c r="M21" t="n">
        <v>4</v>
      </c>
      <c r="N21" t="n">
        <v>22.82</v>
      </c>
      <c r="O21" t="n">
        <v>17651.44</v>
      </c>
      <c r="P21" t="n">
        <v>136.49</v>
      </c>
      <c r="Q21" t="n">
        <v>198.04</v>
      </c>
      <c r="R21" t="n">
        <v>29.57</v>
      </c>
      <c r="S21" t="n">
        <v>21.27</v>
      </c>
      <c r="T21" t="n">
        <v>1443.14</v>
      </c>
      <c r="U21" t="n">
        <v>0.72</v>
      </c>
      <c r="V21" t="n">
        <v>0.77</v>
      </c>
      <c r="W21" t="n">
        <v>0.12</v>
      </c>
      <c r="X21" t="n">
        <v>0.08</v>
      </c>
      <c r="Y21" t="n">
        <v>0.5</v>
      </c>
      <c r="Z21" t="n">
        <v>10</v>
      </c>
      <c r="AA21" t="n">
        <v>392.5497678737224</v>
      </c>
      <c r="AB21" t="n">
        <v>537.1039104783381</v>
      </c>
      <c r="AC21" t="n">
        <v>485.8434670923577</v>
      </c>
      <c r="AD21" t="n">
        <v>392549.7678737224</v>
      </c>
      <c r="AE21" t="n">
        <v>537103.9104783381</v>
      </c>
      <c r="AF21" t="n">
        <v>2.850195872661286e-06</v>
      </c>
      <c r="AG21" t="n">
        <v>11.65364583333333</v>
      </c>
      <c r="AH21" t="n">
        <v>485843.4670923577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5.5789</v>
      </c>
      <c r="E22" t="n">
        <v>17.92</v>
      </c>
      <c r="F22" t="n">
        <v>15.7</v>
      </c>
      <c r="G22" t="n">
        <v>156.97</v>
      </c>
      <c r="H22" t="n">
        <v>2.61</v>
      </c>
      <c r="I22" t="n">
        <v>6</v>
      </c>
      <c r="J22" t="n">
        <v>142.59</v>
      </c>
      <c r="K22" t="n">
        <v>43.4</v>
      </c>
      <c r="L22" t="n">
        <v>21</v>
      </c>
      <c r="M22" t="n">
        <v>4</v>
      </c>
      <c r="N22" t="n">
        <v>23.19</v>
      </c>
      <c r="O22" t="n">
        <v>17819.69</v>
      </c>
      <c r="P22" t="n">
        <v>136.97</v>
      </c>
      <c r="Q22" t="n">
        <v>198.04</v>
      </c>
      <c r="R22" t="n">
        <v>30.52</v>
      </c>
      <c r="S22" t="n">
        <v>21.27</v>
      </c>
      <c r="T22" t="n">
        <v>1917.17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393.375602711791</v>
      </c>
      <c r="AB22" t="n">
        <v>538.2338541370455</v>
      </c>
      <c r="AC22" t="n">
        <v>486.8655705141638</v>
      </c>
      <c r="AD22" t="n">
        <v>393375.602711791</v>
      </c>
      <c r="AE22" t="n">
        <v>538233.8541370454</v>
      </c>
      <c r="AF22" t="n">
        <v>2.846471260246687e-06</v>
      </c>
      <c r="AG22" t="n">
        <v>11.66666666666667</v>
      </c>
      <c r="AH22" t="n">
        <v>486865.5705141638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5.576</v>
      </c>
      <c r="E23" t="n">
        <v>17.93</v>
      </c>
      <c r="F23" t="n">
        <v>15.71</v>
      </c>
      <c r="G23" t="n">
        <v>157.06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136.01</v>
      </c>
      <c r="Q23" t="n">
        <v>198.04</v>
      </c>
      <c r="R23" t="n">
        <v>30.77</v>
      </c>
      <c r="S23" t="n">
        <v>21.27</v>
      </c>
      <c r="T23" t="n">
        <v>2045.33</v>
      </c>
      <c r="U23" t="n">
        <v>0.6899999999999999</v>
      </c>
      <c r="V23" t="n">
        <v>0.77</v>
      </c>
      <c r="W23" t="n">
        <v>0.12</v>
      </c>
      <c r="X23" t="n">
        <v>0.11</v>
      </c>
      <c r="Y23" t="n">
        <v>0.5</v>
      </c>
      <c r="Z23" t="n">
        <v>10</v>
      </c>
      <c r="AA23" t="n">
        <v>392.5742701927829</v>
      </c>
      <c r="AB23" t="n">
        <v>537.1374356322428</v>
      </c>
      <c r="AC23" t="n">
        <v>485.8737926526266</v>
      </c>
      <c r="AD23" t="n">
        <v>392574.2701927829</v>
      </c>
      <c r="AE23" t="n">
        <v>537137.4356322428</v>
      </c>
      <c r="AF23" t="n">
        <v>2.844991619698422e-06</v>
      </c>
      <c r="AG23" t="n">
        <v>11.67317708333333</v>
      </c>
      <c r="AH23" t="n">
        <v>485873.7926526266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5.5772</v>
      </c>
      <c r="E24" t="n">
        <v>17.93</v>
      </c>
      <c r="F24" t="n">
        <v>15.7</v>
      </c>
      <c r="G24" t="n">
        <v>157.03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134.44</v>
      </c>
      <c r="Q24" t="n">
        <v>198.05</v>
      </c>
      <c r="R24" t="n">
        <v>30.7</v>
      </c>
      <c r="S24" t="n">
        <v>21.27</v>
      </c>
      <c r="T24" t="n">
        <v>2006.69</v>
      </c>
      <c r="U24" t="n">
        <v>0.6899999999999999</v>
      </c>
      <c r="V24" t="n">
        <v>0.77</v>
      </c>
      <c r="W24" t="n">
        <v>0.12</v>
      </c>
      <c r="X24" t="n">
        <v>0.11</v>
      </c>
      <c r="Y24" t="n">
        <v>0.5</v>
      </c>
      <c r="Z24" t="n">
        <v>10</v>
      </c>
      <c r="AA24" t="n">
        <v>390.9650873065496</v>
      </c>
      <c r="AB24" t="n">
        <v>534.9356806151599</v>
      </c>
      <c r="AC24" t="n">
        <v>483.8821700441914</v>
      </c>
      <c r="AD24" t="n">
        <v>390965.0873065496</v>
      </c>
      <c r="AE24" t="n">
        <v>534935.6806151599</v>
      </c>
      <c r="AF24" t="n">
        <v>2.845603884752877e-06</v>
      </c>
      <c r="AG24" t="n">
        <v>11.67317708333333</v>
      </c>
      <c r="AH24" t="n">
        <v>483882.1700441914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5.5955</v>
      </c>
      <c r="E25" t="n">
        <v>17.87</v>
      </c>
      <c r="F25" t="n">
        <v>15.67</v>
      </c>
      <c r="G25" t="n">
        <v>188.01</v>
      </c>
      <c r="H25" t="n">
        <v>2.89</v>
      </c>
      <c r="I25" t="n">
        <v>5</v>
      </c>
      <c r="J25" t="n">
        <v>146.7</v>
      </c>
      <c r="K25" t="n">
        <v>43.4</v>
      </c>
      <c r="L25" t="n">
        <v>24</v>
      </c>
      <c r="M25" t="n">
        <v>3</v>
      </c>
      <c r="N25" t="n">
        <v>24.3</v>
      </c>
      <c r="O25" t="n">
        <v>18327.54</v>
      </c>
      <c r="P25" t="n">
        <v>131.92</v>
      </c>
      <c r="Q25" t="n">
        <v>198.04</v>
      </c>
      <c r="R25" t="n">
        <v>29.49</v>
      </c>
      <c r="S25" t="n">
        <v>21.27</v>
      </c>
      <c r="T25" t="n">
        <v>1408.41</v>
      </c>
      <c r="U25" t="n">
        <v>0.72</v>
      </c>
      <c r="V25" t="n">
        <v>0.77</v>
      </c>
      <c r="W25" t="n">
        <v>0.12</v>
      </c>
      <c r="X25" t="n">
        <v>0.07000000000000001</v>
      </c>
      <c r="Y25" t="n">
        <v>0.5</v>
      </c>
      <c r="Z25" t="n">
        <v>10</v>
      </c>
      <c r="AA25" t="n">
        <v>387.7895512961744</v>
      </c>
      <c r="AB25" t="n">
        <v>530.5907721510031</v>
      </c>
      <c r="AC25" t="n">
        <v>479.9519335457365</v>
      </c>
      <c r="AD25" t="n">
        <v>387789.5512961744</v>
      </c>
      <c r="AE25" t="n">
        <v>530590.7721510031</v>
      </c>
      <c r="AF25" t="n">
        <v>2.854940926833308e-06</v>
      </c>
      <c r="AG25" t="n">
        <v>11.63411458333333</v>
      </c>
      <c r="AH25" t="n">
        <v>479951.9335457365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5.5983</v>
      </c>
      <c r="E26" t="n">
        <v>17.86</v>
      </c>
      <c r="F26" t="n">
        <v>15.66</v>
      </c>
      <c r="G26" t="n">
        <v>187.91</v>
      </c>
      <c r="H26" t="n">
        <v>2.99</v>
      </c>
      <c r="I26" t="n">
        <v>5</v>
      </c>
      <c r="J26" t="n">
        <v>148.09</v>
      </c>
      <c r="K26" t="n">
        <v>43.4</v>
      </c>
      <c r="L26" t="n">
        <v>25</v>
      </c>
      <c r="M26" t="n">
        <v>2</v>
      </c>
      <c r="N26" t="n">
        <v>24.69</v>
      </c>
      <c r="O26" t="n">
        <v>18497.87</v>
      </c>
      <c r="P26" t="n">
        <v>132.35</v>
      </c>
      <c r="Q26" t="n">
        <v>198.04</v>
      </c>
      <c r="R26" t="n">
        <v>29.23</v>
      </c>
      <c r="S26" t="n">
        <v>21.27</v>
      </c>
      <c r="T26" t="n">
        <v>1275.82</v>
      </c>
      <c r="U26" t="n">
        <v>0.73</v>
      </c>
      <c r="V26" t="n">
        <v>0.77</v>
      </c>
      <c r="W26" t="n">
        <v>0.12</v>
      </c>
      <c r="X26" t="n">
        <v>0.06</v>
      </c>
      <c r="Y26" t="n">
        <v>0.5</v>
      </c>
      <c r="Z26" t="n">
        <v>10</v>
      </c>
      <c r="AA26" t="n">
        <v>388.0786935899716</v>
      </c>
      <c r="AB26" t="n">
        <v>530.9863893934343</v>
      </c>
      <c r="AC26" t="n">
        <v>480.3097936338022</v>
      </c>
      <c r="AD26" t="n">
        <v>388078.6935899716</v>
      </c>
      <c r="AE26" t="n">
        <v>530986.3893934343</v>
      </c>
      <c r="AF26" t="n">
        <v>2.856369545293702e-06</v>
      </c>
      <c r="AG26" t="n">
        <v>11.62760416666667</v>
      </c>
      <c r="AH26" t="n">
        <v>480309.7936338022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5.5933</v>
      </c>
      <c r="E27" t="n">
        <v>17.88</v>
      </c>
      <c r="F27" t="n">
        <v>15.68</v>
      </c>
      <c r="G27" t="n">
        <v>188.1</v>
      </c>
      <c r="H27" t="n">
        <v>3.08</v>
      </c>
      <c r="I27" t="n">
        <v>5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133.28</v>
      </c>
      <c r="Q27" t="n">
        <v>198.04</v>
      </c>
      <c r="R27" t="n">
        <v>29.72</v>
      </c>
      <c r="S27" t="n">
        <v>21.27</v>
      </c>
      <c r="T27" t="n">
        <v>1521.32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389.2218575409572</v>
      </c>
      <c r="AB27" t="n">
        <v>532.5505167440069</v>
      </c>
      <c r="AC27" t="n">
        <v>481.7246428653027</v>
      </c>
      <c r="AD27" t="n">
        <v>389221.8575409572</v>
      </c>
      <c r="AE27" t="n">
        <v>532550.5167440069</v>
      </c>
      <c r="AF27" t="n">
        <v>2.853818440900141e-06</v>
      </c>
      <c r="AG27" t="n">
        <v>11.640625</v>
      </c>
      <c r="AH27" t="n">
        <v>481724.6428653027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5.5946</v>
      </c>
      <c r="E28" t="n">
        <v>17.87</v>
      </c>
      <c r="F28" t="n">
        <v>15.67</v>
      </c>
      <c r="G28" t="n">
        <v>188.05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134.23</v>
      </c>
      <c r="Q28" t="n">
        <v>198.04</v>
      </c>
      <c r="R28" t="n">
        <v>29.51</v>
      </c>
      <c r="S28" t="n">
        <v>21.27</v>
      </c>
      <c r="T28" t="n">
        <v>1419.45</v>
      </c>
      <c r="U28" t="n">
        <v>0.72</v>
      </c>
      <c r="V28" t="n">
        <v>0.77</v>
      </c>
      <c r="W28" t="n">
        <v>0.12</v>
      </c>
      <c r="X28" t="n">
        <v>0.08</v>
      </c>
      <c r="Y28" t="n">
        <v>0.5</v>
      </c>
      <c r="Z28" t="n">
        <v>10</v>
      </c>
      <c r="AA28" t="n">
        <v>390.0663087602464</v>
      </c>
      <c r="AB28" t="n">
        <v>533.7059321567968</v>
      </c>
      <c r="AC28" t="n">
        <v>482.7697870527317</v>
      </c>
      <c r="AD28" t="n">
        <v>390066.3087602464</v>
      </c>
      <c r="AE28" t="n">
        <v>533705.9321567968</v>
      </c>
      <c r="AF28" t="n">
        <v>2.854481728042467e-06</v>
      </c>
      <c r="AG28" t="n">
        <v>11.63411458333333</v>
      </c>
      <c r="AH28" t="n">
        <v>482769.7870527317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4.6101</v>
      </c>
      <c r="E2" t="n">
        <v>21.69</v>
      </c>
      <c r="F2" t="n">
        <v>17.73</v>
      </c>
      <c r="G2" t="n">
        <v>9.94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147.75</v>
      </c>
      <c r="Q2" t="n">
        <v>198.05</v>
      </c>
      <c r="R2" t="n">
        <v>93.84999999999999</v>
      </c>
      <c r="S2" t="n">
        <v>21.27</v>
      </c>
      <c r="T2" t="n">
        <v>33077.96</v>
      </c>
      <c r="U2" t="n">
        <v>0.23</v>
      </c>
      <c r="V2" t="n">
        <v>0.68</v>
      </c>
      <c r="W2" t="n">
        <v>0.28</v>
      </c>
      <c r="X2" t="n">
        <v>2.14</v>
      </c>
      <c r="Y2" t="n">
        <v>0.5</v>
      </c>
      <c r="Z2" t="n">
        <v>10</v>
      </c>
      <c r="AA2" t="n">
        <v>479.9053576447171</v>
      </c>
      <c r="AB2" t="n">
        <v>656.6276822596423</v>
      </c>
      <c r="AC2" t="n">
        <v>593.9600578475215</v>
      </c>
      <c r="AD2" t="n">
        <v>479905.3576447171</v>
      </c>
      <c r="AE2" t="n">
        <v>656627.6822596423</v>
      </c>
      <c r="AF2" t="n">
        <v>2.557215241168695e-06</v>
      </c>
      <c r="AG2" t="n">
        <v>14.12109375</v>
      </c>
      <c r="AH2" t="n">
        <v>593960.0578475215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5.1374</v>
      </c>
      <c r="E3" t="n">
        <v>19.47</v>
      </c>
      <c r="F3" t="n">
        <v>16.58</v>
      </c>
      <c r="G3" t="n">
        <v>19.9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136.75</v>
      </c>
      <c r="Q3" t="n">
        <v>198.04</v>
      </c>
      <c r="R3" t="n">
        <v>57.93</v>
      </c>
      <c r="S3" t="n">
        <v>21.27</v>
      </c>
      <c r="T3" t="n">
        <v>15403.93</v>
      </c>
      <c r="U3" t="n">
        <v>0.37</v>
      </c>
      <c r="V3" t="n">
        <v>0.73</v>
      </c>
      <c r="W3" t="n">
        <v>0.19</v>
      </c>
      <c r="X3" t="n">
        <v>0.99</v>
      </c>
      <c r="Y3" t="n">
        <v>0.5</v>
      </c>
      <c r="Z3" t="n">
        <v>10</v>
      </c>
      <c r="AA3" t="n">
        <v>417.8498037134952</v>
      </c>
      <c r="AB3" t="n">
        <v>571.7205356731223</v>
      </c>
      <c r="AC3" t="n">
        <v>517.1563301632901</v>
      </c>
      <c r="AD3" t="n">
        <v>417849.8037134953</v>
      </c>
      <c r="AE3" t="n">
        <v>571720.5356731223</v>
      </c>
      <c r="AF3" t="n">
        <v>2.849707724340048e-06</v>
      </c>
      <c r="AG3" t="n">
        <v>12.67578125</v>
      </c>
      <c r="AH3" t="n">
        <v>517156.3301632901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5.3043</v>
      </c>
      <c r="E4" t="n">
        <v>18.85</v>
      </c>
      <c r="F4" t="n">
        <v>16.29</v>
      </c>
      <c r="G4" t="n">
        <v>29.62</v>
      </c>
      <c r="H4" t="n">
        <v>0.57</v>
      </c>
      <c r="I4" t="n">
        <v>33</v>
      </c>
      <c r="J4" t="n">
        <v>92.31999999999999</v>
      </c>
      <c r="K4" t="n">
        <v>37.55</v>
      </c>
      <c r="L4" t="n">
        <v>3</v>
      </c>
      <c r="M4" t="n">
        <v>31</v>
      </c>
      <c r="N4" t="n">
        <v>11.77</v>
      </c>
      <c r="O4" t="n">
        <v>11620.34</v>
      </c>
      <c r="P4" t="n">
        <v>133.05</v>
      </c>
      <c r="Q4" t="n">
        <v>198.07</v>
      </c>
      <c r="R4" t="n">
        <v>49.09</v>
      </c>
      <c r="S4" t="n">
        <v>21.27</v>
      </c>
      <c r="T4" t="n">
        <v>11070.16</v>
      </c>
      <c r="U4" t="n">
        <v>0.43</v>
      </c>
      <c r="V4" t="n">
        <v>0.74</v>
      </c>
      <c r="W4" t="n">
        <v>0.16</v>
      </c>
      <c r="X4" t="n">
        <v>0.6899999999999999</v>
      </c>
      <c r="Y4" t="n">
        <v>0.5</v>
      </c>
      <c r="Z4" t="n">
        <v>10</v>
      </c>
      <c r="AA4" t="n">
        <v>396.062337504173</v>
      </c>
      <c r="AB4" t="n">
        <v>541.9099632103561</v>
      </c>
      <c r="AC4" t="n">
        <v>490.1908368969691</v>
      </c>
      <c r="AD4" t="n">
        <v>396062.337504173</v>
      </c>
      <c r="AE4" t="n">
        <v>541909.9632103561</v>
      </c>
      <c r="AF4" t="n">
        <v>2.942286892633806e-06</v>
      </c>
      <c r="AG4" t="n">
        <v>12.27213541666667</v>
      </c>
      <c r="AH4" t="n">
        <v>490190.8368969691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5.4069</v>
      </c>
      <c r="E5" t="n">
        <v>18.5</v>
      </c>
      <c r="F5" t="n">
        <v>16.08</v>
      </c>
      <c r="G5" t="n">
        <v>38.6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129.83</v>
      </c>
      <c r="Q5" t="n">
        <v>198.05</v>
      </c>
      <c r="R5" t="n">
        <v>42.49</v>
      </c>
      <c r="S5" t="n">
        <v>21.27</v>
      </c>
      <c r="T5" t="n">
        <v>7809.95</v>
      </c>
      <c r="U5" t="n">
        <v>0.5</v>
      </c>
      <c r="V5" t="n">
        <v>0.75</v>
      </c>
      <c r="W5" t="n">
        <v>0.15</v>
      </c>
      <c r="X5" t="n">
        <v>0.49</v>
      </c>
      <c r="Y5" t="n">
        <v>0.5</v>
      </c>
      <c r="Z5" t="n">
        <v>10</v>
      </c>
      <c r="AA5" t="n">
        <v>388.4978081288588</v>
      </c>
      <c r="AB5" t="n">
        <v>531.5598403955681</v>
      </c>
      <c r="AC5" t="n">
        <v>480.828515277136</v>
      </c>
      <c r="AD5" t="n">
        <v>388497.8081288588</v>
      </c>
      <c r="AE5" t="n">
        <v>531559.8403955682</v>
      </c>
      <c r="AF5" t="n">
        <v>2.999198951752678e-06</v>
      </c>
      <c r="AG5" t="n">
        <v>12.04427083333333</v>
      </c>
      <c r="AH5" t="n">
        <v>480828.515277136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5.4662</v>
      </c>
      <c r="E6" t="n">
        <v>18.29</v>
      </c>
      <c r="F6" t="n">
        <v>15.98</v>
      </c>
      <c r="G6" t="n">
        <v>47.93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127.77</v>
      </c>
      <c r="Q6" t="n">
        <v>198.04</v>
      </c>
      <c r="R6" t="n">
        <v>39.22</v>
      </c>
      <c r="S6" t="n">
        <v>21.27</v>
      </c>
      <c r="T6" t="n">
        <v>6196.17</v>
      </c>
      <c r="U6" t="n">
        <v>0.54</v>
      </c>
      <c r="V6" t="n">
        <v>0.76</v>
      </c>
      <c r="W6" t="n">
        <v>0.14</v>
      </c>
      <c r="X6" t="n">
        <v>0.38</v>
      </c>
      <c r="Y6" t="n">
        <v>0.5</v>
      </c>
      <c r="Z6" t="n">
        <v>10</v>
      </c>
      <c r="AA6" t="n">
        <v>383.9563667892954</v>
      </c>
      <c r="AB6" t="n">
        <v>525.346040000526</v>
      </c>
      <c r="AC6" t="n">
        <v>475.207751270673</v>
      </c>
      <c r="AD6" t="n">
        <v>383956.3667892954</v>
      </c>
      <c r="AE6" t="n">
        <v>525346.040000526</v>
      </c>
      <c r="AF6" t="n">
        <v>3.032092568767775e-06</v>
      </c>
      <c r="AG6" t="n">
        <v>11.90755208333333</v>
      </c>
      <c r="AH6" t="n">
        <v>475207.751270673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5.5116</v>
      </c>
      <c r="E7" t="n">
        <v>18.14</v>
      </c>
      <c r="F7" t="n">
        <v>15.9</v>
      </c>
      <c r="G7" t="n">
        <v>59.63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125.76</v>
      </c>
      <c r="Q7" t="n">
        <v>198.05</v>
      </c>
      <c r="R7" t="n">
        <v>36.84</v>
      </c>
      <c r="S7" t="n">
        <v>21.27</v>
      </c>
      <c r="T7" t="n">
        <v>5028.23</v>
      </c>
      <c r="U7" t="n">
        <v>0.58</v>
      </c>
      <c r="V7" t="n">
        <v>0.76</v>
      </c>
      <c r="W7" t="n">
        <v>0.13</v>
      </c>
      <c r="X7" t="n">
        <v>0.31</v>
      </c>
      <c r="Y7" t="n">
        <v>0.5</v>
      </c>
      <c r="Z7" t="n">
        <v>10</v>
      </c>
      <c r="AA7" t="n">
        <v>369.760512981357</v>
      </c>
      <c r="AB7" t="n">
        <v>505.9226465436349</v>
      </c>
      <c r="AC7" t="n">
        <v>457.6380992244037</v>
      </c>
      <c r="AD7" t="n">
        <v>369760.5129813569</v>
      </c>
      <c r="AE7" t="n">
        <v>505922.6465436349</v>
      </c>
      <c r="AF7" t="n">
        <v>3.05727587757866e-06</v>
      </c>
      <c r="AG7" t="n">
        <v>11.80989583333333</v>
      </c>
      <c r="AH7" t="n">
        <v>457638.0992244037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5.5383</v>
      </c>
      <c r="E8" t="n">
        <v>18.06</v>
      </c>
      <c r="F8" t="n">
        <v>15.85</v>
      </c>
      <c r="G8" t="n">
        <v>67.94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124.32</v>
      </c>
      <c r="Q8" t="n">
        <v>198.04</v>
      </c>
      <c r="R8" t="n">
        <v>35.25</v>
      </c>
      <c r="S8" t="n">
        <v>21.27</v>
      </c>
      <c r="T8" t="n">
        <v>4242.18</v>
      </c>
      <c r="U8" t="n">
        <v>0.6</v>
      </c>
      <c r="V8" t="n">
        <v>0.76</v>
      </c>
      <c r="W8" t="n">
        <v>0.13</v>
      </c>
      <c r="X8" t="n">
        <v>0.26</v>
      </c>
      <c r="Y8" t="n">
        <v>0.5</v>
      </c>
      <c r="Z8" t="n">
        <v>10</v>
      </c>
      <c r="AA8" t="n">
        <v>367.3375607296124</v>
      </c>
      <c r="AB8" t="n">
        <v>502.6074563796888</v>
      </c>
      <c r="AC8" t="n">
        <v>454.639306156806</v>
      </c>
      <c r="AD8" t="n">
        <v>367337.5607296124</v>
      </c>
      <c r="AE8" t="n">
        <v>502607.4563796888</v>
      </c>
      <c r="AF8" t="n">
        <v>3.072086325711933e-06</v>
      </c>
      <c r="AG8" t="n">
        <v>11.7578125</v>
      </c>
      <c r="AH8" t="n">
        <v>454639.3061568059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5.559</v>
      </c>
      <c r="E9" t="n">
        <v>17.99</v>
      </c>
      <c r="F9" t="n">
        <v>15.82</v>
      </c>
      <c r="G9" t="n">
        <v>79.11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10</v>
      </c>
      <c r="N9" t="n">
        <v>12.95</v>
      </c>
      <c r="O9" t="n">
        <v>12382.79</v>
      </c>
      <c r="P9" t="n">
        <v>121.99</v>
      </c>
      <c r="Q9" t="n">
        <v>198.04</v>
      </c>
      <c r="R9" t="n">
        <v>34.41</v>
      </c>
      <c r="S9" t="n">
        <v>21.27</v>
      </c>
      <c r="T9" t="n">
        <v>3833.34</v>
      </c>
      <c r="U9" t="n">
        <v>0.62</v>
      </c>
      <c r="V9" t="n">
        <v>0.77</v>
      </c>
      <c r="W9" t="n">
        <v>0.13</v>
      </c>
      <c r="X9" t="n">
        <v>0.23</v>
      </c>
      <c r="Y9" t="n">
        <v>0.5</v>
      </c>
      <c r="Z9" t="n">
        <v>10</v>
      </c>
      <c r="AA9" t="n">
        <v>364.3152049871409</v>
      </c>
      <c r="AB9" t="n">
        <v>498.4721359159146</v>
      </c>
      <c r="AC9" t="n">
        <v>450.8986548741356</v>
      </c>
      <c r="AD9" t="n">
        <v>364315.204987141</v>
      </c>
      <c r="AE9" t="n">
        <v>498472.1359159146</v>
      </c>
      <c r="AF9" t="n">
        <v>3.08356858325346e-06</v>
      </c>
      <c r="AG9" t="n">
        <v>11.71223958333333</v>
      </c>
      <c r="AH9" t="n">
        <v>450898.6548741356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5.5725</v>
      </c>
      <c r="E10" t="n">
        <v>17.95</v>
      </c>
      <c r="F10" t="n">
        <v>15.8</v>
      </c>
      <c r="G10" t="n">
        <v>86.17</v>
      </c>
      <c r="H10" t="n">
        <v>1.59</v>
      </c>
      <c r="I10" t="n">
        <v>11</v>
      </c>
      <c r="J10" t="n">
        <v>99.75</v>
      </c>
      <c r="K10" t="n">
        <v>37.55</v>
      </c>
      <c r="L10" t="n">
        <v>9</v>
      </c>
      <c r="M10" t="n">
        <v>9</v>
      </c>
      <c r="N10" t="n">
        <v>13.2</v>
      </c>
      <c r="O10" t="n">
        <v>12536.43</v>
      </c>
      <c r="P10" t="n">
        <v>120.65</v>
      </c>
      <c r="Q10" t="n">
        <v>198.05</v>
      </c>
      <c r="R10" t="n">
        <v>33.55</v>
      </c>
      <c r="S10" t="n">
        <v>21.27</v>
      </c>
      <c r="T10" t="n">
        <v>3406.22</v>
      </c>
      <c r="U10" t="n">
        <v>0.63</v>
      </c>
      <c r="V10" t="n">
        <v>0.77</v>
      </c>
      <c r="W10" t="n">
        <v>0.13</v>
      </c>
      <c r="X10" t="n">
        <v>0.2</v>
      </c>
      <c r="Y10" t="n">
        <v>0.5</v>
      </c>
      <c r="Z10" t="n">
        <v>10</v>
      </c>
      <c r="AA10" t="n">
        <v>362.5301667201484</v>
      </c>
      <c r="AB10" t="n">
        <v>496.0297678086848</v>
      </c>
      <c r="AC10" t="n">
        <v>448.6893829511748</v>
      </c>
      <c r="AD10" t="n">
        <v>362530.1667201484</v>
      </c>
      <c r="AE10" t="n">
        <v>496029.7678086848</v>
      </c>
      <c r="AF10" t="n">
        <v>3.09105701208489e-06</v>
      </c>
      <c r="AG10" t="n">
        <v>11.68619791666667</v>
      </c>
      <c r="AH10" t="n">
        <v>448689.3829511747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5.5934</v>
      </c>
      <c r="E11" t="n">
        <v>17.88</v>
      </c>
      <c r="F11" t="n">
        <v>15.75</v>
      </c>
      <c r="G11" t="n">
        <v>94.48999999999999</v>
      </c>
      <c r="H11" t="n">
        <v>1.74</v>
      </c>
      <c r="I11" t="n">
        <v>10</v>
      </c>
      <c r="J11" t="n">
        <v>101</v>
      </c>
      <c r="K11" t="n">
        <v>37.55</v>
      </c>
      <c r="L11" t="n">
        <v>10</v>
      </c>
      <c r="M11" t="n">
        <v>8</v>
      </c>
      <c r="N11" t="n">
        <v>13.45</v>
      </c>
      <c r="O11" t="n">
        <v>12690.46</v>
      </c>
      <c r="P11" t="n">
        <v>119.51</v>
      </c>
      <c r="Q11" t="n">
        <v>198.06</v>
      </c>
      <c r="R11" t="n">
        <v>31.81</v>
      </c>
      <c r="S11" t="n">
        <v>21.27</v>
      </c>
      <c r="T11" t="n">
        <v>2542.25</v>
      </c>
      <c r="U11" t="n">
        <v>0.67</v>
      </c>
      <c r="V11" t="n">
        <v>0.77</v>
      </c>
      <c r="W11" t="n">
        <v>0.13</v>
      </c>
      <c r="X11" t="n">
        <v>0.15</v>
      </c>
      <c r="Y11" t="n">
        <v>0.5</v>
      </c>
      <c r="Z11" t="n">
        <v>10</v>
      </c>
      <c r="AA11" t="n">
        <v>360.6321269226719</v>
      </c>
      <c r="AB11" t="n">
        <v>493.4327860221715</v>
      </c>
      <c r="AC11" t="n">
        <v>446.3402534614794</v>
      </c>
      <c r="AD11" t="n">
        <v>360632.1269226719</v>
      </c>
      <c r="AE11" t="n">
        <v>493432.7860221715</v>
      </c>
      <c r="AF11" t="n">
        <v>3.102650209312808e-06</v>
      </c>
      <c r="AG11" t="n">
        <v>11.640625</v>
      </c>
      <c r="AH11" t="n">
        <v>446340.2534614794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5.5958</v>
      </c>
      <c r="E12" t="n">
        <v>17.87</v>
      </c>
      <c r="F12" t="n">
        <v>15.76</v>
      </c>
      <c r="G12" t="n">
        <v>105.07</v>
      </c>
      <c r="H12" t="n">
        <v>1.89</v>
      </c>
      <c r="I12" t="n">
        <v>9</v>
      </c>
      <c r="J12" t="n">
        <v>102.25</v>
      </c>
      <c r="K12" t="n">
        <v>37.55</v>
      </c>
      <c r="L12" t="n">
        <v>11</v>
      </c>
      <c r="M12" t="n">
        <v>7</v>
      </c>
      <c r="N12" t="n">
        <v>13.7</v>
      </c>
      <c r="O12" t="n">
        <v>12844.88</v>
      </c>
      <c r="P12" t="n">
        <v>117.78</v>
      </c>
      <c r="Q12" t="n">
        <v>198.04</v>
      </c>
      <c r="R12" t="n">
        <v>32.41</v>
      </c>
      <c r="S12" t="n">
        <v>21.27</v>
      </c>
      <c r="T12" t="n">
        <v>2850.18</v>
      </c>
      <c r="U12" t="n">
        <v>0.66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358.9101604757305</v>
      </c>
      <c r="AB12" t="n">
        <v>491.0767155616682</v>
      </c>
      <c r="AC12" t="n">
        <v>444.2090430589608</v>
      </c>
      <c r="AD12" t="n">
        <v>358910.1604757305</v>
      </c>
      <c r="AE12" t="n">
        <v>491076.7155616682</v>
      </c>
      <c r="AF12" t="n">
        <v>3.103981485549507e-06</v>
      </c>
      <c r="AG12" t="n">
        <v>11.63411458333333</v>
      </c>
      <c r="AH12" t="n">
        <v>444209.0430589608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5.615</v>
      </c>
      <c r="E13" t="n">
        <v>17.81</v>
      </c>
      <c r="F13" t="n">
        <v>15.72</v>
      </c>
      <c r="G13" t="n">
        <v>117.89</v>
      </c>
      <c r="H13" t="n">
        <v>2.04</v>
      </c>
      <c r="I13" t="n">
        <v>8</v>
      </c>
      <c r="J13" t="n">
        <v>103.51</v>
      </c>
      <c r="K13" t="n">
        <v>37.55</v>
      </c>
      <c r="L13" t="n">
        <v>12</v>
      </c>
      <c r="M13" t="n">
        <v>6</v>
      </c>
      <c r="N13" t="n">
        <v>13.95</v>
      </c>
      <c r="O13" t="n">
        <v>12999.7</v>
      </c>
      <c r="P13" t="n">
        <v>115.46</v>
      </c>
      <c r="Q13" t="n">
        <v>198.04</v>
      </c>
      <c r="R13" t="n">
        <v>31</v>
      </c>
      <c r="S13" t="n">
        <v>21.27</v>
      </c>
      <c r="T13" t="n">
        <v>2149.35</v>
      </c>
      <c r="U13" t="n">
        <v>0.6899999999999999</v>
      </c>
      <c r="V13" t="n">
        <v>0.77</v>
      </c>
      <c r="W13" t="n">
        <v>0.12</v>
      </c>
      <c r="X13" t="n">
        <v>0.12</v>
      </c>
      <c r="Y13" t="n">
        <v>0.5</v>
      </c>
      <c r="Z13" t="n">
        <v>10</v>
      </c>
      <c r="AA13" t="n">
        <v>355.9709475881639</v>
      </c>
      <c r="AB13" t="n">
        <v>487.0551548199786</v>
      </c>
      <c r="AC13" t="n">
        <v>440.5712944301622</v>
      </c>
      <c r="AD13" t="n">
        <v>355970.947588164</v>
      </c>
      <c r="AE13" t="n">
        <v>487055.1548199786</v>
      </c>
      <c r="AF13" t="n">
        <v>3.114631695443098e-06</v>
      </c>
      <c r="AG13" t="n">
        <v>11.59505208333333</v>
      </c>
      <c r="AH13" t="n">
        <v>440571.2944301622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5.6081</v>
      </c>
      <c r="E14" t="n">
        <v>17.83</v>
      </c>
      <c r="F14" t="n">
        <v>15.74</v>
      </c>
      <c r="G14" t="n">
        <v>118.05</v>
      </c>
      <c r="H14" t="n">
        <v>2.18</v>
      </c>
      <c r="I14" t="n">
        <v>8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113.63</v>
      </c>
      <c r="Q14" t="n">
        <v>198.04</v>
      </c>
      <c r="R14" t="n">
        <v>31.86</v>
      </c>
      <c r="S14" t="n">
        <v>21.27</v>
      </c>
      <c r="T14" t="n">
        <v>2580.15</v>
      </c>
      <c r="U14" t="n">
        <v>0.67</v>
      </c>
      <c r="V14" t="n">
        <v>0.77</v>
      </c>
      <c r="W14" t="n">
        <v>0.12</v>
      </c>
      <c r="X14" t="n">
        <v>0.15</v>
      </c>
      <c r="Y14" t="n">
        <v>0.5</v>
      </c>
      <c r="Z14" t="n">
        <v>10</v>
      </c>
      <c r="AA14" t="n">
        <v>354.4579774914509</v>
      </c>
      <c r="AB14" t="n">
        <v>484.985042386126</v>
      </c>
      <c r="AC14" t="n">
        <v>438.6987506215755</v>
      </c>
      <c r="AD14" t="n">
        <v>354457.977491451</v>
      </c>
      <c r="AE14" t="n">
        <v>484985.042386126</v>
      </c>
      <c r="AF14" t="n">
        <v>3.110804276262589e-06</v>
      </c>
      <c r="AG14" t="n">
        <v>11.60807291666667</v>
      </c>
      <c r="AH14" t="n">
        <v>438698.7506215755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5.6304</v>
      </c>
      <c r="E15" t="n">
        <v>17.76</v>
      </c>
      <c r="F15" t="n">
        <v>15.69</v>
      </c>
      <c r="G15" t="n">
        <v>134.47</v>
      </c>
      <c r="H15" t="n">
        <v>2.33</v>
      </c>
      <c r="I15" t="n">
        <v>7</v>
      </c>
      <c r="J15" t="n">
        <v>106.03</v>
      </c>
      <c r="K15" t="n">
        <v>37.55</v>
      </c>
      <c r="L15" t="n">
        <v>14</v>
      </c>
      <c r="M15" t="n">
        <v>5</v>
      </c>
      <c r="N15" t="n">
        <v>14.47</v>
      </c>
      <c r="O15" t="n">
        <v>13310.53</v>
      </c>
      <c r="P15" t="n">
        <v>111.75</v>
      </c>
      <c r="Q15" t="n">
        <v>198.06</v>
      </c>
      <c r="R15" t="n">
        <v>30.08</v>
      </c>
      <c r="S15" t="n">
        <v>21.27</v>
      </c>
      <c r="T15" t="n">
        <v>1691.69</v>
      </c>
      <c r="U15" t="n">
        <v>0.71</v>
      </c>
      <c r="V15" t="n">
        <v>0.77</v>
      </c>
      <c r="W15" t="n">
        <v>0.12</v>
      </c>
      <c r="X15" t="n">
        <v>0.09</v>
      </c>
      <c r="Y15" t="n">
        <v>0.5</v>
      </c>
      <c r="Z15" t="n">
        <v>10</v>
      </c>
      <c r="AA15" t="n">
        <v>351.8472678693794</v>
      </c>
      <c r="AB15" t="n">
        <v>481.412954304828</v>
      </c>
      <c r="AC15" t="n">
        <v>435.4675776132993</v>
      </c>
      <c r="AD15" t="n">
        <v>351847.2678693794</v>
      </c>
      <c r="AE15" t="n">
        <v>481412.954304828</v>
      </c>
      <c r="AF15" t="n">
        <v>3.123174051295248e-06</v>
      </c>
      <c r="AG15" t="n">
        <v>11.5625</v>
      </c>
      <c r="AH15" t="n">
        <v>435467.5776132993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5.6199</v>
      </c>
      <c r="E16" t="n">
        <v>17.79</v>
      </c>
      <c r="F16" t="n">
        <v>15.72</v>
      </c>
      <c r="G16" t="n">
        <v>134.76</v>
      </c>
      <c r="H16" t="n">
        <v>2.46</v>
      </c>
      <c r="I16" t="n">
        <v>7</v>
      </c>
      <c r="J16" t="n">
        <v>107.29</v>
      </c>
      <c r="K16" t="n">
        <v>37.55</v>
      </c>
      <c r="L16" t="n">
        <v>15</v>
      </c>
      <c r="M16" t="n">
        <v>4</v>
      </c>
      <c r="N16" t="n">
        <v>14.74</v>
      </c>
      <c r="O16" t="n">
        <v>13466.55</v>
      </c>
      <c r="P16" t="n">
        <v>110.81</v>
      </c>
      <c r="Q16" t="n">
        <v>198.04</v>
      </c>
      <c r="R16" t="n">
        <v>31.21</v>
      </c>
      <c r="S16" t="n">
        <v>21.27</v>
      </c>
      <c r="T16" t="n">
        <v>2259.16</v>
      </c>
      <c r="U16" t="n">
        <v>0.68</v>
      </c>
      <c r="V16" t="n">
        <v>0.77</v>
      </c>
      <c r="W16" t="n">
        <v>0.12</v>
      </c>
      <c r="X16" t="n">
        <v>0.13</v>
      </c>
      <c r="Y16" t="n">
        <v>0.5</v>
      </c>
      <c r="Z16" t="n">
        <v>10</v>
      </c>
      <c r="AA16" t="n">
        <v>351.3270426025477</v>
      </c>
      <c r="AB16" t="n">
        <v>480.7011591440297</v>
      </c>
      <c r="AC16" t="n">
        <v>434.8237151836369</v>
      </c>
      <c r="AD16" t="n">
        <v>351327.0426025477</v>
      </c>
      <c r="AE16" t="n">
        <v>480701.1591440297</v>
      </c>
      <c r="AF16" t="n">
        <v>3.117349717759691e-06</v>
      </c>
      <c r="AG16" t="n">
        <v>11.58203125</v>
      </c>
      <c r="AH16" t="n">
        <v>434823.7151836369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5.6161</v>
      </c>
      <c r="E17" t="n">
        <v>17.81</v>
      </c>
      <c r="F17" t="n">
        <v>15.73</v>
      </c>
      <c r="G17" t="n">
        <v>134.86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109.9</v>
      </c>
      <c r="Q17" t="n">
        <v>198.04</v>
      </c>
      <c r="R17" t="n">
        <v>31.56</v>
      </c>
      <c r="S17" t="n">
        <v>21.27</v>
      </c>
      <c r="T17" t="n">
        <v>2434.67</v>
      </c>
      <c r="U17" t="n">
        <v>0.67</v>
      </c>
      <c r="V17" t="n">
        <v>0.77</v>
      </c>
      <c r="W17" t="n">
        <v>0.12</v>
      </c>
      <c r="X17" t="n">
        <v>0.14</v>
      </c>
      <c r="Y17" t="n">
        <v>0.5</v>
      </c>
      <c r="Z17" t="n">
        <v>10</v>
      </c>
      <c r="AA17" t="n">
        <v>350.5834259398805</v>
      </c>
      <c r="AB17" t="n">
        <v>479.6837100201167</v>
      </c>
      <c r="AC17" t="n">
        <v>433.9033699761113</v>
      </c>
      <c r="AD17" t="n">
        <v>350583.4259398805</v>
      </c>
      <c r="AE17" t="n">
        <v>479683.7100201167</v>
      </c>
      <c r="AF17" t="n">
        <v>3.115241863718251e-06</v>
      </c>
      <c r="AG17" t="n">
        <v>11.59505208333333</v>
      </c>
      <c r="AH17" t="n">
        <v>433903.3699761113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5.629</v>
      </c>
      <c r="E18" t="n">
        <v>17.76</v>
      </c>
      <c r="F18" t="n">
        <v>15.71</v>
      </c>
      <c r="G18" t="n">
        <v>157.12</v>
      </c>
      <c r="H18" t="n">
        <v>2.73</v>
      </c>
      <c r="I18" t="n">
        <v>6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110.28</v>
      </c>
      <c r="Q18" t="n">
        <v>198.04</v>
      </c>
      <c r="R18" t="n">
        <v>30.77</v>
      </c>
      <c r="S18" t="n">
        <v>21.27</v>
      </c>
      <c r="T18" t="n">
        <v>2042.8</v>
      </c>
      <c r="U18" t="n">
        <v>0.6899999999999999</v>
      </c>
      <c r="V18" t="n">
        <v>0.77</v>
      </c>
      <c r="W18" t="n">
        <v>0.12</v>
      </c>
      <c r="X18" t="n">
        <v>0.12</v>
      </c>
      <c r="Y18" t="n">
        <v>0.5</v>
      </c>
      <c r="Z18" t="n">
        <v>10</v>
      </c>
      <c r="AA18" t="n">
        <v>350.5287648773886</v>
      </c>
      <c r="AB18" t="n">
        <v>479.6089203429394</v>
      </c>
      <c r="AC18" t="n">
        <v>433.8357181207559</v>
      </c>
      <c r="AD18" t="n">
        <v>350528.7648773886</v>
      </c>
      <c r="AE18" t="n">
        <v>479608.9203429394</v>
      </c>
      <c r="AF18" t="n">
        <v>3.122397473490507e-06</v>
      </c>
      <c r="AG18" t="n">
        <v>11.5625</v>
      </c>
      <c r="AH18" t="n">
        <v>433835.7181207559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3.3543</v>
      </c>
      <c r="E2" t="n">
        <v>29.81</v>
      </c>
      <c r="F2" t="n">
        <v>19.63</v>
      </c>
      <c r="G2" t="n">
        <v>5.98</v>
      </c>
      <c r="H2" t="n">
        <v>0.09</v>
      </c>
      <c r="I2" t="n">
        <v>197</v>
      </c>
      <c r="J2" t="n">
        <v>194.77</v>
      </c>
      <c r="K2" t="n">
        <v>54.38</v>
      </c>
      <c r="L2" t="n">
        <v>1</v>
      </c>
      <c r="M2" t="n">
        <v>195</v>
      </c>
      <c r="N2" t="n">
        <v>39.4</v>
      </c>
      <c r="O2" t="n">
        <v>24256.19</v>
      </c>
      <c r="P2" t="n">
        <v>273.22</v>
      </c>
      <c r="Q2" t="n">
        <v>198.07</v>
      </c>
      <c r="R2" t="n">
        <v>153.3</v>
      </c>
      <c r="S2" t="n">
        <v>21.27</v>
      </c>
      <c r="T2" t="n">
        <v>62353.7</v>
      </c>
      <c r="U2" t="n">
        <v>0.14</v>
      </c>
      <c r="V2" t="n">
        <v>0.62</v>
      </c>
      <c r="W2" t="n">
        <v>0.42</v>
      </c>
      <c r="X2" t="n">
        <v>4.04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4.2929</v>
      </c>
      <c r="E3" t="n">
        <v>23.29</v>
      </c>
      <c r="F3" t="n">
        <v>17.36</v>
      </c>
      <c r="G3" t="n">
        <v>11.83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240.9</v>
      </c>
      <c r="Q3" t="n">
        <v>198.05</v>
      </c>
      <c r="R3" t="n">
        <v>82.41</v>
      </c>
      <c r="S3" t="n">
        <v>21.27</v>
      </c>
      <c r="T3" t="n">
        <v>27451.48</v>
      </c>
      <c r="U3" t="n">
        <v>0.26</v>
      </c>
      <c r="V3" t="n">
        <v>0.7</v>
      </c>
      <c r="W3" t="n">
        <v>0.24</v>
      </c>
      <c r="X3" t="n">
        <v>1.76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4.6597</v>
      </c>
      <c r="E4" t="n">
        <v>21.46</v>
      </c>
      <c r="F4" t="n">
        <v>16.73</v>
      </c>
      <c r="G4" t="n">
        <v>17.61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231.84</v>
      </c>
      <c r="Q4" t="n">
        <v>198.05</v>
      </c>
      <c r="R4" t="n">
        <v>62.61</v>
      </c>
      <c r="S4" t="n">
        <v>21.27</v>
      </c>
      <c r="T4" t="n">
        <v>17706.96</v>
      </c>
      <c r="U4" t="n">
        <v>0.34</v>
      </c>
      <c r="V4" t="n">
        <v>0.72</v>
      </c>
      <c r="W4" t="n">
        <v>0.2</v>
      </c>
      <c r="X4" t="n">
        <v>1.13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4.863</v>
      </c>
      <c r="E5" t="n">
        <v>20.56</v>
      </c>
      <c r="F5" t="n">
        <v>16.41</v>
      </c>
      <c r="G5" t="n">
        <v>23.45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227.2</v>
      </c>
      <c r="Q5" t="n">
        <v>198.04</v>
      </c>
      <c r="R5" t="n">
        <v>52.67</v>
      </c>
      <c r="S5" t="n">
        <v>21.27</v>
      </c>
      <c r="T5" t="n">
        <v>12814.84</v>
      </c>
      <c r="U5" t="n">
        <v>0.4</v>
      </c>
      <c r="V5" t="n">
        <v>0.74</v>
      </c>
      <c r="W5" t="n">
        <v>0.18</v>
      </c>
      <c r="X5" t="n">
        <v>0.82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4.9723</v>
      </c>
      <c r="E6" t="n">
        <v>20.11</v>
      </c>
      <c r="F6" t="n">
        <v>16.27</v>
      </c>
      <c r="G6" t="n">
        <v>28.72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224.89</v>
      </c>
      <c r="Q6" t="n">
        <v>198.04</v>
      </c>
      <c r="R6" t="n">
        <v>48.81</v>
      </c>
      <c r="S6" t="n">
        <v>21.27</v>
      </c>
      <c r="T6" t="n">
        <v>10921.32</v>
      </c>
      <c r="U6" t="n">
        <v>0.44</v>
      </c>
      <c r="V6" t="n">
        <v>0.75</v>
      </c>
      <c r="W6" t="n">
        <v>0.15</v>
      </c>
      <c r="X6" t="n">
        <v>0.68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5.0637</v>
      </c>
      <c r="E7" t="n">
        <v>19.75</v>
      </c>
      <c r="F7" t="n">
        <v>16.14</v>
      </c>
      <c r="G7" t="n">
        <v>34.59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222.92</v>
      </c>
      <c r="Q7" t="n">
        <v>198.04</v>
      </c>
      <c r="R7" t="n">
        <v>44.42</v>
      </c>
      <c r="S7" t="n">
        <v>21.27</v>
      </c>
      <c r="T7" t="n">
        <v>8757.610000000001</v>
      </c>
      <c r="U7" t="n">
        <v>0.48</v>
      </c>
      <c r="V7" t="n">
        <v>0.75</v>
      </c>
      <c r="W7" t="n">
        <v>0.15</v>
      </c>
      <c r="X7" t="n">
        <v>0.55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5.1248</v>
      </c>
      <c r="E8" t="n">
        <v>19.51</v>
      </c>
      <c r="F8" t="n">
        <v>16.06</v>
      </c>
      <c r="G8" t="n">
        <v>40.16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221.58</v>
      </c>
      <c r="Q8" t="n">
        <v>198.08</v>
      </c>
      <c r="R8" t="n">
        <v>41.87</v>
      </c>
      <c r="S8" t="n">
        <v>21.27</v>
      </c>
      <c r="T8" t="n">
        <v>7502.35</v>
      </c>
      <c r="U8" t="n">
        <v>0.51</v>
      </c>
      <c r="V8" t="n">
        <v>0.75</v>
      </c>
      <c r="W8" t="n">
        <v>0.15</v>
      </c>
      <c r="X8" t="n">
        <v>0.47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5.1729</v>
      </c>
      <c r="E9" t="n">
        <v>19.33</v>
      </c>
      <c r="F9" t="n">
        <v>16</v>
      </c>
      <c r="G9" t="n">
        <v>45.71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220.4</v>
      </c>
      <c r="Q9" t="n">
        <v>198.05</v>
      </c>
      <c r="R9" t="n">
        <v>39.78</v>
      </c>
      <c r="S9" t="n">
        <v>21.27</v>
      </c>
      <c r="T9" t="n">
        <v>6471.2</v>
      </c>
      <c r="U9" t="n">
        <v>0.53</v>
      </c>
      <c r="V9" t="n">
        <v>0.76</v>
      </c>
      <c r="W9" t="n">
        <v>0.14</v>
      </c>
      <c r="X9" t="n">
        <v>0.4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5.2097</v>
      </c>
      <c r="E10" t="n">
        <v>19.2</v>
      </c>
      <c r="F10" t="n">
        <v>15.94</v>
      </c>
      <c r="G10" t="n">
        <v>50.34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219.31</v>
      </c>
      <c r="Q10" t="n">
        <v>198.05</v>
      </c>
      <c r="R10" t="n">
        <v>37.86</v>
      </c>
      <c r="S10" t="n">
        <v>21.27</v>
      </c>
      <c r="T10" t="n">
        <v>5521.21</v>
      </c>
      <c r="U10" t="n">
        <v>0.5600000000000001</v>
      </c>
      <c r="V10" t="n">
        <v>0.76</v>
      </c>
      <c r="W10" t="n">
        <v>0.14</v>
      </c>
      <c r="X10" t="n">
        <v>0.34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5.2367</v>
      </c>
      <c r="E11" t="n">
        <v>19.1</v>
      </c>
      <c r="F11" t="n">
        <v>15.92</v>
      </c>
      <c r="G11" t="n">
        <v>56.18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218.77</v>
      </c>
      <c r="Q11" t="n">
        <v>198.04</v>
      </c>
      <c r="R11" t="n">
        <v>37.41</v>
      </c>
      <c r="S11" t="n">
        <v>21.27</v>
      </c>
      <c r="T11" t="n">
        <v>5310.42</v>
      </c>
      <c r="U11" t="n">
        <v>0.57</v>
      </c>
      <c r="V11" t="n">
        <v>0.76</v>
      </c>
      <c r="W11" t="n">
        <v>0.13</v>
      </c>
      <c r="X11" t="n">
        <v>0.32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5.2526</v>
      </c>
      <c r="E12" t="n">
        <v>19.04</v>
      </c>
      <c r="F12" t="n">
        <v>15.9</v>
      </c>
      <c r="G12" t="n">
        <v>59.62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218.3</v>
      </c>
      <c r="Q12" t="n">
        <v>198.05</v>
      </c>
      <c r="R12" t="n">
        <v>36.81</v>
      </c>
      <c r="S12" t="n">
        <v>21.27</v>
      </c>
      <c r="T12" t="n">
        <v>5011.25</v>
      </c>
      <c r="U12" t="n">
        <v>0.58</v>
      </c>
      <c r="V12" t="n">
        <v>0.76</v>
      </c>
      <c r="W12" t="n">
        <v>0.13</v>
      </c>
      <c r="X12" t="n">
        <v>0.3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5.2862</v>
      </c>
      <c r="E13" t="n">
        <v>18.92</v>
      </c>
      <c r="F13" t="n">
        <v>15.86</v>
      </c>
      <c r="G13" t="n">
        <v>67.95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217.3</v>
      </c>
      <c r="Q13" t="n">
        <v>198.05</v>
      </c>
      <c r="R13" t="n">
        <v>35.4</v>
      </c>
      <c r="S13" t="n">
        <v>21.27</v>
      </c>
      <c r="T13" t="n">
        <v>4318.69</v>
      </c>
      <c r="U13" t="n">
        <v>0.6</v>
      </c>
      <c r="V13" t="n">
        <v>0.76</v>
      </c>
      <c r="W13" t="n">
        <v>0.13</v>
      </c>
      <c r="X13" t="n">
        <v>0.26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5.3042</v>
      </c>
      <c r="E14" t="n">
        <v>18.85</v>
      </c>
      <c r="F14" t="n">
        <v>15.83</v>
      </c>
      <c r="G14" t="n">
        <v>73.06999999999999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216.94</v>
      </c>
      <c r="Q14" t="n">
        <v>198.04</v>
      </c>
      <c r="R14" t="n">
        <v>34.54</v>
      </c>
      <c r="S14" t="n">
        <v>21.27</v>
      </c>
      <c r="T14" t="n">
        <v>3895.12</v>
      </c>
      <c r="U14" t="n">
        <v>0.62</v>
      </c>
      <c r="V14" t="n">
        <v>0.77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5.3021</v>
      </c>
      <c r="E15" t="n">
        <v>18.86</v>
      </c>
      <c r="F15" t="n">
        <v>15.84</v>
      </c>
      <c r="G15" t="n">
        <v>73.09999999999999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216.45</v>
      </c>
      <c r="Q15" t="n">
        <v>198.04</v>
      </c>
      <c r="R15" t="n">
        <v>35.11</v>
      </c>
      <c r="S15" t="n">
        <v>21.27</v>
      </c>
      <c r="T15" t="n">
        <v>4180.45</v>
      </c>
      <c r="U15" t="n">
        <v>0.61</v>
      </c>
      <c r="V15" t="n">
        <v>0.77</v>
      </c>
      <c r="W15" t="n">
        <v>0.12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5.317</v>
      </c>
      <c r="E16" t="n">
        <v>18.81</v>
      </c>
      <c r="F16" t="n">
        <v>15.82</v>
      </c>
      <c r="G16" t="n">
        <v>79.12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216.66</v>
      </c>
      <c r="Q16" t="n">
        <v>198.05</v>
      </c>
      <c r="R16" t="n">
        <v>34.46</v>
      </c>
      <c r="S16" t="n">
        <v>21.27</v>
      </c>
      <c r="T16" t="n">
        <v>3860.06</v>
      </c>
      <c r="U16" t="n">
        <v>0.62</v>
      </c>
      <c r="V16" t="n">
        <v>0.77</v>
      </c>
      <c r="W16" t="n">
        <v>0.13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5.3336</v>
      </c>
      <c r="E17" t="n">
        <v>18.75</v>
      </c>
      <c r="F17" t="n">
        <v>15.8</v>
      </c>
      <c r="G17" t="n">
        <v>86.20999999999999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215.97</v>
      </c>
      <c r="Q17" t="n">
        <v>198.06</v>
      </c>
      <c r="R17" t="n">
        <v>33.9</v>
      </c>
      <c r="S17" t="n">
        <v>21.27</v>
      </c>
      <c r="T17" t="n">
        <v>3583.07</v>
      </c>
      <c r="U17" t="n">
        <v>0.63</v>
      </c>
      <c r="V17" t="n">
        <v>0.77</v>
      </c>
      <c r="W17" t="n">
        <v>0.12</v>
      </c>
      <c r="X17" t="n">
        <v>0.21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5.334</v>
      </c>
      <c r="E18" t="n">
        <v>18.75</v>
      </c>
      <c r="F18" t="n">
        <v>15.8</v>
      </c>
      <c r="G18" t="n">
        <v>86.2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215.86</v>
      </c>
      <c r="Q18" t="n">
        <v>198.04</v>
      </c>
      <c r="R18" t="n">
        <v>33.78</v>
      </c>
      <c r="S18" t="n">
        <v>21.27</v>
      </c>
      <c r="T18" t="n">
        <v>3523.2</v>
      </c>
      <c r="U18" t="n">
        <v>0.63</v>
      </c>
      <c r="V18" t="n">
        <v>0.77</v>
      </c>
      <c r="W18" t="n">
        <v>0.13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5.3548</v>
      </c>
      <c r="E19" t="n">
        <v>18.67</v>
      </c>
      <c r="F19" t="n">
        <v>15.77</v>
      </c>
      <c r="G19" t="n">
        <v>94.61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215.88</v>
      </c>
      <c r="Q19" t="n">
        <v>198.04</v>
      </c>
      <c r="R19" t="n">
        <v>32.53</v>
      </c>
      <c r="S19" t="n">
        <v>21.27</v>
      </c>
      <c r="T19" t="n">
        <v>2900.66</v>
      </c>
      <c r="U19" t="n">
        <v>0.65</v>
      </c>
      <c r="V19" t="n">
        <v>0.77</v>
      </c>
      <c r="W19" t="n">
        <v>0.13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5.352</v>
      </c>
      <c r="E20" t="n">
        <v>18.68</v>
      </c>
      <c r="F20" t="n">
        <v>15.78</v>
      </c>
      <c r="G20" t="n">
        <v>94.67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215.07</v>
      </c>
      <c r="Q20" t="n">
        <v>198.04</v>
      </c>
      <c r="R20" t="n">
        <v>33.09</v>
      </c>
      <c r="S20" t="n">
        <v>21.27</v>
      </c>
      <c r="T20" t="n">
        <v>3184.31</v>
      </c>
      <c r="U20" t="n">
        <v>0.64</v>
      </c>
      <c r="V20" t="n">
        <v>0.77</v>
      </c>
      <c r="W20" t="n">
        <v>0.12</v>
      </c>
      <c r="X20" t="n">
        <v>0.18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5.3686</v>
      </c>
      <c r="E21" t="n">
        <v>18.63</v>
      </c>
      <c r="F21" t="n">
        <v>15.76</v>
      </c>
      <c r="G21" t="n">
        <v>105.07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215.06</v>
      </c>
      <c r="Q21" t="n">
        <v>198.04</v>
      </c>
      <c r="R21" t="n">
        <v>32.42</v>
      </c>
      <c r="S21" t="n">
        <v>21.27</v>
      </c>
      <c r="T21" t="n">
        <v>2852.32</v>
      </c>
      <c r="U21" t="n">
        <v>0.66</v>
      </c>
      <c r="V21" t="n">
        <v>0.77</v>
      </c>
      <c r="W21" t="n">
        <v>0.12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5.3684</v>
      </c>
      <c r="E22" t="n">
        <v>18.63</v>
      </c>
      <c r="F22" t="n">
        <v>15.76</v>
      </c>
      <c r="G22" t="n">
        <v>105.07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214.82</v>
      </c>
      <c r="Q22" t="n">
        <v>198.04</v>
      </c>
      <c r="R22" t="n">
        <v>32.49</v>
      </c>
      <c r="S22" t="n">
        <v>21.27</v>
      </c>
      <c r="T22" t="n">
        <v>2887.32</v>
      </c>
      <c r="U22" t="n">
        <v>0.65</v>
      </c>
      <c r="V22" t="n">
        <v>0.77</v>
      </c>
      <c r="W22" t="n">
        <v>0.12</v>
      </c>
      <c r="X22" t="n">
        <v>0.17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5.388</v>
      </c>
      <c r="E23" t="n">
        <v>18.56</v>
      </c>
      <c r="F23" t="n">
        <v>15.73</v>
      </c>
      <c r="G23" t="n">
        <v>117.99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213.8</v>
      </c>
      <c r="Q23" t="n">
        <v>198.04</v>
      </c>
      <c r="R23" t="n">
        <v>31.52</v>
      </c>
      <c r="S23" t="n">
        <v>21.27</v>
      </c>
      <c r="T23" t="n">
        <v>2408.64</v>
      </c>
      <c r="U23" t="n">
        <v>0.67</v>
      </c>
      <c r="V23" t="n">
        <v>0.77</v>
      </c>
      <c r="W23" t="n">
        <v>0.12</v>
      </c>
      <c r="X23" t="n">
        <v>0.14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5.3895</v>
      </c>
      <c r="E24" t="n">
        <v>18.55</v>
      </c>
      <c r="F24" t="n">
        <v>15.73</v>
      </c>
      <c r="G24" t="n">
        <v>117.95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214.2</v>
      </c>
      <c r="Q24" t="n">
        <v>198.04</v>
      </c>
      <c r="R24" t="n">
        <v>31.44</v>
      </c>
      <c r="S24" t="n">
        <v>21.27</v>
      </c>
      <c r="T24" t="n">
        <v>2366.82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5.3844</v>
      </c>
      <c r="E25" t="n">
        <v>18.57</v>
      </c>
      <c r="F25" t="n">
        <v>15.74</v>
      </c>
      <c r="G25" t="n">
        <v>118.08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214.62</v>
      </c>
      <c r="Q25" t="n">
        <v>198.04</v>
      </c>
      <c r="R25" t="n">
        <v>31.99</v>
      </c>
      <c r="S25" t="n">
        <v>21.27</v>
      </c>
      <c r="T25" t="n">
        <v>2643.46</v>
      </c>
      <c r="U25" t="n">
        <v>0.66</v>
      </c>
      <c r="V25" t="n">
        <v>0.77</v>
      </c>
      <c r="W25" t="n">
        <v>0.12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5.3837</v>
      </c>
      <c r="E26" t="n">
        <v>18.57</v>
      </c>
      <c r="F26" t="n">
        <v>15.75</v>
      </c>
      <c r="G26" t="n">
        <v>118.1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213.51</v>
      </c>
      <c r="Q26" t="n">
        <v>198.05</v>
      </c>
      <c r="R26" t="n">
        <v>32.05</v>
      </c>
      <c r="S26" t="n">
        <v>21.27</v>
      </c>
      <c r="T26" t="n">
        <v>2672.28</v>
      </c>
      <c r="U26" t="n">
        <v>0.66</v>
      </c>
      <c r="V26" t="n">
        <v>0.77</v>
      </c>
      <c r="W26" t="n">
        <v>0.12</v>
      </c>
      <c r="X26" t="n">
        <v>0.15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5.4045</v>
      </c>
      <c r="E27" t="n">
        <v>18.5</v>
      </c>
      <c r="F27" t="n">
        <v>15.71</v>
      </c>
      <c r="G27" t="n">
        <v>134.69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213.15</v>
      </c>
      <c r="Q27" t="n">
        <v>198.04</v>
      </c>
      <c r="R27" t="n">
        <v>30.98</v>
      </c>
      <c r="S27" t="n">
        <v>21.27</v>
      </c>
      <c r="T27" t="n">
        <v>2140.51</v>
      </c>
      <c r="U27" t="n">
        <v>0.6899999999999999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5.4128</v>
      </c>
      <c r="E28" t="n">
        <v>18.47</v>
      </c>
      <c r="F28" t="n">
        <v>15.69</v>
      </c>
      <c r="G28" t="n">
        <v>134.45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213.14</v>
      </c>
      <c r="Q28" t="n">
        <v>198.05</v>
      </c>
      <c r="R28" t="n">
        <v>30.02</v>
      </c>
      <c r="S28" t="n">
        <v>21.27</v>
      </c>
      <c r="T28" t="n">
        <v>1661.59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5.4035</v>
      </c>
      <c r="E29" t="n">
        <v>18.51</v>
      </c>
      <c r="F29" t="n">
        <v>15.72</v>
      </c>
      <c r="G29" t="n">
        <v>134.72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213.92</v>
      </c>
      <c r="Q29" t="n">
        <v>198.04</v>
      </c>
      <c r="R29" t="n">
        <v>31.11</v>
      </c>
      <c r="S29" t="n">
        <v>21.27</v>
      </c>
      <c r="T29" t="n">
        <v>2207.11</v>
      </c>
      <c r="U29" t="n">
        <v>0.68</v>
      </c>
      <c r="V29" t="n">
        <v>0.77</v>
      </c>
      <c r="W29" t="n">
        <v>0.12</v>
      </c>
      <c r="X29" t="n">
        <v>0.12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5.4032</v>
      </c>
      <c r="E30" t="n">
        <v>18.51</v>
      </c>
      <c r="F30" t="n">
        <v>15.72</v>
      </c>
      <c r="G30" t="n">
        <v>134.73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213.26</v>
      </c>
      <c r="Q30" t="n">
        <v>198.04</v>
      </c>
      <c r="R30" t="n">
        <v>31.2</v>
      </c>
      <c r="S30" t="n">
        <v>21.27</v>
      </c>
      <c r="T30" t="n">
        <v>2253.4</v>
      </c>
      <c r="U30" t="n">
        <v>0.68</v>
      </c>
      <c r="V30" t="n">
        <v>0.77</v>
      </c>
      <c r="W30" t="n">
        <v>0.12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5.4029</v>
      </c>
      <c r="E31" t="n">
        <v>18.51</v>
      </c>
      <c r="F31" t="n">
        <v>15.72</v>
      </c>
      <c r="G31" t="n">
        <v>134.74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212.64</v>
      </c>
      <c r="Q31" t="n">
        <v>198.04</v>
      </c>
      <c r="R31" t="n">
        <v>31.2</v>
      </c>
      <c r="S31" t="n">
        <v>21.27</v>
      </c>
      <c r="T31" t="n">
        <v>2255.27</v>
      </c>
      <c r="U31" t="n">
        <v>0.68</v>
      </c>
      <c r="V31" t="n">
        <v>0.77</v>
      </c>
      <c r="W31" t="n">
        <v>0.12</v>
      </c>
      <c r="X31" t="n">
        <v>0.13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5.4242</v>
      </c>
      <c r="E32" t="n">
        <v>18.44</v>
      </c>
      <c r="F32" t="n">
        <v>15.69</v>
      </c>
      <c r="G32" t="n">
        <v>156.86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211.88</v>
      </c>
      <c r="Q32" t="n">
        <v>198.04</v>
      </c>
      <c r="R32" t="n">
        <v>29.99</v>
      </c>
      <c r="S32" t="n">
        <v>21.27</v>
      </c>
      <c r="T32" t="n">
        <v>1651.74</v>
      </c>
      <c r="U32" t="n">
        <v>0.71</v>
      </c>
      <c r="V32" t="n">
        <v>0.77</v>
      </c>
      <c r="W32" t="n">
        <v>0.12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5.421</v>
      </c>
      <c r="E33" t="n">
        <v>18.45</v>
      </c>
      <c r="F33" t="n">
        <v>15.7</v>
      </c>
      <c r="G33" t="n">
        <v>156.97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4</v>
      </c>
      <c r="N33" t="n">
        <v>59.63</v>
      </c>
      <c r="O33" t="n">
        <v>30574.64</v>
      </c>
      <c r="P33" t="n">
        <v>212.92</v>
      </c>
      <c r="Q33" t="n">
        <v>198.04</v>
      </c>
      <c r="R33" t="n">
        <v>30.54</v>
      </c>
      <c r="S33" t="n">
        <v>21.27</v>
      </c>
      <c r="T33" t="n">
        <v>1926.27</v>
      </c>
      <c r="U33" t="n">
        <v>0.7</v>
      </c>
      <c r="V33" t="n">
        <v>0.77</v>
      </c>
      <c r="W33" t="n">
        <v>0.12</v>
      </c>
      <c r="X33" t="n">
        <v>0.1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5.421</v>
      </c>
      <c r="E34" t="n">
        <v>18.45</v>
      </c>
      <c r="F34" t="n">
        <v>15.7</v>
      </c>
      <c r="G34" t="n">
        <v>156.97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213.41</v>
      </c>
      <c r="Q34" t="n">
        <v>198.04</v>
      </c>
      <c r="R34" t="n">
        <v>30.5</v>
      </c>
      <c r="S34" t="n">
        <v>21.27</v>
      </c>
      <c r="T34" t="n">
        <v>1905.51</v>
      </c>
      <c r="U34" t="n">
        <v>0.7</v>
      </c>
      <c r="V34" t="n">
        <v>0.77</v>
      </c>
      <c r="W34" t="n">
        <v>0.12</v>
      </c>
      <c r="X34" t="n">
        <v>0.1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5.4219</v>
      </c>
      <c r="E35" t="n">
        <v>18.44</v>
      </c>
      <c r="F35" t="n">
        <v>15.69</v>
      </c>
      <c r="G35" t="n">
        <v>156.94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213.83</v>
      </c>
      <c r="Q35" t="n">
        <v>198.04</v>
      </c>
      <c r="R35" t="n">
        <v>30.38</v>
      </c>
      <c r="S35" t="n">
        <v>21.27</v>
      </c>
      <c r="T35" t="n">
        <v>1849.11</v>
      </c>
      <c r="U35" t="n">
        <v>0.7</v>
      </c>
      <c r="V35" t="n">
        <v>0.77</v>
      </c>
      <c r="W35" t="n">
        <v>0.12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5.4198</v>
      </c>
      <c r="E36" t="n">
        <v>18.45</v>
      </c>
      <c r="F36" t="n">
        <v>15.7</v>
      </c>
      <c r="G36" t="n">
        <v>157.01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213.31</v>
      </c>
      <c r="Q36" t="n">
        <v>198.04</v>
      </c>
      <c r="R36" t="n">
        <v>30.61</v>
      </c>
      <c r="S36" t="n">
        <v>21.27</v>
      </c>
      <c r="T36" t="n">
        <v>1965.48</v>
      </c>
      <c r="U36" t="n">
        <v>0.6899999999999999</v>
      </c>
      <c r="V36" t="n">
        <v>0.77</v>
      </c>
      <c r="W36" t="n">
        <v>0.12</v>
      </c>
      <c r="X36" t="n">
        <v>0.11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5.427</v>
      </c>
      <c r="E37" t="n">
        <v>18.43</v>
      </c>
      <c r="F37" t="n">
        <v>15.68</v>
      </c>
      <c r="G37" t="n">
        <v>156.76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212.57</v>
      </c>
      <c r="Q37" t="n">
        <v>198.04</v>
      </c>
      <c r="R37" t="n">
        <v>29.82</v>
      </c>
      <c r="S37" t="n">
        <v>21.27</v>
      </c>
      <c r="T37" t="n">
        <v>1567.32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5.4195</v>
      </c>
      <c r="E38" t="n">
        <v>18.45</v>
      </c>
      <c r="F38" t="n">
        <v>15.7</v>
      </c>
      <c r="G38" t="n">
        <v>157.02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212.43</v>
      </c>
      <c r="Q38" t="n">
        <v>198.04</v>
      </c>
      <c r="R38" t="n">
        <v>30.62</v>
      </c>
      <c r="S38" t="n">
        <v>21.27</v>
      </c>
      <c r="T38" t="n">
        <v>1970.06</v>
      </c>
      <c r="U38" t="n">
        <v>0.6899999999999999</v>
      </c>
      <c r="V38" t="n">
        <v>0.77</v>
      </c>
      <c r="W38" t="n">
        <v>0.12</v>
      </c>
      <c r="X38" t="n">
        <v>0.11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5.4374</v>
      </c>
      <c r="E39" t="n">
        <v>18.39</v>
      </c>
      <c r="F39" t="n">
        <v>15.68</v>
      </c>
      <c r="G39" t="n">
        <v>188.16</v>
      </c>
      <c r="H39" t="n">
        <v>2.63</v>
      </c>
      <c r="I39" t="n">
        <v>5</v>
      </c>
      <c r="J39" t="n">
        <v>256.82</v>
      </c>
      <c r="K39" t="n">
        <v>54.38</v>
      </c>
      <c r="L39" t="n">
        <v>38</v>
      </c>
      <c r="M39" t="n">
        <v>3</v>
      </c>
      <c r="N39" t="n">
        <v>64.45</v>
      </c>
      <c r="O39" t="n">
        <v>31909.08</v>
      </c>
      <c r="P39" t="n">
        <v>211.07</v>
      </c>
      <c r="Q39" t="n">
        <v>198.04</v>
      </c>
      <c r="R39" t="n">
        <v>29.97</v>
      </c>
      <c r="S39" t="n">
        <v>21.27</v>
      </c>
      <c r="T39" t="n">
        <v>1648.81</v>
      </c>
      <c r="U39" t="n">
        <v>0.71</v>
      </c>
      <c r="V39" t="n">
        <v>0.77</v>
      </c>
      <c r="W39" t="n">
        <v>0.12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5.4403</v>
      </c>
      <c r="E40" t="n">
        <v>18.38</v>
      </c>
      <c r="F40" t="n">
        <v>15.67</v>
      </c>
      <c r="G40" t="n">
        <v>188.04</v>
      </c>
      <c r="H40" t="n">
        <v>2.68</v>
      </c>
      <c r="I40" t="n">
        <v>5</v>
      </c>
      <c r="J40" t="n">
        <v>258.66</v>
      </c>
      <c r="K40" t="n">
        <v>54.38</v>
      </c>
      <c r="L40" t="n">
        <v>39</v>
      </c>
      <c r="M40" t="n">
        <v>3</v>
      </c>
      <c r="N40" t="n">
        <v>65.28</v>
      </c>
      <c r="O40" t="n">
        <v>32135.68</v>
      </c>
      <c r="P40" t="n">
        <v>212.03</v>
      </c>
      <c r="Q40" t="n">
        <v>198.05</v>
      </c>
      <c r="R40" t="n">
        <v>29.63</v>
      </c>
      <c r="S40" t="n">
        <v>21.27</v>
      </c>
      <c r="T40" t="n">
        <v>1479.69</v>
      </c>
      <c r="U40" t="n">
        <v>0.72</v>
      </c>
      <c r="V40" t="n">
        <v>0.77</v>
      </c>
      <c r="W40" t="n">
        <v>0.12</v>
      </c>
      <c r="X40" t="n">
        <v>0.08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5.4432</v>
      </c>
      <c r="E41" t="n">
        <v>18.37</v>
      </c>
      <c r="F41" t="n">
        <v>15.66</v>
      </c>
      <c r="G41" t="n">
        <v>187.93</v>
      </c>
      <c r="H41" t="n">
        <v>2.73</v>
      </c>
      <c r="I41" t="n">
        <v>5</v>
      </c>
      <c r="J41" t="n">
        <v>260.51</v>
      </c>
      <c r="K41" t="n">
        <v>54.38</v>
      </c>
      <c r="L41" t="n">
        <v>40</v>
      </c>
      <c r="M41" t="n">
        <v>3</v>
      </c>
      <c r="N41" t="n">
        <v>66.13</v>
      </c>
      <c r="O41" t="n">
        <v>32363.54</v>
      </c>
      <c r="P41" t="n">
        <v>212.68</v>
      </c>
      <c r="Q41" t="n">
        <v>198.04</v>
      </c>
      <c r="R41" t="n">
        <v>29.21</v>
      </c>
      <c r="S41" t="n">
        <v>21.27</v>
      </c>
      <c r="T41" t="n">
        <v>1268.7</v>
      </c>
      <c r="U41" t="n">
        <v>0.73</v>
      </c>
      <c r="V41" t="n">
        <v>0.77</v>
      </c>
      <c r="W41" t="n">
        <v>0.12</v>
      </c>
      <c r="X41" t="n">
        <v>0.07000000000000001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4.6101</v>
      </c>
      <c r="E42" t="n">
        <v>21.69</v>
      </c>
      <c r="F42" t="n">
        <v>17.73</v>
      </c>
      <c r="G42" t="n">
        <v>9.94</v>
      </c>
      <c r="H42" t="n">
        <v>0.2</v>
      </c>
      <c r="I42" t="n">
        <v>107</v>
      </c>
      <c r="J42" t="n">
        <v>89.87</v>
      </c>
      <c r="K42" t="n">
        <v>37.55</v>
      </c>
      <c r="L42" t="n">
        <v>1</v>
      </c>
      <c r="M42" t="n">
        <v>105</v>
      </c>
      <c r="N42" t="n">
        <v>11.32</v>
      </c>
      <c r="O42" t="n">
        <v>11317.98</v>
      </c>
      <c r="P42" t="n">
        <v>147.75</v>
      </c>
      <c r="Q42" t="n">
        <v>198.05</v>
      </c>
      <c r="R42" t="n">
        <v>93.84999999999999</v>
      </c>
      <c r="S42" t="n">
        <v>21.27</v>
      </c>
      <c r="T42" t="n">
        <v>33077.96</v>
      </c>
      <c r="U42" t="n">
        <v>0.23</v>
      </c>
      <c r="V42" t="n">
        <v>0.68</v>
      </c>
      <c r="W42" t="n">
        <v>0.28</v>
      </c>
      <c r="X42" t="n">
        <v>2.14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5.1374</v>
      </c>
      <c r="E43" t="n">
        <v>19.47</v>
      </c>
      <c r="F43" t="n">
        <v>16.58</v>
      </c>
      <c r="G43" t="n">
        <v>19.9</v>
      </c>
      <c r="H43" t="n">
        <v>0.39</v>
      </c>
      <c r="I43" t="n">
        <v>50</v>
      </c>
      <c r="J43" t="n">
        <v>91.09999999999999</v>
      </c>
      <c r="K43" t="n">
        <v>37.55</v>
      </c>
      <c r="L43" t="n">
        <v>2</v>
      </c>
      <c r="M43" t="n">
        <v>48</v>
      </c>
      <c r="N43" t="n">
        <v>11.54</v>
      </c>
      <c r="O43" t="n">
        <v>11468.97</v>
      </c>
      <c r="P43" t="n">
        <v>136.75</v>
      </c>
      <c r="Q43" t="n">
        <v>198.04</v>
      </c>
      <c r="R43" t="n">
        <v>57.93</v>
      </c>
      <c r="S43" t="n">
        <v>21.27</v>
      </c>
      <c r="T43" t="n">
        <v>15403.93</v>
      </c>
      <c r="U43" t="n">
        <v>0.37</v>
      </c>
      <c r="V43" t="n">
        <v>0.73</v>
      </c>
      <c r="W43" t="n">
        <v>0.19</v>
      </c>
      <c r="X43" t="n">
        <v>0.99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5.3043</v>
      </c>
      <c r="E44" t="n">
        <v>18.85</v>
      </c>
      <c r="F44" t="n">
        <v>16.29</v>
      </c>
      <c r="G44" t="n">
        <v>29.62</v>
      </c>
      <c r="H44" t="n">
        <v>0.57</v>
      </c>
      <c r="I44" t="n">
        <v>33</v>
      </c>
      <c r="J44" t="n">
        <v>92.31999999999999</v>
      </c>
      <c r="K44" t="n">
        <v>37.55</v>
      </c>
      <c r="L44" t="n">
        <v>3</v>
      </c>
      <c r="M44" t="n">
        <v>31</v>
      </c>
      <c r="N44" t="n">
        <v>11.77</v>
      </c>
      <c r="O44" t="n">
        <v>11620.34</v>
      </c>
      <c r="P44" t="n">
        <v>133.05</v>
      </c>
      <c r="Q44" t="n">
        <v>198.07</v>
      </c>
      <c r="R44" t="n">
        <v>49.09</v>
      </c>
      <c r="S44" t="n">
        <v>21.27</v>
      </c>
      <c r="T44" t="n">
        <v>11070.16</v>
      </c>
      <c r="U44" t="n">
        <v>0.43</v>
      </c>
      <c r="V44" t="n">
        <v>0.74</v>
      </c>
      <c r="W44" t="n">
        <v>0.16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5.4069</v>
      </c>
      <c r="E45" t="n">
        <v>18.5</v>
      </c>
      <c r="F45" t="n">
        <v>16.08</v>
      </c>
      <c r="G45" t="n">
        <v>38.6</v>
      </c>
      <c r="H45" t="n">
        <v>0.75</v>
      </c>
      <c r="I45" t="n">
        <v>25</v>
      </c>
      <c r="J45" t="n">
        <v>93.55</v>
      </c>
      <c r="K45" t="n">
        <v>37.55</v>
      </c>
      <c r="L45" t="n">
        <v>4</v>
      </c>
      <c r="M45" t="n">
        <v>23</v>
      </c>
      <c r="N45" t="n">
        <v>12</v>
      </c>
      <c r="O45" t="n">
        <v>11772.07</v>
      </c>
      <c r="P45" t="n">
        <v>129.83</v>
      </c>
      <c r="Q45" t="n">
        <v>198.05</v>
      </c>
      <c r="R45" t="n">
        <v>42.49</v>
      </c>
      <c r="S45" t="n">
        <v>21.27</v>
      </c>
      <c r="T45" t="n">
        <v>7809.95</v>
      </c>
      <c r="U45" t="n">
        <v>0.5</v>
      </c>
      <c r="V45" t="n">
        <v>0.75</v>
      </c>
      <c r="W45" t="n">
        <v>0.15</v>
      </c>
      <c r="X45" t="n">
        <v>0.49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5.4662</v>
      </c>
      <c r="E46" t="n">
        <v>18.29</v>
      </c>
      <c r="F46" t="n">
        <v>15.98</v>
      </c>
      <c r="G46" t="n">
        <v>47.93</v>
      </c>
      <c r="H46" t="n">
        <v>0.93</v>
      </c>
      <c r="I46" t="n">
        <v>20</v>
      </c>
      <c r="J46" t="n">
        <v>94.79000000000001</v>
      </c>
      <c r="K46" t="n">
        <v>37.55</v>
      </c>
      <c r="L46" t="n">
        <v>5</v>
      </c>
      <c r="M46" t="n">
        <v>18</v>
      </c>
      <c r="N46" t="n">
        <v>12.23</v>
      </c>
      <c r="O46" t="n">
        <v>11924.18</v>
      </c>
      <c r="P46" t="n">
        <v>127.77</v>
      </c>
      <c r="Q46" t="n">
        <v>198.04</v>
      </c>
      <c r="R46" t="n">
        <v>39.22</v>
      </c>
      <c r="S46" t="n">
        <v>21.27</v>
      </c>
      <c r="T46" t="n">
        <v>6196.17</v>
      </c>
      <c r="U46" t="n">
        <v>0.54</v>
      </c>
      <c r="V46" t="n">
        <v>0.76</v>
      </c>
      <c r="W46" t="n">
        <v>0.14</v>
      </c>
      <c r="X46" t="n">
        <v>0.38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5.5116</v>
      </c>
      <c r="E47" t="n">
        <v>18.14</v>
      </c>
      <c r="F47" t="n">
        <v>15.9</v>
      </c>
      <c r="G47" t="n">
        <v>59.63</v>
      </c>
      <c r="H47" t="n">
        <v>1.1</v>
      </c>
      <c r="I47" t="n">
        <v>16</v>
      </c>
      <c r="J47" t="n">
        <v>96.02</v>
      </c>
      <c r="K47" t="n">
        <v>37.55</v>
      </c>
      <c r="L47" t="n">
        <v>6</v>
      </c>
      <c r="M47" t="n">
        <v>14</v>
      </c>
      <c r="N47" t="n">
        <v>12.47</v>
      </c>
      <c r="O47" t="n">
        <v>12076.67</v>
      </c>
      <c r="P47" t="n">
        <v>125.76</v>
      </c>
      <c r="Q47" t="n">
        <v>198.05</v>
      </c>
      <c r="R47" t="n">
        <v>36.84</v>
      </c>
      <c r="S47" t="n">
        <v>21.27</v>
      </c>
      <c r="T47" t="n">
        <v>5028.23</v>
      </c>
      <c r="U47" t="n">
        <v>0.58</v>
      </c>
      <c r="V47" t="n">
        <v>0.76</v>
      </c>
      <c r="W47" t="n">
        <v>0.13</v>
      </c>
      <c r="X47" t="n">
        <v>0.31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5.5383</v>
      </c>
      <c r="E48" t="n">
        <v>18.06</v>
      </c>
      <c r="F48" t="n">
        <v>15.85</v>
      </c>
      <c r="G48" t="n">
        <v>67.94</v>
      </c>
      <c r="H48" t="n">
        <v>1.27</v>
      </c>
      <c r="I48" t="n">
        <v>14</v>
      </c>
      <c r="J48" t="n">
        <v>97.26000000000001</v>
      </c>
      <c r="K48" t="n">
        <v>37.55</v>
      </c>
      <c r="L48" t="n">
        <v>7</v>
      </c>
      <c r="M48" t="n">
        <v>12</v>
      </c>
      <c r="N48" t="n">
        <v>12.71</v>
      </c>
      <c r="O48" t="n">
        <v>12229.54</v>
      </c>
      <c r="P48" t="n">
        <v>124.32</v>
      </c>
      <c r="Q48" t="n">
        <v>198.04</v>
      </c>
      <c r="R48" t="n">
        <v>35.25</v>
      </c>
      <c r="S48" t="n">
        <v>21.27</v>
      </c>
      <c r="T48" t="n">
        <v>4242.18</v>
      </c>
      <c r="U48" t="n">
        <v>0.6</v>
      </c>
      <c r="V48" t="n">
        <v>0.76</v>
      </c>
      <c r="W48" t="n">
        <v>0.13</v>
      </c>
      <c r="X48" t="n">
        <v>0.26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5.559</v>
      </c>
      <c r="E49" t="n">
        <v>17.99</v>
      </c>
      <c r="F49" t="n">
        <v>15.82</v>
      </c>
      <c r="G49" t="n">
        <v>79.11</v>
      </c>
      <c r="H49" t="n">
        <v>1.43</v>
      </c>
      <c r="I49" t="n">
        <v>12</v>
      </c>
      <c r="J49" t="n">
        <v>98.5</v>
      </c>
      <c r="K49" t="n">
        <v>37.55</v>
      </c>
      <c r="L49" t="n">
        <v>8</v>
      </c>
      <c r="M49" t="n">
        <v>10</v>
      </c>
      <c r="N49" t="n">
        <v>12.95</v>
      </c>
      <c r="O49" t="n">
        <v>12382.79</v>
      </c>
      <c r="P49" t="n">
        <v>121.99</v>
      </c>
      <c r="Q49" t="n">
        <v>198.04</v>
      </c>
      <c r="R49" t="n">
        <v>34.41</v>
      </c>
      <c r="S49" t="n">
        <v>21.27</v>
      </c>
      <c r="T49" t="n">
        <v>3833.34</v>
      </c>
      <c r="U49" t="n">
        <v>0.62</v>
      </c>
      <c r="V49" t="n">
        <v>0.77</v>
      </c>
      <c r="W49" t="n">
        <v>0.13</v>
      </c>
      <c r="X49" t="n">
        <v>0.23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5.5725</v>
      </c>
      <c r="E50" t="n">
        <v>17.95</v>
      </c>
      <c r="F50" t="n">
        <v>15.8</v>
      </c>
      <c r="G50" t="n">
        <v>86.17</v>
      </c>
      <c r="H50" t="n">
        <v>1.59</v>
      </c>
      <c r="I50" t="n">
        <v>11</v>
      </c>
      <c r="J50" t="n">
        <v>99.75</v>
      </c>
      <c r="K50" t="n">
        <v>37.55</v>
      </c>
      <c r="L50" t="n">
        <v>9</v>
      </c>
      <c r="M50" t="n">
        <v>9</v>
      </c>
      <c r="N50" t="n">
        <v>13.2</v>
      </c>
      <c r="O50" t="n">
        <v>12536.43</v>
      </c>
      <c r="P50" t="n">
        <v>120.65</v>
      </c>
      <c r="Q50" t="n">
        <v>198.05</v>
      </c>
      <c r="R50" t="n">
        <v>33.55</v>
      </c>
      <c r="S50" t="n">
        <v>21.27</v>
      </c>
      <c r="T50" t="n">
        <v>3406.22</v>
      </c>
      <c r="U50" t="n">
        <v>0.63</v>
      </c>
      <c r="V50" t="n">
        <v>0.77</v>
      </c>
      <c r="W50" t="n">
        <v>0.13</v>
      </c>
      <c r="X50" t="n">
        <v>0.2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5.5934</v>
      </c>
      <c r="E51" t="n">
        <v>17.88</v>
      </c>
      <c r="F51" t="n">
        <v>15.75</v>
      </c>
      <c r="G51" t="n">
        <v>94.48999999999999</v>
      </c>
      <c r="H51" t="n">
        <v>1.74</v>
      </c>
      <c r="I51" t="n">
        <v>10</v>
      </c>
      <c r="J51" t="n">
        <v>101</v>
      </c>
      <c r="K51" t="n">
        <v>37.55</v>
      </c>
      <c r="L51" t="n">
        <v>10</v>
      </c>
      <c r="M51" t="n">
        <v>8</v>
      </c>
      <c r="N51" t="n">
        <v>13.45</v>
      </c>
      <c r="O51" t="n">
        <v>12690.46</v>
      </c>
      <c r="P51" t="n">
        <v>119.51</v>
      </c>
      <c r="Q51" t="n">
        <v>198.06</v>
      </c>
      <c r="R51" t="n">
        <v>31.81</v>
      </c>
      <c r="S51" t="n">
        <v>21.27</v>
      </c>
      <c r="T51" t="n">
        <v>2542.25</v>
      </c>
      <c r="U51" t="n">
        <v>0.67</v>
      </c>
      <c r="V51" t="n">
        <v>0.77</v>
      </c>
      <c r="W51" t="n">
        <v>0.13</v>
      </c>
      <c r="X51" t="n">
        <v>0.15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5.5958</v>
      </c>
      <c r="E52" t="n">
        <v>17.87</v>
      </c>
      <c r="F52" t="n">
        <v>15.76</v>
      </c>
      <c r="G52" t="n">
        <v>105.07</v>
      </c>
      <c r="H52" t="n">
        <v>1.89</v>
      </c>
      <c r="I52" t="n">
        <v>9</v>
      </c>
      <c r="J52" t="n">
        <v>102.25</v>
      </c>
      <c r="K52" t="n">
        <v>37.55</v>
      </c>
      <c r="L52" t="n">
        <v>11</v>
      </c>
      <c r="M52" t="n">
        <v>7</v>
      </c>
      <c r="N52" t="n">
        <v>13.7</v>
      </c>
      <c r="O52" t="n">
        <v>12844.88</v>
      </c>
      <c r="P52" t="n">
        <v>117.78</v>
      </c>
      <c r="Q52" t="n">
        <v>198.04</v>
      </c>
      <c r="R52" t="n">
        <v>32.41</v>
      </c>
      <c r="S52" t="n">
        <v>21.27</v>
      </c>
      <c r="T52" t="n">
        <v>2850.18</v>
      </c>
      <c r="U52" t="n">
        <v>0.66</v>
      </c>
      <c r="V52" t="n">
        <v>0.77</v>
      </c>
      <c r="W52" t="n">
        <v>0.12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5.615</v>
      </c>
      <c r="E53" t="n">
        <v>17.81</v>
      </c>
      <c r="F53" t="n">
        <v>15.72</v>
      </c>
      <c r="G53" t="n">
        <v>117.89</v>
      </c>
      <c r="H53" t="n">
        <v>2.04</v>
      </c>
      <c r="I53" t="n">
        <v>8</v>
      </c>
      <c r="J53" t="n">
        <v>103.51</v>
      </c>
      <c r="K53" t="n">
        <v>37.55</v>
      </c>
      <c r="L53" t="n">
        <v>12</v>
      </c>
      <c r="M53" t="n">
        <v>6</v>
      </c>
      <c r="N53" t="n">
        <v>13.95</v>
      </c>
      <c r="O53" t="n">
        <v>12999.7</v>
      </c>
      <c r="P53" t="n">
        <v>115.46</v>
      </c>
      <c r="Q53" t="n">
        <v>198.04</v>
      </c>
      <c r="R53" t="n">
        <v>31</v>
      </c>
      <c r="S53" t="n">
        <v>21.27</v>
      </c>
      <c r="T53" t="n">
        <v>2149.35</v>
      </c>
      <c r="U53" t="n">
        <v>0.6899999999999999</v>
      </c>
      <c r="V53" t="n">
        <v>0.77</v>
      </c>
      <c r="W53" t="n">
        <v>0.12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5.6081</v>
      </c>
      <c r="E54" t="n">
        <v>17.83</v>
      </c>
      <c r="F54" t="n">
        <v>15.74</v>
      </c>
      <c r="G54" t="n">
        <v>118.05</v>
      </c>
      <c r="H54" t="n">
        <v>2.18</v>
      </c>
      <c r="I54" t="n">
        <v>8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113.63</v>
      </c>
      <c r="Q54" t="n">
        <v>198.04</v>
      </c>
      <c r="R54" t="n">
        <v>31.86</v>
      </c>
      <c r="S54" t="n">
        <v>21.27</v>
      </c>
      <c r="T54" t="n">
        <v>2580.15</v>
      </c>
      <c r="U54" t="n">
        <v>0.67</v>
      </c>
      <c r="V54" t="n">
        <v>0.77</v>
      </c>
      <c r="W54" t="n">
        <v>0.12</v>
      </c>
      <c r="X54" t="n">
        <v>0.15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5.6304</v>
      </c>
      <c r="E55" t="n">
        <v>17.76</v>
      </c>
      <c r="F55" t="n">
        <v>15.69</v>
      </c>
      <c r="G55" t="n">
        <v>134.47</v>
      </c>
      <c r="H55" t="n">
        <v>2.33</v>
      </c>
      <c r="I55" t="n">
        <v>7</v>
      </c>
      <c r="J55" t="n">
        <v>106.03</v>
      </c>
      <c r="K55" t="n">
        <v>37.55</v>
      </c>
      <c r="L55" t="n">
        <v>14</v>
      </c>
      <c r="M55" t="n">
        <v>5</v>
      </c>
      <c r="N55" t="n">
        <v>14.47</v>
      </c>
      <c r="O55" t="n">
        <v>13310.53</v>
      </c>
      <c r="P55" t="n">
        <v>111.75</v>
      </c>
      <c r="Q55" t="n">
        <v>198.06</v>
      </c>
      <c r="R55" t="n">
        <v>30.08</v>
      </c>
      <c r="S55" t="n">
        <v>21.27</v>
      </c>
      <c r="T55" t="n">
        <v>1691.69</v>
      </c>
      <c r="U55" t="n">
        <v>0.71</v>
      </c>
      <c r="V55" t="n">
        <v>0.77</v>
      </c>
      <c r="W55" t="n">
        <v>0.12</v>
      </c>
      <c r="X55" t="n">
        <v>0.09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5.6199</v>
      </c>
      <c r="E56" t="n">
        <v>17.79</v>
      </c>
      <c r="F56" t="n">
        <v>15.72</v>
      </c>
      <c r="G56" t="n">
        <v>134.76</v>
      </c>
      <c r="H56" t="n">
        <v>2.46</v>
      </c>
      <c r="I56" t="n">
        <v>7</v>
      </c>
      <c r="J56" t="n">
        <v>107.29</v>
      </c>
      <c r="K56" t="n">
        <v>37.55</v>
      </c>
      <c r="L56" t="n">
        <v>15</v>
      </c>
      <c r="M56" t="n">
        <v>4</v>
      </c>
      <c r="N56" t="n">
        <v>14.74</v>
      </c>
      <c r="O56" t="n">
        <v>13466.55</v>
      </c>
      <c r="P56" t="n">
        <v>110.81</v>
      </c>
      <c r="Q56" t="n">
        <v>198.04</v>
      </c>
      <c r="R56" t="n">
        <v>31.21</v>
      </c>
      <c r="S56" t="n">
        <v>21.27</v>
      </c>
      <c r="T56" t="n">
        <v>2259.16</v>
      </c>
      <c r="U56" t="n">
        <v>0.68</v>
      </c>
      <c r="V56" t="n">
        <v>0.77</v>
      </c>
      <c r="W56" t="n">
        <v>0.12</v>
      </c>
      <c r="X56" t="n">
        <v>0.13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5.6161</v>
      </c>
      <c r="E57" t="n">
        <v>17.81</v>
      </c>
      <c r="F57" t="n">
        <v>15.73</v>
      </c>
      <c r="G57" t="n">
        <v>134.86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109.9</v>
      </c>
      <c r="Q57" t="n">
        <v>198.04</v>
      </c>
      <c r="R57" t="n">
        <v>31.56</v>
      </c>
      <c r="S57" t="n">
        <v>21.27</v>
      </c>
      <c r="T57" t="n">
        <v>2434.67</v>
      </c>
      <c r="U57" t="n">
        <v>0.67</v>
      </c>
      <c r="V57" t="n">
        <v>0.77</v>
      </c>
      <c r="W57" t="n">
        <v>0.12</v>
      </c>
      <c r="X57" t="n">
        <v>0.14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5.629</v>
      </c>
      <c r="E58" t="n">
        <v>17.76</v>
      </c>
      <c r="F58" t="n">
        <v>15.71</v>
      </c>
      <c r="G58" t="n">
        <v>157.12</v>
      </c>
      <c r="H58" t="n">
        <v>2.73</v>
      </c>
      <c r="I58" t="n">
        <v>6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110.28</v>
      </c>
      <c r="Q58" t="n">
        <v>198.04</v>
      </c>
      <c r="R58" t="n">
        <v>30.77</v>
      </c>
      <c r="S58" t="n">
        <v>21.27</v>
      </c>
      <c r="T58" t="n">
        <v>2042.8</v>
      </c>
      <c r="U58" t="n">
        <v>0.6899999999999999</v>
      </c>
      <c r="V58" t="n">
        <v>0.77</v>
      </c>
      <c r="W58" t="n">
        <v>0.12</v>
      </c>
      <c r="X58" t="n">
        <v>0.12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4.8435</v>
      </c>
      <c r="E59" t="n">
        <v>20.65</v>
      </c>
      <c r="F59" t="n">
        <v>17.4</v>
      </c>
      <c r="G59" t="n">
        <v>11.6</v>
      </c>
      <c r="H59" t="n">
        <v>0.24</v>
      </c>
      <c r="I59" t="n">
        <v>90</v>
      </c>
      <c r="J59" t="n">
        <v>71.52</v>
      </c>
      <c r="K59" t="n">
        <v>32.27</v>
      </c>
      <c r="L59" t="n">
        <v>1</v>
      </c>
      <c r="M59" t="n">
        <v>88</v>
      </c>
      <c r="N59" t="n">
        <v>8.25</v>
      </c>
      <c r="O59" t="n">
        <v>9054.6</v>
      </c>
      <c r="P59" t="n">
        <v>123.59</v>
      </c>
      <c r="Q59" t="n">
        <v>198.05</v>
      </c>
      <c r="R59" t="n">
        <v>83.64</v>
      </c>
      <c r="S59" t="n">
        <v>21.27</v>
      </c>
      <c r="T59" t="n">
        <v>28057.57</v>
      </c>
      <c r="U59" t="n">
        <v>0.25</v>
      </c>
      <c r="V59" t="n">
        <v>0.7</v>
      </c>
      <c r="W59" t="n">
        <v>0.25</v>
      </c>
      <c r="X59" t="n">
        <v>1.81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5.2758</v>
      </c>
      <c r="E60" t="n">
        <v>18.95</v>
      </c>
      <c r="F60" t="n">
        <v>16.44</v>
      </c>
      <c r="G60" t="n">
        <v>22.94</v>
      </c>
      <c r="H60" t="n">
        <v>0.48</v>
      </c>
      <c r="I60" t="n">
        <v>43</v>
      </c>
      <c r="J60" t="n">
        <v>72.7</v>
      </c>
      <c r="K60" t="n">
        <v>32.27</v>
      </c>
      <c r="L60" t="n">
        <v>2</v>
      </c>
      <c r="M60" t="n">
        <v>41</v>
      </c>
      <c r="N60" t="n">
        <v>8.43</v>
      </c>
      <c r="O60" t="n">
        <v>9200.25</v>
      </c>
      <c r="P60" t="n">
        <v>115.02</v>
      </c>
      <c r="Q60" t="n">
        <v>198.05</v>
      </c>
      <c r="R60" t="n">
        <v>53.66</v>
      </c>
      <c r="S60" t="n">
        <v>21.27</v>
      </c>
      <c r="T60" t="n">
        <v>13302.56</v>
      </c>
      <c r="U60" t="n">
        <v>0.4</v>
      </c>
      <c r="V60" t="n">
        <v>0.74</v>
      </c>
      <c r="W60" t="n">
        <v>0.18</v>
      </c>
      <c r="X60" t="n">
        <v>0.85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5.4272</v>
      </c>
      <c r="E61" t="n">
        <v>18.43</v>
      </c>
      <c r="F61" t="n">
        <v>16.15</v>
      </c>
      <c r="G61" t="n">
        <v>34.6</v>
      </c>
      <c r="H61" t="n">
        <v>0.71</v>
      </c>
      <c r="I61" t="n">
        <v>28</v>
      </c>
      <c r="J61" t="n">
        <v>73.88</v>
      </c>
      <c r="K61" t="n">
        <v>32.27</v>
      </c>
      <c r="L61" t="n">
        <v>3</v>
      </c>
      <c r="M61" t="n">
        <v>26</v>
      </c>
      <c r="N61" t="n">
        <v>8.609999999999999</v>
      </c>
      <c r="O61" t="n">
        <v>9346.23</v>
      </c>
      <c r="P61" t="n">
        <v>110.96</v>
      </c>
      <c r="Q61" t="n">
        <v>198.04</v>
      </c>
      <c r="R61" t="n">
        <v>44.5</v>
      </c>
      <c r="S61" t="n">
        <v>21.27</v>
      </c>
      <c r="T61" t="n">
        <v>8795.49</v>
      </c>
      <c r="U61" t="n">
        <v>0.48</v>
      </c>
      <c r="V61" t="n">
        <v>0.75</v>
      </c>
      <c r="W61" t="n">
        <v>0.15</v>
      </c>
      <c r="X61" t="n">
        <v>0.55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5.5035</v>
      </c>
      <c r="E62" t="n">
        <v>18.17</v>
      </c>
      <c r="F62" t="n">
        <v>16</v>
      </c>
      <c r="G62" t="n">
        <v>45.71</v>
      </c>
      <c r="H62" t="n">
        <v>0.93</v>
      </c>
      <c r="I62" t="n">
        <v>21</v>
      </c>
      <c r="J62" t="n">
        <v>75.06999999999999</v>
      </c>
      <c r="K62" t="n">
        <v>32.27</v>
      </c>
      <c r="L62" t="n">
        <v>4</v>
      </c>
      <c r="M62" t="n">
        <v>19</v>
      </c>
      <c r="N62" t="n">
        <v>8.800000000000001</v>
      </c>
      <c r="O62" t="n">
        <v>9492.549999999999</v>
      </c>
      <c r="P62" t="n">
        <v>108.14</v>
      </c>
      <c r="Q62" t="n">
        <v>198.05</v>
      </c>
      <c r="R62" t="n">
        <v>39.9</v>
      </c>
      <c r="S62" t="n">
        <v>21.27</v>
      </c>
      <c r="T62" t="n">
        <v>6531.53</v>
      </c>
      <c r="U62" t="n">
        <v>0.53</v>
      </c>
      <c r="V62" t="n">
        <v>0.76</v>
      </c>
      <c r="W62" t="n">
        <v>0.14</v>
      </c>
      <c r="X62" t="n">
        <v>0.41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5.5449</v>
      </c>
      <c r="E63" t="n">
        <v>18.03</v>
      </c>
      <c r="F63" t="n">
        <v>15.93</v>
      </c>
      <c r="G63" t="n">
        <v>56.21</v>
      </c>
      <c r="H63" t="n">
        <v>1.15</v>
      </c>
      <c r="I63" t="n">
        <v>17</v>
      </c>
      <c r="J63" t="n">
        <v>76.26000000000001</v>
      </c>
      <c r="K63" t="n">
        <v>32.27</v>
      </c>
      <c r="L63" t="n">
        <v>5</v>
      </c>
      <c r="M63" t="n">
        <v>15</v>
      </c>
      <c r="N63" t="n">
        <v>8.99</v>
      </c>
      <c r="O63" t="n">
        <v>9639.200000000001</v>
      </c>
      <c r="P63" t="n">
        <v>105.76</v>
      </c>
      <c r="Q63" t="n">
        <v>198.04</v>
      </c>
      <c r="R63" t="n">
        <v>37.67</v>
      </c>
      <c r="S63" t="n">
        <v>21.27</v>
      </c>
      <c r="T63" t="n">
        <v>5437.11</v>
      </c>
      <c r="U63" t="n">
        <v>0.5600000000000001</v>
      </c>
      <c r="V63" t="n">
        <v>0.76</v>
      </c>
      <c r="W63" t="n">
        <v>0.14</v>
      </c>
      <c r="X63" t="n">
        <v>0.33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5.5807</v>
      </c>
      <c r="E64" t="n">
        <v>17.92</v>
      </c>
      <c r="F64" t="n">
        <v>15.86</v>
      </c>
      <c r="G64" t="n">
        <v>67.95999999999999</v>
      </c>
      <c r="H64" t="n">
        <v>1.36</v>
      </c>
      <c r="I64" t="n">
        <v>14</v>
      </c>
      <c r="J64" t="n">
        <v>77.45</v>
      </c>
      <c r="K64" t="n">
        <v>32.27</v>
      </c>
      <c r="L64" t="n">
        <v>6</v>
      </c>
      <c r="M64" t="n">
        <v>12</v>
      </c>
      <c r="N64" t="n">
        <v>9.18</v>
      </c>
      <c r="O64" t="n">
        <v>9786.190000000001</v>
      </c>
      <c r="P64" t="n">
        <v>103.59</v>
      </c>
      <c r="Q64" t="n">
        <v>198.04</v>
      </c>
      <c r="R64" t="n">
        <v>35.44</v>
      </c>
      <c r="S64" t="n">
        <v>21.27</v>
      </c>
      <c r="T64" t="n">
        <v>4337.95</v>
      </c>
      <c r="U64" t="n">
        <v>0.6</v>
      </c>
      <c r="V64" t="n">
        <v>0.76</v>
      </c>
      <c r="W64" t="n">
        <v>0.13</v>
      </c>
      <c r="X64" t="n">
        <v>0.26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5.6008</v>
      </c>
      <c r="E65" t="n">
        <v>17.85</v>
      </c>
      <c r="F65" t="n">
        <v>15.82</v>
      </c>
      <c r="G65" t="n">
        <v>79.12</v>
      </c>
      <c r="H65" t="n">
        <v>1.56</v>
      </c>
      <c r="I65" t="n">
        <v>12</v>
      </c>
      <c r="J65" t="n">
        <v>78.65000000000001</v>
      </c>
      <c r="K65" t="n">
        <v>32.27</v>
      </c>
      <c r="L65" t="n">
        <v>7</v>
      </c>
      <c r="M65" t="n">
        <v>10</v>
      </c>
      <c r="N65" t="n">
        <v>9.380000000000001</v>
      </c>
      <c r="O65" t="n">
        <v>9933.52</v>
      </c>
      <c r="P65" t="n">
        <v>101.15</v>
      </c>
      <c r="Q65" t="n">
        <v>198.04</v>
      </c>
      <c r="R65" t="n">
        <v>34.51</v>
      </c>
      <c r="S65" t="n">
        <v>21.27</v>
      </c>
      <c r="T65" t="n">
        <v>3880.68</v>
      </c>
      <c r="U65" t="n">
        <v>0.62</v>
      </c>
      <c r="V65" t="n">
        <v>0.77</v>
      </c>
      <c r="W65" t="n">
        <v>0.13</v>
      </c>
      <c r="X65" t="n">
        <v>0.23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5.6243</v>
      </c>
      <c r="E66" t="n">
        <v>17.78</v>
      </c>
      <c r="F66" t="n">
        <v>15.78</v>
      </c>
      <c r="G66" t="n">
        <v>94.68000000000001</v>
      </c>
      <c r="H66" t="n">
        <v>1.75</v>
      </c>
      <c r="I66" t="n">
        <v>10</v>
      </c>
      <c r="J66" t="n">
        <v>79.84</v>
      </c>
      <c r="K66" t="n">
        <v>32.27</v>
      </c>
      <c r="L66" t="n">
        <v>8</v>
      </c>
      <c r="M66" t="n">
        <v>8</v>
      </c>
      <c r="N66" t="n">
        <v>9.57</v>
      </c>
      <c r="O66" t="n">
        <v>10081.19</v>
      </c>
      <c r="P66" t="n">
        <v>99</v>
      </c>
      <c r="Q66" t="n">
        <v>198.04</v>
      </c>
      <c r="R66" t="n">
        <v>33.04</v>
      </c>
      <c r="S66" t="n">
        <v>21.27</v>
      </c>
      <c r="T66" t="n">
        <v>3157.66</v>
      </c>
      <c r="U66" t="n">
        <v>0.64</v>
      </c>
      <c r="V66" t="n">
        <v>0.77</v>
      </c>
      <c r="W66" t="n">
        <v>0.12</v>
      </c>
      <c r="X66" t="n">
        <v>0.19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5.6344</v>
      </c>
      <c r="E67" t="n">
        <v>17.75</v>
      </c>
      <c r="F67" t="n">
        <v>15.76</v>
      </c>
      <c r="G67" t="n">
        <v>105.09</v>
      </c>
      <c r="H67" t="n">
        <v>1.94</v>
      </c>
      <c r="I67" t="n">
        <v>9</v>
      </c>
      <c r="J67" t="n">
        <v>81.04000000000001</v>
      </c>
      <c r="K67" t="n">
        <v>32.27</v>
      </c>
      <c r="L67" t="n">
        <v>9</v>
      </c>
      <c r="M67" t="n">
        <v>6</v>
      </c>
      <c r="N67" t="n">
        <v>9.77</v>
      </c>
      <c r="O67" t="n">
        <v>10229.34</v>
      </c>
      <c r="P67" t="n">
        <v>96.63</v>
      </c>
      <c r="Q67" t="n">
        <v>198.04</v>
      </c>
      <c r="R67" t="n">
        <v>32.5</v>
      </c>
      <c r="S67" t="n">
        <v>21.27</v>
      </c>
      <c r="T67" t="n">
        <v>2893.19</v>
      </c>
      <c r="U67" t="n">
        <v>0.65</v>
      </c>
      <c r="V67" t="n">
        <v>0.77</v>
      </c>
      <c r="W67" t="n">
        <v>0.12</v>
      </c>
      <c r="X67" t="n">
        <v>0.17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5.6526</v>
      </c>
      <c r="E68" t="n">
        <v>17.69</v>
      </c>
      <c r="F68" t="n">
        <v>15.72</v>
      </c>
      <c r="G68" t="n">
        <v>117.92</v>
      </c>
      <c r="H68" t="n">
        <v>2.13</v>
      </c>
      <c r="I68" t="n">
        <v>8</v>
      </c>
      <c r="J68" t="n">
        <v>82.25</v>
      </c>
      <c r="K68" t="n">
        <v>32.27</v>
      </c>
      <c r="L68" t="n">
        <v>10</v>
      </c>
      <c r="M68" t="n">
        <v>3</v>
      </c>
      <c r="N68" t="n">
        <v>9.98</v>
      </c>
      <c r="O68" t="n">
        <v>10377.72</v>
      </c>
      <c r="P68" t="n">
        <v>94.61</v>
      </c>
      <c r="Q68" t="n">
        <v>198.04</v>
      </c>
      <c r="R68" t="n">
        <v>31.1</v>
      </c>
      <c r="S68" t="n">
        <v>21.27</v>
      </c>
      <c r="T68" t="n">
        <v>2198.13</v>
      </c>
      <c r="U68" t="n">
        <v>0.68</v>
      </c>
      <c r="V68" t="n">
        <v>0.77</v>
      </c>
      <c r="W68" t="n">
        <v>0.12</v>
      </c>
      <c r="X68" t="n">
        <v>0.13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5.6522</v>
      </c>
      <c r="E69" t="n">
        <v>17.69</v>
      </c>
      <c r="F69" t="n">
        <v>15.72</v>
      </c>
      <c r="G69" t="n">
        <v>117.93</v>
      </c>
      <c r="H69" t="n">
        <v>2.31</v>
      </c>
      <c r="I69" t="n">
        <v>8</v>
      </c>
      <c r="J69" t="n">
        <v>83.45</v>
      </c>
      <c r="K69" t="n">
        <v>32.27</v>
      </c>
      <c r="L69" t="n">
        <v>11</v>
      </c>
      <c r="M69" t="n">
        <v>1</v>
      </c>
      <c r="N69" t="n">
        <v>10.18</v>
      </c>
      <c r="O69" t="n">
        <v>10526.45</v>
      </c>
      <c r="P69" t="n">
        <v>95.37</v>
      </c>
      <c r="Q69" t="n">
        <v>198.04</v>
      </c>
      <c r="R69" t="n">
        <v>31.03</v>
      </c>
      <c r="S69" t="n">
        <v>21.27</v>
      </c>
      <c r="T69" t="n">
        <v>2163.93</v>
      </c>
      <c r="U69" t="n">
        <v>0.6899999999999999</v>
      </c>
      <c r="V69" t="n">
        <v>0.77</v>
      </c>
      <c r="W69" t="n">
        <v>0.13</v>
      </c>
      <c r="X69" t="n">
        <v>0.13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5.6518</v>
      </c>
      <c r="E70" t="n">
        <v>17.69</v>
      </c>
      <c r="F70" t="n">
        <v>15.73</v>
      </c>
      <c r="G70" t="n">
        <v>117.94</v>
      </c>
      <c r="H70" t="n">
        <v>2.48</v>
      </c>
      <c r="I70" t="n">
        <v>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96.63</v>
      </c>
      <c r="Q70" t="n">
        <v>198.04</v>
      </c>
      <c r="R70" t="n">
        <v>31.03</v>
      </c>
      <c r="S70" t="n">
        <v>21.27</v>
      </c>
      <c r="T70" t="n">
        <v>2164.19</v>
      </c>
      <c r="U70" t="n">
        <v>0.6899999999999999</v>
      </c>
      <c r="V70" t="n">
        <v>0.77</v>
      </c>
      <c r="W70" t="n">
        <v>0.13</v>
      </c>
      <c r="X70" t="n">
        <v>0.13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5.2572</v>
      </c>
      <c r="E71" t="n">
        <v>19.02</v>
      </c>
      <c r="F71" t="n">
        <v>16.7</v>
      </c>
      <c r="G71" t="n">
        <v>17.89</v>
      </c>
      <c r="H71" t="n">
        <v>0.43</v>
      </c>
      <c r="I71" t="n">
        <v>56</v>
      </c>
      <c r="J71" t="n">
        <v>39.78</v>
      </c>
      <c r="K71" t="n">
        <v>19.54</v>
      </c>
      <c r="L71" t="n">
        <v>1</v>
      </c>
      <c r="M71" t="n">
        <v>54</v>
      </c>
      <c r="N71" t="n">
        <v>4.24</v>
      </c>
      <c r="O71" t="n">
        <v>5140</v>
      </c>
      <c r="P71" t="n">
        <v>76.19</v>
      </c>
      <c r="Q71" t="n">
        <v>198.05</v>
      </c>
      <c r="R71" t="n">
        <v>61.72</v>
      </c>
      <c r="S71" t="n">
        <v>21.27</v>
      </c>
      <c r="T71" t="n">
        <v>17265.86</v>
      </c>
      <c r="U71" t="n">
        <v>0.34</v>
      </c>
      <c r="V71" t="n">
        <v>0.73</v>
      </c>
      <c r="W71" t="n">
        <v>0.2</v>
      </c>
      <c r="X71" t="n">
        <v>1.11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5.5292</v>
      </c>
      <c r="E72" t="n">
        <v>18.09</v>
      </c>
      <c r="F72" t="n">
        <v>16.1</v>
      </c>
      <c r="G72" t="n">
        <v>37.15</v>
      </c>
      <c r="H72" t="n">
        <v>0.84</v>
      </c>
      <c r="I72" t="n">
        <v>26</v>
      </c>
      <c r="J72" t="n">
        <v>40.89</v>
      </c>
      <c r="K72" t="n">
        <v>19.54</v>
      </c>
      <c r="L72" t="n">
        <v>2</v>
      </c>
      <c r="M72" t="n">
        <v>24</v>
      </c>
      <c r="N72" t="n">
        <v>4.35</v>
      </c>
      <c r="O72" t="n">
        <v>5277.26</v>
      </c>
      <c r="P72" t="n">
        <v>69.70999999999999</v>
      </c>
      <c r="Q72" t="n">
        <v>198.05</v>
      </c>
      <c r="R72" t="n">
        <v>42.98</v>
      </c>
      <c r="S72" t="n">
        <v>21.27</v>
      </c>
      <c r="T72" t="n">
        <v>8046.32</v>
      </c>
      <c r="U72" t="n">
        <v>0.49</v>
      </c>
      <c r="V72" t="n">
        <v>0.75</v>
      </c>
      <c r="W72" t="n">
        <v>0.15</v>
      </c>
      <c r="X72" t="n">
        <v>0.5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5.6135</v>
      </c>
      <c r="E73" t="n">
        <v>17.81</v>
      </c>
      <c r="F73" t="n">
        <v>15.93</v>
      </c>
      <c r="G73" t="n">
        <v>56.21</v>
      </c>
      <c r="H73" t="n">
        <v>1.22</v>
      </c>
      <c r="I73" t="n">
        <v>17</v>
      </c>
      <c r="J73" t="n">
        <v>42.01</v>
      </c>
      <c r="K73" t="n">
        <v>19.54</v>
      </c>
      <c r="L73" t="n">
        <v>3</v>
      </c>
      <c r="M73" t="n">
        <v>14</v>
      </c>
      <c r="N73" t="n">
        <v>4.46</v>
      </c>
      <c r="O73" t="n">
        <v>5414.79</v>
      </c>
      <c r="P73" t="n">
        <v>64.76000000000001</v>
      </c>
      <c r="Q73" t="n">
        <v>198.04</v>
      </c>
      <c r="R73" t="n">
        <v>37.67</v>
      </c>
      <c r="S73" t="n">
        <v>21.27</v>
      </c>
      <c r="T73" t="n">
        <v>5436.39</v>
      </c>
      <c r="U73" t="n">
        <v>0.5600000000000001</v>
      </c>
      <c r="V73" t="n">
        <v>0.76</v>
      </c>
      <c r="W73" t="n">
        <v>0.14</v>
      </c>
      <c r="X73" t="n">
        <v>0.33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5.6298</v>
      </c>
      <c r="E74" t="n">
        <v>17.76</v>
      </c>
      <c r="F74" t="n">
        <v>15.9</v>
      </c>
      <c r="G74" t="n">
        <v>63.59</v>
      </c>
      <c r="H74" t="n">
        <v>1.59</v>
      </c>
      <c r="I74" t="n">
        <v>15</v>
      </c>
      <c r="J74" t="n">
        <v>43.13</v>
      </c>
      <c r="K74" t="n">
        <v>19.54</v>
      </c>
      <c r="L74" t="n">
        <v>4</v>
      </c>
      <c r="M74" t="n">
        <v>0</v>
      </c>
      <c r="N74" t="n">
        <v>4.58</v>
      </c>
      <c r="O74" t="n">
        <v>5552.61</v>
      </c>
      <c r="P74" t="n">
        <v>63.66</v>
      </c>
      <c r="Q74" t="n">
        <v>198.04</v>
      </c>
      <c r="R74" t="n">
        <v>36.23</v>
      </c>
      <c r="S74" t="n">
        <v>21.27</v>
      </c>
      <c r="T74" t="n">
        <v>4729.15</v>
      </c>
      <c r="U74" t="n">
        <v>0.59</v>
      </c>
      <c r="V74" t="n">
        <v>0.76</v>
      </c>
      <c r="W74" t="n">
        <v>0.15</v>
      </c>
      <c r="X74" t="n">
        <v>0.3</v>
      </c>
      <c r="Y74" t="n">
        <v>0.5</v>
      </c>
      <c r="Z74" t="n">
        <v>10</v>
      </c>
    </row>
    <row r="75">
      <c r="A75" t="n">
        <v>0</v>
      </c>
      <c r="B75" t="n">
        <v>70</v>
      </c>
      <c r="C75" t="inlineStr">
        <is>
          <t xml:space="preserve">CONCLUIDO	</t>
        </is>
      </c>
      <c r="D75" t="n">
        <v>3.9438</v>
      </c>
      <c r="E75" t="n">
        <v>25.36</v>
      </c>
      <c r="F75" t="n">
        <v>18.71</v>
      </c>
      <c r="G75" t="n">
        <v>7.34</v>
      </c>
      <c r="H75" t="n">
        <v>0.12</v>
      </c>
      <c r="I75" t="n">
        <v>153</v>
      </c>
      <c r="J75" t="n">
        <v>141.81</v>
      </c>
      <c r="K75" t="n">
        <v>47.83</v>
      </c>
      <c r="L75" t="n">
        <v>1</v>
      </c>
      <c r="M75" t="n">
        <v>151</v>
      </c>
      <c r="N75" t="n">
        <v>22.98</v>
      </c>
      <c r="O75" t="n">
        <v>17723.39</v>
      </c>
      <c r="P75" t="n">
        <v>211.88</v>
      </c>
      <c r="Q75" t="n">
        <v>198.07</v>
      </c>
      <c r="R75" t="n">
        <v>124.38</v>
      </c>
      <c r="S75" t="n">
        <v>21.27</v>
      </c>
      <c r="T75" t="n">
        <v>48112.5</v>
      </c>
      <c r="U75" t="n">
        <v>0.17</v>
      </c>
      <c r="V75" t="n">
        <v>0.65</v>
      </c>
      <c r="W75" t="n">
        <v>0.35</v>
      </c>
      <c r="X75" t="n">
        <v>3.11</v>
      </c>
      <c r="Y75" t="n">
        <v>0.5</v>
      </c>
      <c r="Z75" t="n">
        <v>10</v>
      </c>
    </row>
    <row r="76">
      <c r="A76" t="n">
        <v>1</v>
      </c>
      <c r="B76" t="n">
        <v>70</v>
      </c>
      <c r="C76" t="inlineStr">
        <is>
          <t xml:space="preserve">CONCLUIDO	</t>
        </is>
      </c>
      <c r="D76" t="n">
        <v>4.7051</v>
      </c>
      <c r="E76" t="n">
        <v>21.25</v>
      </c>
      <c r="F76" t="n">
        <v>17</v>
      </c>
      <c r="G76" t="n">
        <v>14.57</v>
      </c>
      <c r="H76" t="n">
        <v>0.25</v>
      </c>
      <c r="I76" t="n">
        <v>70</v>
      </c>
      <c r="J76" t="n">
        <v>143.17</v>
      </c>
      <c r="K76" t="n">
        <v>47.83</v>
      </c>
      <c r="L76" t="n">
        <v>2</v>
      </c>
      <c r="M76" t="n">
        <v>68</v>
      </c>
      <c r="N76" t="n">
        <v>23.34</v>
      </c>
      <c r="O76" t="n">
        <v>17891.86</v>
      </c>
      <c r="P76" t="n">
        <v>191.7</v>
      </c>
      <c r="Q76" t="n">
        <v>198.05</v>
      </c>
      <c r="R76" t="n">
        <v>71.38</v>
      </c>
      <c r="S76" t="n">
        <v>21.27</v>
      </c>
      <c r="T76" t="n">
        <v>22025.74</v>
      </c>
      <c r="U76" t="n">
        <v>0.3</v>
      </c>
      <c r="V76" t="n">
        <v>0.71</v>
      </c>
      <c r="W76" t="n">
        <v>0.22</v>
      </c>
      <c r="X76" t="n">
        <v>1.41</v>
      </c>
      <c r="Y76" t="n">
        <v>0.5</v>
      </c>
      <c r="Z76" t="n">
        <v>10</v>
      </c>
    </row>
    <row r="77">
      <c r="A77" t="n">
        <v>2</v>
      </c>
      <c r="B77" t="n">
        <v>70</v>
      </c>
      <c r="C77" t="inlineStr">
        <is>
          <t xml:space="preserve">CONCLUIDO	</t>
        </is>
      </c>
      <c r="D77" t="n">
        <v>4.9854</v>
      </c>
      <c r="E77" t="n">
        <v>20.06</v>
      </c>
      <c r="F77" t="n">
        <v>16.5</v>
      </c>
      <c r="G77" t="n">
        <v>21.52</v>
      </c>
      <c r="H77" t="n">
        <v>0.37</v>
      </c>
      <c r="I77" t="n">
        <v>46</v>
      </c>
      <c r="J77" t="n">
        <v>144.54</v>
      </c>
      <c r="K77" t="n">
        <v>47.83</v>
      </c>
      <c r="L77" t="n">
        <v>3</v>
      </c>
      <c r="M77" t="n">
        <v>44</v>
      </c>
      <c r="N77" t="n">
        <v>23.71</v>
      </c>
      <c r="O77" t="n">
        <v>18060.85</v>
      </c>
      <c r="P77" t="n">
        <v>185.24</v>
      </c>
      <c r="Q77" t="n">
        <v>198.05</v>
      </c>
      <c r="R77" t="n">
        <v>55.67</v>
      </c>
      <c r="S77" t="n">
        <v>21.27</v>
      </c>
      <c r="T77" t="n">
        <v>14295.4</v>
      </c>
      <c r="U77" t="n">
        <v>0.38</v>
      </c>
      <c r="V77" t="n">
        <v>0.73</v>
      </c>
      <c r="W77" t="n">
        <v>0.18</v>
      </c>
      <c r="X77" t="n">
        <v>0.91</v>
      </c>
      <c r="Y77" t="n">
        <v>0.5</v>
      </c>
      <c r="Z77" t="n">
        <v>10</v>
      </c>
    </row>
    <row r="78">
      <c r="A78" t="n">
        <v>3</v>
      </c>
      <c r="B78" t="n">
        <v>70</v>
      </c>
      <c r="C78" t="inlineStr">
        <is>
          <t xml:space="preserve">CONCLUIDO	</t>
        </is>
      </c>
      <c r="D78" t="n">
        <v>5.1164</v>
      </c>
      <c r="E78" t="n">
        <v>19.55</v>
      </c>
      <c r="F78" t="n">
        <v>16.33</v>
      </c>
      <c r="G78" t="n">
        <v>28.83</v>
      </c>
      <c r="H78" t="n">
        <v>0.49</v>
      </c>
      <c r="I78" t="n">
        <v>34</v>
      </c>
      <c r="J78" t="n">
        <v>145.92</v>
      </c>
      <c r="K78" t="n">
        <v>47.83</v>
      </c>
      <c r="L78" t="n">
        <v>4</v>
      </c>
      <c r="M78" t="n">
        <v>32</v>
      </c>
      <c r="N78" t="n">
        <v>24.09</v>
      </c>
      <c r="O78" t="n">
        <v>18230.35</v>
      </c>
      <c r="P78" t="n">
        <v>182.83</v>
      </c>
      <c r="Q78" t="n">
        <v>198.04</v>
      </c>
      <c r="R78" t="n">
        <v>50.69</v>
      </c>
      <c r="S78" t="n">
        <v>21.27</v>
      </c>
      <c r="T78" t="n">
        <v>11862.63</v>
      </c>
      <c r="U78" t="n">
        <v>0.42</v>
      </c>
      <c r="V78" t="n">
        <v>0.74</v>
      </c>
      <c r="W78" t="n">
        <v>0.16</v>
      </c>
      <c r="X78" t="n">
        <v>0.74</v>
      </c>
      <c r="Y78" t="n">
        <v>0.5</v>
      </c>
      <c r="Z78" t="n">
        <v>10</v>
      </c>
    </row>
    <row r="79">
      <c r="A79" t="n">
        <v>4</v>
      </c>
      <c r="B79" t="n">
        <v>70</v>
      </c>
      <c r="C79" t="inlineStr">
        <is>
          <t xml:space="preserve">CONCLUIDO	</t>
        </is>
      </c>
      <c r="D79" t="n">
        <v>5.2271</v>
      </c>
      <c r="E79" t="n">
        <v>19.13</v>
      </c>
      <c r="F79" t="n">
        <v>16.12</v>
      </c>
      <c r="G79" t="n">
        <v>35.83</v>
      </c>
      <c r="H79" t="n">
        <v>0.6</v>
      </c>
      <c r="I79" t="n">
        <v>27</v>
      </c>
      <c r="J79" t="n">
        <v>147.3</v>
      </c>
      <c r="K79" t="n">
        <v>47.83</v>
      </c>
      <c r="L79" t="n">
        <v>5</v>
      </c>
      <c r="M79" t="n">
        <v>25</v>
      </c>
      <c r="N79" t="n">
        <v>24.47</v>
      </c>
      <c r="O79" t="n">
        <v>18400.38</v>
      </c>
      <c r="P79" t="n">
        <v>179.82</v>
      </c>
      <c r="Q79" t="n">
        <v>198.04</v>
      </c>
      <c r="R79" t="n">
        <v>43.73</v>
      </c>
      <c r="S79" t="n">
        <v>21.27</v>
      </c>
      <c r="T79" t="n">
        <v>8416.219999999999</v>
      </c>
      <c r="U79" t="n">
        <v>0.49</v>
      </c>
      <c r="V79" t="n">
        <v>0.75</v>
      </c>
      <c r="W79" t="n">
        <v>0.15</v>
      </c>
      <c r="X79" t="n">
        <v>0.53</v>
      </c>
      <c r="Y79" t="n">
        <v>0.5</v>
      </c>
      <c r="Z79" t="n">
        <v>10</v>
      </c>
    </row>
    <row r="80">
      <c r="A80" t="n">
        <v>5</v>
      </c>
      <c r="B80" t="n">
        <v>70</v>
      </c>
      <c r="C80" t="inlineStr">
        <is>
          <t xml:space="preserve">CONCLUIDO	</t>
        </is>
      </c>
      <c r="D80" t="n">
        <v>5.2808</v>
      </c>
      <c r="E80" t="n">
        <v>18.94</v>
      </c>
      <c r="F80" t="n">
        <v>16.04</v>
      </c>
      <c r="G80" t="n">
        <v>41.85</v>
      </c>
      <c r="H80" t="n">
        <v>0.71</v>
      </c>
      <c r="I80" t="n">
        <v>23</v>
      </c>
      <c r="J80" t="n">
        <v>148.68</v>
      </c>
      <c r="K80" t="n">
        <v>47.83</v>
      </c>
      <c r="L80" t="n">
        <v>6</v>
      </c>
      <c r="M80" t="n">
        <v>21</v>
      </c>
      <c r="N80" t="n">
        <v>24.85</v>
      </c>
      <c r="O80" t="n">
        <v>18570.94</v>
      </c>
      <c r="P80" t="n">
        <v>178.15</v>
      </c>
      <c r="Q80" t="n">
        <v>198.05</v>
      </c>
      <c r="R80" t="n">
        <v>41.23</v>
      </c>
      <c r="S80" t="n">
        <v>21.27</v>
      </c>
      <c r="T80" t="n">
        <v>7190.18</v>
      </c>
      <c r="U80" t="n">
        <v>0.52</v>
      </c>
      <c r="V80" t="n">
        <v>0.76</v>
      </c>
      <c r="W80" t="n">
        <v>0.15</v>
      </c>
      <c r="X80" t="n">
        <v>0.45</v>
      </c>
      <c r="Y80" t="n">
        <v>0.5</v>
      </c>
      <c r="Z80" t="n">
        <v>10</v>
      </c>
    </row>
    <row r="81">
      <c r="A81" t="n">
        <v>6</v>
      </c>
      <c r="B81" t="n">
        <v>70</v>
      </c>
      <c r="C81" t="inlineStr">
        <is>
          <t xml:space="preserve">CONCLUIDO	</t>
        </is>
      </c>
      <c r="D81" t="n">
        <v>5.322</v>
      </c>
      <c r="E81" t="n">
        <v>18.79</v>
      </c>
      <c r="F81" t="n">
        <v>15.98</v>
      </c>
      <c r="G81" t="n">
        <v>47.95</v>
      </c>
      <c r="H81" t="n">
        <v>0.83</v>
      </c>
      <c r="I81" t="n">
        <v>20</v>
      </c>
      <c r="J81" t="n">
        <v>150.07</v>
      </c>
      <c r="K81" t="n">
        <v>47.83</v>
      </c>
      <c r="L81" t="n">
        <v>7</v>
      </c>
      <c r="M81" t="n">
        <v>18</v>
      </c>
      <c r="N81" t="n">
        <v>25.24</v>
      </c>
      <c r="O81" t="n">
        <v>18742.03</v>
      </c>
      <c r="P81" t="n">
        <v>176.9</v>
      </c>
      <c r="Q81" t="n">
        <v>198.08</v>
      </c>
      <c r="R81" t="n">
        <v>39.3</v>
      </c>
      <c r="S81" t="n">
        <v>21.27</v>
      </c>
      <c r="T81" t="n">
        <v>6240.01</v>
      </c>
      <c r="U81" t="n">
        <v>0.54</v>
      </c>
      <c r="V81" t="n">
        <v>0.76</v>
      </c>
      <c r="W81" t="n">
        <v>0.14</v>
      </c>
      <c r="X81" t="n">
        <v>0.39</v>
      </c>
      <c r="Y81" t="n">
        <v>0.5</v>
      </c>
      <c r="Z81" t="n">
        <v>10</v>
      </c>
    </row>
    <row r="82">
      <c r="A82" t="n">
        <v>7</v>
      </c>
      <c r="B82" t="n">
        <v>70</v>
      </c>
      <c r="C82" t="inlineStr">
        <is>
          <t xml:space="preserve">CONCLUIDO	</t>
        </is>
      </c>
      <c r="D82" t="n">
        <v>5.3646</v>
      </c>
      <c r="E82" t="n">
        <v>18.64</v>
      </c>
      <c r="F82" t="n">
        <v>15.92</v>
      </c>
      <c r="G82" t="n">
        <v>56.19</v>
      </c>
      <c r="H82" t="n">
        <v>0.9399999999999999</v>
      </c>
      <c r="I82" t="n">
        <v>17</v>
      </c>
      <c r="J82" t="n">
        <v>151.46</v>
      </c>
      <c r="K82" t="n">
        <v>47.83</v>
      </c>
      <c r="L82" t="n">
        <v>8</v>
      </c>
      <c r="M82" t="n">
        <v>15</v>
      </c>
      <c r="N82" t="n">
        <v>25.63</v>
      </c>
      <c r="O82" t="n">
        <v>18913.66</v>
      </c>
      <c r="P82" t="n">
        <v>175.58</v>
      </c>
      <c r="Q82" t="n">
        <v>198.04</v>
      </c>
      <c r="R82" t="n">
        <v>37.48</v>
      </c>
      <c r="S82" t="n">
        <v>21.27</v>
      </c>
      <c r="T82" t="n">
        <v>5341.77</v>
      </c>
      <c r="U82" t="n">
        <v>0.57</v>
      </c>
      <c r="V82" t="n">
        <v>0.76</v>
      </c>
      <c r="W82" t="n">
        <v>0.13</v>
      </c>
      <c r="X82" t="n">
        <v>0.33</v>
      </c>
      <c r="Y82" t="n">
        <v>0.5</v>
      </c>
      <c r="Z82" t="n">
        <v>10</v>
      </c>
    </row>
    <row r="83">
      <c r="A83" t="n">
        <v>8</v>
      </c>
      <c r="B83" t="n">
        <v>70</v>
      </c>
      <c r="C83" t="inlineStr">
        <is>
          <t xml:space="preserve">CONCLUIDO	</t>
        </is>
      </c>
      <c r="D83" t="n">
        <v>5.3929</v>
      </c>
      <c r="E83" t="n">
        <v>18.54</v>
      </c>
      <c r="F83" t="n">
        <v>15.88</v>
      </c>
      <c r="G83" t="n">
        <v>63.52</v>
      </c>
      <c r="H83" t="n">
        <v>1.04</v>
      </c>
      <c r="I83" t="n">
        <v>15</v>
      </c>
      <c r="J83" t="n">
        <v>152.85</v>
      </c>
      <c r="K83" t="n">
        <v>47.83</v>
      </c>
      <c r="L83" t="n">
        <v>9</v>
      </c>
      <c r="M83" t="n">
        <v>13</v>
      </c>
      <c r="N83" t="n">
        <v>26.03</v>
      </c>
      <c r="O83" t="n">
        <v>19085.83</v>
      </c>
      <c r="P83" t="n">
        <v>174.43</v>
      </c>
      <c r="Q83" t="n">
        <v>198.04</v>
      </c>
      <c r="R83" t="n">
        <v>36.24</v>
      </c>
      <c r="S83" t="n">
        <v>21.27</v>
      </c>
      <c r="T83" t="n">
        <v>4732.61</v>
      </c>
      <c r="U83" t="n">
        <v>0.59</v>
      </c>
      <c r="V83" t="n">
        <v>0.76</v>
      </c>
      <c r="W83" t="n">
        <v>0.13</v>
      </c>
      <c r="X83" t="n">
        <v>0.29</v>
      </c>
      <c r="Y83" t="n">
        <v>0.5</v>
      </c>
      <c r="Z83" t="n">
        <v>10</v>
      </c>
    </row>
    <row r="84">
      <c r="A84" t="n">
        <v>9</v>
      </c>
      <c r="B84" t="n">
        <v>70</v>
      </c>
      <c r="C84" t="inlineStr">
        <is>
          <t xml:space="preserve">CONCLUIDO	</t>
        </is>
      </c>
      <c r="D84" t="n">
        <v>5.4065</v>
      </c>
      <c r="E84" t="n">
        <v>18.5</v>
      </c>
      <c r="F84" t="n">
        <v>15.86</v>
      </c>
      <c r="G84" t="n">
        <v>67.98999999999999</v>
      </c>
      <c r="H84" t="n">
        <v>1.15</v>
      </c>
      <c r="I84" t="n">
        <v>14</v>
      </c>
      <c r="J84" t="n">
        <v>154.25</v>
      </c>
      <c r="K84" t="n">
        <v>47.83</v>
      </c>
      <c r="L84" t="n">
        <v>10</v>
      </c>
      <c r="M84" t="n">
        <v>12</v>
      </c>
      <c r="N84" t="n">
        <v>26.43</v>
      </c>
      <c r="O84" t="n">
        <v>19258.55</v>
      </c>
      <c r="P84" t="n">
        <v>173.93</v>
      </c>
      <c r="Q84" t="n">
        <v>198.05</v>
      </c>
      <c r="R84" t="n">
        <v>35.6</v>
      </c>
      <c r="S84" t="n">
        <v>21.27</v>
      </c>
      <c r="T84" t="n">
        <v>4419.86</v>
      </c>
      <c r="U84" t="n">
        <v>0.6</v>
      </c>
      <c r="V84" t="n">
        <v>0.76</v>
      </c>
      <c r="W84" t="n">
        <v>0.13</v>
      </c>
      <c r="X84" t="n">
        <v>0.27</v>
      </c>
      <c r="Y84" t="n">
        <v>0.5</v>
      </c>
      <c r="Z84" t="n">
        <v>10</v>
      </c>
    </row>
    <row r="85">
      <c r="A85" t="n">
        <v>10</v>
      </c>
      <c r="B85" t="n">
        <v>70</v>
      </c>
      <c r="C85" t="inlineStr">
        <is>
          <t xml:space="preserve">CONCLUIDO	</t>
        </is>
      </c>
      <c r="D85" t="n">
        <v>5.439</v>
      </c>
      <c r="E85" t="n">
        <v>18.39</v>
      </c>
      <c r="F85" t="n">
        <v>15.78</v>
      </c>
      <c r="G85" t="n">
        <v>72.84</v>
      </c>
      <c r="H85" t="n">
        <v>1.25</v>
      </c>
      <c r="I85" t="n">
        <v>13</v>
      </c>
      <c r="J85" t="n">
        <v>155.66</v>
      </c>
      <c r="K85" t="n">
        <v>47.83</v>
      </c>
      <c r="L85" t="n">
        <v>11</v>
      </c>
      <c r="M85" t="n">
        <v>11</v>
      </c>
      <c r="N85" t="n">
        <v>26.83</v>
      </c>
      <c r="O85" t="n">
        <v>19431.82</v>
      </c>
      <c r="P85" t="n">
        <v>171.98</v>
      </c>
      <c r="Q85" t="n">
        <v>198.04</v>
      </c>
      <c r="R85" t="n">
        <v>33.11</v>
      </c>
      <c r="S85" t="n">
        <v>21.27</v>
      </c>
      <c r="T85" t="n">
        <v>3178.35</v>
      </c>
      <c r="U85" t="n">
        <v>0.64</v>
      </c>
      <c r="V85" t="n">
        <v>0.77</v>
      </c>
      <c r="W85" t="n">
        <v>0.12</v>
      </c>
      <c r="X85" t="n">
        <v>0.19</v>
      </c>
      <c r="Y85" t="n">
        <v>0.5</v>
      </c>
      <c r="Z85" t="n">
        <v>10</v>
      </c>
    </row>
    <row r="86">
      <c r="A86" t="n">
        <v>11</v>
      </c>
      <c r="B86" t="n">
        <v>70</v>
      </c>
      <c r="C86" t="inlineStr">
        <is>
          <t xml:space="preserve">CONCLUIDO	</t>
        </is>
      </c>
      <c r="D86" t="n">
        <v>5.4344</v>
      </c>
      <c r="E86" t="n">
        <v>18.4</v>
      </c>
      <c r="F86" t="n">
        <v>15.83</v>
      </c>
      <c r="G86" t="n">
        <v>79.13</v>
      </c>
      <c r="H86" t="n">
        <v>1.35</v>
      </c>
      <c r="I86" t="n">
        <v>12</v>
      </c>
      <c r="J86" t="n">
        <v>157.07</v>
      </c>
      <c r="K86" t="n">
        <v>47.83</v>
      </c>
      <c r="L86" t="n">
        <v>12</v>
      </c>
      <c r="M86" t="n">
        <v>10</v>
      </c>
      <c r="N86" t="n">
        <v>27.24</v>
      </c>
      <c r="O86" t="n">
        <v>19605.66</v>
      </c>
      <c r="P86" t="n">
        <v>172.16</v>
      </c>
      <c r="Q86" t="n">
        <v>198.04</v>
      </c>
      <c r="R86" t="n">
        <v>34.5</v>
      </c>
      <c r="S86" t="n">
        <v>21.27</v>
      </c>
      <c r="T86" t="n">
        <v>3877.74</v>
      </c>
      <c r="U86" t="n">
        <v>0.62</v>
      </c>
      <c r="V86" t="n">
        <v>0.77</v>
      </c>
      <c r="W86" t="n">
        <v>0.13</v>
      </c>
      <c r="X86" t="n">
        <v>0.23</v>
      </c>
      <c r="Y86" t="n">
        <v>0.5</v>
      </c>
      <c r="Z86" t="n">
        <v>10</v>
      </c>
    </row>
    <row r="87">
      <c r="A87" t="n">
        <v>12</v>
      </c>
      <c r="B87" t="n">
        <v>70</v>
      </c>
      <c r="C87" t="inlineStr">
        <is>
          <t xml:space="preserve">CONCLUIDO	</t>
        </is>
      </c>
      <c r="D87" t="n">
        <v>5.4509</v>
      </c>
      <c r="E87" t="n">
        <v>18.35</v>
      </c>
      <c r="F87" t="n">
        <v>15.8</v>
      </c>
      <c r="G87" t="n">
        <v>86.18000000000001</v>
      </c>
      <c r="H87" t="n">
        <v>1.45</v>
      </c>
      <c r="I87" t="n">
        <v>11</v>
      </c>
      <c r="J87" t="n">
        <v>158.48</v>
      </c>
      <c r="K87" t="n">
        <v>47.83</v>
      </c>
      <c r="L87" t="n">
        <v>13</v>
      </c>
      <c r="M87" t="n">
        <v>9</v>
      </c>
      <c r="N87" t="n">
        <v>27.65</v>
      </c>
      <c r="O87" t="n">
        <v>19780.06</v>
      </c>
      <c r="P87" t="n">
        <v>171.15</v>
      </c>
      <c r="Q87" t="n">
        <v>198.04</v>
      </c>
      <c r="R87" t="n">
        <v>33.6</v>
      </c>
      <c r="S87" t="n">
        <v>21.27</v>
      </c>
      <c r="T87" t="n">
        <v>3430.61</v>
      </c>
      <c r="U87" t="n">
        <v>0.63</v>
      </c>
      <c r="V87" t="n">
        <v>0.77</v>
      </c>
      <c r="W87" t="n">
        <v>0.13</v>
      </c>
      <c r="X87" t="n">
        <v>0.21</v>
      </c>
      <c r="Y87" t="n">
        <v>0.5</v>
      </c>
      <c r="Z87" t="n">
        <v>10</v>
      </c>
    </row>
    <row r="88">
      <c r="A88" t="n">
        <v>13</v>
      </c>
      <c r="B88" t="n">
        <v>70</v>
      </c>
      <c r="C88" t="inlineStr">
        <is>
          <t xml:space="preserve">CONCLUIDO	</t>
        </is>
      </c>
      <c r="D88" t="n">
        <v>5.4678</v>
      </c>
      <c r="E88" t="n">
        <v>18.29</v>
      </c>
      <c r="F88" t="n">
        <v>15.77</v>
      </c>
      <c r="G88" t="n">
        <v>94.63</v>
      </c>
      <c r="H88" t="n">
        <v>1.55</v>
      </c>
      <c r="I88" t="n">
        <v>10</v>
      </c>
      <c r="J88" t="n">
        <v>159.9</v>
      </c>
      <c r="K88" t="n">
        <v>47.83</v>
      </c>
      <c r="L88" t="n">
        <v>14</v>
      </c>
      <c r="M88" t="n">
        <v>8</v>
      </c>
      <c r="N88" t="n">
        <v>28.07</v>
      </c>
      <c r="O88" t="n">
        <v>19955.16</v>
      </c>
      <c r="P88" t="n">
        <v>170.69</v>
      </c>
      <c r="Q88" t="n">
        <v>198.04</v>
      </c>
      <c r="R88" t="n">
        <v>32.78</v>
      </c>
      <c r="S88" t="n">
        <v>21.27</v>
      </c>
      <c r="T88" t="n">
        <v>3029.73</v>
      </c>
      <c r="U88" t="n">
        <v>0.65</v>
      </c>
      <c r="V88" t="n">
        <v>0.77</v>
      </c>
      <c r="W88" t="n">
        <v>0.12</v>
      </c>
      <c r="X88" t="n">
        <v>0.18</v>
      </c>
      <c r="Y88" t="n">
        <v>0.5</v>
      </c>
      <c r="Z88" t="n">
        <v>10</v>
      </c>
    </row>
    <row r="89">
      <c r="A89" t="n">
        <v>14</v>
      </c>
      <c r="B89" t="n">
        <v>70</v>
      </c>
      <c r="C89" t="inlineStr">
        <is>
          <t xml:space="preserve">CONCLUIDO	</t>
        </is>
      </c>
      <c r="D89" t="n">
        <v>5.4656</v>
      </c>
      <c r="E89" t="n">
        <v>18.3</v>
      </c>
      <c r="F89" t="n">
        <v>15.78</v>
      </c>
      <c r="G89" t="n">
        <v>94.67</v>
      </c>
      <c r="H89" t="n">
        <v>1.65</v>
      </c>
      <c r="I89" t="n">
        <v>10</v>
      </c>
      <c r="J89" t="n">
        <v>161.32</v>
      </c>
      <c r="K89" t="n">
        <v>47.83</v>
      </c>
      <c r="L89" t="n">
        <v>15</v>
      </c>
      <c r="M89" t="n">
        <v>8</v>
      </c>
      <c r="N89" t="n">
        <v>28.5</v>
      </c>
      <c r="O89" t="n">
        <v>20130.71</v>
      </c>
      <c r="P89" t="n">
        <v>169.68</v>
      </c>
      <c r="Q89" t="n">
        <v>198.05</v>
      </c>
      <c r="R89" t="n">
        <v>33.14</v>
      </c>
      <c r="S89" t="n">
        <v>21.27</v>
      </c>
      <c r="T89" t="n">
        <v>3205.9</v>
      </c>
      <c r="U89" t="n">
        <v>0.64</v>
      </c>
      <c r="V89" t="n">
        <v>0.77</v>
      </c>
      <c r="W89" t="n">
        <v>0.12</v>
      </c>
      <c r="X89" t="n">
        <v>0.18</v>
      </c>
      <c r="Y89" t="n">
        <v>0.5</v>
      </c>
      <c r="Z89" t="n">
        <v>10</v>
      </c>
    </row>
    <row r="90">
      <c r="A90" t="n">
        <v>15</v>
      </c>
      <c r="B90" t="n">
        <v>70</v>
      </c>
      <c r="C90" t="inlineStr">
        <is>
          <t xml:space="preserve">CONCLUIDO	</t>
        </is>
      </c>
      <c r="D90" t="n">
        <v>5.4802</v>
      </c>
      <c r="E90" t="n">
        <v>18.25</v>
      </c>
      <c r="F90" t="n">
        <v>15.76</v>
      </c>
      <c r="G90" t="n">
        <v>105.06</v>
      </c>
      <c r="H90" t="n">
        <v>1.74</v>
      </c>
      <c r="I90" t="n">
        <v>9</v>
      </c>
      <c r="J90" t="n">
        <v>162.75</v>
      </c>
      <c r="K90" t="n">
        <v>47.83</v>
      </c>
      <c r="L90" t="n">
        <v>16</v>
      </c>
      <c r="M90" t="n">
        <v>7</v>
      </c>
      <c r="N90" t="n">
        <v>28.92</v>
      </c>
      <c r="O90" t="n">
        <v>20306.85</v>
      </c>
      <c r="P90" t="n">
        <v>169.38</v>
      </c>
      <c r="Q90" t="n">
        <v>198.04</v>
      </c>
      <c r="R90" t="n">
        <v>32.43</v>
      </c>
      <c r="S90" t="n">
        <v>21.27</v>
      </c>
      <c r="T90" t="n">
        <v>2857.61</v>
      </c>
      <c r="U90" t="n">
        <v>0.66</v>
      </c>
      <c r="V90" t="n">
        <v>0.77</v>
      </c>
      <c r="W90" t="n">
        <v>0.12</v>
      </c>
      <c r="X90" t="n">
        <v>0.17</v>
      </c>
      <c r="Y90" t="n">
        <v>0.5</v>
      </c>
      <c r="Z90" t="n">
        <v>10</v>
      </c>
    </row>
    <row r="91">
      <c r="A91" t="n">
        <v>16</v>
      </c>
      <c r="B91" t="n">
        <v>70</v>
      </c>
      <c r="C91" t="inlineStr">
        <is>
          <t xml:space="preserve">CONCLUIDO	</t>
        </is>
      </c>
      <c r="D91" t="n">
        <v>5.4794</v>
      </c>
      <c r="E91" t="n">
        <v>18.25</v>
      </c>
      <c r="F91" t="n">
        <v>15.76</v>
      </c>
      <c r="G91" t="n">
        <v>105.08</v>
      </c>
      <c r="H91" t="n">
        <v>1.83</v>
      </c>
      <c r="I91" t="n">
        <v>9</v>
      </c>
      <c r="J91" t="n">
        <v>164.19</v>
      </c>
      <c r="K91" t="n">
        <v>47.83</v>
      </c>
      <c r="L91" t="n">
        <v>17</v>
      </c>
      <c r="M91" t="n">
        <v>7</v>
      </c>
      <c r="N91" t="n">
        <v>29.36</v>
      </c>
      <c r="O91" t="n">
        <v>20483.57</v>
      </c>
      <c r="P91" t="n">
        <v>167.96</v>
      </c>
      <c r="Q91" t="n">
        <v>198.04</v>
      </c>
      <c r="R91" t="n">
        <v>32.52</v>
      </c>
      <c r="S91" t="n">
        <v>21.27</v>
      </c>
      <c r="T91" t="n">
        <v>2904.17</v>
      </c>
      <c r="U91" t="n">
        <v>0.65</v>
      </c>
      <c r="V91" t="n">
        <v>0.77</v>
      </c>
      <c r="W91" t="n">
        <v>0.12</v>
      </c>
      <c r="X91" t="n">
        <v>0.17</v>
      </c>
      <c r="Y91" t="n">
        <v>0.5</v>
      </c>
      <c r="Z91" t="n">
        <v>10</v>
      </c>
    </row>
    <row r="92">
      <c r="A92" t="n">
        <v>17</v>
      </c>
      <c r="B92" t="n">
        <v>70</v>
      </c>
      <c r="C92" t="inlineStr">
        <is>
          <t xml:space="preserve">CONCLUIDO	</t>
        </is>
      </c>
      <c r="D92" t="n">
        <v>5.4971</v>
      </c>
      <c r="E92" t="n">
        <v>18.19</v>
      </c>
      <c r="F92" t="n">
        <v>15.73</v>
      </c>
      <c r="G92" t="n">
        <v>117.99</v>
      </c>
      <c r="H92" t="n">
        <v>1.93</v>
      </c>
      <c r="I92" t="n">
        <v>8</v>
      </c>
      <c r="J92" t="n">
        <v>165.62</v>
      </c>
      <c r="K92" t="n">
        <v>47.83</v>
      </c>
      <c r="L92" t="n">
        <v>18</v>
      </c>
      <c r="M92" t="n">
        <v>6</v>
      </c>
      <c r="N92" t="n">
        <v>29.8</v>
      </c>
      <c r="O92" t="n">
        <v>20660.89</v>
      </c>
      <c r="P92" t="n">
        <v>167.66</v>
      </c>
      <c r="Q92" t="n">
        <v>198.04</v>
      </c>
      <c r="R92" t="n">
        <v>31.65</v>
      </c>
      <c r="S92" t="n">
        <v>21.27</v>
      </c>
      <c r="T92" t="n">
        <v>2473.58</v>
      </c>
      <c r="U92" t="n">
        <v>0.67</v>
      </c>
      <c r="V92" t="n">
        <v>0.77</v>
      </c>
      <c r="W92" t="n">
        <v>0.12</v>
      </c>
      <c r="X92" t="n">
        <v>0.14</v>
      </c>
      <c r="Y92" t="n">
        <v>0.5</v>
      </c>
      <c r="Z92" t="n">
        <v>10</v>
      </c>
    </row>
    <row r="93">
      <c r="A93" t="n">
        <v>18</v>
      </c>
      <c r="B93" t="n">
        <v>70</v>
      </c>
      <c r="C93" t="inlineStr">
        <is>
          <t xml:space="preserve">CONCLUIDO	</t>
        </is>
      </c>
      <c r="D93" t="n">
        <v>5.4954</v>
      </c>
      <c r="E93" t="n">
        <v>18.2</v>
      </c>
      <c r="F93" t="n">
        <v>15.74</v>
      </c>
      <c r="G93" t="n">
        <v>118.03</v>
      </c>
      <c r="H93" t="n">
        <v>2.02</v>
      </c>
      <c r="I93" t="n">
        <v>8</v>
      </c>
      <c r="J93" t="n">
        <v>167.07</v>
      </c>
      <c r="K93" t="n">
        <v>47.83</v>
      </c>
      <c r="L93" t="n">
        <v>19</v>
      </c>
      <c r="M93" t="n">
        <v>6</v>
      </c>
      <c r="N93" t="n">
        <v>30.24</v>
      </c>
      <c r="O93" t="n">
        <v>20838.81</v>
      </c>
      <c r="P93" t="n">
        <v>167.15</v>
      </c>
      <c r="Q93" t="n">
        <v>198.04</v>
      </c>
      <c r="R93" t="n">
        <v>31.74</v>
      </c>
      <c r="S93" t="n">
        <v>21.27</v>
      </c>
      <c r="T93" t="n">
        <v>2519.87</v>
      </c>
      <c r="U93" t="n">
        <v>0.67</v>
      </c>
      <c r="V93" t="n">
        <v>0.77</v>
      </c>
      <c r="W93" t="n">
        <v>0.12</v>
      </c>
      <c r="X93" t="n">
        <v>0.14</v>
      </c>
      <c r="Y93" t="n">
        <v>0.5</v>
      </c>
      <c r="Z93" t="n">
        <v>10</v>
      </c>
    </row>
    <row r="94">
      <c r="A94" t="n">
        <v>19</v>
      </c>
      <c r="B94" t="n">
        <v>70</v>
      </c>
      <c r="C94" t="inlineStr">
        <is>
          <t xml:space="preserve">CONCLUIDO	</t>
        </is>
      </c>
      <c r="D94" t="n">
        <v>5.5116</v>
      </c>
      <c r="E94" t="n">
        <v>18.14</v>
      </c>
      <c r="F94" t="n">
        <v>15.71</v>
      </c>
      <c r="G94" t="n">
        <v>134.68</v>
      </c>
      <c r="H94" t="n">
        <v>2.1</v>
      </c>
      <c r="I94" t="n">
        <v>7</v>
      </c>
      <c r="J94" t="n">
        <v>168.51</v>
      </c>
      <c r="K94" t="n">
        <v>47.83</v>
      </c>
      <c r="L94" t="n">
        <v>20</v>
      </c>
      <c r="M94" t="n">
        <v>5</v>
      </c>
      <c r="N94" t="n">
        <v>30.69</v>
      </c>
      <c r="O94" t="n">
        <v>21017.33</v>
      </c>
      <c r="P94" t="n">
        <v>165.51</v>
      </c>
      <c r="Q94" t="n">
        <v>198.04</v>
      </c>
      <c r="R94" t="n">
        <v>30.98</v>
      </c>
      <c r="S94" t="n">
        <v>21.27</v>
      </c>
      <c r="T94" t="n">
        <v>2142.42</v>
      </c>
      <c r="U94" t="n">
        <v>0.6899999999999999</v>
      </c>
      <c r="V94" t="n">
        <v>0.77</v>
      </c>
      <c r="W94" t="n">
        <v>0.12</v>
      </c>
      <c r="X94" t="n">
        <v>0.12</v>
      </c>
      <c r="Y94" t="n">
        <v>0.5</v>
      </c>
      <c r="Z94" t="n">
        <v>10</v>
      </c>
    </row>
    <row r="95">
      <c r="A95" t="n">
        <v>20</v>
      </c>
      <c r="B95" t="n">
        <v>70</v>
      </c>
      <c r="C95" t="inlineStr">
        <is>
          <t xml:space="preserve">CONCLUIDO	</t>
        </is>
      </c>
      <c r="D95" t="n">
        <v>5.519</v>
      </c>
      <c r="E95" t="n">
        <v>18.12</v>
      </c>
      <c r="F95" t="n">
        <v>15.69</v>
      </c>
      <c r="G95" t="n">
        <v>134.47</v>
      </c>
      <c r="H95" t="n">
        <v>2.19</v>
      </c>
      <c r="I95" t="n">
        <v>7</v>
      </c>
      <c r="J95" t="n">
        <v>169.97</v>
      </c>
      <c r="K95" t="n">
        <v>47.83</v>
      </c>
      <c r="L95" t="n">
        <v>21</v>
      </c>
      <c r="M95" t="n">
        <v>5</v>
      </c>
      <c r="N95" t="n">
        <v>31.14</v>
      </c>
      <c r="O95" t="n">
        <v>21196.47</v>
      </c>
      <c r="P95" t="n">
        <v>165.54</v>
      </c>
      <c r="Q95" t="n">
        <v>198.04</v>
      </c>
      <c r="R95" t="n">
        <v>30.19</v>
      </c>
      <c r="S95" t="n">
        <v>21.27</v>
      </c>
      <c r="T95" t="n">
        <v>1748.61</v>
      </c>
      <c r="U95" t="n">
        <v>0.7</v>
      </c>
      <c r="V95" t="n">
        <v>0.77</v>
      </c>
      <c r="W95" t="n">
        <v>0.12</v>
      </c>
      <c r="X95" t="n">
        <v>0.09</v>
      </c>
      <c r="Y95" t="n">
        <v>0.5</v>
      </c>
      <c r="Z95" t="n">
        <v>10</v>
      </c>
    </row>
    <row r="96">
      <c r="A96" t="n">
        <v>21</v>
      </c>
      <c r="B96" t="n">
        <v>70</v>
      </c>
      <c r="C96" t="inlineStr">
        <is>
          <t xml:space="preserve">CONCLUIDO	</t>
        </is>
      </c>
      <c r="D96" t="n">
        <v>5.5089</v>
      </c>
      <c r="E96" t="n">
        <v>18.15</v>
      </c>
      <c r="F96" t="n">
        <v>15.72</v>
      </c>
      <c r="G96" t="n">
        <v>134.76</v>
      </c>
      <c r="H96" t="n">
        <v>2.28</v>
      </c>
      <c r="I96" t="n">
        <v>7</v>
      </c>
      <c r="J96" t="n">
        <v>171.42</v>
      </c>
      <c r="K96" t="n">
        <v>47.83</v>
      </c>
      <c r="L96" t="n">
        <v>22</v>
      </c>
      <c r="M96" t="n">
        <v>5</v>
      </c>
      <c r="N96" t="n">
        <v>31.6</v>
      </c>
      <c r="O96" t="n">
        <v>21376.23</v>
      </c>
      <c r="P96" t="n">
        <v>165.02</v>
      </c>
      <c r="Q96" t="n">
        <v>198.04</v>
      </c>
      <c r="R96" t="n">
        <v>31.28</v>
      </c>
      <c r="S96" t="n">
        <v>21.27</v>
      </c>
      <c r="T96" t="n">
        <v>2293.21</v>
      </c>
      <c r="U96" t="n">
        <v>0.68</v>
      </c>
      <c r="V96" t="n">
        <v>0.77</v>
      </c>
      <c r="W96" t="n">
        <v>0.12</v>
      </c>
      <c r="X96" t="n">
        <v>0.13</v>
      </c>
      <c r="Y96" t="n">
        <v>0.5</v>
      </c>
      <c r="Z96" t="n">
        <v>10</v>
      </c>
    </row>
    <row r="97">
      <c r="A97" t="n">
        <v>22</v>
      </c>
      <c r="B97" t="n">
        <v>70</v>
      </c>
      <c r="C97" t="inlineStr">
        <is>
          <t xml:space="preserve">CONCLUIDO	</t>
        </is>
      </c>
      <c r="D97" t="n">
        <v>5.5091</v>
      </c>
      <c r="E97" t="n">
        <v>18.15</v>
      </c>
      <c r="F97" t="n">
        <v>15.72</v>
      </c>
      <c r="G97" t="n">
        <v>134.75</v>
      </c>
      <c r="H97" t="n">
        <v>2.36</v>
      </c>
      <c r="I97" t="n">
        <v>7</v>
      </c>
      <c r="J97" t="n">
        <v>172.89</v>
      </c>
      <c r="K97" t="n">
        <v>47.83</v>
      </c>
      <c r="L97" t="n">
        <v>23</v>
      </c>
      <c r="M97" t="n">
        <v>5</v>
      </c>
      <c r="N97" t="n">
        <v>32.06</v>
      </c>
      <c r="O97" t="n">
        <v>21556.61</v>
      </c>
      <c r="P97" t="n">
        <v>163.82</v>
      </c>
      <c r="Q97" t="n">
        <v>198.05</v>
      </c>
      <c r="R97" t="n">
        <v>31.22</v>
      </c>
      <c r="S97" t="n">
        <v>21.27</v>
      </c>
      <c r="T97" t="n">
        <v>2264.54</v>
      </c>
      <c r="U97" t="n">
        <v>0.68</v>
      </c>
      <c r="V97" t="n">
        <v>0.77</v>
      </c>
      <c r="W97" t="n">
        <v>0.12</v>
      </c>
      <c r="X97" t="n">
        <v>0.13</v>
      </c>
      <c r="Y97" t="n">
        <v>0.5</v>
      </c>
      <c r="Z97" t="n">
        <v>10</v>
      </c>
    </row>
    <row r="98">
      <c r="A98" t="n">
        <v>23</v>
      </c>
      <c r="B98" t="n">
        <v>70</v>
      </c>
      <c r="C98" t="inlineStr">
        <is>
          <t xml:space="preserve">CONCLUIDO	</t>
        </is>
      </c>
      <c r="D98" t="n">
        <v>5.5337</v>
      </c>
      <c r="E98" t="n">
        <v>18.07</v>
      </c>
      <c r="F98" t="n">
        <v>15.67</v>
      </c>
      <c r="G98" t="n">
        <v>156.69</v>
      </c>
      <c r="H98" t="n">
        <v>2.44</v>
      </c>
      <c r="I98" t="n">
        <v>6</v>
      </c>
      <c r="J98" t="n">
        <v>174.35</v>
      </c>
      <c r="K98" t="n">
        <v>47.83</v>
      </c>
      <c r="L98" t="n">
        <v>24</v>
      </c>
      <c r="M98" t="n">
        <v>4</v>
      </c>
      <c r="N98" t="n">
        <v>32.53</v>
      </c>
      <c r="O98" t="n">
        <v>21737.62</v>
      </c>
      <c r="P98" t="n">
        <v>162.84</v>
      </c>
      <c r="Q98" t="n">
        <v>198.04</v>
      </c>
      <c r="R98" t="n">
        <v>29.54</v>
      </c>
      <c r="S98" t="n">
        <v>21.27</v>
      </c>
      <c r="T98" t="n">
        <v>1426.73</v>
      </c>
      <c r="U98" t="n">
        <v>0.72</v>
      </c>
      <c r="V98" t="n">
        <v>0.77</v>
      </c>
      <c r="W98" t="n">
        <v>0.12</v>
      </c>
      <c r="X98" t="n">
        <v>0.08</v>
      </c>
      <c r="Y98" t="n">
        <v>0.5</v>
      </c>
      <c r="Z98" t="n">
        <v>10</v>
      </c>
    </row>
    <row r="99">
      <c r="A99" t="n">
        <v>24</v>
      </c>
      <c r="B99" t="n">
        <v>70</v>
      </c>
      <c r="C99" t="inlineStr">
        <is>
          <t xml:space="preserve">CONCLUIDO	</t>
        </is>
      </c>
      <c r="D99" t="n">
        <v>5.527</v>
      </c>
      <c r="E99" t="n">
        <v>18.09</v>
      </c>
      <c r="F99" t="n">
        <v>15.69</v>
      </c>
      <c r="G99" t="n">
        <v>156.91</v>
      </c>
      <c r="H99" t="n">
        <v>2.52</v>
      </c>
      <c r="I99" t="n">
        <v>6</v>
      </c>
      <c r="J99" t="n">
        <v>175.83</v>
      </c>
      <c r="K99" t="n">
        <v>47.83</v>
      </c>
      <c r="L99" t="n">
        <v>25</v>
      </c>
      <c r="M99" t="n">
        <v>4</v>
      </c>
      <c r="N99" t="n">
        <v>33</v>
      </c>
      <c r="O99" t="n">
        <v>21919.27</v>
      </c>
      <c r="P99" t="n">
        <v>163.37</v>
      </c>
      <c r="Q99" t="n">
        <v>198.04</v>
      </c>
      <c r="R99" t="n">
        <v>30.34</v>
      </c>
      <c r="S99" t="n">
        <v>21.27</v>
      </c>
      <c r="T99" t="n">
        <v>1827.32</v>
      </c>
      <c r="U99" t="n">
        <v>0.7</v>
      </c>
      <c r="V99" t="n">
        <v>0.77</v>
      </c>
      <c r="W99" t="n">
        <v>0.12</v>
      </c>
      <c r="X99" t="n">
        <v>0.1</v>
      </c>
      <c r="Y99" t="n">
        <v>0.5</v>
      </c>
      <c r="Z99" t="n">
        <v>10</v>
      </c>
    </row>
    <row r="100">
      <c r="A100" t="n">
        <v>25</v>
      </c>
      <c r="B100" t="n">
        <v>70</v>
      </c>
      <c r="C100" t="inlineStr">
        <is>
          <t xml:space="preserve">CONCLUIDO	</t>
        </is>
      </c>
      <c r="D100" t="n">
        <v>5.5251</v>
      </c>
      <c r="E100" t="n">
        <v>18.1</v>
      </c>
      <c r="F100" t="n">
        <v>15.7</v>
      </c>
      <c r="G100" t="n">
        <v>156.97</v>
      </c>
      <c r="H100" t="n">
        <v>2.6</v>
      </c>
      <c r="I100" t="n">
        <v>6</v>
      </c>
      <c r="J100" t="n">
        <v>177.3</v>
      </c>
      <c r="K100" t="n">
        <v>47.83</v>
      </c>
      <c r="L100" t="n">
        <v>26</v>
      </c>
      <c r="M100" t="n">
        <v>4</v>
      </c>
      <c r="N100" t="n">
        <v>33.48</v>
      </c>
      <c r="O100" t="n">
        <v>22101.56</v>
      </c>
      <c r="P100" t="n">
        <v>163.03</v>
      </c>
      <c r="Q100" t="n">
        <v>198.04</v>
      </c>
      <c r="R100" t="n">
        <v>30.5</v>
      </c>
      <c r="S100" t="n">
        <v>21.27</v>
      </c>
      <c r="T100" t="n">
        <v>1909.72</v>
      </c>
      <c r="U100" t="n">
        <v>0.7</v>
      </c>
      <c r="V100" t="n">
        <v>0.77</v>
      </c>
      <c r="W100" t="n">
        <v>0.12</v>
      </c>
      <c r="X100" t="n">
        <v>0.1</v>
      </c>
      <c r="Y100" t="n">
        <v>0.5</v>
      </c>
      <c r="Z100" t="n">
        <v>10</v>
      </c>
    </row>
    <row r="101">
      <c r="A101" t="n">
        <v>26</v>
      </c>
      <c r="B101" t="n">
        <v>70</v>
      </c>
      <c r="C101" t="inlineStr">
        <is>
          <t xml:space="preserve">CONCLUIDO	</t>
        </is>
      </c>
      <c r="D101" t="n">
        <v>5.5297</v>
      </c>
      <c r="E101" t="n">
        <v>18.08</v>
      </c>
      <c r="F101" t="n">
        <v>15.68</v>
      </c>
      <c r="G101" t="n">
        <v>156.82</v>
      </c>
      <c r="H101" t="n">
        <v>2.68</v>
      </c>
      <c r="I101" t="n">
        <v>6</v>
      </c>
      <c r="J101" t="n">
        <v>178.79</v>
      </c>
      <c r="K101" t="n">
        <v>47.83</v>
      </c>
      <c r="L101" t="n">
        <v>27</v>
      </c>
      <c r="M101" t="n">
        <v>4</v>
      </c>
      <c r="N101" t="n">
        <v>33.96</v>
      </c>
      <c r="O101" t="n">
        <v>22284.51</v>
      </c>
      <c r="P101" t="n">
        <v>161.87</v>
      </c>
      <c r="Q101" t="n">
        <v>198.04</v>
      </c>
      <c r="R101" t="n">
        <v>29.88</v>
      </c>
      <c r="S101" t="n">
        <v>21.27</v>
      </c>
      <c r="T101" t="n">
        <v>1599.76</v>
      </c>
      <c r="U101" t="n">
        <v>0.71</v>
      </c>
      <c r="V101" t="n">
        <v>0.77</v>
      </c>
      <c r="W101" t="n">
        <v>0.12</v>
      </c>
      <c r="X101" t="n">
        <v>0.09</v>
      </c>
      <c r="Y101" t="n">
        <v>0.5</v>
      </c>
      <c r="Z101" t="n">
        <v>10</v>
      </c>
    </row>
    <row r="102">
      <c r="A102" t="n">
        <v>27</v>
      </c>
      <c r="B102" t="n">
        <v>70</v>
      </c>
      <c r="C102" t="inlineStr">
        <is>
          <t xml:space="preserve">CONCLUIDO	</t>
        </is>
      </c>
      <c r="D102" t="n">
        <v>5.5243</v>
      </c>
      <c r="E102" t="n">
        <v>18.1</v>
      </c>
      <c r="F102" t="n">
        <v>15.7</v>
      </c>
      <c r="G102" t="n">
        <v>157</v>
      </c>
      <c r="H102" t="n">
        <v>2.75</v>
      </c>
      <c r="I102" t="n">
        <v>6</v>
      </c>
      <c r="J102" t="n">
        <v>180.28</v>
      </c>
      <c r="K102" t="n">
        <v>47.83</v>
      </c>
      <c r="L102" t="n">
        <v>28</v>
      </c>
      <c r="M102" t="n">
        <v>4</v>
      </c>
      <c r="N102" t="n">
        <v>34.45</v>
      </c>
      <c r="O102" t="n">
        <v>22468.11</v>
      </c>
      <c r="P102" t="n">
        <v>160.7</v>
      </c>
      <c r="Q102" t="n">
        <v>198.04</v>
      </c>
      <c r="R102" t="n">
        <v>30.59</v>
      </c>
      <c r="S102" t="n">
        <v>21.27</v>
      </c>
      <c r="T102" t="n">
        <v>1951.09</v>
      </c>
      <c r="U102" t="n">
        <v>0.7</v>
      </c>
      <c r="V102" t="n">
        <v>0.77</v>
      </c>
      <c r="W102" t="n">
        <v>0.12</v>
      </c>
      <c r="X102" t="n">
        <v>0.11</v>
      </c>
      <c r="Y102" t="n">
        <v>0.5</v>
      </c>
      <c r="Z102" t="n">
        <v>10</v>
      </c>
    </row>
    <row r="103">
      <c r="A103" t="n">
        <v>28</v>
      </c>
      <c r="B103" t="n">
        <v>70</v>
      </c>
      <c r="C103" t="inlineStr">
        <is>
          <t xml:space="preserve">CONCLUIDO	</t>
        </is>
      </c>
      <c r="D103" t="n">
        <v>5.5428</v>
      </c>
      <c r="E103" t="n">
        <v>18.04</v>
      </c>
      <c r="F103" t="n">
        <v>15.67</v>
      </c>
      <c r="G103" t="n">
        <v>188.02</v>
      </c>
      <c r="H103" t="n">
        <v>2.83</v>
      </c>
      <c r="I103" t="n">
        <v>5</v>
      </c>
      <c r="J103" t="n">
        <v>181.77</v>
      </c>
      <c r="K103" t="n">
        <v>47.83</v>
      </c>
      <c r="L103" t="n">
        <v>29</v>
      </c>
      <c r="M103" t="n">
        <v>3</v>
      </c>
      <c r="N103" t="n">
        <v>34.94</v>
      </c>
      <c r="O103" t="n">
        <v>22652.51</v>
      </c>
      <c r="P103" t="n">
        <v>159.15</v>
      </c>
      <c r="Q103" t="n">
        <v>198.04</v>
      </c>
      <c r="R103" t="n">
        <v>29.53</v>
      </c>
      <c r="S103" t="n">
        <v>21.27</v>
      </c>
      <c r="T103" t="n">
        <v>1428.66</v>
      </c>
      <c r="U103" t="n">
        <v>0.72</v>
      </c>
      <c r="V103" t="n">
        <v>0.77</v>
      </c>
      <c r="W103" t="n">
        <v>0.12</v>
      </c>
      <c r="X103" t="n">
        <v>0.07000000000000001</v>
      </c>
      <c r="Y103" t="n">
        <v>0.5</v>
      </c>
      <c r="Z103" t="n">
        <v>10</v>
      </c>
    </row>
    <row r="104">
      <c r="A104" t="n">
        <v>29</v>
      </c>
      <c r="B104" t="n">
        <v>70</v>
      </c>
      <c r="C104" t="inlineStr">
        <is>
          <t xml:space="preserve">CONCLUIDO	</t>
        </is>
      </c>
      <c r="D104" t="n">
        <v>5.5457</v>
      </c>
      <c r="E104" t="n">
        <v>18.03</v>
      </c>
      <c r="F104" t="n">
        <v>15.66</v>
      </c>
      <c r="G104" t="n">
        <v>187.91</v>
      </c>
      <c r="H104" t="n">
        <v>2.9</v>
      </c>
      <c r="I104" t="n">
        <v>5</v>
      </c>
      <c r="J104" t="n">
        <v>183.27</v>
      </c>
      <c r="K104" t="n">
        <v>47.83</v>
      </c>
      <c r="L104" t="n">
        <v>30</v>
      </c>
      <c r="M104" t="n">
        <v>3</v>
      </c>
      <c r="N104" t="n">
        <v>35.44</v>
      </c>
      <c r="O104" t="n">
        <v>22837.46</v>
      </c>
      <c r="P104" t="n">
        <v>159.79</v>
      </c>
      <c r="Q104" t="n">
        <v>198.04</v>
      </c>
      <c r="R104" t="n">
        <v>29.14</v>
      </c>
      <c r="S104" t="n">
        <v>21.27</v>
      </c>
      <c r="T104" t="n">
        <v>1231.83</v>
      </c>
      <c r="U104" t="n">
        <v>0.73</v>
      </c>
      <c r="V104" t="n">
        <v>0.77</v>
      </c>
      <c r="W104" t="n">
        <v>0.12</v>
      </c>
      <c r="X104" t="n">
        <v>0.07000000000000001</v>
      </c>
      <c r="Y104" t="n">
        <v>0.5</v>
      </c>
      <c r="Z104" t="n">
        <v>10</v>
      </c>
    </row>
    <row r="105">
      <c r="A105" t="n">
        <v>30</v>
      </c>
      <c r="B105" t="n">
        <v>70</v>
      </c>
      <c r="C105" t="inlineStr">
        <is>
          <t xml:space="preserve">CONCLUIDO	</t>
        </is>
      </c>
      <c r="D105" t="n">
        <v>5.5397</v>
      </c>
      <c r="E105" t="n">
        <v>18.05</v>
      </c>
      <c r="F105" t="n">
        <v>15.68</v>
      </c>
      <c r="G105" t="n">
        <v>188.14</v>
      </c>
      <c r="H105" t="n">
        <v>2.98</v>
      </c>
      <c r="I105" t="n">
        <v>5</v>
      </c>
      <c r="J105" t="n">
        <v>184.78</v>
      </c>
      <c r="K105" t="n">
        <v>47.83</v>
      </c>
      <c r="L105" t="n">
        <v>31</v>
      </c>
      <c r="M105" t="n">
        <v>3</v>
      </c>
      <c r="N105" t="n">
        <v>35.95</v>
      </c>
      <c r="O105" t="n">
        <v>23023.09</v>
      </c>
      <c r="P105" t="n">
        <v>160.46</v>
      </c>
      <c r="Q105" t="n">
        <v>198.04</v>
      </c>
      <c r="R105" t="n">
        <v>29.89</v>
      </c>
      <c r="S105" t="n">
        <v>21.27</v>
      </c>
      <c r="T105" t="n">
        <v>1606.53</v>
      </c>
      <c r="U105" t="n">
        <v>0.71</v>
      </c>
      <c r="V105" t="n">
        <v>0.77</v>
      </c>
      <c r="W105" t="n">
        <v>0.12</v>
      </c>
      <c r="X105" t="n">
        <v>0.08</v>
      </c>
      <c r="Y105" t="n">
        <v>0.5</v>
      </c>
      <c r="Z105" t="n">
        <v>10</v>
      </c>
    </row>
    <row r="106">
      <c r="A106" t="n">
        <v>31</v>
      </c>
      <c r="B106" t="n">
        <v>70</v>
      </c>
      <c r="C106" t="inlineStr">
        <is>
          <t xml:space="preserve">CONCLUIDO	</t>
        </is>
      </c>
      <c r="D106" t="n">
        <v>5.5396</v>
      </c>
      <c r="E106" t="n">
        <v>18.05</v>
      </c>
      <c r="F106" t="n">
        <v>15.68</v>
      </c>
      <c r="G106" t="n">
        <v>188.15</v>
      </c>
      <c r="H106" t="n">
        <v>3.05</v>
      </c>
      <c r="I106" t="n">
        <v>5</v>
      </c>
      <c r="J106" t="n">
        <v>186.29</v>
      </c>
      <c r="K106" t="n">
        <v>47.83</v>
      </c>
      <c r="L106" t="n">
        <v>32</v>
      </c>
      <c r="M106" t="n">
        <v>3</v>
      </c>
      <c r="N106" t="n">
        <v>36.46</v>
      </c>
      <c r="O106" t="n">
        <v>23209.42</v>
      </c>
      <c r="P106" t="n">
        <v>160.59</v>
      </c>
      <c r="Q106" t="n">
        <v>198.04</v>
      </c>
      <c r="R106" t="n">
        <v>29.89</v>
      </c>
      <c r="S106" t="n">
        <v>21.27</v>
      </c>
      <c r="T106" t="n">
        <v>1605.78</v>
      </c>
      <c r="U106" t="n">
        <v>0.71</v>
      </c>
      <c r="V106" t="n">
        <v>0.77</v>
      </c>
      <c r="W106" t="n">
        <v>0.12</v>
      </c>
      <c r="X106" t="n">
        <v>0.09</v>
      </c>
      <c r="Y106" t="n">
        <v>0.5</v>
      </c>
      <c r="Z106" t="n">
        <v>10</v>
      </c>
    </row>
    <row r="107">
      <c r="A107" t="n">
        <v>32</v>
      </c>
      <c r="B107" t="n">
        <v>70</v>
      </c>
      <c r="C107" t="inlineStr">
        <is>
          <t xml:space="preserve">CONCLUIDO	</t>
        </is>
      </c>
      <c r="D107" t="n">
        <v>5.5447</v>
      </c>
      <c r="E107" t="n">
        <v>18.04</v>
      </c>
      <c r="F107" t="n">
        <v>15.66</v>
      </c>
      <c r="G107" t="n">
        <v>187.95</v>
      </c>
      <c r="H107" t="n">
        <v>3.12</v>
      </c>
      <c r="I107" t="n">
        <v>5</v>
      </c>
      <c r="J107" t="n">
        <v>187.8</v>
      </c>
      <c r="K107" t="n">
        <v>47.83</v>
      </c>
      <c r="L107" t="n">
        <v>33</v>
      </c>
      <c r="M107" t="n">
        <v>3</v>
      </c>
      <c r="N107" t="n">
        <v>36.98</v>
      </c>
      <c r="O107" t="n">
        <v>23396.44</v>
      </c>
      <c r="P107" t="n">
        <v>160.05</v>
      </c>
      <c r="Q107" t="n">
        <v>198.04</v>
      </c>
      <c r="R107" t="n">
        <v>29.36</v>
      </c>
      <c r="S107" t="n">
        <v>21.27</v>
      </c>
      <c r="T107" t="n">
        <v>1342.31</v>
      </c>
      <c r="U107" t="n">
        <v>0.72</v>
      </c>
      <c r="V107" t="n">
        <v>0.77</v>
      </c>
      <c r="W107" t="n">
        <v>0.12</v>
      </c>
      <c r="X107" t="n">
        <v>0.07000000000000001</v>
      </c>
      <c r="Y107" t="n">
        <v>0.5</v>
      </c>
      <c r="Z107" t="n">
        <v>10</v>
      </c>
    </row>
    <row r="108">
      <c r="A108" t="n">
        <v>33</v>
      </c>
      <c r="B108" t="n">
        <v>70</v>
      </c>
      <c r="C108" t="inlineStr">
        <is>
          <t xml:space="preserve">CONCLUIDO	</t>
        </is>
      </c>
      <c r="D108" t="n">
        <v>5.5384</v>
      </c>
      <c r="E108" t="n">
        <v>18.06</v>
      </c>
      <c r="F108" t="n">
        <v>15.68</v>
      </c>
      <c r="G108" t="n">
        <v>188.2</v>
      </c>
      <c r="H108" t="n">
        <v>3.19</v>
      </c>
      <c r="I108" t="n">
        <v>5</v>
      </c>
      <c r="J108" t="n">
        <v>189.33</v>
      </c>
      <c r="K108" t="n">
        <v>47.83</v>
      </c>
      <c r="L108" t="n">
        <v>34</v>
      </c>
      <c r="M108" t="n">
        <v>3</v>
      </c>
      <c r="N108" t="n">
        <v>37.5</v>
      </c>
      <c r="O108" t="n">
        <v>23584.16</v>
      </c>
      <c r="P108" t="n">
        <v>159.38</v>
      </c>
      <c r="Q108" t="n">
        <v>198.04</v>
      </c>
      <c r="R108" t="n">
        <v>30.07</v>
      </c>
      <c r="S108" t="n">
        <v>21.27</v>
      </c>
      <c r="T108" t="n">
        <v>1698.91</v>
      </c>
      <c r="U108" t="n">
        <v>0.71</v>
      </c>
      <c r="V108" t="n">
        <v>0.77</v>
      </c>
      <c r="W108" t="n">
        <v>0.12</v>
      </c>
      <c r="X108" t="n">
        <v>0.09</v>
      </c>
      <c r="Y108" t="n">
        <v>0.5</v>
      </c>
      <c r="Z108" t="n">
        <v>10</v>
      </c>
    </row>
    <row r="109">
      <c r="A109" t="n">
        <v>34</v>
      </c>
      <c r="B109" t="n">
        <v>70</v>
      </c>
      <c r="C109" t="inlineStr">
        <is>
          <t xml:space="preserve">CONCLUIDO	</t>
        </is>
      </c>
      <c r="D109" t="n">
        <v>5.5389</v>
      </c>
      <c r="E109" t="n">
        <v>18.05</v>
      </c>
      <c r="F109" t="n">
        <v>15.68</v>
      </c>
      <c r="G109" t="n">
        <v>188.18</v>
      </c>
      <c r="H109" t="n">
        <v>3.25</v>
      </c>
      <c r="I109" t="n">
        <v>5</v>
      </c>
      <c r="J109" t="n">
        <v>190.85</v>
      </c>
      <c r="K109" t="n">
        <v>47.83</v>
      </c>
      <c r="L109" t="n">
        <v>35</v>
      </c>
      <c r="M109" t="n">
        <v>3</v>
      </c>
      <c r="N109" t="n">
        <v>38.03</v>
      </c>
      <c r="O109" t="n">
        <v>23772.6</v>
      </c>
      <c r="P109" t="n">
        <v>157.98</v>
      </c>
      <c r="Q109" t="n">
        <v>198.04</v>
      </c>
      <c r="R109" t="n">
        <v>29.99</v>
      </c>
      <c r="S109" t="n">
        <v>21.27</v>
      </c>
      <c r="T109" t="n">
        <v>1660.38</v>
      </c>
      <c r="U109" t="n">
        <v>0.71</v>
      </c>
      <c r="V109" t="n">
        <v>0.77</v>
      </c>
      <c r="W109" t="n">
        <v>0.12</v>
      </c>
      <c r="X109" t="n">
        <v>0.09</v>
      </c>
      <c r="Y109" t="n">
        <v>0.5</v>
      </c>
      <c r="Z109" t="n">
        <v>10</v>
      </c>
    </row>
    <row r="110">
      <c r="A110" t="n">
        <v>35</v>
      </c>
      <c r="B110" t="n">
        <v>70</v>
      </c>
      <c r="C110" t="inlineStr">
        <is>
          <t xml:space="preserve">CONCLUIDO	</t>
        </is>
      </c>
      <c r="D110" t="n">
        <v>5.5432</v>
      </c>
      <c r="E110" t="n">
        <v>18.04</v>
      </c>
      <c r="F110" t="n">
        <v>15.67</v>
      </c>
      <c r="G110" t="n">
        <v>188.01</v>
      </c>
      <c r="H110" t="n">
        <v>3.32</v>
      </c>
      <c r="I110" t="n">
        <v>5</v>
      </c>
      <c r="J110" t="n">
        <v>192.39</v>
      </c>
      <c r="K110" t="n">
        <v>47.83</v>
      </c>
      <c r="L110" t="n">
        <v>36</v>
      </c>
      <c r="M110" t="n">
        <v>3</v>
      </c>
      <c r="N110" t="n">
        <v>38.56</v>
      </c>
      <c r="O110" t="n">
        <v>23961.75</v>
      </c>
      <c r="P110" t="n">
        <v>155.52</v>
      </c>
      <c r="Q110" t="n">
        <v>198.04</v>
      </c>
      <c r="R110" t="n">
        <v>29.54</v>
      </c>
      <c r="S110" t="n">
        <v>21.27</v>
      </c>
      <c r="T110" t="n">
        <v>1430.61</v>
      </c>
      <c r="U110" t="n">
        <v>0.72</v>
      </c>
      <c r="V110" t="n">
        <v>0.77</v>
      </c>
      <c r="W110" t="n">
        <v>0.12</v>
      </c>
      <c r="X110" t="n">
        <v>0.07000000000000001</v>
      </c>
      <c r="Y110" t="n">
        <v>0.5</v>
      </c>
      <c r="Z110" t="n">
        <v>10</v>
      </c>
    </row>
    <row r="111">
      <c r="A111" t="n">
        <v>36</v>
      </c>
      <c r="B111" t="n">
        <v>70</v>
      </c>
      <c r="C111" t="inlineStr">
        <is>
          <t xml:space="preserve">CONCLUIDO	</t>
        </is>
      </c>
      <c r="D111" t="n">
        <v>5.5544</v>
      </c>
      <c r="E111" t="n">
        <v>18</v>
      </c>
      <c r="F111" t="n">
        <v>15.66</v>
      </c>
      <c r="G111" t="n">
        <v>234.9</v>
      </c>
      <c r="H111" t="n">
        <v>3.39</v>
      </c>
      <c r="I111" t="n">
        <v>4</v>
      </c>
      <c r="J111" t="n">
        <v>193.93</v>
      </c>
      <c r="K111" t="n">
        <v>47.83</v>
      </c>
      <c r="L111" t="n">
        <v>37</v>
      </c>
      <c r="M111" t="n">
        <v>1</v>
      </c>
      <c r="N111" t="n">
        <v>39.1</v>
      </c>
      <c r="O111" t="n">
        <v>24151.64</v>
      </c>
      <c r="P111" t="n">
        <v>154.21</v>
      </c>
      <c r="Q111" t="n">
        <v>198.05</v>
      </c>
      <c r="R111" t="n">
        <v>29.27</v>
      </c>
      <c r="S111" t="n">
        <v>21.27</v>
      </c>
      <c r="T111" t="n">
        <v>1305.11</v>
      </c>
      <c r="U111" t="n">
        <v>0.73</v>
      </c>
      <c r="V111" t="n">
        <v>0.77</v>
      </c>
      <c r="W111" t="n">
        <v>0.12</v>
      </c>
      <c r="X111" t="n">
        <v>0.07000000000000001</v>
      </c>
      <c r="Y111" t="n">
        <v>0.5</v>
      </c>
      <c r="Z111" t="n">
        <v>10</v>
      </c>
    </row>
    <row r="112">
      <c r="A112" t="n">
        <v>37</v>
      </c>
      <c r="B112" t="n">
        <v>70</v>
      </c>
      <c r="C112" t="inlineStr">
        <is>
          <t xml:space="preserve">CONCLUIDO	</t>
        </is>
      </c>
      <c r="D112" t="n">
        <v>5.5561</v>
      </c>
      <c r="E112" t="n">
        <v>18</v>
      </c>
      <c r="F112" t="n">
        <v>15.65</v>
      </c>
      <c r="G112" t="n">
        <v>234.82</v>
      </c>
      <c r="H112" t="n">
        <v>3.45</v>
      </c>
      <c r="I112" t="n">
        <v>4</v>
      </c>
      <c r="J112" t="n">
        <v>195.47</v>
      </c>
      <c r="K112" t="n">
        <v>47.83</v>
      </c>
      <c r="L112" t="n">
        <v>38</v>
      </c>
      <c r="M112" t="n">
        <v>0</v>
      </c>
      <c r="N112" t="n">
        <v>39.64</v>
      </c>
      <c r="O112" t="n">
        <v>24342.26</v>
      </c>
      <c r="P112" t="n">
        <v>155.3</v>
      </c>
      <c r="Q112" t="n">
        <v>198.04</v>
      </c>
      <c r="R112" t="n">
        <v>29.02</v>
      </c>
      <c r="S112" t="n">
        <v>21.27</v>
      </c>
      <c r="T112" t="n">
        <v>1177.62</v>
      </c>
      <c r="U112" t="n">
        <v>0.73</v>
      </c>
      <c r="V112" t="n">
        <v>0.77</v>
      </c>
      <c r="W112" t="n">
        <v>0.12</v>
      </c>
      <c r="X112" t="n">
        <v>0.06</v>
      </c>
      <c r="Y112" t="n">
        <v>0.5</v>
      </c>
      <c r="Z112" t="n">
        <v>10</v>
      </c>
    </row>
    <row r="113">
      <c r="A113" t="n">
        <v>0</v>
      </c>
      <c r="B113" t="n">
        <v>90</v>
      </c>
      <c r="C113" t="inlineStr">
        <is>
          <t xml:space="preserve">CONCLUIDO	</t>
        </is>
      </c>
      <c r="D113" t="n">
        <v>3.5467</v>
      </c>
      <c r="E113" t="n">
        <v>28.2</v>
      </c>
      <c r="F113" t="n">
        <v>19.3</v>
      </c>
      <c r="G113" t="n">
        <v>6.36</v>
      </c>
      <c r="H113" t="n">
        <v>0.1</v>
      </c>
      <c r="I113" t="n">
        <v>182</v>
      </c>
      <c r="J113" t="n">
        <v>176.73</v>
      </c>
      <c r="K113" t="n">
        <v>52.44</v>
      </c>
      <c r="L113" t="n">
        <v>1</v>
      </c>
      <c r="M113" t="n">
        <v>180</v>
      </c>
      <c r="N113" t="n">
        <v>33.29</v>
      </c>
      <c r="O113" t="n">
        <v>22031.19</v>
      </c>
      <c r="P113" t="n">
        <v>252.34</v>
      </c>
      <c r="Q113" t="n">
        <v>198.09</v>
      </c>
      <c r="R113" t="n">
        <v>143.26</v>
      </c>
      <c r="S113" t="n">
        <v>21.27</v>
      </c>
      <c r="T113" t="n">
        <v>57405.9</v>
      </c>
      <c r="U113" t="n">
        <v>0.15</v>
      </c>
      <c r="V113" t="n">
        <v>0.63</v>
      </c>
      <c r="W113" t="n">
        <v>0.39</v>
      </c>
      <c r="X113" t="n">
        <v>3.71</v>
      </c>
      <c r="Y113" t="n">
        <v>0.5</v>
      </c>
      <c r="Z113" t="n">
        <v>10</v>
      </c>
    </row>
    <row r="114">
      <c r="A114" t="n">
        <v>1</v>
      </c>
      <c r="B114" t="n">
        <v>90</v>
      </c>
      <c r="C114" t="inlineStr">
        <is>
          <t xml:space="preserve">CONCLUIDO	</t>
        </is>
      </c>
      <c r="D114" t="n">
        <v>4.4297</v>
      </c>
      <c r="E114" t="n">
        <v>22.57</v>
      </c>
      <c r="F114" t="n">
        <v>17.24</v>
      </c>
      <c r="G114" t="n">
        <v>12.61</v>
      </c>
      <c r="H114" t="n">
        <v>0.2</v>
      </c>
      <c r="I114" t="n">
        <v>82</v>
      </c>
      <c r="J114" t="n">
        <v>178.21</v>
      </c>
      <c r="K114" t="n">
        <v>52.44</v>
      </c>
      <c r="L114" t="n">
        <v>2</v>
      </c>
      <c r="M114" t="n">
        <v>80</v>
      </c>
      <c r="N114" t="n">
        <v>33.77</v>
      </c>
      <c r="O114" t="n">
        <v>22213.89</v>
      </c>
      <c r="P114" t="n">
        <v>224.7</v>
      </c>
      <c r="Q114" t="n">
        <v>198.06</v>
      </c>
      <c r="R114" t="n">
        <v>78.43000000000001</v>
      </c>
      <c r="S114" t="n">
        <v>21.27</v>
      </c>
      <c r="T114" t="n">
        <v>25495.4</v>
      </c>
      <c r="U114" t="n">
        <v>0.27</v>
      </c>
      <c r="V114" t="n">
        <v>0.7</v>
      </c>
      <c r="W114" t="n">
        <v>0.24</v>
      </c>
      <c r="X114" t="n">
        <v>1.64</v>
      </c>
      <c r="Y114" t="n">
        <v>0.5</v>
      </c>
      <c r="Z114" t="n">
        <v>10</v>
      </c>
    </row>
    <row r="115">
      <c r="A115" t="n">
        <v>2</v>
      </c>
      <c r="B115" t="n">
        <v>90</v>
      </c>
      <c r="C115" t="inlineStr">
        <is>
          <t xml:space="preserve">CONCLUIDO	</t>
        </is>
      </c>
      <c r="D115" t="n">
        <v>4.7758</v>
      </c>
      <c r="E115" t="n">
        <v>20.94</v>
      </c>
      <c r="F115" t="n">
        <v>16.63</v>
      </c>
      <c r="G115" t="n">
        <v>18.83</v>
      </c>
      <c r="H115" t="n">
        <v>0.3</v>
      </c>
      <c r="I115" t="n">
        <v>53</v>
      </c>
      <c r="J115" t="n">
        <v>179.7</v>
      </c>
      <c r="K115" t="n">
        <v>52.44</v>
      </c>
      <c r="L115" t="n">
        <v>3</v>
      </c>
      <c r="M115" t="n">
        <v>51</v>
      </c>
      <c r="N115" t="n">
        <v>34.26</v>
      </c>
      <c r="O115" t="n">
        <v>22397.24</v>
      </c>
      <c r="P115" t="n">
        <v>216.34</v>
      </c>
      <c r="Q115" t="n">
        <v>198.07</v>
      </c>
      <c r="R115" t="n">
        <v>59.56</v>
      </c>
      <c r="S115" t="n">
        <v>21.27</v>
      </c>
      <c r="T115" t="n">
        <v>16201.92</v>
      </c>
      <c r="U115" t="n">
        <v>0.36</v>
      </c>
      <c r="V115" t="n">
        <v>0.73</v>
      </c>
      <c r="W115" t="n">
        <v>0.19</v>
      </c>
      <c r="X115" t="n">
        <v>1.04</v>
      </c>
      <c r="Y115" t="n">
        <v>0.5</v>
      </c>
      <c r="Z115" t="n">
        <v>10</v>
      </c>
    </row>
    <row r="116">
      <c r="A116" t="n">
        <v>3</v>
      </c>
      <c r="B116" t="n">
        <v>90</v>
      </c>
      <c r="C116" t="inlineStr">
        <is>
          <t xml:space="preserve">CONCLUIDO	</t>
        </is>
      </c>
      <c r="D116" t="n">
        <v>4.9631</v>
      </c>
      <c r="E116" t="n">
        <v>20.15</v>
      </c>
      <c r="F116" t="n">
        <v>16.34</v>
      </c>
      <c r="G116" t="n">
        <v>25.14</v>
      </c>
      <c r="H116" t="n">
        <v>0.39</v>
      </c>
      <c r="I116" t="n">
        <v>39</v>
      </c>
      <c r="J116" t="n">
        <v>181.19</v>
      </c>
      <c r="K116" t="n">
        <v>52.44</v>
      </c>
      <c r="L116" t="n">
        <v>4</v>
      </c>
      <c r="M116" t="n">
        <v>37</v>
      </c>
      <c r="N116" t="n">
        <v>34.75</v>
      </c>
      <c r="O116" t="n">
        <v>22581.25</v>
      </c>
      <c r="P116" t="n">
        <v>212.18</v>
      </c>
      <c r="Q116" t="n">
        <v>198.04</v>
      </c>
      <c r="R116" t="n">
        <v>50.4</v>
      </c>
      <c r="S116" t="n">
        <v>21.27</v>
      </c>
      <c r="T116" t="n">
        <v>11692.65</v>
      </c>
      <c r="U116" t="n">
        <v>0.42</v>
      </c>
      <c r="V116" t="n">
        <v>0.74</v>
      </c>
      <c r="W116" t="n">
        <v>0.17</v>
      </c>
      <c r="X116" t="n">
        <v>0.75</v>
      </c>
      <c r="Y116" t="n">
        <v>0.5</v>
      </c>
      <c r="Z116" t="n">
        <v>10</v>
      </c>
    </row>
    <row r="117">
      <c r="A117" t="n">
        <v>4</v>
      </c>
      <c r="B117" t="n">
        <v>90</v>
      </c>
      <c r="C117" t="inlineStr">
        <is>
          <t xml:space="preserve">CONCLUIDO	</t>
        </is>
      </c>
      <c r="D117" t="n">
        <v>5.0509</v>
      </c>
      <c r="E117" t="n">
        <v>19.8</v>
      </c>
      <c r="F117" t="n">
        <v>16.24</v>
      </c>
      <c r="G117" t="n">
        <v>30.45</v>
      </c>
      <c r="H117" t="n">
        <v>0.49</v>
      </c>
      <c r="I117" t="n">
        <v>32</v>
      </c>
      <c r="J117" t="n">
        <v>182.69</v>
      </c>
      <c r="K117" t="n">
        <v>52.44</v>
      </c>
      <c r="L117" t="n">
        <v>5</v>
      </c>
      <c r="M117" t="n">
        <v>30</v>
      </c>
      <c r="N117" t="n">
        <v>35.25</v>
      </c>
      <c r="O117" t="n">
        <v>22766.06</v>
      </c>
      <c r="P117" t="n">
        <v>210.37</v>
      </c>
      <c r="Q117" t="n">
        <v>198.04</v>
      </c>
      <c r="R117" t="n">
        <v>47.47</v>
      </c>
      <c r="S117" t="n">
        <v>21.27</v>
      </c>
      <c r="T117" t="n">
        <v>10262.77</v>
      </c>
      <c r="U117" t="n">
        <v>0.45</v>
      </c>
      <c r="V117" t="n">
        <v>0.75</v>
      </c>
      <c r="W117" t="n">
        <v>0.16</v>
      </c>
      <c r="X117" t="n">
        <v>0.65</v>
      </c>
      <c r="Y117" t="n">
        <v>0.5</v>
      </c>
      <c r="Z117" t="n">
        <v>10</v>
      </c>
    </row>
    <row r="118">
      <c r="A118" t="n">
        <v>5</v>
      </c>
      <c r="B118" t="n">
        <v>90</v>
      </c>
      <c r="C118" t="inlineStr">
        <is>
          <t xml:space="preserve">CONCLUIDO	</t>
        </is>
      </c>
      <c r="D118" t="n">
        <v>5.1428</v>
      </c>
      <c r="E118" t="n">
        <v>19.44</v>
      </c>
      <c r="F118" t="n">
        <v>16.1</v>
      </c>
      <c r="G118" t="n">
        <v>37.15</v>
      </c>
      <c r="H118" t="n">
        <v>0.58</v>
      </c>
      <c r="I118" t="n">
        <v>26</v>
      </c>
      <c r="J118" t="n">
        <v>184.19</v>
      </c>
      <c r="K118" t="n">
        <v>52.44</v>
      </c>
      <c r="L118" t="n">
        <v>6</v>
      </c>
      <c r="M118" t="n">
        <v>24</v>
      </c>
      <c r="N118" t="n">
        <v>35.75</v>
      </c>
      <c r="O118" t="n">
        <v>22951.43</v>
      </c>
      <c r="P118" t="n">
        <v>208.22</v>
      </c>
      <c r="Q118" t="n">
        <v>198.04</v>
      </c>
      <c r="R118" t="n">
        <v>43.08</v>
      </c>
      <c r="S118" t="n">
        <v>21.27</v>
      </c>
      <c r="T118" t="n">
        <v>8100.02</v>
      </c>
      <c r="U118" t="n">
        <v>0.49</v>
      </c>
      <c r="V118" t="n">
        <v>0.75</v>
      </c>
      <c r="W118" t="n">
        <v>0.15</v>
      </c>
      <c r="X118" t="n">
        <v>0.51</v>
      </c>
      <c r="Y118" t="n">
        <v>0.5</v>
      </c>
      <c r="Z118" t="n">
        <v>10</v>
      </c>
    </row>
    <row r="119">
      <c r="A119" t="n">
        <v>6</v>
      </c>
      <c r="B119" t="n">
        <v>90</v>
      </c>
      <c r="C119" t="inlineStr">
        <is>
          <t xml:space="preserve">CONCLUIDO	</t>
        </is>
      </c>
      <c r="D119" t="n">
        <v>5.1865</v>
      </c>
      <c r="E119" t="n">
        <v>19.28</v>
      </c>
      <c r="F119" t="n">
        <v>16.04</v>
      </c>
      <c r="G119" t="n">
        <v>41.85</v>
      </c>
      <c r="H119" t="n">
        <v>0.67</v>
      </c>
      <c r="I119" t="n">
        <v>23</v>
      </c>
      <c r="J119" t="n">
        <v>185.7</v>
      </c>
      <c r="K119" t="n">
        <v>52.44</v>
      </c>
      <c r="L119" t="n">
        <v>7</v>
      </c>
      <c r="M119" t="n">
        <v>21</v>
      </c>
      <c r="N119" t="n">
        <v>36.26</v>
      </c>
      <c r="O119" t="n">
        <v>23137.49</v>
      </c>
      <c r="P119" t="n">
        <v>206.87</v>
      </c>
      <c r="Q119" t="n">
        <v>198.05</v>
      </c>
      <c r="R119" t="n">
        <v>41.26</v>
      </c>
      <c r="S119" t="n">
        <v>21.27</v>
      </c>
      <c r="T119" t="n">
        <v>7203.64</v>
      </c>
      <c r="U119" t="n">
        <v>0.52</v>
      </c>
      <c r="V119" t="n">
        <v>0.76</v>
      </c>
      <c r="W119" t="n">
        <v>0.14</v>
      </c>
      <c r="X119" t="n">
        <v>0.45</v>
      </c>
      <c r="Y119" t="n">
        <v>0.5</v>
      </c>
      <c r="Z119" t="n">
        <v>10</v>
      </c>
    </row>
    <row r="120">
      <c r="A120" t="n">
        <v>7</v>
      </c>
      <c r="B120" t="n">
        <v>90</v>
      </c>
      <c r="C120" t="inlineStr">
        <is>
          <t xml:space="preserve">CONCLUIDO	</t>
        </is>
      </c>
      <c r="D120" t="n">
        <v>5.2332</v>
      </c>
      <c r="E120" t="n">
        <v>19.11</v>
      </c>
      <c r="F120" t="n">
        <v>15.98</v>
      </c>
      <c r="G120" t="n">
        <v>47.93</v>
      </c>
      <c r="H120" t="n">
        <v>0.76</v>
      </c>
      <c r="I120" t="n">
        <v>20</v>
      </c>
      <c r="J120" t="n">
        <v>187.22</v>
      </c>
      <c r="K120" t="n">
        <v>52.44</v>
      </c>
      <c r="L120" t="n">
        <v>8</v>
      </c>
      <c r="M120" t="n">
        <v>18</v>
      </c>
      <c r="N120" t="n">
        <v>36.78</v>
      </c>
      <c r="O120" t="n">
        <v>23324.24</v>
      </c>
      <c r="P120" t="n">
        <v>205.98</v>
      </c>
      <c r="Q120" t="n">
        <v>198.04</v>
      </c>
      <c r="R120" t="n">
        <v>39.1</v>
      </c>
      <c r="S120" t="n">
        <v>21.27</v>
      </c>
      <c r="T120" t="n">
        <v>6135.65</v>
      </c>
      <c r="U120" t="n">
        <v>0.54</v>
      </c>
      <c r="V120" t="n">
        <v>0.76</v>
      </c>
      <c r="W120" t="n">
        <v>0.14</v>
      </c>
      <c r="X120" t="n">
        <v>0.38</v>
      </c>
      <c r="Y120" t="n">
        <v>0.5</v>
      </c>
      <c r="Z120" t="n">
        <v>10</v>
      </c>
    </row>
    <row r="121">
      <c r="A121" t="n">
        <v>8</v>
      </c>
      <c r="B121" t="n">
        <v>90</v>
      </c>
      <c r="C121" t="inlineStr">
        <is>
          <t xml:space="preserve">CONCLUIDO	</t>
        </is>
      </c>
      <c r="D121" t="n">
        <v>5.2584</v>
      </c>
      <c r="E121" t="n">
        <v>19.02</v>
      </c>
      <c r="F121" t="n">
        <v>15.96</v>
      </c>
      <c r="G121" t="n">
        <v>53.19</v>
      </c>
      <c r="H121" t="n">
        <v>0.85</v>
      </c>
      <c r="I121" t="n">
        <v>18</v>
      </c>
      <c r="J121" t="n">
        <v>188.74</v>
      </c>
      <c r="K121" t="n">
        <v>52.44</v>
      </c>
      <c r="L121" t="n">
        <v>9</v>
      </c>
      <c r="M121" t="n">
        <v>16</v>
      </c>
      <c r="N121" t="n">
        <v>37.3</v>
      </c>
      <c r="O121" t="n">
        <v>23511.69</v>
      </c>
      <c r="P121" t="n">
        <v>205.43</v>
      </c>
      <c r="Q121" t="n">
        <v>198.05</v>
      </c>
      <c r="R121" t="n">
        <v>38.61</v>
      </c>
      <c r="S121" t="n">
        <v>21.27</v>
      </c>
      <c r="T121" t="n">
        <v>5904.69</v>
      </c>
      <c r="U121" t="n">
        <v>0.55</v>
      </c>
      <c r="V121" t="n">
        <v>0.76</v>
      </c>
      <c r="W121" t="n">
        <v>0.14</v>
      </c>
      <c r="X121" t="n">
        <v>0.36</v>
      </c>
      <c r="Y121" t="n">
        <v>0.5</v>
      </c>
      <c r="Z121" t="n">
        <v>10</v>
      </c>
    </row>
    <row r="122">
      <c r="A122" t="n">
        <v>9</v>
      </c>
      <c r="B122" t="n">
        <v>90</v>
      </c>
      <c r="C122" t="inlineStr">
        <is>
          <t xml:space="preserve">CONCLUIDO	</t>
        </is>
      </c>
      <c r="D122" t="n">
        <v>5.2944</v>
      </c>
      <c r="E122" t="n">
        <v>18.89</v>
      </c>
      <c r="F122" t="n">
        <v>15.9</v>
      </c>
      <c r="G122" t="n">
        <v>59.62</v>
      </c>
      <c r="H122" t="n">
        <v>0.93</v>
      </c>
      <c r="I122" t="n">
        <v>16</v>
      </c>
      <c r="J122" t="n">
        <v>190.26</v>
      </c>
      <c r="K122" t="n">
        <v>52.44</v>
      </c>
      <c r="L122" t="n">
        <v>10</v>
      </c>
      <c r="M122" t="n">
        <v>14</v>
      </c>
      <c r="N122" t="n">
        <v>37.82</v>
      </c>
      <c r="O122" t="n">
        <v>23699.85</v>
      </c>
      <c r="P122" t="n">
        <v>204.02</v>
      </c>
      <c r="Q122" t="n">
        <v>198.04</v>
      </c>
      <c r="R122" t="n">
        <v>36.7</v>
      </c>
      <c r="S122" t="n">
        <v>21.27</v>
      </c>
      <c r="T122" t="n">
        <v>4958.88</v>
      </c>
      <c r="U122" t="n">
        <v>0.58</v>
      </c>
      <c r="V122" t="n">
        <v>0.76</v>
      </c>
      <c r="W122" t="n">
        <v>0.13</v>
      </c>
      <c r="X122" t="n">
        <v>0.3</v>
      </c>
      <c r="Y122" t="n">
        <v>0.5</v>
      </c>
      <c r="Z122" t="n">
        <v>10</v>
      </c>
    </row>
    <row r="123">
      <c r="A123" t="n">
        <v>10</v>
      </c>
      <c r="B123" t="n">
        <v>90</v>
      </c>
      <c r="C123" t="inlineStr">
        <is>
          <t xml:space="preserve">CONCLUIDO	</t>
        </is>
      </c>
      <c r="D123" t="n">
        <v>5.3086</v>
      </c>
      <c r="E123" t="n">
        <v>18.84</v>
      </c>
      <c r="F123" t="n">
        <v>15.88</v>
      </c>
      <c r="G123" t="n">
        <v>63.53</v>
      </c>
      <c r="H123" t="n">
        <v>1.02</v>
      </c>
      <c r="I123" t="n">
        <v>15</v>
      </c>
      <c r="J123" t="n">
        <v>191.79</v>
      </c>
      <c r="K123" t="n">
        <v>52.44</v>
      </c>
      <c r="L123" t="n">
        <v>11</v>
      </c>
      <c r="M123" t="n">
        <v>13</v>
      </c>
      <c r="N123" t="n">
        <v>38.35</v>
      </c>
      <c r="O123" t="n">
        <v>23888.73</v>
      </c>
      <c r="P123" t="n">
        <v>203.4</v>
      </c>
      <c r="Q123" t="n">
        <v>198.05</v>
      </c>
      <c r="R123" t="n">
        <v>36.34</v>
      </c>
      <c r="S123" t="n">
        <v>21.27</v>
      </c>
      <c r="T123" t="n">
        <v>4784.16</v>
      </c>
      <c r="U123" t="n">
        <v>0.59</v>
      </c>
      <c r="V123" t="n">
        <v>0.76</v>
      </c>
      <c r="W123" t="n">
        <v>0.13</v>
      </c>
      <c r="X123" t="n">
        <v>0.29</v>
      </c>
      <c r="Y123" t="n">
        <v>0.5</v>
      </c>
      <c r="Z123" t="n">
        <v>10</v>
      </c>
    </row>
    <row r="124">
      <c r="A124" t="n">
        <v>11</v>
      </c>
      <c r="B124" t="n">
        <v>90</v>
      </c>
      <c r="C124" t="inlineStr">
        <is>
          <t xml:space="preserve">CONCLUIDO	</t>
        </is>
      </c>
      <c r="D124" t="n">
        <v>5.3241</v>
      </c>
      <c r="E124" t="n">
        <v>18.78</v>
      </c>
      <c r="F124" t="n">
        <v>15.86</v>
      </c>
      <c r="G124" t="n">
        <v>67.98999999999999</v>
      </c>
      <c r="H124" t="n">
        <v>1.1</v>
      </c>
      <c r="I124" t="n">
        <v>14</v>
      </c>
      <c r="J124" t="n">
        <v>193.33</v>
      </c>
      <c r="K124" t="n">
        <v>52.44</v>
      </c>
      <c r="L124" t="n">
        <v>12</v>
      </c>
      <c r="M124" t="n">
        <v>12</v>
      </c>
      <c r="N124" t="n">
        <v>38.89</v>
      </c>
      <c r="O124" t="n">
        <v>24078.33</v>
      </c>
      <c r="P124" t="n">
        <v>203.22</v>
      </c>
      <c r="Q124" t="n">
        <v>198.05</v>
      </c>
      <c r="R124" t="n">
        <v>35.72</v>
      </c>
      <c r="S124" t="n">
        <v>21.27</v>
      </c>
      <c r="T124" t="n">
        <v>4478.93</v>
      </c>
      <c r="U124" t="n">
        <v>0.6</v>
      </c>
      <c r="V124" t="n">
        <v>0.76</v>
      </c>
      <c r="W124" t="n">
        <v>0.13</v>
      </c>
      <c r="X124" t="n">
        <v>0.27</v>
      </c>
      <c r="Y124" t="n">
        <v>0.5</v>
      </c>
      <c r="Z124" t="n">
        <v>10</v>
      </c>
    </row>
    <row r="125">
      <c r="A125" t="n">
        <v>12</v>
      </c>
      <c r="B125" t="n">
        <v>90</v>
      </c>
      <c r="C125" t="inlineStr">
        <is>
          <t xml:space="preserve">CONCLUIDO	</t>
        </is>
      </c>
      <c r="D125" t="n">
        <v>5.3478</v>
      </c>
      <c r="E125" t="n">
        <v>18.7</v>
      </c>
      <c r="F125" t="n">
        <v>15.82</v>
      </c>
      <c r="G125" t="n">
        <v>73</v>
      </c>
      <c r="H125" t="n">
        <v>1.18</v>
      </c>
      <c r="I125" t="n">
        <v>13</v>
      </c>
      <c r="J125" t="n">
        <v>194.88</v>
      </c>
      <c r="K125" t="n">
        <v>52.44</v>
      </c>
      <c r="L125" t="n">
        <v>13</v>
      </c>
      <c r="M125" t="n">
        <v>11</v>
      </c>
      <c r="N125" t="n">
        <v>39.43</v>
      </c>
      <c r="O125" t="n">
        <v>24268.67</v>
      </c>
      <c r="P125" t="n">
        <v>201.79</v>
      </c>
      <c r="Q125" t="n">
        <v>198.04</v>
      </c>
      <c r="R125" t="n">
        <v>34.28</v>
      </c>
      <c r="S125" t="n">
        <v>21.27</v>
      </c>
      <c r="T125" t="n">
        <v>3761.53</v>
      </c>
      <c r="U125" t="n">
        <v>0.62</v>
      </c>
      <c r="V125" t="n">
        <v>0.77</v>
      </c>
      <c r="W125" t="n">
        <v>0.12</v>
      </c>
      <c r="X125" t="n">
        <v>0.22</v>
      </c>
      <c r="Y125" t="n">
        <v>0.5</v>
      </c>
      <c r="Z125" t="n">
        <v>10</v>
      </c>
    </row>
    <row r="126">
      <c r="A126" t="n">
        <v>13</v>
      </c>
      <c r="B126" t="n">
        <v>90</v>
      </c>
      <c r="C126" t="inlineStr">
        <is>
          <t xml:space="preserve">CONCLUIDO	</t>
        </is>
      </c>
      <c r="D126" t="n">
        <v>5.3556</v>
      </c>
      <c r="E126" t="n">
        <v>18.67</v>
      </c>
      <c r="F126" t="n">
        <v>15.82</v>
      </c>
      <c r="G126" t="n">
        <v>79.12</v>
      </c>
      <c r="H126" t="n">
        <v>1.27</v>
      </c>
      <c r="I126" t="n">
        <v>12</v>
      </c>
      <c r="J126" t="n">
        <v>196.42</v>
      </c>
      <c r="K126" t="n">
        <v>52.44</v>
      </c>
      <c r="L126" t="n">
        <v>14</v>
      </c>
      <c r="M126" t="n">
        <v>10</v>
      </c>
      <c r="N126" t="n">
        <v>39.98</v>
      </c>
      <c r="O126" t="n">
        <v>24459.75</v>
      </c>
      <c r="P126" t="n">
        <v>202.09</v>
      </c>
      <c r="Q126" t="n">
        <v>198.05</v>
      </c>
      <c r="R126" t="n">
        <v>34.44</v>
      </c>
      <c r="S126" t="n">
        <v>21.27</v>
      </c>
      <c r="T126" t="n">
        <v>3850.19</v>
      </c>
      <c r="U126" t="n">
        <v>0.62</v>
      </c>
      <c r="V126" t="n">
        <v>0.77</v>
      </c>
      <c r="W126" t="n">
        <v>0.13</v>
      </c>
      <c r="X126" t="n">
        <v>0.23</v>
      </c>
      <c r="Y126" t="n">
        <v>0.5</v>
      </c>
      <c r="Z126" t="n">
        <v>10</v>
      </c>
    </row>
    <row r="127">
      <c r="A127" t="n">
        <v>14</v>
      </c>
      <c r="B127" t="n">
        <v>90</v>
      </c>
      <c r="C127" t="inlineStr">
        <is>
          <t xml:space="preserve">CONCLUIDO	</t>
        </is>
      </c>
      <c r="D127" t="n">
        <v>5.3709</v>
      </c>
      <c r="E127" t="n">
        <v>18.62</v>
      </c>
      <c r="F127" t="n">
        <v>15.81</v>
      </c>
      <c r="G127" t="n">
        <v>86.22</v>
      </c>
      <c r="H127" t="n">
        <v>1.35</v>
      </c>
      <c r="I127" t="n">
        <v>11</v>
      </c>
      <c r="J127" t="n">
        <v>197.98</v>
      </c>
      <c r="K127" t="n">
        <v>52.44</v>
      </c>
      <c r="L127" t="n">
        <v>15</v>
      </c>
      <c r="M127" t="n">
        <v>9</v>
      </c>
      <c r="N127" t="n">
        <v>40.54</v>
      </c>
      <c r="O127" t="n">
        <v>24651.58</v>
      </c>
      <c r="P127" t="n">
        <v>201.44</v>
      </c>
      <c r="Q127" t="n">
        <v>198.04</v>
      </c>
      <c r="R127" t="n">
        <v>33.9</v>
      </c>
      <c r="S127" t="n">
        <v>21.27</v>
      </c>
      <c r="T127" t="n">
        <v>3585.34</v>
      </c>
      <c r="U127" t="n">
        <v>0.63</v>
      </c>
      <c r="V127" t="n">
        <v>0.77</v>
      </c>
      <c r="W127" t="n">
        <v>0.13</v>
      </c>
      <c r="X127" t="n">
        <v>0.21</v>
      </c>
      <c r="Y127" t="n">
        <v>0.5</v>
      </c>
      <c r="Z127" t="n">
        <v>10</v>
      </c>
    </row>
    <row r="128">
      <c r="A128" t="n">
        <v>15</v>
      </c>
      <c r="B128" t="n">
        <v>90</v>
      </c>
      <c r="C128" t="inlineStr">
        <is>
          <t xml:space="preserve">CONCLUIDO	</t>
        </is>
      </c>
      <c r="D128" t="n">
        <v>5.3914</v>
      </c>
      <c r="E128" t="n">
        <v>18.55</v>
      </c>
      <c r="F128" t="n">
        <v>15.77</v>
      </c>
      <c r="G128" t="n">
        <v>94.63</v>
      </c>
      <c r="H128" t="n">
        <v>1.42</v>
      </c>
      <c r="I128" t="n">
        <v>10</v>
      </c>
      <c r="J128" t="n">
        <v>199.54</v>
      </c>
      <c r="K128" t="n">
        <v>52.44</v>
      </c>
      <c r="L128" t="n">
        <v>16</v>
      </c>
      <c r="M128" t="n">
        <v>8</v>
      </c>
      <c r="N128" t="n">
        <v>41.1</v>
      </c>
      <c r="O128" t="n">
        <v>24844.17</v>
      </c>
      <c r="P128" t="n">
        <v>200.54</v>
      </c>
      <c r="Q128" t="n">
        <v>198.04</v>
      </c>
      <c r="R128" t="n">
        <v>32.83</v>
      </c>
      <c r="S128" t="n">
        <v>21.27</v>
      </c>
      <c r="T128" t="n">
        <v>3054.13</v>
      </c>
      <c r="U128" t="n">
        <v>0.65</v>
      </c>
      <c r="V128" t="n">
        <v>0.77</v>
      </c>
      <c r="W128" t="n">
        <v>0.12</v>
      </c>
      <c r="X128" t="n">
        <v>0.18</v>
      </c>
      <c r="Y128" t="n">
        <v>0.5</v>
      </c>
      <c r="Z128" t="n">
        <v>10</v>
      </c>
    </row>
    <row r="129">
      <c r="A129" t="n">
        <v>16</v>
      </c>
      <c r="B129" t="n">
        <v>90</v>
      </c>
      <c r="C129" t="inlineStr">
        <is>
          <t xml:space="preserve">CONCLUIDO	</t>
        </is>
      </c>
      <c r="D129" t="n">
        <v>5.4038</v>
      </c>
      <c r="E129" t="n">
        <v>18.51</v>
      </c>
      <c r="F129" t="n">
        <v>15.73</v>
      </c>
      <c r="G129" t="n">
        <v>94.38</v>
      </c>
      <c r="H129" t="n">
        <v>1.5</v>
      </c>
      <c r="I129" t="n">
        <v>10</v>
      </c>
      <c r="J129" t="n">
        <v>201.11</v>
      </c>
      <c r="K129" t="n">
        <v>52.44</v>
      </c>
      <c r="L129" t="n">
        <v>17</v>
      </c>
      <c r="M129" t="n">
        <v>8</v>
      </c>
      <c r="N129" t="n">
        <v>41.67</v>
      </c>
      <c r="O129" t="n">
        <v>25037.53</v>
      </c>
      <c r="P129" t="n">
        <v>200.26</v>
      </c>
      <c r="Q129" t="n">
        <v>198.04</v>
      </c>
      <c r="R129" t="n">
        <v>31.37</v>
      </c>
      <c r="S129" t="n">
        <v>21.27</v>
      </c>
      <c r="T129" t="n">
        <v>2324.51</v>
      </c>
      <c r="U129" t="n">
        <v>0.68</v>
      </c>
      <c r="V129" t="n">
        <v>0.77</v>
      </c>
      <c r="W129" t="n">
        <v>0.12</v>
      </c>
      <c r="X129" t="n">
        <v>0.14</v>
      </c>
      <c r="Y129" t="n">
        <v>0.5</v>
      </c>
      <c r="Z129" t="n">
        <v>10</v>
      </c>
    </row>
    <row r="130">
      <c r="A130" t="n">
        <v>17</v>
      </c>
      <c r="B130" t="n">
        <v>90</v>
      </c>
      <c r="C130" t="inlineStr">
        <is>
          <t xml:space="preserve">CONCLUIDO	</t>
        </is>
      </c>
      <c r="D130" t="n">
        <v>5.4039</v>
      </c>
      <c r="E130" t="n">
        <v>18.5</v>
      </c>
      <c r="F130" t="n">
        <v>15.76</v>
      </c>
      <c r="G130" t="n">
        <v>105.1</v>
      </c>
      <c r="H130" t="n">
        <v>1.58</v>
      </c>
      <c r="I130" t="n">
        <v>9</v>
      </c>
      <c r="J130" t="n">
        <v>202.68</v>
      </c>
      <c r="K130" t="n">
        <v>52.44</v>
      </c>
      <c r="L130" t="n">
        <v>18</v>
      </c>
      <c r="M130" t="n">
        <v>7</v>
      </c>
      <c r="N130" t="n">
        <v>42.24</v>
      </c>
      <c r="O130" t="n">
        <v>25231.66</v>
      </c>
      <c r="P130" t="n">
        <v>199.65</v>
      </c>
      <c r="Q130" t="n">
        <v>198.04</v>
      </c>
      <c r="R130" t="n">
        <v>32.6</v>
      </c>
      <c r="S130" t="n">
        <v>21.27</v>
      </c>
      <c r="T130" t="n">
        <v>2943.67</v>
      </c>
      <c r="U130" t="n">
        <v>0.65</v>
      </c>
      <c r="V130" t="n">
        <v>0.77</v>
      </c>
      <c r="W130" t="n">
        <v>0.12</v>
      </c>
      <c r="X130" t="n">
        <v>0.17</v>
      </c>
      <c r="Y130" t="n">
        <v>0.5</v>
      </c>
      <c r="Z130" t="n">
        <v>10</v>
      </c>
    </row>
    <row r="131">
      <c r="A131" t="n">
        <v>18</v>
      </c>
      <c r="B131" t="n">
        <v>90</v>
      </c>
      <c r="C131" t="inlineStr">
        <is>
          <t xml:space="preserve">CONCLUIDO	</t>
        </is>
      </c>
      <c r="D131" t="n">
        <v>5.4042</v>
      </c>
      <c r="E131" t="n">
        <v>18.5</v>
      </c>
      <c r="F131" t="n">
        <v>15.76</v>
      </c>
      <c r="G131" t="n">
        <v>105.09</v>
      </c>
      <c r="H131" t="n">
        <v>1.65</v>
      </c>
      <c r="I131" t="n">
        <v>9</v>
      </c>
      <c r="J131" t="n">
        <v>204.26</v>
      </c>
      <c r="K131" t="n">
        <v>52.44</v>
      </c>
      <c r="L131" t="n">
        <v>19</v>
      </c>
      <c r="M131" t="n">
        <v>7</v>
      </c>
      <c r="N131" t="n">
        <v>42.82</v>
      </c>
      <c r="O131" t="n">
        <v>25426.72</v>
      </c>
      <c r="P131" t="n">
        <v>200.16</v>
      </c>
      <c r="Q131" t="n">
        <v>198.04</v>
      </c>
      <c r="R131" t="n">
        <v>32.59</v>
      </c>
      <c r="S131" t="n">
        <v>21.27</v>
      </c>
      <c r="T131" t="n">
        <v>2936.42</v>
      </c>
      <c r="U131" t="n">
        <v>0.65</v>
      </c>
      <c r="V131" t="n">
        <v>0.77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19</v>
      </c>
      <c r="B132" t="n">
        <v>90</v>
      </c>
      <c r="C132" t="inlineStr">
        <is>
          <t xml:space="preserve">CONCLUIDO	</t>
        </is>
      </c>
      <c r="D132" t="n">
        <v>5.4058</v>
      </c>
      <c r="E132" t="n">
        <v>18.5</v>
      </c>
      <c r="F132" t="n">
        <v>15.76</v>
      </c>
      <c r="G132" t="n">
        <v>105.05</v>
      </c>
      <c r="H132" t="n">
        <v>1.73</v>
      </c>
      <c r="I132" t="n">
        <v>9</v>
      </c>
      <c r="J132" t="n">
        <v>205.85</v>
      </c>
      <c r="K132" t="n">
        <v>52.44</v>
      </c>
      <c r="L132" t="n">
        <v>20</v>
      </c>
      <c r="M132" t="n">
        <v>7</v>
      </c>
      <c r="N132" t="n">
        <v>43.41</v>
      </c>
      <c r="O132" t="n">
        <v>25622.45</v>
      </c>
      <c r="P132" t="n">
        <v>199.14</v>
      </c>
      <c r="Q132" t="n">
        <v>198.04</v>
      </c>
      <c r="R132" t="n">
        <v>32.4</v>
      </c>
      <c r="S132" t="n">
        <v>21.27</v>
      </c>
      <c r="T132" t="n">
        <v>2843.5</v>
      </c>
      <c r="U132" t="n">
        <v>0.66</v>
      </c>
      <c r="V132" t="n">
        <v>0.77</v>
      </c>
      <c r="W132" t="n">
        <v>0.12</v>
      </c>
      <c r="X132" t="n">
        <v>0.16</v>
      </c>
      <c r="Y132" t="n">
        <v>0.5</v>
      </c>
      <c r="Z132" t="n">
        <v>10</v>
      </c>
    </row>
    <row r="133">
      <c r="A133" t="n">
        <v>20</v>
      </c>
      <c r="B133" t="n">
        <v>90</v>
      </c>
      <c r="C133" t="inlineStr">
        <is>
          <t xml:space="preserve">CONCLUIDO	</t>
        </is>
      </c>
      <c r="D133" t="n">
        <v>5.4336</v>
      </c>
      <c r="E133" t="n">
        <v>18.4</v>
      </c>
      <c r="F133" t="n">
        <v>15.7</v>
      </c>
      <c r="G133" t="n">
        <v>117.74</v>
      </c>
      <c r="H133" t="n">
        <v>1.8</v>
      </c>
      <c r="I133" t="n">
        <v>8</v>
      </c>
      <c r="J133" t="n">
        <v>207.45</v>
      </c>
      <c r="K133" t="n">
        <v>52.44</v>
      </c>
      <c r="L133" t="n">
        <v>21</v>
      </c>
      <c r="M133" t="n">
        <v>6</v>
      </c>
      <c r="N133" t="n">
        <v>44</v>
      </c>
      <c r="O133" t="n">
        <v>25818.99</v>
      </c>
      <c r="P133" t="n">
        <v>198.6</v>
      </c>
      <c r="Q133" t="n">
        <v>198.04</v>
      </c>
      <c r="R133" t="n">
        <v>30.39</v>
      </c>
      <c r="S133" t="n">
        <v>21.27</v>
      </c>
      <c r="T133" t="n">
        <v>1843.32</v>
      </c>
      <c r="U133" t="n">
        <v>0.7</v>
      </c>
      <c r="V133" t="n">
        <v>0.77</v>
      </c>
      <c r="W133" t="n">
        <v>0.12</v>
      </c>
      <c r="X133" t="n">
        <v>0.1</v>
      </c>
      <c r="Y133" t="n">
        <v>0.5</v>
      </c>
      <c r="Z133" t="n">
        <v>10</v>
      </c>
    </row>
    <row r="134">
      <c r="A134" t="n">
        <v>21</v>
      </c>
      <c r="B134" t="n">
        <v>90</v>
      </c>
      <c r="C134" t="inlineStr">
        <is>
          <t xml:space="preserve">CONCLUIDO	</t>
        </is>
      </c>
      <c r="D134" t="n">
        <v>5.4216</v>
      </c>
      <c r="E134" t="n">
        <v>18.44</v>
      </c>
      <c r="F134" t="n">
        <v>15.74</v>
      </c>
      <c r="G134" t="n">
        <v>118.05</v>
      </c>
      <c r="H134" t="n">
        <v>1.87</v>
      </c>
      <c r="I134" t="n">
        <v>8</v>
      </c>
      <c r="J134" t="n">
        <v>209.05</v>
      </c>
      <c r="K134" t="n">
        <v>52.44</v>
      </c>
      <c r="L134" t="n">
        <v>22</v>
      </c>
      <c r="M134" t="n">
        <v>6</v>
      </c>
      <c r="N134" t="n">
        <v>44.6</v>
      </c>
      <c r="O134" t="n">
        <v>26016.35</v>
      </c>
      <c r="P134" t="n">
        <v>198.96</v>
      </c>
      <c r="Q134" t="n">
        <v>198.05</v>
      </c>
      <c r="R134" t="n">
        <v>31.86</v>
      </c>
      <c r="S134" t="n">
        <v>21.27</v>
      </c>
      <c r="T134" t="n">
        <v>2575.63</v>
      </c>
      <c r="U134" t="n">
        <v>0.67</v>
      </c>
      <c r="V134" t="n">
        <v>0.77</v>
      </c>
      <c r="W134" t="n">
        <v>0.12</v>
      </c>
      <c r="X134" t="n">
        <v>0.15</v>
      </c>
      <c r="Y134" t="n">
        <v>0.5</v>
      </c>
      <c r="Z134" t="n">
        <v>10</v>
      </c>
    </row>
    <row r="135">
      <c r="A135" t="n">
        <v>22</v>
      </c>
      <c r="B135" t="n">
        <v>90</v>
      </c>
      <c r="C135" t="inlineStr">
        <is>
          <t xml:space="preserve">CONCLUIDO	</t>
        </is>
      </c>
      <c r="D135" t="n">
        <v>5.4206</v>
      </c>
      <c r="E135" t="n">
        <v>18.45</v>
      </c>
      <c r="F135" t="n">
        <v>15.74</v>
      </c>
      <c r="G135" t="n">
        <v>118.07</v>
      </c>
      <c r="H135" t="n">
        <v>1.94</v>
      </c>
      <c r="I135" t="n">
        <v>8</v>
      </c>
      <c r="J135" t="n">
        <v>210.65</v>
      </c>
      <c r="K135" t="n">
        <v>52.44</v>
      </c>
      <c r="L135" t="n">
        <v>23</v>
      </c>
      <c r="M135" t="n">
        <v>6</v>
      </c>
      <c r="N135" t="n">
        <v>45.21</v>
      </c>
      <c r="O135" t="n">
        <v>26214.54</v>
      </c>
      <c r="P135" t="n">
        <v>198.15</v>
      </c>
      <c r="Q135" t="n">
        <v>198.04</v>
      </c>
      <c r="R135" t="n">
        <v>31.94</v>
      </c>
      <c r="S135" t="n">
        <v>21.27</v>
      </c>
      <c r="T135" t="n">
        <v>2617.87</v>
      </c>
      <c r="U135" t="n">
        <v>0.67</v>
      </c>
      <c r="V135" t="n">
        <v>0.77</v>
      </c>
      <c r="W135" t="n">
        <v>0.12</v>
      </c>
      <c r="X135" t="n">
        <v>0.15</v>
      </c>
      <c r="Y135" t="n">
        <v>0.5</v>
      </c>
      <c r="Z135" t="n">
        <v>10</v>
      </c>
    </row>
    <row r="136">
      <c r="A136" t="n">
        <v>23</v>
      </c>
      <c r="B136" t="n">
        <v>90</v>
      </c>
      <c r="C136" t="inlineStr">
        <is>
          <t xml:space="preserve">CONCLUIDO	</t>
        </is>
      </c>
      <c r="D136" t="n">
        <v>5.4395</v>
      </c>
      <c r="E136" t="n">
        <v>18.38</v>
      </c>
      <c r="F136" t="n">
        <v>15.71</v>
      </c>
      <c r="G136" t="n">
        <v>134.7</v>
      </c>
      <c r="H136" t="n">
        <v>2.01</v>
      </c>
      <c r="I136" t="n">
        <v>7</v>
      </c>
      <c r="J136" t="n">
        <v>212.27</v>
      </c>
      <c r="K136" t="n">
        <v>52.44</v>
      </c>
      <c r="L136" t="n">
        <v>24</v>
      </c>
      <c r="M136" t="n">
        <v>5</v>
      </c>
      <c r="N136" t="n">
        <v>45.82</v>
      </c>
      <c r="O136" t="n">
        <v>26413.56</v>
      </c>
      <c r="P136" t="n">
        <v>197.26</v>
      </c>
      <c r="Q136" t="n">
        <v>198.04</v>
      </c>
      <c r="R136" t="n">
        <v>31.04</v>
      </c>
      <c r="S136" t="n">
        <v>21.27</v>
      </c>
      <c r="T136" t="n">
        <v>2171.54</v>
      </c>
      <c r="U136" t="n">
        <v>0.6899999999999999</v>
      </c>
      <c r="V136" t="n">
        <v>0.77</v>
      </c>
      <c r="W136" t="n">
        <v>0.12</v>
      </c>
      <c r="X136" t="n">
        <v>0.12</v>
      </c>
      <c r="Y136" t="n">
        <v>0.5</v>
      </c>
      <c r="Z136" t="n">
        <v>10</v>
      </c>
    </row>
    <row r="137">
      <c r="A137" t="n">
        <v>24</v>
      </c>
      <c r="B137" t="n">
        <v>90</v>
      </c>
      <c r="C137" t="inlineStr">
        <is>
          <t xml:space="preserve">CONCLUIDO	</t>
        </is>
      </c>
      <c r="D137" t="n">
        <v>5.4483</v>
      </c>
      <c r="E137" t="n">
        <v>18.35</v>
      </c>
      <c r="F137" t="n">
        <v>15.69</v>
      </c>
      <c r="G137" t="n">
        <v>134.44</v>
      </c>
      <c r="H137" t="n">
        <v>2.08</v>
      </c>
      <c r="I137" t="n">
        <v>7</v>
      </c>
      <c r="J137" t="n">
        <v>213.89</v>
      </c>
      <c r="K137" t="n">
        <v>52.44</v>
      </c>
      <c r="L137" t="n">
        <v>25</v>
      </c>
      <c r="M137" t="n">
        <v>5</v>
      </c>
      <c r="N137" t="n">
        <v>46.44</v>
      </c>
      <c r="O137" t="n">
        <v>26613.43</v>
      </c>
      <c r="P137" t="n">
        <v>197.31</v>
      </c>
      <c r="Q137" t="n">
        <v>198.04</v>
      </c>
      <c r="R137" t="n">
        <v>30.03</v>
      </c>
      <c r="S137" t="n">
        <v>21.27</v>
      </c>
      <c r="T137" t="n">
        <v>1668.08</v>
      </c>
      <c r="U137" t="n">
        <v>0.71</v>
      </c>
      <c r="V137" t="n">
        <v>0.77</v>
      </c>
      <c r="W137" t="n">
        <v>0.12</v>
      </c>
      <c r="X137" t="n">
        <v>0.09</v>
      </c>
      <c r="Y137" t="n">
        <v>0.5</v>
      </c>
      <c r="Z137" t="n">
        <v>10</v>
      </c>
    </row>
    <row r="138">
      <c r="A138" t="n">
        <v>25</v>
      </c>
      <c r="B138" t="n">
        <v>90</v>
      </c>
      <c r="C138" t="inlineStr">
        <is>
          <t xml:space="preserve">CONCLUIDO	</t>
        </is>
      </c>
      <c r="D138" t="n">
        <v>5.4387</v>
      </c>
      <c r="E138" t="n">
        <v>18.39</v>
      </c>
      <c r="F138" t="n">
        <v>15.72</v>
      </c>
      <c r="G138" t="n">
        <v>134.72</v>
      </c>
      <c r="H138" t="n">
        <v>2.14</v>
      </c>
      <c r="I138" t="n">
        <v>7</v>
      </c>
      <c r="J138" t="n">
        <v>215.51</v>
      </c>
      <c r="K138" t="n">
        <v>52.44</v>
      </c>
      <c r="L138" t="n">
        <v>26</v>
      </c>
      <c r="M138" t="n">
        <v>5</v>
      </c>
      <c r="N138" t="n">
        <v>47.07</v>
      </c>
      <c r="O138" t="n">
        <v>26814.17</v>
      </c>
      <c r="P138" t="n">
        <v>197.74</v>
      </c>
      <c r="Q138" t="n">
        <v>198.04</v>
      </c>
      <c r="R138" t="n">
        <v>31.11</v>
      </c>
      <c r="S138" t="n">
        <v>21.27</v>
      </c>
      <c r="T138" t="n">
        <v>2208.37</v>
      </c>
      <c r="U138" t="n">
        <v>0.68</v>
      </c>
      <c r="V138" t="n">
        <v>0.77</v>
      </c>
      <c r="W138" t="n">
        <v>0.12</v>
      </c>
      <c r="X138" t="n">
        <v>0.12</v>
      </c>
      <c r="Y138" t="n">
        <v>0.5</v>
      </c>
      <c r="Z138" t="n">
        <v>10</v>
      </c>
    </row>
    <row r="139">
      <c r="A139" t="n">
        <v>26</v>
      </c>
      <c r="B139" t="n">
        <v>90</v>
      </c>
      <c r="C139" t="inlineStr">
        <is>
          <t xml:space="preserve">CONCLUIDO	</t>
        </is>
      </c>
      <c r="D139" t="n">
        <v>5.4358</v>
      </c>
      <c r="E139" t="n">
        <v>18.4</v>
      </c>
      <c r="F139" t="n">
        <v>15.73</v>
      </c>
      <c r="G139" t="n">
        <v>134.8</v>
      </c>
      <c r="H139" t="n">
        <v>2.21</v>
      </c>
      <c r="I139" t="n">
        <v>7</v>
      </c>
      <c r="J139" t="n">
        <v>217.15</v>
      </c>
      <c r="K139" t="n">
        <v>52.44</v>
      </c>
      <c r="L139" t="n">
        <v>27</v>
      </c>
      <c r="M139" t="n">
        <v>5</v>
      </c>
      <c r="N139" t="n">
        <v>47.71</v>
      </c>
      <c r="O139" t="n">
        <v>27015.77</v>
      </c>
      <c r="P139" t="n">
        <v>197.06</v>
      </c>
      <c r="Q139" t="n">
        <v>198.04</v>
      </c>
      <c r="R139" t="n">
        <v>31.43</v>
      </c>
      <c r="S139" t="n">
        <v>21.27</v>
      </c>
      <c r="T139" t="n">
        <v>2369.38</v>
      </c>
      <c r="U139" t="n">
        <v>0.68</v>
      </c>
      <c r="V139" t="n">
        <v>0.77</v>
      </c>
      <c r="W139" t="n">
        <v>0.12</v>
      </c>
      <c r="X139" t="n">
        <v>0.13</v>
      </c>
      <c r="Y139" t="n">
        <v>0.5</v>
      </c>
      <c r="Z139" t="n">
        <v>10</v>
      </c>
    </row>
    <row r="140">
      <c r="A140" t="n">
        <v>27</v>
      </c>
      <c r="B140" t="n">
        <v>90</v>
      </c>
      <c r="C140" t="inlineStr">
        <is>
          <t xml:space="preserve">CONCLUIDO	</t>
        </is>
      </c>
      <c r="D140" t="n">
        <v>5.4562</v>
      </c>
      <c r="E140" t="n">
        <v>18.33</v>
      </c>
      <c r="F140" t="n">
        <v>15.69</v>
      </c>
      <c r="G140" t="n">
        <v>156.94</v>
      </c>
      <c r="H140" t="n">
        <v>2.27</v>
      </c>
      <c r="I140" t="n">
        <v>6</v>
      </c>
      <c r="J140" t="n">
        <v>218.79</v>
      </c>
      <c r="K140" t="n">
        <v>52.44</v>
      </c>
      <c r="L140" t="n">
        <v>28</v>
      </c>
      <c r="M140" t="n">
        <v>4</v>
      </c>
      <c r="N140" t="n">
        <v>48.35</v>
      </c>
      <c r="O140" t="n">
        <v>27218.26</v>
      </c>
      <c r="P140" t="n">
        <v>195.54</v>
      </c>
      <c r="Q140" t="n">
        <v>198.04</v>
      </c>
      <c r="R140" t="n">
        <v>30.38</v>
      </c>
      <c r="S140" t="n">
        <v>21.27</v>
      </c>
      <c r="T140" t="n">
        <v>1847.21</v>
      </c>
      <c r="U140" t="n">
        <v>0.7</v>
      </c>
      <c r="V140" t="n">
        <v>0.77</v>
      </c>
      <c r="W140" t="n">
        <v>0.12</v>
      </c>
      <c r="X140" t="n">
        <v>0.1</v>
      </c>
      <c r="Y140" t="n">
        <v>0.5</v>
      </c>
      <c r="Z140" t="n">
        <v>10</v>
      </c>
    </row>
    <row r="141">
      <c r="A141" t="n">
        <v>28</v>
      </c>
      <c r="B141" t="n">
        <v>90</v>
      </c>
      <c r="C141" t="inlineStr">
        <is>
          <t xml:space="preserve">CONCLUIDO	</t>
        </is>
      </c>
      <c r="D141" t="n">
        <v>5.4636</v>
      </c>
      <c r="E141" t="n">
        <v>18.3</v>
      </c>
      <c r="F141" t="n">
        <v>15.67</v>
      </c>
      <c r="G141" t="n">
        <v>156.69</v>
      </c>
      <c r="H141" t="n">
        <v>2.34</v>
      </c>
      <c r="I141" t="n">
        <v>6</v>
      </c>
      <c r="J141" t="n">
        <v>220.44</v>
      </c>
      <c r="K141" t="n">
        <v>52.44</v>
      </c>
      <c r="L141" t="n">
        <v>29</v>
      </c>
      <c r="M141" t="n">
        <v>4</v>
      </c>
      <c r="N141" t="n">
        <v>49</v>
      </c>
      <c r="O141" t="n">
        <v>27421.64</v>
      </c>
      <c r="P141" t="n">
        <v>195.84</v>
      </c>
      <c r="Q141" t="n">
        <v>198.05</v>
      </c>
      <c r="R141" t="n">
        <v>29.57</v>
      </c>
      <c r="S141" t="n">
        <v>21.27</v>
      </c>
      <c r="T141" t="n">
        <v>1440.73</v>
      </c>
      <c r="U141" t="n">
        <v>0.72</v>
      </c>
      <c r="V141" t="n">
        <v>0.77</v>
      </c>
      <c r="W141" t="n">
        <v>0.12</v>
      </c>
      <c r="X141" t="n">
        <v>0.07000000000000001</v>
      </c>
      <c r="Y141" t="n">
        <v>0.5</v>
      </c>
      <c r="Z141" t="n">
        <v>10</v>
      </c>
    </row>
    <row r="142">
      <c r="A142" t="n">
        <v>29</v>
      </c>
      <c r="B142" t="n">
        <v>90</v>
      </c>
      <c r="C142" t="inlineStr">
        <is>
          <t xml:space="preserve">CONCLUIDO	</t>
        </is>
      </c>
      <c r="D142" t="n">
        <v>5.4557</v>
      </c>
      <c r="E142" t="n">
        <v>18.33</v>
      </c>
      <c r="F142" t="n">
        <v>15.7</v>
      </c>
      <c r="G142" t="n">
        <v>156.96</v>
      </c>
      <c r="H142" t="n">
        <v>2.4</v>
      </c>
      <c r="I142" t="n">
        <v>6</v>
      </c>
      <c r="J142" t="n">
        <v>222.1</v>
      </c>
      <c r="K142" t="n">
        <v>52.44</v>
      </c>
      <c r="L142" t="n">
        <v>30</v>
      </c>
      <c r="M142" t="n">
        <v>4</v>
      </c>
      <c r="N142" t="n">
        <v>49.65</v>
      </c>
      <c r="O142" t="n">
        <v>27625.93</v>
      </c>
      <c r="P142" t="n">
        <v>196.5</v>
      </c>
      <c r="Q142" t="n">
        <v>198.04</v>
      </c>
      <c r="R142" t="n">
        <v>30.41</v>
      </c>
      <c r="S142" t="n">
        <v>21.27</v>
      </c>
      <c r="T142" t="n">
        <v>1861.18</v>
      </c>
      <c r="U142" t="n">
        <v>0.7</v>
      </c>
      <c r="V142" t="n">
        <v>0.77</v>
      </c>
      <c r="W142" t="n">
        <v>0.12</v>
      </c>
      <c r="X142" t="n">
        <v>0.1</v>
      </c>
      <c r="Y142" t="n">
        <v>0.5</v>
      </c>
      <c r="Z142" t="n">
        <v>10</v>
      </c>
    </row>
    <row r="143">
      <c r="A143" t="n">
        <v>30</v>
      </c>
      <c r="B143" t="n">
        <v>90</v>
      </c>
      <c r="C143" t="inlineStr">
        <is>
          <t xml:space="preserve">CONCLUIDO	</t>
        </is>
      </c>
      <c r="D143" t="n">
        <v>5.454</v>
      </c>
      <c r="E143" t="n">
        <v>18.34</v>
      </c>
      <c r="F143" t="n">
        <v>15.7</v>
      </c>
      <c r="G143" t="n">
        <v>157.01</v>
      </c>
      <c r="H143" t="n">
        <v>2.46</v>
      </c>
      <c r="I143" t="n">
        <v>6</v>
      </c>
      <c r="J143" t="n">
        <v>223.76</v>
      </c>
      <c r="K143" t="n">
        <v>52.44</v>
      </c>
      <c r="L143" t="n">
        <v>31</v>
      </c>
      <c r="M143" t="n">
        <v>4</v>
      </c>
      <c r="N143" t="n">
        <v>50.32</v>
      </c>
      <c r="O143" t="n">
        <v>27831.27</v>
      </c>
      <c r="P143" t="n">
        <v>197.05</v>
      </c>
      <c r="Q143" t="n">
        <v>198.04</v>
      </c>
      <c r="R143" t="n">
        <v>30.62</v>
      </c>
      <c r="S143" t="n">
        <v>21.27</v>
      </c>
      <c r="T143" t="n">
        <v>1970.42</v>
      </c>
      <c r="U143" t="n">
        <v>0.6899999999999999</v>
      </c>
      <c r="V143" t="n">
        <v>0.77</v>
      </c>
      <c r="W143" t="n">
        <v>0.12</v>
      </c>
      <c r="X143" t="n">
        <v>0.11</v>
      </c>
      <c r="Y143" t="n">
        <v>0.5</v>
      </c>
      <c r="Z143" t="n">
        <v>10</v>
      </c>
    </row>
    <row r="144">
      <c r="A144" t="n">
        <v>31</v>
      </c>
      <c r="B144" t="n">
        <v>90</v>
      </c>
      <c r="C144" t="inlineStr">
        <is>
          <t xml:space="preserve">CONCLUIDO	</t>
        </is>
      </c>
      <c r="D144" t="n">
        <v>5.4536</v>
      </c>
      <c r="E144" t="n">
        <v>18.34</v>
      </c>
      <c r="F144" t="n">
        <v>15.7</v>
      </c>
      <c r="G144" t="n">
        <v>157.03</v>
      </c>
      <c r="H144" t="n">
        <v>2.52</v>
      </c>
      <c r="I144" t="n">
        <v>6</v>
      </c>
      <c r="J144" t="n">
        <v>225.43</v>
      </c>
      <c r="K144" t="n">
        <v>52.44</v>
      </c>
      <c r="L144" t="n">
        <v>32</v>
      </c>
      <c r="M144" t="n">
        <v>4</v>
      </c>
      <c r="N144" t="n">
        <v>50.99</v>
      </c>
      <c r="O144" t="n">
        <v>28037.42</v>
      </c>
      <c r="P144" t="n">
        <v>196.5</v>
      </c>
      <c r="Q144" t="n">
        <v>198.04</v>
      </c>
      <c r="R144" t="n">
        <v>30.64</v>
      </c>
      <c r="S144" t="n">
        <v>21.27</v>
      </c>
      <c r="T144" t="n">
        <v>1980.03</v>
      </c>
      <c r="U144" t="n">
        <v>0.6899999999999999</v>
      </c>
      <c r="V144" t="n">
        <v>0.77</v>
      </c>
      <c r="W144" t="n">
        <v>0.12</v>
      </c>
      <c r="X144" t="n">
        <v>0.11</v>
      </c>
      <c r="Y144" t="n">
        <v>0.5</v>
      </c>
      <c r="Z144" t="n">
        <v>10</v>
      </c>
    </row>
    <row r="145">
      <c r="A145" t="n">
        <v>32</v>
      </c>
      <c r="B145" t="n">
        <v>90</v>
      </c>
      <c r="C145" t="inlineStr">
        <is>
          <t xml:space="preserve">CONCLUIDO	</t>
        </is>
      </c>
      <c r="D145" t="n">
        <v>5.4612</v>
      </c>
      <c r="E145" t="n">
        <v>18.31</v>
      </c>
      <c r="F145" t="n">
        <v>15.68</v>
      </c>
      <c r="G145" t="n">
        <v>156.77</v>
      </c>
      <c r="H145" t="n">
        <v>2.58</v>
      </c>
      <c r="I145" t="n">
        <v>6</v>
      </c>
      <c r="J145" t="n">
        <v>227.11</v>
      </c>
      <c r="K145" t="n">
        <v>52.44</v>
      </c>
      <c r="L145" t="n">
        <v>33</v>
      </c>
      <c r="M145" t="n">
        <v>4</v>
      </c>
      <c r="N145" t="n">
        <v>51.67</v>
      </c>
      <c r="O145" t="n">
        <v>28244.51</v>
      </c>
      <c r="P145" t="n">
        <v>195.78</v>
      </c>
      <c r="Q145" t="n">
        <v>198.04</v>
      </c>
      <c r="R145" t="n">
        <v>29.76</v>
      </c>
      <c r="S145" t="n">
        <v>21.27</v>
      </c>
      <c r="T145" t="n">
        <v>1535.88</v>
      </c>
      <c r="U145" t="n">
        <v>0.71</v>
      </c>
      <c r="V145" t="n">
        <v>0.77</v>
      </c>
      <c r="W145" t="n">
        <v>0.12</v>
      </c>
      <c r="X145" t="n">
        <v>0.08</v>
      </c>
      <c r="Y145" t="n">
        <v>0.5</v>
      </c>
      <c r="Z145" t="n">
        <v>10</v>
      </c>
    </row>
    <row r="146">
      <c r="A146" t="n">
        <v>33</v>
      </c>
      <c r="B146" t="n">
        <v>90</v>
      </c>
      <c r="C146" t="inlineStr">
        <is>
          <t xml:space="preserve">CONCLUIDO	</t>
        </is>
      </c>
      <c r="D146" t="n">
        <v>5.4544</v>
      </c>
      <c r="E146" t="n">
        <v>18.33</v>
      </c>
      <c r="F146" t="n">
        <v>15.7</v>
      </c>
      <c r="G146" t="n">
        <v>157</v>
      </c>
      <c r="H146" t="n">
        <v>2.64</v>
      </c>
      <c r="I146" t="n">
        <v>6</v>
      </c>
      <c r="J146" t="n">
        <v>228.8</v>
      </c>
      <c r="K146" t="n">
        <v>52.44</v>
      </c>
      <c r="L146" t="n">
        <v>34</v>
      </c>
      <c r="M146" t="n">
        <v>4</v>
      </c>
      <c r="N146" t="n">
        <v>52.36</v>
      </c>
      <c r="O146" t="n">
        <v>28452.56</v>
      </c>
      <c r="P146" t="n">
        <v>195.12</v>
      </c>
      <c r="Q146" t="n">
        <v>198.04</v>
      </c>
      <c r="R146" t="n">
        <v>30.61</v>
      </c>
      <c r="S146" t="n">
        <v>21.27</v>
      </c>
      <c r="T146" t="n">
        <v>1962.7</v>
      </c>
      <c r="U146" t="n">
        <v>0.6899999999999999</v>
      </c>
      <c r="V146" t="n">
        <v>0.77</v>
      </c>
      <c r="W146" t="n">
        <v>0.12</v>
      </c>
      <c r="X146" t="n">
        <v>0.11</v>
      </c>
      <c r="Y146" t="n">
        <v>0.5</v>
      </c>
      <c r="Z146" t="n">
        <v>10</v>
      </c>
    </row>
    <row r="147">
      <c r="A147" t="n">
        <v>34</v>
      </c>
      <c r="B147" t="n">
        <v>90</v>
      </c>
      <c r="C147" t="inlineStr">
        <is>
          <t xml:space="preserve">CONCLUIDO	</t>
        </is>
      </c>
      <c r="D147" t="n">
        <v>5.4702</v>
      </c>
      <c r="E147" t="n">
        <v>18.28</v>
      </c>
      <c r="F147" t="n">
        <v>15.68</v>
      </c>
      <c r="G147" t="n">
        <v>188.19</v>
      </c>
      <c r="H147" t="n">
        <v>2.7</v>
      </c>
      <c r="I147" t="n">
        <v>5</v>
      </c>
      <c r="J147" t="n">
        <v>230.49</v>
      </c>
      <c r="K147" t="n">
        <v>52.44</v>
      </c>
      <c r="L147" t="n">
        <v>35</v>
      </c>
      <c r="M147" t="n">
        <v>3</v>
      </c>
      <c r="N147" t="n">
        <v>53.05</v>
      </c>
      <c r="O147" t="n">
        <v>28661.58</v>
      </c>
      <c r="P147" t="n">
        <v>193.91</v>
      </c>
      <c r="Q147" t="n">
        <v>198.04</v>
      </c>
      <c r="R147" t="n">
        <v>29.98</v>
      </c>
      <c r="S147" t="n">
        <v>21.27</v>
      </c>
      <c r="T147" t="n">
        <v>1652.66</v>
      </c>
      <c r="U147" t="n">
        <v>0.71</v>
      </c>
      <c r="V147" t="n">
        <v>0.77</v>
      </c>
      <c r="W147" t="n">
        <v>0.12</v>
      </c>
      <c r="X147" t="n">
        <v>0.09</v>
      </c>
      <c r="Y147" t="n">
        <v>0.5</v>
      </c>
      <c r="Z147" t="n">
        <v>10</v>
      </c>
    </row>
    <row r="148">
      <c r="A148" t="n">
        <v>35</v>
      </c>
      <c r="B148" t="n">
        <v>90</v>
      </c>
      <c r="C148" t="inlineStr">
        <is>
          <t xml:space="preserve">CONCLUIDO	</t>
        </is>
      </c>
      <c r="D148" t="n">
        <v>5.472</v>
      </c>
      <c r="E148" t="n">
        <v>18.27</v>
      </c>
      <c r="F148" t="n">
        <v>15.68</v>
      </c>
      <c r="G148" t="n">
        <v>188.12</v>
      </c>
      <c r="H148" t="n">
        <v>2.76</v>
      </c>
      <c r="I148" t="n">
        <v>5</v>
      </c>
      <c r="J148" t="n">
        <v>232.2</v>
      </c>
      <c r="K148" t="n">
        <v>52.44</v>
      </c>
      <c r="L148" t="n">
        <v>36</v>
      </c>
      <c r="M148" t="n">
        <v>3</v>
      </c>
      <c r="N148" t="n">
        <v>53.75</v>
      </c>
      <c r="O148" t="n">
        <v>28871.58</v>
      </c>
      <c r="P148" t="n">
        <v>194.78</v>
      </c>
      <c r="Q148" t="n">
        <v>198.04</v>
      </c>
      <c r="R148" t="n">
        <v>29.85</v>
      </c>
      <c r="S148" t="n">
        <v>21.27</v>
      </c>
      <c r="T148" t="n">
        <v>1586.14</v>
      </c>
      <c r="U148" t="n">
        <v>0.71</v>
      </c>
      <c r="V148" t="n">
        <v>0.77</v>
      </c>
      <c r="W148" t="n">
        <v>0.12</v>
      </c>
      <c r="X148" t="n">
        <v>0.08</v>
      </c>
      <c r="Y148" t="n">
        <v>0.5</v>
      </c>
      <c r="Z148" t="n">
        <v>10</v>
      </c>
    </row>
    <row r="149">
      <c r="A149" t="n">
        <v>36</v>
      </c>
      <c r="B149" t="n">
        <v>90</v>
      </c>
      <c r="C149" t="inlineStr">
        <is>
          <t xml:space="preserve">CONCLUIDO	</t>
        </is>
      </c>
      <c r="D149" t="n">
        <v>5.4784</v>
      </c>
      <c r="E149" t="n">
        <v>18.25</v>
      </c>
      <c r="F149" t="n">
        <v>15.66</v>
      </c>
      <c r="G149" t="n">
        <v>187.86</v>
      </c>
      <c r="H149" t="n">
        <v>2.81</v>
      </c>
      <c r="I149" t="n">
        <v>5</v>
      </c>
      <c r="J149" t="n">
        <v>233.91</v>
      </c>
      <c r="K149" t="n">
        <v>52.44</v>
      </c>
      <c r="L149" t="n">
        <v>37</v>
      </c>
      <c r="M149" t="n">
        <v>3</v>
      </c>
      <c r="N149" t="n">
        <v>54.46</v>
      </c>
      <c r="O149" t="n">
        <v>29082.59</v>
      </c>
      <c r="P149" t="n">
        <v>195</v>
      </c>
      <c r="Q149" t="n">
        <v>198.04</v>
      </c>
      <c r="R149" t="n">
        <v>29.16</v>
      </c>
      <c r="S149" t="n">
        <v>21.27</v>
      </c>
      <c r="T149" t="n">
        <v>1244.55</v>
      </c>
      <c r="U149" t="n">
        <v>0.73</v>
      </c>
      <c r="V149" t="n">
        <v>0.77</v>
      </c>
      <c r="W149" t="n">
        <v>0.11</v>
      </c>
      <c r="X149" t="n">
        <v>0.06</v>
      </c>
      <c r="Y149" t="n">
        <v>0.5</v>
      </c>
      <c r="Z149" t="n">
        <v>10</v>
      </c>
    </row>
    <row r="150">
      <c r="A150" t="n">
        <v>37</v>
      </c>
      <c r="B150" t="n">
        <v>90</v>
      </c>
      <c r="C150" t="inlineStr">
        <is>
          <t xml:space="preserve">CONCLUIDO	</t>
        </is>
      </c>
      <c r="D150" t="n">
        <v>5.4714</v>
      </c>
      <c r="E150" t="n">
        <v>18.28</v>
      </c>
      <c r="F150" t="n">
        <v>15.68</v>
      </c>
      <c r="G150" t="n">
        <v>188.14</v>
      </c>
      <c r="H150" t="n">
        <v>2.87</v>
      </c>
      <c r="I150" t="n">
        <v>5</v>
      </c>
      <c r="J150" t="n">
        <v>235.63</v>
      </c>
      <c r="K150" t="n">
        <v>52.44</v>
      </c>
      <c r="L150" t="n">
        <v>38</v>
      </c>
      <c r="M150" t="n">
        <v>3</v>
      </c>
      <c r="N150" t="n">
        <v>55.18</v>
      </c>
      <c r="O150" t="n">
        <v>29294.6</v>
      </c>
      <c r="P150" t="n">
        <v>195.98</v>
      </c>
      <c r="Q150" t="n">
        <v>198.04</v>
      </c>
      <c r="R150" t="n">
        <v>29.91</v>
      </c>
      <c r="S150" t="n">
        <v>21.27</v>
      </c>
      <c r="T150" t="n">
        <v>1618.08</v>
      </c>
      <c r="U150" t="n">
        <v>0.71</v>
      </c>
      <c r="V150" t="n">
        <v>0.77</v>
      </c>
      <c r="W150" t="n">
        <v>0.12</v>
      </c>
      <c r="X150" t="n">
        <v>0.08</v>
      </c>
      <c r="Y150" t="n">
        <v>0.5</v>
      </c>
      <c r="Z150" t="n">
        <v>10</v>
      </c>
    </row>
    <row r="151">
      <c r="A151" t="n">
        <v>38</v>
      </c>
      <c r="B151" t="n">
        <v>90</v>
      </c>
      <c r="C151" t="inlineStr">
        <is>
          <t xml:space="preserve">CONCLUIDO	</t>
        </is>
      </c>
      <c r="D151" t="n">
        <v>5.4695</v>
      </c>
      <c r="E151" t="n">
        <v>18.28</v>
      </c>
      <c r="F151" t="n">
        <v>15.68</v>
      </c>
      <c r="G151" t="n">
        <v>188.22</v>
      </c>
      <c r="H151" t="n">
        <v>2.92</v>
      </c>
      <c r="I151" t="n">
        <v>5</v>
      </c>
      <c r="J151" t="n">
        <v>237.35</v>
      </c>
      <c r="K151" t="n">
        <v>52.44</v>
      </c>
      <c r="L151" t="n">
        <v>39</v>
      </c>
      <c r="M151" t="n">
        <v>3</v>
      </c>
      <c r="N151" t="n">
        <v>55.91</v>
      </c>
      <c r="O151" t="n">
        <v>29507.65</v>
      </c>
      <c r="P151" t="n">
        <v>196.35</v>
      </c>
      <c r="Q151" t="n">
        <v>198.04</v>
      </c>
      <c r="R151" t="n">
        <v>30.11</v>
      </c>
      <c r="S151" t="n">
        <v>21.27</v>
      </c>
      <c r="T151" t="n">
        <v>1717.51</v>
      </c>
      <c r="U151" t="n">
        <v>0.71</v>
      </c>
      <c r="V151" t="n">
        <v>0.77</v>
      </c>
      <c r="W151" t="n">
        <v>0.12</v>
      </c>
      <c r="X151" t="n">
        <v>0.09</v>
      </c>
      <c r="Y151" t="n">
        <v>0.5</v>
      </c>
      <c r="Z151" t="n">
        <v>10</v>
      </c>
    </row>
    <row r="152">
      <c r="A152" t="n">
        <v>39</v>
      </c>
      <c r="B152" t="n">
        <v>90</v>
      </c>
      <c r="C152" t="inlineStr">
        <is>
          <t xml:space="preserve">CONCLUIDO	</t>
        </is>
      </c>
      <c r="D152" t="n">
        <v>5.4727</v>
      </c>
      <c r="E152" t="n">
        <v>18.27</v>
      </c>
      <c r="F152" t="n">
        <v>15.67</v>
      </c>
      <c r="G152" t="n">
        <v>188.09</v>
      </c>
      <c r="H152" t="n">
        <v>2.98</v>
      </c>
      <c r="I152" t="n">
        <v>5</v>
      </c>
      <c r="J152" t="n">
        <v>239.09</v>
      </c>
      <c r="K152" t="n">
        <v>52.44</v>
      </c>
      <c r="L152" t="n">
        <v>40</v>
      </c>
      <c r="M152" t="n">
        <v>3</v>
      </c>
      <c r="N152" t="n">
        <v>56.65</v>
      </c>
      <c r="O152" t="n">
        <v>29721.73</v>
      </c>
      <c r="P152" t="n">
        <v>196.69</v>
      </c>
      <c r="Q152" t="n">
        <v>198.04</v>
      </c>
      <c r="R152" t="n">
        <v>29.73</v>
      </c>
      <c r="S152" t="n">
        <v>21.27</v>
      </c>
      <c r="T152" t="n">
        <v>1529.5</v>
      </c>
      <c r="U152" t="n">
        <v>0.72</v>
      </c>
      <c r="V152" t="n">
        <v>0.77</v>
      </c>
      <c r="W152" t="n">
        <v>0.12</v>
      </c>
      <c r="X152" t="n">
        <v>0.08</v>
      </c>
      <c r="Y152" t="n">
        <v>0.5</v>
      </c>
      <c r="Z152" t="n">
        <v>10</v>
      </c>
    </row>
    <row r="153">
      <c r="A153" t="n">
        <v>0</v>
      </c>
      <c r="B153" t="n">
        <v>10</v>
      </c>
      <c r="C153" t="inlineStr">
        <is>
          <t xml:space="preserve">CONCLUIDO	</t>
        </is>
      </c>
      <c r="D153" t="n">
        <v>5.4389</v>
      </c>
      <c r="E153" t="n">
        <v>18.39</v>
      </c>
      <c r="F153" t="n">
        <v>16.32</v>
      </c>
      <c r="G153" t="n">
        <v>25.76</v>
      </c>
      <c r="H153" t="n">
        <v>0.64</v>
      </c>
      <c r="I153" t="n">
        <v>38</v>
      </c>
      <c r="J153" t="n">
        <v>26.11</v>
      </c>
      <c r="K153" t="n">
        <v>12.1</v>
      </c>
      <c r="L153" t="n">
        <v>1</v>
      </c>
      <c r="M153" t="n">
        <v>36</v>
      </c>
      <c r="N153" t="n">
        <v>3.01</v>
      </c>
      <c r="O153" t="n">
        <v>3454.41</v>
      </c>
      <c r="P153" t="n">
        <v>51.61</v>
      </c>
      <c r="Q153" t="n">
        <v>198.05</v>
      </c>
      <c r="R153" t="n">
        <v>49.52</v>
      </c>
      <c r="S153" t="n">
        <v>21.27</v>
      </c>
      <c r="T153" t="n">
        <v>11258.76</v>
      </c>
      <c r="U153" t="n">
        <v>0.43</v>
      </c>
      <c r="V153" t="n">
        <v>0.74</v>
      </c>
      <c r="W153" t="n">
        <v>0.17</v>
      </c>
      <c r="X153" t="n">
        <v>0.72</v>
      </c>
      <c r="Y153" t="n">
        <v>0.5</v>
      </c>
      <c r="Z153" t="n">
        <v>10</v>
      </c>
    </row>
    <row r="154">
      <c r="A154" t="n">
        <v>1</v>
      </c>
      <c r="B154" t="n">
        <v>10</v>
      </c>
      <c r="C154" t="inlineStr">
        <is>
          <t xml:space="preserve">CONCLUIDO	</t>
        </is>
      </c>
      <c r="D154" t="n">
        <v>5.5912</v>
      </c>
      <c r="E154" t="n">
        <v>17.89</v>
      </c>
      <c r="F154" t="n">
        <v>16</v>
      </c>
      <c r="G154" t="n">
        <v>45.73</v>
      </c>
      <c r="H154" t="n">
        <v>1.23</v>
      </c>
      <c r="I154" t="n">
        <v>21</v>
      </c>
      <c r="J154" t="n">
        <v>27.2</v>
      </c>
      <c r="K154" t="n">
        <v>12.1</v>
      </c>
      <c r="L154" t="n">
        <v>2</v>
      </c>
      <c r="M154" t="n">
        <v>0</v>
      </c>
      <c r="N154" t="n">
        <v>3.1</v>
      </c>
      <c r="O154" t="n">
        <v>3588.35</v>
      </c>
      <c r="P154" t="n">
        <v>47.03</v>
      </c>
      <c r="Q154" t="n">
        <v>198.04</v>
      </c>
      <c r="R154" t="n">
        <v>39.15</v>
      </c>
      <c r="S154" t="n">
        <v>21.27</v>
      </c>
      <c r="T154" t="n">
        <v>6157.33</v>
      </c>
      <c r="U154" t="n">
        <v>0.54</v>
      </c>
      <c r="V154" t="n">
        <v>0.76</v>
      </c>
      <c r="W154" t="n">
        <v>0.17</v>
      </c>
      <c r="X154" t="n">
        <v>0.41</v>
      </c>
      <c r="Y154" t="n">
        <v>0.5</v>
      </c>
      <c r="Z154" t="n">
        <v>10</v>
      </c>
    </row>
    <row r="155">
      <c r="A155" t="n">
        <v>0</v>
      </c>
      <c r="B155" t="n">
        <v>45</v>
      </c>
      <c r="C155" t="inlineStr">
        <is>
          <t xml:space="preserve">CONCLUIDO	</t>
        </is>
      </c>
      <c r="D155" t="n">
        <v>4.4808</v>
      </c>
      <c r="E155" t="n">
        <v>22.32</v>
      </c>
      <c r="F155" t="n">
        <v>17.95</v>
      </c>
      <c r="G155" t="n">
        <v>9.279999999999999</v>
      </c>
      <c r="H155" t="n">
        <v>0.18</v>
      </c>
      <c r="I155" t="n">
        <v>116</v>
      </c>
      <c r="J155" t="n">
        <v>98.70999999999999</v>
      </c>
      <c r="K155" t="n">
        <v>39.72</v>
      </c>
      <c r="L155" t="n">
        <v>1</v>
      </c>
      <c r="M155" t="n">
        <v>114</v>
      </c>
      <c r="N155" t="n">
        <v>12.99</v>
      </c>
      <c r="O155" t="n">
        <v>12407.75</v>
      </c>
      <c r="P155" t="n">
        <v>159.51</v>
      </c>
      <c r="Q155" t="n">
        <v>198.05</v>
      </c>
      <c r="R155" t="n">
        <v>100.62</v>
      </c>
      <c r="S155" t="n">
        <v>21.27</v>
      </c>
      <c r="T155" t="n">
        <v>36415.72</v>
      </c>
      <c r="U155" t="n">
        <v>0.21</v>
      </c>
      <c r="V155" t="n">
        <v>0.68</v>
      </c>
      <c r="W155" t="n">
        <v>0.29</v>
      </c>
      <c r="X155" t="n">
        <v>2.35</v>
      </c>
      <c r="Y155" t="n">
        <v>0.5</v>
      </c>
      <c r="Z155" t="n">
        <v>10</v>
      </c>
    </row>
    <row r="156">
      <c r="A156" t="n">
        <v>1</v>
      </c>
      <c r="B156" t="n">
        <v>45</v>
      </c>
      <c r="C156" t="inlineStr">
        <is>
          <t xml:space="preserve">CONCLUIDO	</t>
        </is>
      </c>
      <c r="D156" t="n">
        <v>5.0607</v>
      </c>
      <c r="E156" t="n">
        <v>19.76</v>
      </c>
      <c r="F156" t="n">
        <v>16.66</v>
      </c>
      <c r="G156" t="n">
        <v>18.51</v>
      </c>
      <c r="H156" t="n">
        <v>0.35</v>
      </c>
      <c r="I156" t="n">
        <v>54</v>
      </c>
      <c r="J156" t="n">
        <v>99.95</v>
      </c>
      <c r="K156" t="n">
        <v>39.72</v>
      </c>
      <c r="L156" t="n">
        <v>2</v>
      </c>
      <c r="M156" t="n">
        <v>52</v>
      </c>
      <c r="N156" t="n">
        <v>13.24</v>
      </c>
      <c r="O156" t="n">
        <v>12561.45</v>
      </c>
      <c r="P156" t="n">
        <v>146.86</v>
      </c>
      <c r="Q156" t="n">
        <v>198.05</v>
      </c>
      <c r="R156" t="n">
        <v>60.5</v>
      </c>
      <c r="S156" t="n">
        <v>21.27</v>
      </c>
      <c r="T156" t="n">
        <v>16667.1</v>
      </c>
      <c r="U156" t="n">
        <v>0.35</v>
      </c>
      <c r="V156" t="n">
        <v>0.73</v>
      </c>
      <c r="W156" t="n">
        <v>0.19</v>
      </c>
      <c r="X156" t="n">
        <v>1.07</v>
      </c>
      <c r="Y156" t="n">
        <v>0.5</v>
      </c>
      <c r="Z156" t="n">
        <v>10</v>
      </c>
    </row>
    <row r="157">
      <c r="A157" t="n">
        <v>2</v>
      </c>
      <c r="B157" t="n">
        <v>45</v>
      </c>
      <c r="C157" t="inlineStr">
        <is>
          <t xml:space="preserve">CONCLUIDO	</t>
        </is>
      </c>
      <c r="D157" t="n">
        <v>5.3072</v>
      </c>
      <c r="E157" t="n">
        <v>18.84</v>
      </c>
      <c r="F157" t="n">
        <v>16.14</v>
      </c>
      <c r="G157" t="n">
        <v>27.66</v>
      </c>
      <c r="H157" t="n">
        <v>0.52</v>
      </c>
      <c r="I157" t="n">
        <v>35</v>
      </c>
      <c r="J157" t="n">
        <v>101.2</v>
      </c>
      <c r="K157" t="n">
        <v>39.72</v>
      </c>
      <c r="L157" t="n">
        <v>3</v>
      </c>
      <c r="M157" t="n">
        <v>33</v>
      </c>
      <c r="N157" t="n">
        <v>13.49</v>
      </c>
      <c r="O157" t="n">
        <v>12715.54</v>
      </c>
      <c r="P157" t="n">
        <v>140.89</v>
      </c>
      <c r="Q157" t="n">
        <v>198.05</v>
      </c>
      <c r="R157" t="n">
        <v>44.03</v>
      </c>
      <c r="S157" t="n">
        <v>21.27</v>
      </c>
      <c r="T157" t="n">
        <v>8528.48</v>
      </c>
      <c r="U157" t="n">
        <v>0.48</v>
      </c>
      <c r="V157" t="n">
        <v>0.75</v>
      </c>
      <c r="W157" t="n">
        <v>0.15</v>
      </c>
      <c r="X157" t="n">
        <v>0.54</v>
      </c>
      <c r="Y157" t="n">
        <v>0.5</v>
      </c>
      <c r="Z157" t="n">
        <v>10</v>
      </c>
    </row>
    <row r="158">
      <c r="A158" t="n">
        <v>3</v>
      </c>
      <c r="B158" t="n">
        <v>45</v>
      </c>
      <c r="C158" t="inlineStr">
        <is>
          <t xml:space="preserve">CONCLUIDO	</t>
        </is>
      </c>
      <c r="D158" t="n">
        <v>5.3697</v>
      </c>
      <c r="E158" t="n">
        <v>18.62</v>
      </c>
      <c r="F158" t="n">
        <v>16.1</v>
      </c>
      <c r="G158" t="n">
        <v>37.16</v>
      </c>
      <c r="H158" t="n">
        <v>0.6899999999999999</v>
      </c>
      <c r="I158" t="n">
        <v>26</v>
      </c>
      <c r="J158" t="n">
        <v>102.45</v>
      </c>
      <c r="K158" t="n">
        <v>39.72</v>
      </c>
      <c r="L158" t="n">
        <v>4</v>
      </c>
      <c r="M158" t="n">
        <v>24</v>
      </c>
      <c r="N158" t="n">
        <v>13.74</v>
      </c>
      <c r="O158" t="n">
        <v>12870.03</v>
      </c>
      <c r="P158" t="n">
        <v>139.53</v>
      </c>
      <c r="Q158" t="n">
        <v>198.07</v>
      </c>
      <c r="R158" t="n">
        <v>42.95</v>
      </c>
      <c r="S158" t="n">
        <v>21.27</v>
      </c>
      <c r="T158" t="n">
        <v>8034</v>
      </c>
      <c r="U158" t="n">
        <v>0.5</v>
      </c>
      <c r="V158" t="n">
        <v>0.75</v>
      </c>
      <c r="W158" t="n">
        <v>0.15</v>
      </c>
      <c r="X158" t="n">
        <v>0.51</v>
      </c>
      <c r="Y158" t="n">
        <v>0.5</v>
      </c>
      <c r="Z158" t="n">
        <v>10</v>
      </c>
    </row>
    <row r="159">
      <c r="A159" t="n">
        <v>4</v>
      </c>
      <c r="B159" t="n">
        <v>45</v>
      </c>
      <c r="C159" t="inlineStr">
        <is>
          <t xml:space="preserve">CONCLUIDO	</t>
        </is>
      </c>
      <c r="D159" t="n">
        <v>5.4302</v>
      </c>
      <c r="E159" t="n">
        <v>18.42</v>
      </c>
      <c r="F159" t="n">
        <v>16</v>
      </c>
      <c r="G159" t="n">
        <v>45.7</v>
      </c>
      <c r="H159" t="n">
        <v>0.85</v>
      </c>
      <c r="I159" t="n">
        <v>21</v>
      </c>
      <c r="J159" t="n">
        <v>103.71</v>
      </c>
      <c r="K159" t="n">
        <v>39.72</v>
      </c>
      <c r="L159" t="n">
        <v>5</v>
      </c>
      <c r="M159" t="n">
        <v>19</v>
      </c>
      <c r="N159" t="n">
        <v>14</v>
      </c>
      <c r="O159" t="n">
        <v>13024.91</v>
      </c>
      <c r="P159" t="n">
        <v>137.45</v>
      </c>
      <c r="Q159" t="n">
        <v>198.04</v>
      </c>
      <c r="R159" t="n">
        <v>39.82</v>
      </c>
      <c r="S159" t="n">
        <v>21.27</v>
      </c>
      <c r="T159" t="n">
        <v>6494.7</v>
      </c>
      <c r="U159" t="n">
        <v>0.53</v>
      </c>
      <c r="V159" t="n">
        <v>0.76</v>
      </c>
      <c r="W159" t="n">
        <v>0.14</v>
      </c>
      <c r="X159" t="n">
        <v>0.4</v>
      </c>
      <c r="Y159" t="n">
        <v>0.5</v>
      </c>
      <c r="Z159" t="n">
        <v>10</v>
      </c>
    </row>
    <row r="160">
      <c r="A160" t="n">
        <v>5</v>
      </c>
      <c r="B160" t="n">
        <v>45</v>
      </c>
      <c r="C160" t="inlineStr">
        <is>
          <t xml:space="preserve">CONCLUIDO	</t>
        </is>
      </c>
      <c r="D160" t="n">
        <v>5.4644</v>
      </c>
      <c r="E160" t="n">
        <v>18.3</v>
      </c>
      <c r="F160" t="n">
        <v>15.94</v>
      </c>
      <c r="G160" t="n">
        <v>53.14</v>
      </c>
      <c r="H160" t="n">
        <v>1.01</v>
      </c>
      <c r="I160" t="n">
        <v>18</v>
      </c>
      <c r="J160" t="n">
        <v>104.97</v>
      </c>
      <c r="K160" t="n">
        <v>39.72</v>
      </c>
      <c r="L160" t="n">
        <v>6</v>
      </c>
      <c r="M160" t="n">
        <v>16</v>
      </c>
      <c r="N160" t="n">
        <v>14.25</v>
      </c>
      <c r="O160" t="n">
        <v>13180.19</v>
      </c>
      <c r="P160" t="n">
        <v>135.75</v>
      </c>
      <c r="Q160" t="n">
        <v>198.05</v>
      </c>
      <c r="R160" t="n">
        <v>38.24</v>
      </c>
      <c r="S160" t="n">
        <v>21.27</v>
      </c>
      <c r="T160" t="n">
        <v>5717.48</v>
      </c>
      <c r="U160" t="n">
        <v>0.5600000000000001</v>
      </c>
      <c r="V160" t="n">
        <v>0.76</v>
      </c>
      <c r="W160" t="n">
        <v>0.13</v>
      </c>
      <c r="X160" t="n">
        <v>0.35</v>
      </c>
      <c r="Y160" t="n">
        <v>0.5</v>
      </c>
      <c r="Z160" t="n">
        <v>10</v>
      </c>
    </row>
    <row r="161">
      <c r="A161" t="n">
        <v>6</v>
      </c>
      <c r="B161" t="n">
        <v>45</v>
      </c>
      <c r="C161" t="inlineStr">
        <is>
          <t xml:space="preserve">CONCLUIDO	</t>
        </is>
      </c>
      <c r="D161" t="n">
        <v>5.5028</v>
      </c>
      <c r="E161" t="n">
        <v>18.17</v>
      </c>
      <c r="F161" t="n">
        <v>15.88</v>
      </c>
      <c r="G161" t="n">
        <v>63.5</v>
      </c>
      <c r="H161" t="n">
        <v>1.16</v>
      </c>
      <c r="I161" t="n">
        <v>15</v>
      </c>
      <c r="J161" t="n">
        <v>106.23</v>
      </c>
      <c r="K161" t="n">
        <v>39.72</v>
      </c>
      <c r="L161" t="n">
        <v>7</v>
      </c>
      <c r="M161" t="n">
        <v>13</v>
      </c>
      <c r="N161" t="n">
        <v>14.52</v>
      </c>
      <c r="O161" t="n">
        <v>13335.87</v>
      </c>
      <c r="P161" t="n">
        <v>133.86</v>
      </c>
      <c r="Q161" t="n">
        <v>198.04</v>
      </c>
      <c r="R161" t="n">
        <v>35.99</v>
      </c>
      <c r="S161" t="n">
        <v>21.27</v>
      </c>
      <c r="T161" t="n">
        <v>4609.47</v>
      </c>
      <c r="U161" t="n">
        <v>0.59</v>
      </c>
      <c r="V161" t="n">
        <v>0.76</v>
      </c>
      <c r="W161" t="n">
        <v>0.13</v>
      </c>
      <c r="X161" t="n">
        <v>0.28</v>
      </c>
      <c r="Y161" t="n">
        <v>0.5</v>
      </c>
      <c r="Z161" t="n">
        <v>10</v>
      </c>
    </row>
    <row r="162">
      <c r="A162" t="n">
        <v>7</v>
      </c>
      <c r="B162" t="n">
        <v>45</v>
      </c>
      <c r="C162" t="inlineStr">
        <is>
          <t xml:space="preserve">CONCLUIDO	</t>
        </is>
      </c>
      <c r="D162" t="n">
        <v>5.5292</v>
      </c>
      <c r="E162" t="n">
        <v>18.09</v>
      </c>
      <c r="F162" t="n">
        <v>15.83</v>
      </c>
      <c r="G162" t="n">
        <v>73.06</v>
      </c>
      <c r="H162" t="n">
        <v>1.31</v>
      </c>
      <c r="I162" t="n">
        <v>13</v>
      </c>
      <c r="J162" t="n">
        <v>107.5</v>
      </c>
      <c r="K162" t="n">
        <v>39.72</v>
      </c>
      <c r="L162" t="n">
        <v>8</v>
      </c>
      <c r="M162" t="n">
        <v>11</v>
      </c>
      <c r="N162" t="n">
        <v>14.78</v>
      </c>
      <c r="O162" t="n">
        <v>13491.96</v>
      </c>
      <c r="P162" t="n">
        <v>132.42</v>
      </c>
      <c r="Q162" t="n">
        <v>198.04</v>
      </c>
      <c r="R162" t="n">
        <v>34.57</v>
      </c>
      <c r="S162" t="n">
        <v>21.27</v>
      </c>
      <c r="T162" t="n">
        <v>3906.8</v>
      </c>
      <c r="U162" t="n">
        <v>0.62</v>
      </c>
      <c r="V162" t="n">
        <v>0.77</v>
      </c>
      <c r="W162" t="n">
        <v>0.13</v>
      </c>
      <c r="X162" t="n">
        <v>0.24</v>
      </c>
      <c r="Y162" t="n">
        <v>0.5</v>
      </c>
      <c r="Z162" t="n">
        <v>10</v>
      </c>
    </row>
    <row r="163">
      <c r="A163" t="n">
        <v>8</v>
      </c>
      <c r="B163" t="n">
        <v>45</v>
      </c>
      <c r="C163" t="inlineStr">
        <is>
          <t xml:space="preserve">CONCLUIDO	</t>
        </is>
      </c>
      <c r="D163" t="n">
        <v>5.5394</v>
      </c>
      <c r="E163" t="n">
        <v>18.05</v>
      </c>
      <c r="F163" t="n">
        <v>15.82</v>
      </c>
      <c r="G163" t="n">
        <v>79.09</v>
      </c>
      <c r="H163" t="n">
        <v>1.46</v>
      </c>
      <c r="I163" t="n">
        <v>12</v>
      </c>
      <c r="J163" t="n">
        <v>108.77</v>
      </c>
      <c r="K163" t="n">
        <v>39.72</v>
      </c>
      <c r="L163" t="n">
        <v>9</v>
      </c>
      <c r="M163" t="n">
        <v>10</v>
      </c>
      <c r="N163" t="n">
        <v>15.05</v>
      </c>
      <c r="O163" t="n">
        <v>13648.58</v>
      </c>
      <c r="P163" t="n">
        <v>131.11</v>
      </c>
      <c r="Q163" t="n">
        <v>198.05</v>
      </c>
      <c r="R163" t="n">
        <v>34.3</v>
      </c>
      <c r="S163" t="n">
        <v>21.27</v>
      </c>
      <c r="T163" t="n">
        <v>3779.05</v>
      </c>
      <c r="U163" t="n">
        <v>0.62</v>
      </c>
      <c r="V163" t="n">
        <v>0.77</v>
      </c>
      <c r="W163" t="n">
        <v>0.13</v>
      </c>
      <c r="X163" t="n">
        <v>0.22</v>
      </c>
      <c r="Y163" t="n">
        <v>0.5</v>
      </c>
      <c r="Z163" t="n">
        <v>10</v>
      </c>
    </row>
    <row r="164">
      <c r="A164" t="n">
        <v>9</v>
      </c>
      <c r="B164" t="n">
        <v>45</v>
      </c>
      <c r="C164" t="inlineStr">
        <is>
          <t xml:space="preserve">CONCLUIDO	</t>
        </is>
      </c>
      <c r="D164" t="n">
        <v>5.5507</v>
      </c>
      <c r="E164" t="n">
        <v>18.02</v>
      </c>
      <c r="F164" t="n">
        <v>15.8</v>
      </c>
      <c r="G164" t="n">
        <v>86.19</v>
      </c>
      <c r="H164" t="n">
        <v>1.6</v>
      </c>
      <c r="I164" t="n">
        <v>11</v>
      </c>
      <c r="J164" t="n">
        <v>110.04</v>
      </c>
      <c r="K164" t="n">
        <v>39.72</v>
      </c>
      <c r="L164" t="n">
        <v>10</v>
      </c>
      <c r="M164" t="n">
        <v>9</v>
      </c>
      <c r="N164" t="n">
        <v>15.32</v>
      </c>
      <c r="O164" t="n">
        <v>13805.5</v>
      </c>
      <c r="P164" t="n">
        <v>129.71</v>
      </c>
      <c r="Q164" t="n">
        <v>198.04</v>
      </c>
      <c r="R164" t="n">
        <v>33.68</v>
      </c>
      <c r="S164" t="n">
        <v>21.27</v>
      </c>
      <c r="T164" t="n">
        <v>3471.67</v>
      </c>
      <c r="U164" t="n">
        <v>0.63</v>
      </c>
      <c r="V164" t="n">
        <v>0.77</v>
      </c>
      <c r="W164" t="n">
        <v>0.13</v>
      </c>
      <c r="X164" t="n">
        <v>0.21</v>
      </c>
      <c r="Y164" t="n">
        <v>0.5</v>
      </c>
      <c r="Z164" t="n">
        <v>10</v>
      </c>
    </row>
    <row r="165">
      <c r="A165" t="n">
        <v>10</v>
      </c>
      <c r="B165" t="n">
        <v>45</v>
      </c>
      <c r="C165" t="inlineStr">
        <is>
          <t xml:space="preserve">CONCLUIDO	</t>
        </is>
      </c>
      <c r="D165" t="n">
        <v>5.5685</v>
      </c>
      <c r="E165" t="n">
        <v>17.96</v>
      </c>
      <c r="F165" t="n">
        <v>15.76</v>
      </c>
      <c r="G165" t="n">
        <v>94.59</v>
      </c>
      <c r="H165" t="n">
        <v>1.74</v>
      </c>
      <c r="I165" t="n">
        <v>10</v>
      </c>
      <c r="J165" t="n">
        <v>111.32</v>
      </c>
      <c r="K165" t="n">
        <v>39.72</v>
      </c>
      <c r="L165" t="n">
        <v>11</v>
      </c>
      <c r="M165" t="n">
        <v>8</v>
      </c>
      <c r="N165" t="n">
        <v>15.6</v>
      </c>
      <c r="O165" t="n">
        <v>13962.83</v>
      </c>
      <c r="P165" t="n">
        <v>128.23</v>
      </c>
      <c r="Q165" t="n">
        <v>198.04</v>
      </c>
      <c r="R165" t="n">
        <v>32.68</v>
      </c>
      <c r="S165" t="n">
        <v>21.27</v>
      </c>
      <c r="T165" t="n">
        <v>2975.63</v>
      </c>
      <c r="U165" t="n">
        <v>0.65</v>
      </c>
      <c r="V165" t="n">
        <v>0.77</v>
      </c>
      <c r="W165" t="n">
        <v>0.12</v>
      </c>
      <c r="X165" t="n">
        <v>0.17</v>
      </c>
      <c r="Y165" t="n">
        <v>0.5</v>
      </c>
      <c r="Z165" t="n">
        <v>10</v>
      </c>
    </row>
    <row r="166">
      <c r="A166" t="n">
        <v>11</v>
      </c>
      <c r="B166" t="n">
        <v>45</v>
      </c>
      <c r="C166" t="inlineStr">
        <is>
          <t xml:space="preserve">CONCLUIDO	</t>
        </is>
      </c>
      <c r="D166" t="n">
        <v>5.5757</v>
      </c>
      <c r="E166" t="n">
        <v>17.93</v>
      </c>
      <c r="F166" t="n">
        <v>15.76</v>
      </c>
      <c r="G166" t="n">
        <v>105.08</v>
      </c>
      <c r="H166" t="n">
        <v>1.88</v>
      </c>
      <c r="I166" t="n">
        <v>9</v>
      </c>
      <c r="J166" t="n">
        <v>112.59</v>
      </c>
      <c r="K166" t="n">
        <v>39.72</v>
      </c>
      <c r="L166" t="n">
        <v>12</v>
      </c>
      <c r="M166" t="n">
        <v>7</v>
      </c>
      <c r="N166" t="n">
        <v>15.88</v>
      </c>
      <c r="O166" t="n">
        <v>14120.58</v>
      </c>
      <c r="P166" t="n">
        <v>127.18</v>
      </c>
      <c r="Q166" t="n">
        <v>198.04</v>
      </c>
      <c r="R166" t="n">
        <v>32.5</v>
      </c>
      <c r="S166" t="n">
        <v>21.27</v>
      </c>
      <c r="T166" t="n">
        <v>2895.32</v>
      </c>
      <c r="U166" t="n">
        <v>0.65</v>
      </c>
      <c r="V166" t="n">
        <v>0.77</v>
      </c>
      <c r="W166" t="n">
        <v>0.12</v>
      </c>
      <c r="X166" t="n">
        <v>0.17</v>
      </c>
      <c r="Y166" t="n">
        <v>0.5</v>
      </c>
      <c r="Z166" t="n">
        <v>10</v>
      </c>
    </row>
    <row r="167">
      <c r="A167" t="n">
        <v>12</v>
      </c>
      <c r="B167" t="n">
        <v>45</v>
      </c>
      <c r="C167" t="inlineStr">
        <is>
          <t xml:space="preserve">CONCLUIDO	</t>
        </is>
      </c>
      <c r="D167" t="n">
        <v>5.5947</v>
      </c>
      <c r="E167" t="n">
        <v>17.87</v>
      </c>
      <c r="F167" t="n">
        <v>15.72</v>
      </c>
      <c r="G167" t="n">
        <v>117.91</v>
      </c>
      <c r="H167" t="n">
        <v>2.01</v>
      </c>
      <c r="I167" t="n">
        <v>8</v>
      </c>
      <c r="J167" t="n">
        <v>113.88</v>
      </c>
      <c r="K167" t="n">
        <v>39.72</v>
      </c>
      <c r="L167" t="n">
        <v>13</v>
      </c>
      <c r="M167" t="n">
        <v>6</v>
      </c>
      <c r="N167" t="n">
        <v>16.16</v>
      </c>
      <c r="O167" t="n">
        <v>14278.75</v>
      </c>
      <c r="P167" t="n">
        <v>125.12</v>
      </c>
      <c r="Q167" t="n">
        <v>198.04</v>
      </c>
      <c r="R167" t="n">
        <v>31.08</v>
      </c>
      <c r="S167" t="n">
        <v>21.27</v>
      </c>
      <c r="T167" t="n">
        <v>2189.09</v>
      </c>
      <c r="U167" t="n">
        <v>0.68</v>
      </c>
      <c r="V167" t="n">
        <v>0.77</v>
      </c>
      <c r="W167" t="n">
        <v>0.12</v>
      </c>
      <c r="X167" t="n">
        <v>0.13</v>
      </c>
      <c r="Y167" t="n">
        <v>0.5</v>
      </c>
      <c r="Z167" t="n">
        <v>10</v>
      </c>
    </row>
    <row r="168">
      <c r="A168" t="n">
        <v>13</v>
      </c>
      <c r="B168" t="n">
        <v>45</v>
      </c>
      <c r="C168" t="inlineStr">
        <is>
          <t xml:space="preserve">CONCLUIDO	</t>
        </is>
      </c>
      <c r="D168" t="n">
        <v>5.5884</v>
      </c>
      <c r="E168" t="n">
        <v>17.89</v>
      </c>
      <c r="F168" t="n">
        <v>15.74</v>
      </c>
      <c r="G168" t="n">
        <v>118.06</v>
      </c>
      <c r="H168" t="n">
        <v>2.14</v>
      </c>
      <c r="I168" t="n">
        <v>8</v>
      </c>
      <c r="J168" t="n">
        <v>115.16</v>
      </c>
      <c r="K168" t="n">
        <v>39.72</v>
      </c>
      <c r="L168" t="n">
        <v>14</v>
      </c>
      <c r="M168" t="n">
        <v>6</v>
      </c>
      <c r="N168" t="n">
        <v>16.45</v>
      </c>
      <c r="O168" t="n">
        <v>14437.35</v>
      </c>
      <c r="P168" t="n">
        <v>124.44</v>
      </c>
      <c r="Q168" t="n">
        <v>198.04</v>
      </c>
      <c r="R168" t="n">
        <v>31.89</v>
      </c>
      <c r="S168" t="n">
        <v>21.27</v>
      </c>
      <c r="T168" t="n">
        <v>2592.75</v>
      </c>
      <c r="U168" t="n">
        <v>0.67</v>
      </c>
      <c r="V168" t="n">
        <v>0.77</v>
      </c>
      <c r="W168" t="n">
        <v>0.12</v>
      </c>
      <c r="X168" t="n">
        <v>0.15</v>
      </c>
      <c r="Y168" t="n">
        <v>0.5</v>
      </c>
      <c r="Z168" t="n">
        <v>10</v>
      </c>
    </row>
    <row r="169">
      <c r="A169" t="n">
        <v>14</v>
      </c>
      <c r="B169" t="n">
        <v>45</v>
      </c>
      <c r="C169" t="inlineStr">
        <is>
          <t xml:space="preserve">CONCLUIDO	</t>
        </is>
      </c>
      <c r="D169" t="n">
        <v>5.6029</v>
      </c>
      <c r="E169" t="n">
        <v>17.85</v>
      </c>
      <c r="F169" t="n">
        <v>15.72</v>
      </c>
      <c r="G169" t="n">
        <v>134.71</v>
      </c>
      <c r="H169" t="n">
        <v>2.27</v>
      </c>
      <c r="I169" t="n">
        <v>7</v>
      </c>
      <c r="J169" t="n">
        <v>116.45</v>
      </c>
      <c r="K169" t="n">
        <v>39.72</v>
      </c>
      <c r="L169" t="n">
        <v>15</v>
      </c>
      <c r="M169" t="n">
        <v>5</v>
      </c>
      <c r="N169" t="n">
        <v>16.74</v>
      </c>
      <c r="O169" t="n">
        <v>14596.38</v>
      </c>
      <c r="P169" t="n">
        <v>122.15</v>
      </c>
      <c r="Q169" t="n">
        <v>198.04</v>
      </c>
      <c r="R169" t="n">
        <v>31.06</v>
      </c>
      <c r="S169" t="n">
        <v>21.27</v>
      </c>
      <c r="T169" t="n">
        <v>2182.5</v>
      </c>
      <c r="U169" t="n">
        <v>0.68</v>
      </c>
      <c r="V169" t="n">
        <v>0.77</v>
      </c>
      <c r="W169" t="n">
        <v>0.12</v>
      </c>
      <c r="X169" t="n">
        <v>0.12</v>
      </c>
      <c r="Y169" t="n">
        <v>0.5</v>
      </c>
      <c r="Z169" t="n">
        <v>10</v>
      </c>
    </row>
    <row r="170">
      <c r="A170" t="n">
        <v>15</v>
      </c>
      <c r="B170" t="n">
        <v>45</v>
      </c>
      <c r="C170" t="inlineStr">
        <is>
          <t xml:space="preserve">CONCLUIDO	</t>
        </is>
      </c>
      <c r="D170" t="n">
        <v>5.6013</v>
      </c>
      <c r="E170" t="n">
        <v>17.85</v>
      </c>
      <c r="F170" t="n">
        <v>15.72</v>
      </c>
      <c r="G170" t="n">
        <v>134.75</v>
      </c>
      <c r="H170" t="n">
        <v>2.4</v>
      </c>
      <c r="I170" t="n">
        <v>7</v>
      </c>
      <c r="J170" t="n">
        <v>117.75</v>
      </c>
      <c r="K170" t="n">
        <v>39.72</v>
      </c>
      <c r="L170" t="n">
        <v>16</v>
      </c>
      <c r="M170" t="n">
        <v>5</v>
      </c>
      <c r="N170" t="n">
        <v>17.03</v>
      </c>
      <c r="O170" t="n">
        <v>14755.84</v>
      </c>
      <c r="P170" t="n">
        <v>120.97</v>
      </c>
      <c r="Q170" t="n">
        <v>198.04</v>
      </c>
      <c r="R170" t="n">
        <v>31.31</v>
      </c>
      <c r="S170" t="n">
        <v>21.27</v>
      </c>
      <c r="T170" t="n">
        <v>2307.21</v>
      </c>
      <c r="U170" t="n">
        <v>0.68</v>
      </c>
      <c r="V170" t="n">
        <v>0.77</v>
      </c>
      <c r="W170" t="n">
        <v>0.12</v>
      </c>
      <c r="X170" t="n">
        <v>0.13</v>
      </c>
      <c r="Y170" t="n">
        <v>0.5</v>
      </c>
      <c r="Z170" t="n">
        <v>10</v>
      </c>
    </row>
    <row r="171">
      <c r="A171" t="n">
        <v>16</v>
      </c>
      <c r="B171" t="n">
        <v>45</v>
      </c>
      <c r="C171" t="inlineStr">
        <is>
          <t xml:space="preserve">CONCLUIDO	</t>
        </is>
      </c>
      <c r="D171" t="n">
        <v>5.6162</v>
      </c>
      <c r="E171" t="n">
        <v>17.81</v>
      </c>
      <c r="F171" t="n">
        <v>15.69</v>
      </c>
      <c r="G171" t="n">
        <v>156.94</v>
      </c>
      <c r="H171" t="n">
        <v>2.52</v>
      </c>
      <c r="I171" t="n">
        <v>6</v>
      </c>
      <c r="J171" t="n">
        <v>119.04</v>
      </c>
      <c r="K171" t="n">
        <v>39.72</v>
      </c>
      <c r="L171" t="n">
        <v>17</v>
      </c>
      <c r="M171" t="n">
        <v>4</v>
      </c>
      <c r="N171" t="n">
        <v>17.33</v>
      </c>
      <c r="O171" t="n">
        <v>14915.73</v>
      </c>
      <c r="P171" t="n">
        <v>118.03</v>
      </c>
      <c r="Q171" t="n">
        <v>198.04</v>
      </c>
      <c r="R171" t="n">
        <v>30.32</v>
      </c>
      <c r="S171" t="n">
        <v>21.27</v>
      </c>
      <c r="T171" t="n">
        <v>1815.81</v>
      </c>
      <c r="U171" t="n">
        <v>0.7</v>
      </c>
      <c r="V171" t="n">
        <v>0.77</v>
      </c>
      <c r="W171" t="n">
        <v>0.12</v>
      </c>
      <c r="X171" t="n">
        <v>0.1</v>
      </c>
      <c r="Y171" t="n">
        <v>0.5</v>
      </c>
      <c r="Z171" t="n">
        <v>10</v>
      </c>
    </row>
    <row r="172">
      <c r="A172" t="n">
        <v>17</v>
      </c>
      <c r="B172" t="n">
        <v>45</v>
      </c>
      <c r="C172" t="inlineStr">
        <is>
          <t xml:space="preserve">CONCLUIDO	</t>
        </is>
      </c>
      <c r="D172" t="n">
        <v>5.6103</v>
      </c>
      <c r="E172" t="n">
        <v>17.82</v>
      </c>
      <c r="F172" t="n">
        <v>15.71</v>
      </c>
      <c r="G172" t="n">
        <v>157.13</v>
      </c>
      <c r="H172" t="n">
        <v>2.64</v>
      </c>
      <c r="I172" t="n">
        <v>6</v>
      </c>
      <c r="J172" t="n">
        <v>120.34</v>
      </c>
      <c r="K172" t="n">
        <v>39.72</v>
      </c>
      <c r="L172" t="n">
        <v>18</v>
      </c>
      <c r="M172" t="n">
        <v>3</v>
      </c>
      <c r="N172" t="n">
        <v>17.63</v>
      </c>
      <c r="O172" t="n">
        <v>15076.07</v>
      </c>
      <c r="P172" t="n">
        <v>118.54</v>
      </c>
      <c r="Q172" t="n">
        <v>198.05</v>
      </c>
      <c r="R172" t="n">
        <v>30.94</v>
      </c>
      <c r="S172" t="n">
        <v>21.27</v>
      </c>
      <c r="T172" t="n">
        <v>2126.27</v>
      </c>
      <c r="U172" t="n">
        <v>0.6899999999999999</v>
      </c>
      <c r="V172" t="n">
        <v>0.77</v>
      </c>
      <c r="W172" t="n">
        <v>0.12</v>
      </c>
      <c r="X172" t="n">
        <v>0.12</v>
      </c>
      <c r="Y172" t="n">
        <v>0.5</v>
      </c>
      <c r="Z172" t="n">
        <v>10</v>
      </c>
    </row>
    <row r="173">
      <c r="A173" t="n">
        <v>18</v>
      </c>
      <c r="B173" t="n">
        <v>45</v>
      </c>
      <c r="C173" t="inlineStr">
        <is>
          <t xml:space="preserve">CONCLUIDO	</t>
        </is>
      </c>
      <c r="D173" t="n">
        <v>5.614</v>
      </c>
      <c r="E173" t="n">
        <v>17.81</v>
      </c>
      <c r="F173" t="n">
        <v>15.7</v>
      </c>
      <c r="G173" t="n">
        <v>157.01</v>
      </c>
      <c r="H173" t="n">
        <v>2.76</v>
      </c>
      <c r="I173" t="n">
        <v>6</v>
      </c>
      <c r="J173" t="n">
        <v>121.65</v>
      </c>
      <c r="K173" t="n">
        <v>39.72</v>
      </c>
      <c r="L173" t="n">
        <v>19</v>
      </c>
      <c r="M173" t="n">
        <v>1</v>
      </c>
      <c r="N173" t="n">
        <v>17.93</v>
      </c>
      <c r="O173" t="n">
        <v>15236.84</v>
      </c>
      <c r="P173" t="n">
        <v>119.13</v>
      </c>
      <c r="Q173" t="n">
        <v>198.05</v>
      </c>
      <c r="R173" t="n">
        <v>30.44</v>
      </c>
      <c r="S173" t="n">
        <v>21.27</v>
      </c>
      <c r="T173" t="n">
        <v>1880.34</v>
      </c>
      <c r="U173" t="n">
        <v>0.7</v>
      </c>
      <c r="V173" t="n">
        <v>0.77</v>
      </c>
      <c r="W173" t="n">
        <v>0.12</v>
      </c>
      <c r="X173" t="n">
        <v>0.11</v>
      </c>
      <c r="Y173" t="n">
        <v>0.5</v>
      </c>
      <c r="Z173" t="n">
        <v>10</v>
      </c>
    </row>
    <row r="174">
      <c r="A174" t="n">
        <v>19</v>
      </c>
      <c r="B174" t="n">
        <v>45</v>
      </c>
      <c r="C174" t="inlineStr">
        <is>
          <t xml:space="preserve">CONCLUIDO	</t>
        </is>
      </c>
      <c r="D174" t="n">
        <v>5.6168</v>
      </c>
      <c r="E174" t="n">
        <v>17.8</v>
      </c>
      <c r="F174" t="n">
        <v>15.69</v>
      </c>
      <c r="G174" t="n">
        <v>156.93</v>
      </c>
      <c r="H174" t="n">
        <v>2.87</v>
      </c>
      <c r="I174" t="n">
        <v>6</v>
      </c>
      <c r="J174" t="n">
        <v>122.95</v>
      </c>
      <c r="K174" t="n">
        <v>39.72</v>
      </c>
      <c r="L174" t="n">
        <v>20</v>
      </c>
      <c r="M174" t="n">
        <v>1</v>
      </c>
      <c r="N174" t="n">
        <v>18.24</v>
      </c>
      <c r="O174" t="n">
        <v>15398.07</v>
      </c>
      <c r="P174" t="n">
        <v>119.6</v>
      </c>
      <c r="Q174" t="n">
        <v>198.06</v>
      </c>
      <c r="R174" t="n">
        <v>30.2</v>
      </c>
      <c r="S174" t="n">
        <v>21.27</v>
      </c>
      <c r="T174" t="n">
        <v>1758.8</v>
      </c>
      <c r="U174" t="n">
        <v>0.7</v>
      </c>
      <c r="V174" t="n">
        <v>0.77</v>
      </c>
      <c r="W174" t="n">
        <v>0.12</v>
      </c>
      <c r="X174" t="n">
        <v>0.1</v>
      </c>
      <c r="Y174" t="n">
        <v>0.5</v>
      </c>
      <c r="Z174" t="n">
        <v>10</v>
      </c>
    </row>
    <row r="175">
      <c r="A175" t="n">
        <v>20</v>
      </c>
      <c r="B175" t="n">
        <v>45</v>
      </c>
      <c r="C175" t="inlineStr">
        <is>
          <t xml:space="preserve">CONCLUIDO	</t>
        </is>
      </c>
      <c r="D175" t="n">
        <v>5.6153</v>
      </c>
      <c r="E175" t="n">
        <v>17.81</v>
      </c>
      <c r="F175" t="n">
        <v>15.7</v>
      </c>
      <c r="G175" t="n">
        <v>156.97</v>
      </c>
      <c r="H175" t="n">
        <v>2.98</v>
      </c>
      <c r="I175" t="n">
        <v>6</v>
      </c>
      <c r="J175" t="n">
        <v>124.26</v>
      </c>
      <c r="K175" t="n">
        <v>39.72</v>
      </c>
      <c r="L175" t="n">
        <v>21</v>
      </c>
      <c r="M175" t="n">
        <v>0</v>
      </c>
      <c r="N175" t="n">
        <v>18.55</v>
      </c>
      <c r="O175" t="n">
        <v>15559.74</v>
      </c>
      <c r="P175" t="n">
        <v>120.51</v>
      </c>
      <c r="Q175" t="n">
        <v>198.05</v>
      </c>
      <c r="R175" t="n">
        <v>30.32</v>
      </c>
      <c r="S175" t="n">
        <v>21.27</v>
      </c>
      <c r="T175" t="n">
        <v>1817.5</v>
      </c>
      <c r="U175" t="n">
        <v>0.7</v>
      </c>
      <c r="V175" t="n">
        <v>0.77</v>
      </c>
      <c r="W175" t="n">
        <v>0.12</v>
      </c>
      <c r="X175" t="n">
        <v>0.1</v>
      </c>
      <c r="Y175" t="n">
        <v>0.5</v>
      </c>
      <c r="Z175" t="n">
        <v>10</v>
      </c>
    </row>
    <row r="176">
      <c r="A176" t="n">
        <v>0</v>
      </c>
      <c r="B176" t="n">
        <v>60</v>
      </c>
      <c r="C176" t="inlineStr">
        <is>
          <t xml:space="preserve">CONCLUIDO	</t>
        </is>
      </c>
      <c r="D176" t="n">
        <v>4.1461</v>
      </c>
      <c r="E176" t="n">
        <v>24.12</v>
      </c>
      <c r="F176" t="n">
        <v>18.43</v>
      </c>
      <c r="G176" t="n">
        <v>7.96</v>
      </c>
      <c r="H176" t="n">
        <v>0.14</v>
      </c>
      <c r="I176" t="n">
        <v>139</v>
      </c>
      <c r="J176" t="n">
        <v>124.63</v>
      </c>
      <c r="K176" t="n">
        <v>45</v>
      </c>
      <c r="L176" t="n">
        <v>1</v>
      </c>
      <c r="M176" t="n">
        <v>137</v>
      </c>
      <c r="N176" t="n">
        <v>18.64</v>
      </c>
      <c r="O176" t="n">
        <v>15605.44</v>
      </c>
      <c r="P176" t="n">
        <v>191.74</v>
      </c>
      <c r="Q176" t="n">
        <v>198.05</v>
      </c>
      <c r="R176" t="n">
        <v>115.85</v>
      </c>
      <c r="S176" t="n">
        <v>21.27</v>
      </c>
      <c r="T176" t="n">
        <v>43915.59</v>
      </c>
      <c r="U176" t="n">
        <v>0.18</v>
      </c>
      <c r="V176" t="n">
        <v>0.66</v>
      </c>
      <c r="W176" t="n">
        <v>0.33</v>
      </c>
      <c r="X176" t="n">
        <v>2.84</v>
      </c>
      <c r="Y176" t="n">
        <v>0.5</v>
      </c>
      <c r="Z176" t="n">
        <v>10</v>
      </c>
    </row>
    <row r="177">
      <c r="A177" t="n">
        <v>1</v>
      </c>
      <c r="B177" t="n">
        <v>60</v>
      </c>
      <c r="C177" t="inlineStr">
        <is>
          <t xml:space="preserve">CONCLUIDO	</t>
        </is>
      </c>
      <c r="D177" t="n">
        <v>4.8456</v>
      </c>
      <c r="E177" t="n">
        <v>20.64</v>
      </c>
      <c r="F177" t="n">
        <v>16.87</v>
      </c>
      <c r="G177" t="n">
        <v>15.82</v>
      </c>
      <c r="H177" t="n">
        <v>0.28</v>
      </c>
      <c r="I177" t="n">
        <v>64</v>
      </c>
      <c r="J177" t="n">
        <v>125.95</v>
      </c>
      <c r="K177" t="n">
        <v>45</v>
      </c>
      <c r="L177" t="n">
        <v>2</v>
      </c>
      <c r="M177" t="n">
        <v>62</v>
      </c>
      <c r="N177" t="n">
        <v>18.95</v>
      </c>
      <c r="O177" t="n">
        <v>15767.7</v>
      </c>
      <c r="P177" t="n">
        <v>174.44</v>
      </c>
      <c r="Q177" t="n">
        <v>198.05</v>
      </c>
      <c r="R177" t="n">
        <v>66.94</v>
      </c>
      <c r="S177" t="n">
        <v>21.27</v>
      </c>
      <c r="T177" t="n">
        <v>19838.7</v>
      </c>
      <c r="U177" t="n">
        <v>0.32</v>
      </c>
      <c r="V177" t="n">
        <v>0.72</v>
      </c>
      <c r="W177" t="n">
        <v>0.21</v>
      </c>
      <c r="X177" t="n">
        <v>1.27</v>
      </c>
      <c r="Y177" t="n">
        <v>0.5</v>
      </c>
      <c r="Z177" t="n">
        <v>10</v>
      </c>
    </row>
    <row r="178">
      <c r="A178" t="n">
        <v>2</v>
      </c>
      <c r="B178" t="n">
        <v>60</v>
      </c>
      <c r="C178" t="inlineStr">
        <is>
          <t xml:space="preserve">CONCLUIDO	</t>
        </is>
      </c>
      <c r="D178" t="n">
        <v>5.0948</v>
      </c>
      <c r="E178" t="n">
        <v>19.63</v>
      </c>
      <c r="F178" t="n">
        <v>16.42</v>
      </c>
      <c r="G178" t="n">
        <v>23.46</v>
      </c>
      <c r="H178" t="n">
        <v>0.42</v>
      </c>
      <c r="I178" t="n">
        <v>42</v>
      </c>
      <c r="J178" t="n">
        <v>127.27</v>
      </c>
      <c r="K178" t="n">
        <v>45</v>
      </c>
      <c r="L178" t="n">
        <v>3</v>
      </c>
      <c r="M178" t="n">
        <v>40</v>
      </c>
      <c r="N178" t="n">
        <v>19.27</v>
      </c>
      <c r="O178" t="n">
        <v>15930.42</v>
      </c>
      <c r="P178" t="n">
        <v>168.94</v>
      </c>
      <c r="Q178" t="n">
        <v>198.04</v>
      </c>
      <c r="R178" t="n">
        <v>53.02</v>
      </c>
      <c r="S178" t="n">
        <v>21.27</v>
      </c>
      <c r="T178" t="n">
        <v>12986.09</v>
      </c>
      <c r="U178" t="n">
        <v>0.4</v>
      </c>
      <c r="V178" t="n">
        <v>0.74</v>
      </c>
      <c r="W178" t="n">
        <v>0.18</v>
      </c>
      <c r="X178" t="n">
        <v>0.83</v>
      </c>
      <c r="Y178" t="n">
        <v>0.5</v>
      </c>
      <c r="Z178" t="n">
        <v>10</v>
      </c>
    </row>
    <row r="179">
      <c r="A179" t="n">
        <v>3</v>
      </c>
      <c r="B179" t="n">
        <v>60</v>
      </c>
      <c r="C179" t="inlineStr">
        <is>
          <t xml:space="preserve">CONCLUIDO	</t>
        </is>
      </c>
      <c r="D179" t="n">
        <v>5.2248</v>
      </c>
      <c r="E179" t="n">
        <v>19.14</v>
      </c>
      <c r="F179" t="n">
        <v>16.21</v>
      </c>
      <c r="G179" t="n">
        <v>31.38</v>
      </c>
      <c r="H179" t="n">
        <v>0.55</v>
      </c>
      <c r="I179" t="n">
        <v>31</v>
      </c>
      <c r="J179" t="n">
        <v>128.59</v>
      </c>
      <c r="K179" t="n">
        <v>45</v>
      </c>
      <c r="L179" t="n">
        <v>4</v>
      </c>
      <c r="M179" t="n">
        <v>29</v>
      </c>
      <c r="N179" t="n">
        <v>19.59</v>
      </c>
      <c r="O179" t="n">
        <v>16093.6</v>
      </c>
      <c r="P179" t="n">
        <v>166.05</v>
      </c>
      <c r="Q179" t="n">
        <v>198.05</v>
      </c>
      <c r="R179" t="n">
        <v>46.71</v>
      </c>
      <c r="S179" t="n">
        <v>21.27</v>
      </c>
      <c r="T179" t="n">
        <v>9889.940000000001</v>
      </c>
      <c r="U179" t="n">
        <v>0.46</v>
      </c>
      <c r="V179" t="n">
        <v>0.75</v>
      </c>
      <c r="W179" t="n">
        <v>0.16</v>
      </c>
      <c r="X179" t="n">
        <v>0.62</v>
      </c>
      <c r="Y179" t="n">
        <v>0.5</v>
      </c>
      <c r="Z179" t="n">
        <v>10</v>
      </c>
    </row>
    <row r="180">
      <c r="A180" t="n">
        <v>4</v>
      </c>
      <c r="B180" t="n">
        <v>60</v>
      </c>
      <c r="C180" t="inlineStr">
        <is>
          <t xml:space="preserve">CONCLUIDO	</t>
        </is>
      </c>
      <c r="D180" t="n">
        <v>5.304</v>
      </c>
      <c r="E180" t="n">
        <v>18.85</v>
      </c>
      <c r="F180" t="n">
        <v>16.08</v>
      </c>
      <c r="G180" t="n">
        <v>38.6</v>
      </c>
      <c r="H180" t="n">
        <v>0.68</v>
      </c>
      <c r="I180" t="n">
        <v>25</v>
      </c>
      <c r="J180" t="n">
        <v>129.92</v>
      </c>
      <c r="K180" t="n">
        <v>45</v>
      </c>
      <c r="L180" t="n">
        <v>5</v>
      </c>
      <c r="M180" t="n">
        <v>23</v>
      </c>
      <c r="N180" t="n">
        <v>19.92</v>
      </c>
      <c r="O180" t="n">
        <v>16257.24</v>
      </c>
      <c r="P180" t="n">
        <v>163.75</v>
      </c>
      <c r="Q180" t="n">
        <v>198.05</v>
      </c>
      <c r="R180" t="n">
        <v>42.4</v>
      </c>
      <c r="S180" t="n">
        <v>21.27</v>
      </c>
      <c r="T180" t="n">
        <v>7764.98</v>
      </c>
      <c r="U180" t="n">
        <v>0.5</v>
      </c>
      <c r="V180" t="n">
        <v>0.75</v>
      </c>
      <c r="W180" t="n">
        <v>0.15</v>
      </c>
      <c r="X180" t="n">
        <v>0.49</v>
      </c>
      <c r="Y180" t="n">
        <v>0.5</v>
      </c>
      <c r="Z180" t="n">
        <v>10</v>
      </c>
    </row>
    <row r="181">
      <c r="A181" t="n">
        <v>5</v>
      </c>
      <c r="B181" t="n">
        <v>60</v>
      </c>
      <c r="C181" t="inlineStr">
        <is>
          <t xml:space="preserve">CONCLUIDO	</t>
        </is>
      </c>
      <c r="D181" t="n">
        <v>5.3567</v>
      </c>
      <c r="E181" t="n">
        <v>18.67</v>
      </c>
      <c r="F181" t="n">
        <v>16</v>
      </c>
      <c r="G181" t="n">
        <v>45.71</v>
      </c>
      <c r="H181" t="n">
        <v>0.8100000000000001</v>
      </c>
      <c r="I181" t="n">
        <v>21</v>
      </c>
      <c r="J181" t="n">
        <v>131.25</v>
      </c>
      <c r="K181" t="n">
        <v>45</v>
      </c>
      <c r="L181" t="n">
        <v>6</v>
      </c>
      <c r="M181" t="n">
        <v>19</v>
      </c>
      <c r="N181" t="n">
        <v>20.25</v>
      </c>
      <c r="O181" t="n">
        <v>16421.36</v>
      </c>
      <c r="P181" t="n">
        <v>162.11</v>
      </c>
      <c r="Q181" t="n">
        <v>198.05</v>
      </c>
      <c r="R181" t="n">
        <v>39.91</v>
      </c>
      <c r="S181" t="n">
        <v>21.27</v>
      </c>
      <c r="T181" t="n">
        <v>6539.9</v>
      </c>
      <c r="U181" t="n">
        <v>0.53</v>
      </c>
      <c r="V181" t="n">
        <v>0.76</v>
      </c>
      <c r="W181" t="n">
        <v>0.14</v>
      </c>
      <c r="X181" t="n">
        <v>0.41</v>
      </c>
      <c r="Y181" t="n">
        <v>0.5</v>
      </c>
      <c r="Z181" t="n">
        <v>10</v>
      </c>
    </row>
    <row r="182">
      <c r="A182" t="n">
        <v>6</v>
      </c>
      <c r="B182" t="n">
        <v>60</v>
      </c>
      <c r="C182" t="inlineStr">
        <is>
          <t xml:space="preserve">CONCLUIDO	</t>
        </is>
      </c>
      <c r="D182" t="n">
        <v>5.3837</v>
      </c>
      <c r="E182" t="n">
        <v>18.57</v>
      </c>
      <c r="F182" t="n">
        <v>15.98</v>
      </c>
      <c r="G182" t="n">
        <v>53.27</v>
      </c>
      <c r="H182" t="n">
        <v>0.93</v>
      </c>
      <c r="I182" t="n">
        <v>18</v>
      </c>
      <c r="J182" t="n">
        <v>132.58</v>
      </c>
      <c r="K182" t="n">
        <v>45</v>
      </c>
      <c r="L182" t="n">
        <v>7</v>
      </c>
      <c r="M182" t="n">
        <v>16</v>
      </c>
      <c r="N182" t="n">
        <v>20.59</v>
      </c>
      <c r="O182" t="n">
        <v>16585.95</v>
      </c>
      <c r="P182" t="n">
        <v>161.35</v>
      </c>
      <c r="Q182" t="n">
        <v>198.05</v>
      </c>
      <c r="R182" t="n">
        <v>39.63</v>
      </c>
      <c r="S182" t="n">
        <v>21.27</v>
      </c>
      <c r="T182" t="n">
        <v>6412.87</v>
      </c>
      <c r="U182" t="n">
        <v>0.54</v>
      </c>
      <c r="V182" t="n">
        <v>0.76</v>
      </c>
      <c r="W182" t="n">
        <v>0.14</v>
      </c>
      <c r="X182" t="n">
        <v>0.39</v>
      </c>
      <c r="Y182" t="n">
        <v>0.5</v>
      </c>
      <c r="Z182" t="n">
        <v>10</v>
      </c>
    </row>
    <row r="183">
      <c r="A183" t="n">
        <v>7</v>
      </c>
      <c r="B183" t="n">
        <v>60</v>
      </c>
      <c r="C183" t="inlineStr">
        <is>
          <t xml:space="preserve">CONCLUIDO	</t>
        </is>
      </c>
      <c r="D183" t="n">
        <v>5.4219</v>
      </c>
      <c r="E183" t="n">
        <v>18.44</v>
      </c>
      <c r="F183" t="n">
        <v>15.9</v>
      </c>
      <c r="G183" t="n">
        <v>59.63</v>
      </c>
      <c r="H183" t="n">
        <v>1.06</v>
      </c>
      <c r="I183" t="n">
        <v>16</v>
      </c>
      <c r="J183" t="n">
        <v>133.92</v>
      </c>
      <c r="K183" t="n">
        <v>45</v>
      </c>
      <c r="L183" t="n">
        <v>8</v>
      </c>
      <c r="M183" t="n">
        <v>14</v>
      </c>
      <c r="N183" t="n">
        <v>20.93</v>
      </c>
      <c r="O183" t="n">
        <v>16751.02</v>
      </c>
      <c r="P183" t="n">
        <v>159.57</v>
      </c>
      <c r="Q183" t="n">
        <v>198.04</v>
      </c>
      <c r="R183" t="n">
        <v>36.78</v>
      </c>
      <c r="S183" t="n">
        <v>21.27</v>
      </c>
      <c r="T183" t="n">
        <v>4998.01</v>
      </c>
      <c r="U183" t="n">
        <v>0.58</v>
      </c>
      <c r="V183" t="n">
        <v>0.76</v>
      </c>
      <c r="W183" t="n">
        <v>0.14</v>
      </c>
      <c r="X183" t="n">
        <v>0.31</v>
      </c>
      <c r="Y183" t="n">
        <v>0.5</v>
      </c>
      <c r="Z183" t="n">
        <v>10</v>
      </c>
    </row>
    <row r="184">
      <c r="A184" t="n">
        <v>8</v>
      </c>
      <c r="B184" t="n">
        <v>60</v>
      </c>
      <c r="C184" t="inlineStr">
        <is>
          <t xml:space="preserve">CONCLUIDO	</t>
        </is>
      </c>
      <c r="D184" t="n">
        <v>5.4521</v>
      </c>
      <c r="E184" t="n">
        <v>18.34</v>
      </c>
      <c r="F184" t="n">
        <v>15.85</v>
      </c>
      <c r="G184" t="n">
        <v>67.94</v>
      </c>
      <c r="H184" t="n">
        <v>1.18</v>
      </c>
      <c r="I184" t="n">
        <v>14</v>
      </c>
      <c r="J184" t="n">
        <v>135.27</v>
      </c>
      <c r="K184" t="n">
        <v>45</v>
      </c>
      <c r="L184" t="n">
        <v>9</v>
      </c>
      <c r="M184" t="n">
        <v>12</v>
      </c>
      <c r="N184" t="n">
        <v>21.27</v>
      </c>
      <c r="O184" t="n">
        <v>16916.71</v>
      </c>
      <c r="P184" t="n">
        <v>158.53</v>
      </c>
      <c r="Q184" t="n">
        <v>198.05</v>
      </c>
      <c r="R184" t="n">
        <v>35.34</v>
      </c>
      <c r="S184" t="n">
        <v>21.27</v>
      </c>
      <c r="T184" t="n">
        <v>4286.58</v>
      </c>
      <c r="U184" t="n">
        <v>0.6</v>
      </c>
      <c r="V184" t="n">
        <v>0.76</v>
      </c>
      <c r="W184" t="n">
        <v>0.13</v>
      </c>
      <c r="X184" t="n">
        <v>0.26</v>
      </c>
      <c r="Y184" t="n">
        <v>0.5</v>
      </c>
      <c r="Z184" t="n">
        <v>10</v>
      </c>
    </row>
    <row r="185">
      <c r="A185" t="n">
        <v>9</v>
      </c>
      <c r="B185" t="n">
        <v>60</v>
      </c>
      <c r="C185" t="inlineStr">
        <is>
          <t xml:space="preserve">CONCLUIDO	</t>
        </is>
      </c>
      <c r="D185" t="n">
        <v>5.4806</v>
      </c>
      <c r="E185" t="n">
        <v>18.25</v>
      </c>
      <c r="F185" t="n">
        <v>15.78</v>
      </c>
      <c r="G185" t="n">
        <v>72.84</v>
      </c>
      <c r="H185" t="n">
        <v>1.29</v>
      </c>
      <c r="I185" t="n">
        <v>13</v>
      </c>
      <c r="J185" t="n">
        <v>136.61</v>
      </c>
      <c r="K185" t="n">
        <v>45</v>
      </c>
      <c r="L185" t="n">
        <v>10</v>
      </c>
      <c r="M185" t="n">
        <v>11</v>
      </c>
      <c r="N185" t="n">
        <v>21.61</v>
      </c>
      <c r="O185" t="n">
        <v>17082.76</v>
      </c>
      <c r="P185" t="n">
        <v>156.43</v>
      </c>
      <c r="Q185" t="n">
        <v>198.05</v>
      </c>
      <c r="R185" t="n">
        <v>33.1</v>
      </c>
      <c r="S185" t="n">
        <v>21.27</v>
      </c>
      <c r="T185" t="n">
        <v>3174.67</v>
      </c>
      <c r="U185" t="n">
        <v>0.64</v>
      </c>
      <c r="V185" t="n">
        <v>0.77</v>
      </c>
      <c r="W185" t="n">
        <v>0.12</v>
      </c>
      <c r="X185" t="n">
        <v>0.19</v>
      </c>
      <c r="Y185" t="n">
        <v>0.5</v>
      </c>
      <c r="Z185" t="n">
        <v>10</v>
      </c>
    </row>
    <row r="186">
      <c r="A186" t="n">
        <v>10</v>
      </c>
      <c r="B186" t="n">
        <v>60</v>
      </c>
      <c r="C186" t="inlineStr">
        <is>
          <t xml:space="preserve">CONCLUIDO	</t>
        </is>
      </c>
      <c r="D186" t="n">
        <v>5.4766</v>
      </c>
      <c r="E186" t="n">
        <v>18.26</v>
      </c>
      <c r="F186" t="n">
        <v>15.82</v>
      </c>
      <c r="G186" t="n">
        <v>79.09999999999999</v>
      </c>
      <c r="H186" t="n">
        <v>1.41</v>
      </c>
      <c r="I186" t="n">
        <v>12</v>
      </c>
      <c r="J186" t="n">
        <v>137.96</v>
      </c>
      <c r="K186" t="n">
        <v>45</v>
      </c>
      <c r="L186" t="n">
        <v>11</v>
      </c>
      <c r="M186" t="n">
        <v>10</v>
      </c>
      <c r="N186" t="n">
        <v>21.96</v>
      </c>
      <c r="O186" t="n">
        <v>17249.3</v>
      </c>
      <c r="P186" t="n">
        <v>156.22</v>
      </c>
      <c r="Q186" t="n">
        <v>198.04</v>
      </c>
      <c r="R186" t="n">
        <v>34.33</v>
      </c>
      <c r="S186" t="n">
        <v>21.27</v>
      </c>
      <c r="T186" t="n">
        <v>3793.27</v>
      </c>
      <c r="U186" t="n">
        <v>0.62</v>
      </c>
      <c r="V186" t="n">
        <v>0.77</v>
      </c>
      <c r="W186" t="n">
        <v>0.13</v>
      </c>
      <c r="X186" t="n">
        <v>0.23</v>
      </c>
      <c r="Y186" t="n">
        <v>0.5</v>
      </c>
      <c r="Z186" t="n">
        <v>10</v>
      </c>
    </row>
    <row r="187">
      <c r="A187" t="n">
        <v>11</v>
      </c>
      <c r="B187" t="n">
        <v>60</v>
      </c>
      <c r="C187" t="inlineStr">
        <is>
          <t xml:space="preserve">CONCLUIDO	</t>
        </is>
      </c>
      <c r="D187" t="n">
        <v>5.4901</v>
      </c>
      <c r="E187" t="n">
        <v>18.21</v>
      </c>
      <c r="F187" t="n">
        <v>15.8</v>
      </c>
      <c r="G187" t="n">
        <v>86.19</v>
      </c>
      <c r="H187" t="n">
        <v>1.52</v>
      </c>
      <c r="I187" t="n">
        <v>11</v>
      </c>
      <c r="J187" t="n">
        <v>139.32</v>
      </c>
      <c r="K187" t="n">
        <v>45</v>
      </c>
      <c r="L187" t="n">
        <v>12</v>
      </c>
      <c r="M187" t="n">
        <v>9</v>
      </c>
      <c r="N187" t="n">
        <v>22.32</v>
      </c>
      <c r="O187" t="n">
        <v>17416.34</v>
      </c>
      <c r="P187" t="n">
        <v>155.37</v>
      </c>
      <c r="Q187" t="n">
        <v>198.04</v>
      </c>
      <c r="R187" t="n">
        <v>33.65</v>
      </c>
      <c r="S187" t="n">
        <v>21.27</v>
      </c>
      <c r="T187" t="n">
        <v>3459.49</v>
      </c>
      <c r="U187" t="n">
        <v>0.63</v>
      </c>
      <c r="V187" t="n">
        <v>0.77</v>
      </c>
      <c r="W187" t="n">
        <v>0.13</v>
      </c>
      <c r="X187" t="n">
        <v>0.21</v>
      </c>
      <c r="Y187" t="n">
        <v>0.5</v>
      </c>
      <c r="Z187" t="n">
        <v>10</v>
      </c>
    </row>
    <row r="188">
      <c r="A188" t="n">
        <v>12</v>
      </c>
      <c r="B188" t="n">
        <v>60</v>
      </c>
      <c r="C188" t="inlineStr">
        <is>
          <t xml:space="preserve">CONCLUIDO	</t>
        </is>
      </c>
      <c r="D188" t="n">
        <v>5.5158</v>
      </c>
      <c r="E188" t="n">
        <v>18.13</v>
      </c>
      <c r="F188" t="n">
        <v>15.74</v>
      </c>
      <c r="G188" t="n">
        <v>94.45</v>
      </c>
      <c r="H188" t="n">
        <v>1.63</v>
      </c>
      <c r="I188" t="n">
        <v>10</v>
      </c>
      <c r="J188" t="n">
        <v>140.67</v>
      </c>
      <c r="K188" t="n">
        <v>45</v>
      </c>
      <c r="L188" t="n">
        <v>13</v>
      </c>
      <c r="M188" t="n">
        <v>8</v>
      </c>
      <c r="N188" t="n">
        <v>22.68</v>
      </c>
      <c r="O188" t="n">
        <v>17583.88</v>
      </c>
      <c r="P188" t="n">
        <v>154.58</v>
      </c>
      <c r="Q188" t="n">
        <v>198.05</v>
      </c>
      <c r="R188" t="n">
        <v>31.52</v>
      </c>
      <c r="S188" t="n">
        <v>21.27</v>
      </c>
      <c r="T188" t="n">
        <v>2399.27</v>
      </c>
      <c r="U188" t="n">
        <v>0.67</v>
      </c>
      <c r="V188" t="n">
        <v>0.77</v>
      </c>
      <c r="W188" t="n">
        <v>0.13</v>
      </c>
      <c r="X188" t="n">
        <v>0.15</v>
      </c>
      <c r="Y188" t="n">
        <v>0.5</v>
      </c>
      <c r="Z188" t="n">
        <v>10</v>
      </c>
    </row>
    <row r="189">
      <c r="A189" t="n">
        <v>13</v>
      </c>
      <c r="B189" t="n">
        <v>60</v>
      </c>
      <c r="C189" t="inlineStr">
        <is>
          <t xml:space="preserve">CONCLUIDO	</t>
        </is>
      </c>
      <c r="D189" t="n">
        <v>5.5205</v>
      </c>
      <c r="E189" t="n">
        <v>18.11</v>
      </c>
      <c r="F189" t="n">
        <v>15.75</v>
      </c>
      <c r="G189" t="n">
        <v>105.01</v>
      </c>
      <c r="H189" t="n">
        <v>1.74</v>
      </c>
      <c r="I189" t="n">
        <v>9</v>
      </c>
      <c r="J189" t="n">
        <v>142.04</v>
      </c>
      <c r="K189" t="n">
        <v>45</v>
      </c>
      <c r="L189" t="n">
        <v>14</v>
      </c>
      <c r="M189" t="n">
        <v>7</v>
      </c>
      <c r="N189" t="n">
        <v>23.04</v>
      </c>
      <c r="O189" t="n">
        <v>17751.93</v>
      </c>
      <c r="P189" t="n">
        <v>152.78</v>
      </c>
      <c r="Q189" t="n">
        <v>198.04</v>
      </c>
      <c r="R189" t="n">
        <v>32.13</v>
      </c>
      <c r="S189" t="n">
        <v>21.27</v>
      </c>
      <c r="T189" t="n">
        <v>2706.62</v>
      </c>
      <c r="U189" t="n">
        <v>0.66</v>
      </c>
      <c r="V189" t="n">
        <v>0.77</v>
      </c>
      <c r="W189" t="n">
        <v>0.12</v>
      </c>
      <c r="X189" t="n">
        <v>0.16</v>
      </c>
      <c r="Y189" t="n">
        <v>0.5</v>
      </c>
      <c r="Z189" t="n">
        <v>10</v>
      </c>
    </row>
    <row r="190">
      <c r="A190" t="n">
        <v>14</v>
      </c>
      <c r="B190" t="n">
        <v>60</v>
      </c>
      <c r="C190" t="inlineStr">
        <is>
          <t xml:space="preserve">CONCLUIDO	</t>
        </is>
      </c>
      <c r="D190" t="n">
        <v>5.5177</v>
      </c>
      <c r="E190" t="n">
        <v>18.12</v>
      </c>
      <c r="F190" t="n">
        <v>15.76</v>
      </c>
      <c r="G190" t="n">
        <v>105.08</v>
      </c>
      <c r="H190" t="n">
        <v>1.85</v>
      </c>
      <c r="I190" t="n">
        <v>9</v>
      </c>
      <c r="J190" t="n">
        <v>143.4</v>
      </c>
      <c r="K190" t="n">
        <v>45</v>
      </c>
      <c r="L190" t="n">
        <v>15</v>
      </c>
      <c r="M190" t="n">
        <v>7</v>
      </c>
      <c r="N190" t="n">
        <v>23.41</v>
      </c>
      <c r="O190" t="n">
        <v>17920.49</v>
      </c>
      <c r="P190" t="n">
        <v>152.47</v>
      </c>
      <c r="Q190" t="n">
        <v>198.05</v>
      </c>
      <c r="R190" t="n">
        <v>32.51</v>
      </c>
      <c r="S190" t="n">
        <v>21.27</v>
      </c>
      <c r="T190" t="n">
        <v>2896.11</v>
      </c>
      <c r="U190" t="n">
        <v>0.65</v>
      </c>
      <c r="V190" t="n">
        <v>0.77</v>
      </c>
      <c r="W190" t="n">
        <v>0.12</v>
      </c>
      <c r="X190" t="n">
        <v>0.17</v>
      </c>
      <c r="Y190" t="n">
        <v>0.5</v>
      </c>
      <c r="Z190" t="n">
        <v>10</v>
      </c>
    </row>
    <row r="191">
      <c r="A191" t="n">
        <v>15</v>
      </c>
      <c r="B191" t="n">
        <v>60</v>
      </c>
      <c r="C191" t="inlineStr">
        <is>
          <t xml:space="preserve">CONCLUIDO	</t>
        </is>
      </c>
      <c r="D191" t="n">
        <v>5.5446</v>
      </c>
      <c r="E191" t="n">
        <v>18.04</v>
      </c>
      <c r="F191" t="n">
        <v>15.7</v>
      </c>
      <c r="G191" t="n">
        <v>117.74</v>
      </c>
      <c r="H191" t="n">
        <v>1.96</v>
      </c>
      <c r="I191" t="n">
        <v>8</v>
      </c>
      <c r="J191" t="n">
        <v>144.77</v>
      </c>
      <c r="K191" t="n">
        <v>45</v>
      </c>
      <c r="L191" t="n">
        <v>16</v>
      </c>
      <c r="M191" t="n">
        <v>6</v>
      </c>
      <c r="N191" t="n">
        <v>23.78</v>
      </c>
      <c r="O191" t="n">
        <v>18089.56</v>
      </c>
      <c r="P191" t="n">
        <v>151.23</v>
      </c>
      <c r="Q191" t="n">
        <v>198.04</v>
      </c>
      <c r="R191" t="n">
        <v>30.45</v>
      </c>
      <c r="S191" t="n">
        <v>21.27</v>
      </c>
      <c r="T191" t="n">
        <v>1870.93</v>
      </c>
      <c r="U191" t="n">
        <v>0.7</v>
      </c>
      <c r="V191" t="n">
        <v>0.77</v>
      </c>
      <c r="W191" t="n">
        <v>0.12</v>
      </c>
      <c r="X191" t="n">
        <v>0.1</v>
      </c>
      <c r="Y191" t="n">
        <v>0.5</v>
      </c>
      <c r="Z191" t="n">
        <v>10</v>
      </c>
    </row>
    <row r="192">
      <c r="A192" t="n">
        <v>16</v>
      </c>
      <c r="B192" t="n">
        <v>60</v>
      </c>
      <c r="C192" t="inlineStr">
        <is>
          <t xml:space="preserve">CONCLUIDO	</t>
        </is>
      </c>
      <c r="D192" t="n">
        <v>5.5315</v>
      </c>
      <c r="E192" t="n">
        <v>18.08</v>
      </c>
      <c r="F192" t="n">
        <v>15.74</v>
      </c>
      <c r="G192" t="n">
        <v>118.06</v>
      </c>
      <c r="H192" t="n">
        <v>2.06</v>
      </c>
      <c r="I192" t="n">
        <v>8</v>
      </c>
      <c r="J192" t="n">
        <v>146.15</v>
      </c>
      <c r="K192" t="n">
        <v>45</v>
      </c>
      <c r="L192" t="n">
        <v>17</v>
      </c>
      <c r="M192" t="n">
        <v>6</v>
      </c>
      <c r="N192" t="n">
        <v>24.15</v>
      </c>
      <c r="O192" t="n">
        <v>18259.16</v>
      </c>
      <c r="P192" t="n">
        <v>151.34</v>
      </c>
      <c r="Q192" t="n">
        <v>198.04</v>
      </c>
      <c r="R192" t="n">
        <v>31.89</v>
      </c>
      <c r="S192" t="n">
        <v>21.27</v>
      </c>
      <c r="T192" t="n">
        <v>2590.93</v>
      </c>
      <c r="U192" t="n">
        <v>0.67</v>
      </c>
      <c r="V192" t="n">
        <v>0.77</v>
      </c>
      <c r="W192" t="n">
        <v>0.12</v>
      </c>
      <c r="X192" t="n">
        <v>0.15</v>
      </c>
      <c r="Y192" t="n">
        <v>0.5</v>
      </c>
      <c r="Z192" t="n">
        <v>10</v>
      </c>
    </row>
    <row r="193">
      <c r="A193" t="n">
        <v>17</v>
      </c>
      <c r="B193" t="n">
        <v>60</v>
      </c>
      <c r="C193" t="inlineStr">
        <is>
          <t xml:space="preserve">CONCLUIDO	</t>
        </is>
      </c>
      <c r="D193" t="n">
        <v>5.5476</v>
      </c>
      <c r="E193" t="n">
        <v>18.03</v>
      </c>
      <c r="F193" t="n">
        <v>15.71</v>
      </c>
      <c r="G193" t="n">
        <v>134.7</v>
      </c>
      <c r="H193" t="n">
        <v>2.16</v>
      </c>
      <c r="I193" t="n">
        <v>7</v>
      </c>
      <c r="J193" t="n">
        <v>147.53</v>
      </c>
      <c r="K193" t="n">
        <v>45</v>
      </c>
      <c r="L193" t="n">
        <v>18</v>
      </c>
      <c r="M193" t="n">
        <v>5</v>
      </c>
      <c r="N193" t="n">
        <v>24.53</v>
      </c>
      <c r="O193" t="n">
        <v>18429.27</v>
      </c>
      <c r="P193" t="n">
        <v>148.88</v>
      </c>
      <c r="Q193" t="n">
        <v>198.04</v>
      </c>
      <c r="R193" t="n">
        <v>31.03</v>
      </c>
      <c r="S193" t="n">
        <v>21.27</v>
      </c>
      <c r="T193" t="n">
        <v>2170.21</v>
      </c>
      <c r="U193" t="n">
        <v>0.6899999999999999</v>
      </c>
      <c r="V193" t="n">
        <v>0.77</v>
      </c>
      <c r="W193" t="n">
        <v>0.12</v>
      </c>
      <c r="X193" t="n">
        <v>0.12</v>
      </c>
      <c r="Y193" t="n">
        <v>0.5</v>
      </c>
      <c r="Z193" t="n">
        <v>10</v>
      </c>
    </row>
    <row r="194">
      <c r="A194" t="n">
        <v>18</v>
      </c>
      <c r="B194" t="n">
        <v>60</v>
      </c>
      <c r="C194" t="inlineStr">
        <is>
          <t xml:space="preserve">CONCLUIDO	</t>
        </is>
      </c>
      <c r="D194" t="n">
        <v>5.5498</v>
      </c>
      <c r="E194" t="n">
        <v>18.02</v>
      </c>
      <c r="F194" t="n">
        <v>15.71</v>
      </c>
      <c r="G194" t="n">
        <v>134.64</v>
      </c>
      <c r="H194" t="n">
        <v>2.26</v>
      </c>
      <c r="I194" t="n">
        <v>7</v>
      </c>
      <c r="J194" t="n">
        <v>148.91</v>
      </c>
      <c r="K194" t="n">
        <v>45</v>
      </c>
      <c r="L194" t="n">
        <v>19</v>
      </c>
      <c r="M194" t="n">
        <v>5</v>
      </c>
      <c r="N194" t="n">
        <v>24.92</v>
      </c>
      <c r="O194" t="n">
        <v>18599.92</v>
      </c>
      <c r="P194" t="n">
        <v>148.88</v>
      </c>
      <c r="Q194" t="n">
        <v>198.04</v>
      </c>
      <c r="R194" t="n">
        <v>30.85</v>
      </c>
      <c r="S194" t="n">
        <v>21.27</v>
      </c>
      <c r="T194" t="n">
        <v>2076.06</v>
      </c>
      <c r="U194" t="n">
        <v>0.6899999999999999</v>
      </c>
      <c r="V194" t="n">
        <v>0.77</v>
      </c>
      <c r="W194" t="n">
        <v>0.12</v>
      </c>
      <c r="X194" t="n">
        <v>0.11</v>
      </c>
      <c r="Y194" t="n">
        <v>0.5</v>
      </c>
      <c r="Z194" t="n">
        <v>10</v>
      </c>
    </row>
    <row r="195">
      <c r="A195" t="n">
        <v>19</v>
      </c>
      <c r="B195" t="n">
        <v>60</v>
      </c>
      <c r="C195" t="inlineStr">
        <is>
          <t xml:space="preserve">CONCLUIDO	</t>
        </is>
      </c>
      <c r="D195" t="n">
        <v>5.546</v>
      </c>
      <c r="E195" t="n">
        <v>18.03</v>
      </c>
      <c r="F195" t="n">
        <v>15.72</v>
      </c>
      <c r="G195" t="n">
        <v>134.74</v>
      </c>
      <c r="H195" t="n">
        <v>2.36</v>
      </c>
      <c r="I195" t="n">
        <v>7</v>
      </c>
      <c r="J195" t="n">
        <v>150.3</v>
      </c>
      <c r="K195" t="n">
        <v>45</v>
      </c>
      <c r="L195" t="n">
        <v>20</v>
      </c>
      <c r="M195" t="n">
        <v>5</v>
      </c>
      <c r="N195" t="n">
        <v>25.3</v>
      </c>
      <c r="O195" t="n">
        <v>18771.1</v>
      </c>
      <c r="P195" t="n">
        <v>147.77</v>
      </c>
      <c r="Q195" t="n">
        <v>198.04</v>
      </c>
      <c r="R195" t="n">
        <v>31.24</v>
      </c>
      <c r="S195" t="n">
        <v>21.27</v>
      </c>
      <c r="T195" t="n">
        <v>2275.08</v>
      </c>
      <c r="U195" t="n">
        <v>0.68</v>
      </c>
      <c r="V195" t="n">
        <v>0.77</v>
      </c>
      <c r="W195" t="n">
        <v>0.12</v>
      </c>
      <c r="X195" t="n">
        <v>0.13</v>
      </c>
      <c r="Y195" t="n">
        <v>0.5</v>
      </c>
      <c r="Z195" t="n">
        <v>10</v>
      </c>
    </row>
    <row r="196">
      <c r="A196" t="n">
        <v>20</v>
      </c>
      <c r="B196" t="n">
        <v>60</v>
      </c>
      <c r="C196" t="inlineStr">
        <is>
          <t xml:space="preserve">CONCLUIDO	</t>
        </is>
      </c>
      <c r="D196" t="n">
        <v>5.561</v>
      </c>
      <c r="E196" t="n">
        <v>17.98</v>
      </c>
      <c r="F196" t="n">
        <v>15.7</v>
      </c>
      <c r="G196" t="n">
        <v>156.97</v>
      </c>
      <c r="H196" t="n">
        <v>2.45</v>
      </c>
      <c r="I196" t="n">
        <v>6</v>
      </c>
      <c r="J196" t="n">
        <v>151.69</v>
      </c>
      <c r="K196" t="n">
        <v>45</v>
      </c>
      <c r="L196" t="n">
        <v>21</v>
      </c>
      <c r="M196" t="n">
        <v>4</v>
      </c>
      <c r="N196" t="n">
        <v>25.7</v>
      </c>
      <c r="O196" t="n">
        <v>18942.82</v>
      </c>
      <c r="P196" t="n">
        <v>145.64</v>
      </c>
      <c r="Q196" t="n">
        <v>198.04</v>
      </c>
      <c r="R196" t="n">
        <v>30.43</v>
      </c>
      <c r="S196" t="n">
        <v>21.27</v>
      </c>
      <c r="T196" t="n">
        <v>1874.63</v>
      </c>
      <c r="U196" t="n">
        <v>0.7</v>
      </c>
      <c r="V196" t="n">
        <v>0.77</v>
      </c>
      <c r="W196" t="n">
        <v>0.12</v>
      </c>
      <c r="X196" t="n">
        <v>0.1</v>
      </c>
      <c r="Y196" t="n">
        <v>0.5</v>
      </c>
      <c r="Z196" t="n">
        <v>10</v>
      </c>
    </row>
    <row r="197">
      <c r="A197" t="n">
        <v>21</v>
      </c>
      <c r="B197" t="n">
        <v>60</v>
      </c>
      <c r="C197" t="inlineStr">
        <is>
          <t xml:space="preserve">CONCLUIDO	</t>
        </is>
      </c>
      <c r="D197" t="n">
        <v>5.5605</v>
      </c>
      <c r="E197" t="n">
        <v>17.98</v>
      </c>
      <c r="F197" t="n">
        <v>15.7</v>
      </c>
      <c r="G197" t="n">
        <v>156.98</v>
      </c>
      <c r="H197" t="n">
        <v>2.54</v>
      </c>
      <c r="I197" t="n">
        <v>6</v>
      </c>
      <c r="J197" t="n">
        <v>153.09</v>
      </c>
      <c r="K197" t="n">
        <v>45</v>
      </c>
      <c r="L197" t="n">
        <v>22</v>
      </c>
      <c r="M197" t="n">
        <v>4</v>
      </c>
      <c r="N197" t="n">
        <v>26.09</v>
      </c>
      <c r="O197" t="n">
        <v>19115.09</v>
      </c>
      <c r="P197" t="n">
        <v>146.03</v>
      </c>
      <c r="Q197" t="n">
        <v>198.04</v>
      </c>
      <c r="R197" t="n">
        <v>30.5</v>
      </c>
      <c r="S197" t="n">
        <v>21.27</v>
      </c>
      <c r="T197" t="n">
        <v>1910.15</v>
      </c>
      <c r="U197" t="n">
        <v>0.7</v>
      </c>
      <c r="V197" t="n">
        <v>0.77</v>
      </c>
      <c r="W197" t="n">
        <v>0.12</v>
      </c>
      <c r="X197" t="n">
        <v>0.1</v>
      </c>
      <c r="Y197" t="n">
        <v>0.5</v>
      </c>
      <c r="Z197" t="n">
        <v>10</v>
      </c>
    </row>
    <row r="198">
      <c r="A198" t="n">
        <v>22</v>
      </c>
      <c r="B198" t="n">
        <v>60</v>
      </c>
      <c r="C198" t="inlineStr">
        <is>
          <t xml:space="preserve">CONCLUIDO	</t>
        </is>
      </c>
      <c r="D198" t="n">
        <v>5.5623</v>
      </c>
      <c r="E198" t="n">
        <v>17.98</v>
      </c>
      <c r="F198" t="n">
        <v>15.69</v>
      </c>
      <c r="G198" t="n">
        <v>156.93</v>
      </c>
      <c r="H198" t="n">
        <v>2.64</v>
      </c>
      <c r="I198" t="n">
        <v>6</v>
      </c>
      <c r="J198" t="n">
        <v>154.49</v>
      </c>
      <c r="K198" t="n">
        <v>45</v>
      </c>
      <c r="L198" t="n">
        <v>23</v>
      </c>
      <c r="M198" t="n">
        <v>4</v>
      </c>
      <c r="N198" t="n">
        <v>26.49</v>
      </c>
      <c r="O198" t="n">
        <v>19287.9</v>
      </c>
      <c r="P198" t="n">
        <v>146.04</v>
      </c>
      <c r="Q198" t="n">
        <v>198.04</v>
      </c>
      <c r="R198" t="n">
        <v>30.3</v>
      </c>
      <c r="S198" t="n">
        <v>21.27</v>
      </c>
      <c r="T198" t="n">
        <v>1810.09</v>
      </c>
      <c r="U198" t="n">
        <v>0.7</v>
      </c>
      <c r="V198" t="n">
        <v>0.77</v>
      </c>
      <c r="W198" t="n">
        <v>0.12</v>
      </c>
      <c r="X198" t="n">
        <v>0.1</v>
      </c>
      <c r="Y198" t="n">
        <v>0.5</v>
      </c>
      <c r="Z198" t="n">
        <v>10</v>
      </c>
    </row>
    <row r="199">
      <c r="A199" t="n">
        <v>23</v>
      </c>
      <c r="B199" t="n">
        <v>60</v>
      </c>
      <c r="C199" t="inlineStr">
        <is>
          <t xml:space="preserve">CONCLUIDO	</t>
        </is>
      </c>
      <c r="D199" t="n">
        <v>5.5647</v>
      </c>
      <c r="E199" t="n">
        <v>17.97</v>
      </c>
      <c r="F199" t="n">
        <v>15.69</v>
      </c>
      <c r="G199" t="n">
        <v>156.85</v>
      </c>
      <c r="H199" t="n">
        <v>2.73</v>
      </c>
      <c r="I199" t="n">
        <v>6</v>
      </c>
      <c r="J199" t="n">
        <v>155.9</v>
      </c>
      <c r="K199" t="n">
        <v>45</v>
      </c>
      <c r="L199" t="n">
        <v>24</v>
      </c>
      <c r="M199" t="n">
        <v>4</v>
      </c>
      <c r="N199" t="n">
        <v>26.9</v>
      </c>
      <c r="O199" t="n">
        <v>19461.27</v>
      </c>
      <c r="P199" t="n">
        <v>144.34</v>
      </c>
      <c r="Q199" t="n">
        <v>198.04</v>
      </c>
      <c r="R199" t="n">
        <v>29.93</v>
      </c>
      <c r="S199" t="n">
        <v>21.27</v>
      </c>
      <c r="T199" t="n">
        <v>1625.39</v>
      </c>
      <c r="U199" t="n">
        <v>0.71</v>
      </c>
      <c r="V199" t="n">
        <v>0.77</v>
      </c>
      <c r="W199" t="n">
        <v>0.12</v>
      </c>
      <c r="X199" t="n">
        <v>0.09</v>
      </c>
      <c r="Y199" t="n">
        <v>0.5</v>
      </c>
      <c r="Z199" t="n">
        <v>10</v>
      </c>
    </row>
    <row r="200">
      <c r="A200" t="n">
        <v>24</v>
      </c>
      <c r="B200" t="n">
        <v>60</v>
      </c>
      <c r="C200" t="inlineStr">
        <is>
          <t xml:space="preserve">CONCLUIDO	</t>
        </is>
      </c>
      <c r="D200" t="n">
        <v>5.5592</v>
      </c>
      <c r="E200" t="n">
        <v>17.99</v>
      </c>
      <c r="F200" t="n">
        <v>15.7</v>
      </c>
      <c r="G200" t="n">
        <v>157.03</v>
      </c>
      <c r="H200" t="n">
        <v>2.81</v>
      </c>
      <c r="I200" t="n">
        <v>6</v>
      </c>
      <c r="J200" t="n">
        <v>157.31</v>
      </c>
      <c r="K200" t="n">
        <v>45</v>
      </c>
      <c r="L200" t="n">
        <v>25</v>
      </c>
      <c r="M200" t="n">
        <v>4</v>
      </c>
      <c r="N200" t="n">
        <v>27.31</v>
      </c>
      <c r="O200" t="n">
        <v>19635.2</v>
      </c>
      <c r="P200" t="n">
        <v>142.46</v>
      </c>
      <c r="Q200" t="n">
        <v>198.04</v>
      </c>
      <c r="R200" t="n">
        <v>30.7</v>
      </c>
      <c r="S200" t="n">
        <v>21.27</v>
      </c>
      <c r="T200" t="n">
        <v>2010.12</v>
      </c>
      <c r="U200" t="n">
        <v>0.6899999999999999</v>
      </c>
      <c r="V200" t="n">
        <v>0.77</v>
      </c>
      <c r="W200" t="n">
        <v>0.12</v>
      </c>
      <c r="X200" t="n">
        <v>0.11</v>
      </c>
      <c r="Y200" t="n">
        <v>0.5</v>
      </c>
      <c r="Z200" t="n">
        <v>10</v>
      </c>
    </row>
    <row r="201">
      <c r="A201" t="n">
        <v>25</v>
      </c>
      <c r="B201" t="n">
        <v>60</v>
      </c>
      <c r="C201" t="inlineStr">
        <is>
          <t xml:space="preserve">CONCLUIDO	</t>
        </is>
      </c>
      <c r="D201" t="n">
        <v>5.5772</v>
      </c>
      <c r="E201" t="n">
        <v>17.93</v>
      </c>
      <c r="F201" t="n">
        <v>15.67</v>
      </c>
      <c r="G201" t="n">
        <v>188.04</v>
      </c>
      <c r="H201" t="n">
        <v>2.9</v>
      </c>
      <c r="I201" t="n">
        <v>5</v>
      </c>
      <c r="J201" t="n">
        <v>158.72</v>
      </c>
      <c r="K201" t="n">
        <v>45</v>
      </c>
      <c r="L201" t="n">
        <v>26</v>
      </c>
      <c r="M201" t="n">
        <v>3</v>
      </c>
      <c r="N201" t="n">
        <v>27.72</v>
      </c>
      <c r="O201" t="n">
        <v>19809.69</v>
      </c>
      <c r="P201" t="n">
        <v>141.56</v>
      </c>
      <c r="Q201" t="n">
        <v>198.04</v>
      </c>
      <c r="R201" t="n">
        <v>29.66</v>
      </c>
      <c r="S201" t="n">
        <v>21.27</v>
      </c>
      <c r="T201" t="n">
        <v>1494.91</v>
      </c>
      <c r="U201" t="n">
        <v>0.72</v>
      </c>
      <c r="V201" t="n">
        <v>0.77</v>
      </c>
      <c r="W201" t="n">
        <v>0.12</v>
      </c>
      <c r="X201" t="n">
        <v>0.08</v>
      </c>
      <c r="Y201" t="n">
        <v>0.5</v>
      </c>
      <c r="Z201" t="n">
        <v>10</v>
      </c>
    </row>
    <row r="202">
      <c r="A202" t="n">
        <v>26</v>
      </c>
      <c r="B202" t="n">
        <v>60</v>
      </c>
      <c r="C202" t="inlineStr">
        <is>
          <t xml:space="preserve">CONCLUIDO	</t>
        </is>
      </c>
      <c r="D202" t="n">
        <v>5.5769</v>
      </c>
      <c r="E202" t="n">
        <v>17.93</v>
      </c>
      <c r="F202" t="n">
        <v>15.67</v>
      </c>
      <c r="G202" t="n">
        <v>188.05</v>
      </c>
      <c r="H202" t="n">
        <v>2.99</v>
      </c>
      <c r="I202" t="n">
        <v>5</v>
      </c>
      <c r="J202" t="n">
        <v>160.14</v>
      </c>
      <c r="K202" t="n">
        <v>45</v>
      </c>
      <c r="L202" t="n">
        <v>27</v>
      </c>
      <c r="M202" t="n">
        <v>3</v>
      </c>
      <c r="N202" t="n">
        <v>28.14</v>
      </c>
      <c r="O202" t="n">
        <v>19984.89</v>
      </c>
      <c r="P202" t="n">
        <v>142.09</v>
      </c>
      <c r="Q202" t="n">
        <v>198.04</v>
      </c>
      <c r="R202" t="n">
        <v>29.68</v>
      </c>
      <c r="S202" t="n">
        <v>21.27</v>
      </c>
      <c r="T202" t="n">
        <v>1504.88</v>
      </c>
      <c r="U202" t="n">
        <v>0.72</v>
      </c>
      <c r="V202" t="n">
        <v>0.77</v>
      </c>
      <c r="W202" t="n">
        <v>0.11</v>
      </c>
      <c r="X202" t="n">
        <v>0.08</v>
      </c>
      <c r="Y202" t="n">
        <v>0.5</v>
      </c>
      <c r="Z202" t="n">
        <v>10</v>
      </c>
    </row>
    <row r="203">
      <c r="A203" t="n">
        <v>27</v>
      </c>
      <c r="B203" t="n">
        <v>60</v>
      </c>
      <c r="C203" t="inlineStr">
        <is>
          <t xml:space="preserve">CONCLUIDO	</t>
        </is>
      </c>
      <c r="D203" t="n">
        <v>5.5736</v>
      </c>
      <c r="E203" t="n">
        <v>17.94</v>
      </c>
      <c r="F203" t="n">
        <v>15.68</v>
      </c>
      <c r="G203" t="n">
        <v>188.18</v>
      </c>
      <c r="H203" t="n">
        <v>3.07</v>
      </c>
      <c r="I203" t="n">
        <v>5</v>
      </c>
      <c r="J203" t="n">
        <v>161.57</v>
      </c>
      <c r="K203" t="n">
        <v>45</v>
      </c>
      <c r="L203" t="n">
        <v>28</v>
      </c>
      <c r="M203" t="n">
        <v>2</v>
      </c>
      <c r="N203" t="n">
        <v>28.57</v>
      </c>
      <c r="O203" t="n">
        <v>20160.55</v>
      </c>
      <c r="P203" t="n">
        <v>142.13</v>
      </c>
      <c r="Q203" t="n">
        <v>198.05</v>
      </c>
      <c r="R203" t="n">
        <v>29.97</v>
      </c>
      <c r="S203" t="n">
        <v>21.27</v>
      </c>
      <c r="T203" t="n">
        <v>1648.83</v>
      </c>
      <c r="U203" t="n">
        <v>0.71</v>
      </c>
      <c r="V203" t="n">
        <v>0.77</v>
      </c>
      <c r="W203" t="n">
        <v>0.12</v>
      </c>
      <c r="X203" t="n">
        <v>0.09</v>
      </c>
      <c r="Y203" t="n">
        <v>0.5</v>
      </c>
      <c r="Z203" t="n">
        <v>10</v>
      </c>
    </row>
    <row r="204">
      <c r="A204" t="n">
        <v>28</v>
      </c>
      <c r="B204" t="n">
        <v>60</v>
      </c>
      <c r="C204" t="inlineStr">
        <is>
          <t xml:space="preserve">CONCLUIDO	</t>
        </is>
      </c>
      <c r="D204" t="n">
        <v>5.5754</v>
      </c>
      <c r="E204" t="n">
        <v>17.94</v>
      </c>
      <c r="F204" t="n">
        <v>15.68</v>
      </c>
      <c r="G204" t="n">
        <v>188.11</v>
      </c>
      <c r="H204" t="n">
        <v>3.15</v>
      </c>
      <c r="I204" t="n">
        <v>5</v>
      </c>
      <c r="J204" t="n">
        <v>163</v>
      </c>
      <c r="K204" t="n">
        <v>45</v>
      </c>
      <c r="L204" t="n">
        <v>29</v>
      </c>
      <c r="M204" t="n">
        <v>1</v>
      </c>
      <c r="N204" t="n">
        <v>29</v>
      </c>
      <c r="O204" t="n">
        <v>20336.78</v>
      </c>
      <c r="P204" t="n">
        <v>142.63</v>
      </c>
      <c r="Q204" t="n">
        <v>198.04</v>
      </c>
      <c r="R204" t="n">
        <v>29.72</v>
      </c>
      <c r="S204" t="n">
        <v>21.27</v>
      </c>
      <c r="T204" t="n">
        <v>1522.27</v>
      </c>
      <c r="U204" t="n">
        <v>0.72</v>
      </c>
      <c r="V204" t="n">
        <v>0.77</v>
      </c>
      <c r="W204" t="n">
        <v>0.12</v>
      </c>
      <c r="X204" t="n">
        <v>0.08</v>
      </c>
      <c r="Y204" t="n">
        <v>0.5</v>
      </c>
      <c r="Z204" t="n">
        <v>10</v>
      </c>
    </row>
    <row r="205">
      <c r="A205" t="n">
        <v>29</v>
      </c>
      <c r="B205" t="n">
        <v>60</v>
      </c>
      <c r="C205" t="inlineStr">
        <is>
          <t xml:space="preserve">CONCLUIDO	</t>
        </is>
      </c>
      <c r="D205" t="n">
        <v>5.5727</v>
      </c>
      <c r="E205" t="n">
        <v>17.94</v>
      </c>
      <c r="F205" t="n">
        <v>15.68</v>
      </c>
      <c r="G205" t="n">
        <v>188.22</v>
      </c>
      <c r="H205" t="n">
        <v>3.23</v>
      </c>
      <c r="I205" t="n">
        <v>5</v>
      </c>
      <c r="J205" t="n">
        <v>164.43</v>
      </c>
      <c r="K205" t="n">
        <v>45</v>
      </c>
      <c r="L205" t="n">
        <v>30</v>
      </c>
      <c r="M205" t="n">
        <v>1</v>
      </c>
      <c r="N205" t="n">
        <v>29.43</v>
      </c>
      <c r="O205" t="n">
        <v>20513.61</v>
      </c>
      <c r="P205" t="n">
        <v>143.08</v>
      </c>
      <c r="Q205" t="n">
        <v>198.04</v>
      </c>
      <c r="R205" t="n">
        <v>29.99</v>
      </c>
      <c r="S205" t="n">
        <v>21.27</v>
      </c>
      <c r="T205" t="n">
        <v>1658.95</v>
      </c>
      <c r="U205" t="n">
        <v>0.71</v>
      </c>
      <c r="V205" t="n">
        <v>0.77</v>
      </c>
      <c r="W205" t="n">
        <v>0.12</v>
      </c>
      <c r="X205" t="n">
        <v>0.09</v>
      </c>
      <c r="Y205" t="n">
        <v>0.5</v>
      </c>
      <c r="Z205" t="n">
        <v>10</v>
      </c>
    </row>
    <row r="206">
      <c r="A206" t="n">
        <v>30</v>
      </c>
      <c r="B206" t="n">
        <v>60</v>
      </c>
      <c r="C206" t="inlineStr">
        <is>
          <t xml:space="preserve">CONCLUIDO	</t>
        </is>
      </c>
      <c r="D206" t="n">
        <v>5.5753</v>
      </c>
      <c r="E206" t="n">
        <v>17.94</v>
      </c>
      <c r="F206" t="n">
        <v>15.68</v>
      </c>
      <c r="G206" t="n">
        <v>188.11</v>
      </c>
      <c r="H206" t="n">
        <v>3.31</v>
      </c>
      <c r="I206" t="n">
        <v>5</v>
      </c>
      <c r="J206" t="n">
        <v>165.87</v>
      </c>
      <c r="K206" t="n">
        <v>45</v>
      </c>
      <c r="L206" t="n">
        <v>31</v>
      </c>
      <c r="M206" t="n">
        <v>1</v>
      </c>
      <c r="N206" t="n">
        <v>29.87</v>
      </c>
      <c r="O206" t="n">
        <v>20691.03</v>
      </c>
      <c r="P206" t="n">
        <v>143.31</v>
      </c>
      <c r="Q206" t="n">
        <v>198.04</v>
      </c>
      <c r="R206" t="n">
        <v>29.69</v>
      </c>
      <c r="S206" t="n">
        <v>21.27</v>
      </c>
      <c r="T206" t="n">
        <v>1507.32</v>
      </c>
      <c r="U206" t="n">
        <v>0.72</v>
      </c>
      <c r="V206" t="n">
        <v>0.77</v>
      </c>
      <c r="W206" t="n">
        <v>0.12</v>
      </c>
      <c r="X206" t="n">
        <v>0.08</v>
      </c>
      <c r="Y206" t="n">
        <v>0.5</v>
      </c>
      <c r="Z206" t="n">
        <v>10</v>
      </c>
    </row>
    <row r="207">
      <c r="A207" t="n">
        <v>31</v>
      </c>
      <c r="B207" t="n">
        <v>60</v>
      </c>
      <c r="C207" t="inlineStr">
        <is>
          <t xml:space="preserve">CONCLUIDO	</t>
        </is>
      </c>
      <c r="D207" t="n">
        <v>5.5741</v>
      </c>
      <c r="E207" t="n">
        <v>17.94</v>
      </c>
      <c r="F207" t="n">
        <v>15.68</v>
      </c>
      <c r="G207" t="n">
        <v>188.16</v>
      </c>
      <c r="H207" t="n">
        <v>3.39</v>
      </c>
      <c r="I207" t="n">
        <v>5</v>
      </c>
      <c r="J207" t="n">
        <v>167.31</v>
      </c>
      <c r="K207" t="n">
        <v>45</v>
      </c>
      <c r="L207" t="n">
        <v>32</v>
      </c>
      <c r="M207" t="n">
        <v>0</v>
      </c>
      <c r="N207" t="n">
        <v>30.31</v>
      </c>
      <c r="O207" t="n">
        <v>20869.05</v>
      </c>
      <c r="P207" t="n">
        <v>143.79</v>
      </c>
      <c r="Q207" t="n">
        <v>198.04</v>
      </c>
      <c r="R207" t="n">
        <v>29.83</v>
      </c>
      <c r="S207" t="n">
        <v>21.27</v>
      </c>
      <c r="T207" t="n">
        <v>1577.99</v>
      </c>
      <c r="U207" t="n">
        <v>0.71</v>
      </c>
      <c r="V207" t="n">
        <v>0.77</v>
      </c>
      <c r="W207" t="n">
        <v>0.12</v>
      </c>
      <c r="X207" t="n">
        <v>0.09</v>
      </c>
      <c r="Y207" t="n">
        <v>0.5</v>
      </c>
      <c r="Z207" t="n">
        <v>10</v>
      </c>
    </row>
    <row r="208">
      <c r="A208" t="n">
        <v>0</v>
      </c>
      <c r="B208" t="n">
        <v>80</v>
      </c>
      <c r="C208" t="inlineStr">
        <is>
          <t xml:space="preserve">CONCLUIDO	</t>
        </is>
      </c>
      <c r="D208" t="n">
        <v>3.737</v>
      </c>
      <c r="E208" t="n">
        <v>26.76</v>
      </c>
      <c r="F208" t="n">
        <v>19.02</v>
      </c>
      <c r="G208" t="n">
        <v>6.79</v>
      </c>
      <c r="H208" t="n">
        <v>0.11</v>
      </c>
      <c r="I208" t="n">
        <v>168</v>
      </c>
      <c r="J208" t="n">
        <v>159.12</v>
      </c>
      <c r="K208" t="n">
        <v>50.28</v>
      </c>
      <c r="L208" t="n">
        <v>1</v>
      </c>
      <c r="M208" t="n">
        <v>166</v>
      </c>
      <c r="N208" t="n">
        <v>27.84</v>
      </c>
      <c r="O208" t="n">
        <v>19859.16</v>
      </c>
      <c r="P208" t="n">
        <v>232.31</v>
      </c>
      <c r="Q208" t="n">
        <v>198.1</v>
      </c>
      <c r="R208" t="n">
        <v>134.56</v>
      </c>
      <c r="S208" t="n">
        <v>21.27</v>
      </c>
      <c r="T208" t="n">
        <v>53128.11</v>
      </c>
      <c r="U208" t="n">
        <v>0.16</v>
      </c>
      <c r="V208" t="n">
        <v>0.64</v>
      </c>
      <c r="W208" t="n">
        <v>0.37</v>
      </c>
      <c r="X208" t="n">
        <v>3.42</v>
      </c>
      <c r="Y208" t="n">
        <v>0.5</v>
      </c>
      <c r="Z208" t="n">
        <v>10</v>
      </c>
    </row>
    <row r="209">
      <c r="A209" t="n">
        <v>1</v>
      </c>
      <c r="B209" t="n">
        <v>80</v>
      </c>
      <c r="C209" t="inlineStr">
        <is>
          <t xml:space="preserve">CONCLUIDO	</t>
        </is>
      </c>
      <c r="D209" t="n">
        <v>4.5693</v>
      </c>
      <c r="E209" t="n">
        <v>21.89</v>
      </c>
      <c r="F209" t="n">
        <v>17.11</v>
      </c>
      <c r="G209" t="n">
        <v>13.51</v>
      </c>
      <c r="H209" t="n">
        <v>0.22</v>
      </c>
      <c r="I209" t="n">
        <v>76</v>
      </c>
      <c r="J209" t="n">
        <v>160.54</v>
      </c>
      <c r="K209" t="n">
        <v>50.28</v>
      </c>
      <c r="L209" t="n">
        <v>2</v>
      </c>
      <c r="M209" t="n">
        <v>74</v>
      </c>
      <c r="N209" t="n">
        <v>28.26</v>
      </c>
      <c r="O209" t="n">
        <v>20034.4</v>
      </c>
      <c r="P209" t="n">
        <v>208.22</v>
      </c>
      <c r="Q209" t="n">
        <v>198.05</v>
      </c>
      <c r="R209" t="n">
        <v>74.61</v>
      </c>
      <c r="S209" t="n">
        <v>21.27</v>
      </c>
      <c r="T209" t="n">
        <v>23610.73</v>
      </c>
      <c r="U209" t="n">
        <v>0.29</v>
      </c>
      <c r="V209" t="n">
        <v>0.71</v>
      </c>
      <c r="W209" t="n">
        <v>0.23</v>
      </c>
      <c r="X209" t="n">
        <v>1.52</v>
      </c>
      <c r="Y209" t="n">
        <v>0.5</v>
      </c>
      <c r="Z209" t="n">
        <v>10</v>
      </c>
    </row>
    <row r="210">
      <c r="A210" t="n">
        <v>2</v>
      </c>
      <c r="B210" t="n">
        <v>80</v>
      </c>
      <c r="C210" t="inlineStr">
        <is>
          <t xml:space="preserve">CONCLUIDO	</t>
        </is>
      </c>
      <c r="D210" t="n">
        <v>4.8871</v>
      </c>
      <c r="E210" t="n">
        <v>20.46</v>
      </c>
      <c r="F210" t="n">
        <v>16.56</v>
      </c>
      <c r="G210" t="n">
        <v>20.28</v>
      </c>
      <c r="H210" t="n">
        <v>0.33</v>
      </c>
      <c r="I210" t="n">
        <v>49</v>
      </c>
      <c r="J210" t="n">
        <v>161.97</v>
      </c>
      <c r="K210" t="n">
        <v>50.28</v>
      </c>
      <c r="L210" t="n">
        <v>3</v>
      </c>
      <c r="M210" t="n">
        <v>47</v>
      </c>
      <c r="N210" t="n">
        <v>28.69</v>
      </c>
      <c r="O210" t="n">
        <v>20210.21</v>
      </c>
      <c r="P210" t="n">
        <v>200.92</v>
      </c>
      <c r="Q210" t="n">
        <v>198.05</v>
      </c>
      <c r="R210" t="n">
        <v>57.16</v>
      </c>
      <c r="S210" t="n">
        <v>21.27</v>
      </c>
      <c r="T210" t="n">
        <v>15021.79</v>
      </c>
      <c r="U210" t="n">
        <v>0.37</v>
      </c>
      <c r="V210" t="n">
        <v>0.73</v>
      </c>
      <c r="W210" t="n">
        <v>0.19</v>
      </c>
      <c r="X210" t="n">
        <v>0.96</v>
      </c>
      <c r="Y210" t="n">
        <v>0.5</v>
      </c>
      <c r="Z210" t="n">
        <v>10</v>
      </c>
    </row>
    <row r="211">
      <c r="A211" t="n">
        <v>3</v>
      </c>
      <c r="B211" t="n">
        <v>80</v>
      </c>
      <c r="C211" t="inlineStr">
        <is>
          <t xml:space="preserve">CONCLUIDO	</t>
        </is>
      </c>
      <c r="D211" t="n">
        <v>5.0523</v>
      </c>
      <c r="E211" t="n">
        <v>19.79</v>
      </c>
      <c r="F211" t="n">
        <v>16.28</v>
      </c>
      <c r="G211" t="n">
        <v>26.39</v>
      </c>
      <c r="H211" t="n">
        <v>0.43</v>
      </c>
      <c r="I211" t="n">
        <v>37</v>
      </c>
      <c r="J211" t="n">
        <v>163.4</v>
      </c>
      <c r="K211" t="n">
        <v>50.28</v>
      </c>
      <c r="L211" t="n">
        <v>4</v>
      </c>
      <c r="M211" t="n">
        <v>35</v>
      </c>
      <c r="N211" t="n">
        <v>29.12</v>
      </c>
      <c r="O211" t="n">
        <v>20386.62</v>
      </c>
      <c r="P211" t="n">
        <v>196.98</v>
      </c>
      <c r="Q211" t="n">
        <v>198.07</v>
      </c>
      <c r="R211" t="n">
        <v>48.07</v>
      </c>
      <c r="S211" t="n">
        <v>21.27</v>
      </c>
      <c r="T211" t="n">
        <v>10537.62</v>
      </c>
      <c r="U211" t="n">
        <v>0.44</v>
      </c>
      <c r="V211" t="n">
        <v>0.75</v>
      </c>
      <c r="W211" t="n">
        <v>0.17</v>
      </c>
      <c r="X211" t="n">
        <v>0.68</v>
      </c>
      <c r="Y211" t="n">
        <v>0.5</v>
      </c>
      <c r="Z211" t="n">
        <v>10</v>
      </c>
    </row>
    <row r="212">
      <c r="A212" t="n">
        <v>4</v>
      </c>
      <c r="B212" t="n">
        <v>80</v>
      </c>
      <c r="C212" t="inlineStr">
        <is>
          <t xml:space="preserve">CONCLUIDO	</t>
        </is>
      </c>
      <c r="D212" t="n">
        <v>5.1477</v>
      </c>
      <c r="E212" t="n">
        <v>19.43</v>
      </c>
      <c r="F212" t="n">
        <v>16.17</v>
      </c>
      <c r="G212" t="n">
        <v>33.45</v>
      </c>
      <c r="H212" t="n">
        <v>0.54</v>
      </c>
      <c r="I212" t="n">
        <v>29</v>
      </c>
      <c r="J212" t="n">
        <v>164.83</v>
      </c>
      <c r="K212" t="n">
        <v>50.28</v>
      </c>
      <c r="L212" t="n">
        <v>5</v>
      </c>
      <c r="M212" t="n">
        <v>27</v>
      </c>
      <c r="N212" t="n">
        <v>29.55</v>
      </c>
      <c r="O212" t="n">
        <v>20563.61</v>
      </c>
      <c r="P212" t="n">
        <v>195</v>
      </c>
      <c r="Q212" t="n">
        <v>198.04</v>
      </c>
      <c r="R212" t="n">
        <v>45.1</v>
      </c>
      <c r="S212" t="n">
        <v>21.27</v>
      </c>
      <c r="T212" t="n">
        <v>9092.52</v>
      </c>
      <c r="U212" t="n">
        <v>0.47</v>
      </c>
      <c r="V212" t="n">
        <v>0.75</v>
      </c>
      <c r="W212" t="n">
        <v>0.16</v>
      </c>
      <c r="X212" t="n">
        <v>0.57</v>
      </c>
      <c r="Y212" t="n">
        <v>0.5</v>
      </c>
      <c r="Z212" t="n">
        <v>10</v>
      </c>
    </row>
    <row r="213">
      <c r="A213" t="n">
        <v>5</v>
      </c>
      <c r="B213" t="n">
        <v>80</v>
      </c>
      <c r="C213" t="inlineStr">
        <is>
          <t xml:space="preserve">CONCLUIDO	</t>
        </is>
      </c>
      <c r="D213" t="n">
        <v>5.2032</v>
      </c>
      <c r="E213" t="n">
        <v>19.22</v>
      </c>
      <c r="F213" t="n">
        <v>16.09</v>
      </c>
      <c r="G213" t="n">
        <v>38.61</v>
      </c>
      <c r="H213" t="n">
        <v>0.64</v>
      </c>
      <c r="I213" t="n">
        <v>25</v>
      </c>
      <c r="J213" t="n">
        <v>166.27</v>
      </c>
      <c r="K213" t="n">
        <v>50.28</v>
      </c>
      <c r="L213" t="n">
        <v>6</v>
      </c>
      <c r="M213" t="n">
        <v>23</v>
      </c>
      <c r="N213" t="n">
        <v>29.99</v>
      </c>
      <c r="O213" t="n">
        <v>20741.2</v>
      </c>
      <c r="P213" t="n">
        <v>193.61</v>
      </c>
      <c r="Q213" t="n">
        <v>198.05</v>
      </c>
      <c r="R213" t="n">
        <v>42.67</v>
      </c>
      <c r="S213" t="n">
        <v>21.27</v>
      </c>
      <c r="T213" t="n">
        <v>7900.21</v>
      </c>
      <c r="U213" t="n">
        <v>0.5</v>
      </c>
      <c r="V213" t="n">
        <v>0.75</v>
      </c>
      <c r="W213" t="n">
        <v>0.15</v>
      </c>
      <c r="X213" t="n">
        <v>0.49</v>
      </c>
      <c r="Y213" t="n">
        <v>0.5</v>
      </c>
      <c r="Z213" t="n">
        <v>10</v>
      </c>
    </row>
    <row r="214">
      <c r="A214" t="n">
        <v>6</v>
      </c>
      <c r="B214" t="n">
        <v>80</v>
      </c>
      <c r="C214" t="inlineStr">
        <is>
          <t xml:space="preserve">CONCLUIDO	</t>
        </is>
      </c>
      <c r="D214" t="n">
        <v>5.263</v>
      </c>
      <c r="E214" t="n">
        <v>19</v>
      </c>
      <c r="F214" t="n">
        <v>16</v>
      </c>
      <c r="G214" t="n">
        <v>45.71</v>
      </c>
      <c r="H214" t="n">
        <v>0.74</v>
      </c>
      <c r="I214" t="n">
        <v>21</v>
      </c>
      <c r="J214" t="n">
        <v>167.72</v>
      </c>
      <c r="K214" t="n">
        <v>50.28</v>
      </c>
      <c r="L214" t="n">
        <v>7</v>
      </c>
      <c r="M214" t="n">
        <v>19</v>
      </c>
      <c r="N214" t="n">
        <v>30.44</v>
      </c>
      <c r="O214" t="n">
        <v>20919.39</v>
      </c>
      <c r="P214" t="n">
        <v>192.11</v>
      </c>
      <c r="Q214" t="n">
        <v>198.05</v>
      </c>
      <c r="R214" t="n">
        <v>39.92</v>
      </c>
      <c r="S214" t="n">
        <v>21.27</v>
      </c>
      <c r="T214" t="n">
        <v>6540.92</v>
      </c>
      <c r="U214" t="n">
        <v>0.53</v>
      </c>
      <c r="V214" t="n">
        <v>0.76</v>
      </c>
      <c r="W214" t="n">
        <v>0.14</v>
      </c>
      <c r="X214" t="n">
        <v>0.4</v>
      </c>
      <c r="Y214" t="n">
        <v>0.5</v>
      </c>
      <c r="Z214" t="n">
        <v>10</v>
      </c>
    </row>
    <row r="215">
      <c r="A215" t="n">
        <v>7</v>
      </c>
      <c r="B215" t="n">
        <v>80</v>
      </c>
      <c r="C215" t="inlineStr">
        <is>
          <t xml:space="preserve">CONCLUIDO	</t>
        </is>
      </c>
      <c r="D215" t="n">
        <v>5.3299</v>
      </c>
      <c r="E215" t="n">
        <v>18.76</v>
      </c>
      <c r="F215" t="n">
        <v>15.86</v>
      </c>
      <c r="G215" t="n">
        <v>52.86</v>
      </c>
      <c r="H215" t="n">
        <v>0.84</v>
      </c>
      <c r="I215" t="n">
        <v>18</v>
      </c>
      <c r="J215" t="n">
        <v>169.17</v>
      </c>
      <c r="K215" t="n">
        <v>50.28</v>
      </c>
      <c r="L215" t="n">
        <v>8</v>
      </c>
      <c r="M215" t="n">
        <v>16</v>
      </c>
      <c r="N215" t="n">
        <v>30.89</v>
      </c>
      <c r="O215" t="n">
        <v>21098.19</v>
      </c>
      <c r="P215" t="n">
        <v>189.79</v>
      </c>
      <c r="Q215" t="n">
        <v>198.04</v>
      </c>
      <c r="R215" t="n">
        <v>34.97</v>
      </c>
      <c r="S215" t="n">
        <v>21.27</v>
      </c>
      <c r="T215" t="n">
        <v>4081.45</v>
      </c>
      <c r="U215" t="n">
        <v>0.61</v>
      </c>
      <c r="V215" t="n">
        <v>0.76</v>
      </c>
      <c r="W215" t="n">
        <v>0.14</v>
      </c>
      <c r="X215" t="n">
        <v>0.26</v>
      </c>
      <c r="Y215" t="n">
        <v>0.5</v>
      </c>
      <c r="Z215" t="n">
        <v>10</v>
      </c>
    </row>
    <row r="216">
      <c r="A216" t="n">
        <v>8</v>
      </c>
      <c r="B216" t="n">
        <v>80</v>
      </c>
      <c r="C216" t="inlineStr">
        <is>
          <t xml:space="preserve">CONCLUIDO	</t>
        </is>
      </c>
      <c r="D216" t="n">
        <v>5.3199</v>
      </c>
      <c r="E216" t="n">
        <v>18.8</v>
      </c>
      <c r="F216" t="n">
        <v>15.93</v>
      </c>
      <c r="G216" t="n">
        <v>56.21</v>
      </c>
      <c r="H216" t="n">
        <v>0.9399999999999999</v>
      </c>
      <c r="I216" t="n">
        <v>17</v>
      </c>
      <c r="J216" t="n">
        <v>170.62</v>
      </c>
      <c r="K216" t="n">
        <v>50.28</v>
      </c>
      <c r="L216" t="n">
        <v>9</v>
      </c>
      <c r="M216" t="n">
        <v>15</v>
      </c>
      <c r="N216" t="n">
        <v>31.34</v>
      </c>
      <c r="O216" t="n">
        <v>21277.6</v>
      </c>
      <c r="P216" t="n">
        <v>190.2</v>
      </c>
      <c r="Q216" t="n">
        <v>198.04</v>
      </c>
      <c r="R216" t="n">
        <v>37.64</v>
      </c>
      <c r="S216" t="n">
        <v>21.27</v>
      </c>
      <c r="T216" t="n">
        <v>5424.46</v>
      </c>
      <c r="U216" t="n">
        <v>0.57</v>
      </c>
      <c r="V216" t="n">
        <v>0.76</v>
      </c>
      <c r="W216" t="n">
        <v>0.14</v>
      </c>
      <c r="X216" t="n">
        <v>0.33</v>
      </c>
      <c r="Y216" t="n">
        <v>0.5</v>
      </c>
      <c r="Z216" t="n">
        <v>10</v>
      </c>
    </row>
    <row r="217">
      <c r="A217" t="n">
        <v>9</v>
      </c>
      <c r="B217" t="n">
        <v>80</v>
      </c>
      <c r="C217" t="inlineStr">
        <is>
          <t xml:space="preserve">CONCLUIDO	</t>
        </is>
      </c>
      <c r="D217" t="n">
        <v>5.3508</v>
      </c>
      <c r="E217" t="n">
        <v>18.69</v>
      </c>
      <c r="F217" t="n">
        <v>15.88</v>
      </c>
      <c r="G217" t="n">
        <v>63.52</v>
      </c>
      <c r="H217" t="n">
        <v>1.03</v>
      </c>
      <c r="I217" t="n">
        <v>15</v>
      </c>
      <c r="J217" t="n">
        <v>172.08</v>
      </c>
      <c r="K217" t="n">
        <v>50.28</v>
      </c>
      <c r="L217" t="n">
        <v>10</v>
      </c>
      <c r="M217" t="n">
        <v>13</v>
      </c>
      <c r="N217" t="n">
        <v>31.8</v>
      </c>
      <c r="O217" t="n">
        <v>21457.64</v>
      </c>
      <c r="P217" t="n">
        <v>189.31</v>
      </c>
      <c r="Q217" t="n">
        <v>198.05</v>
      </c>
      <c r="R217" t="n">
        <v>36.32</v>
      </c>
      <c r="S217" t="n">
        <v>21.27</v>
      </c>
      <c r="T217" t="n">
        <v>4771.81</v>
      </c>
      <c r="U217" t="n">
        <v>0.59</v>
      </c>
      <c r="V217" t="n">
        <v>0.76</v>
      </c>
      <c r="W217" t="n">
        <v>0.13</v>
      </c>
      <c r="X217" t="n">
        <v>0.29</v>
      </c>
      <c r="Y217" t="n">
        <v>0.5</v>
      </c>
      <c r="Z217" t="n">
        <v>10</v>
      </c>
    </row>
    <row r="218">
      <c r="A218" t="n">
        <v>10</v>
      </c>
      <c r="B218" t="n">
        <v>80</v>
      </c>
      <c r="C218" t="inlineStr">
        <is>
          <t xml:space="preserve">CONCLUIDO	</t>
        </is>
      </c>
      <c r="D218" t="n">
        <v>5.3662</v>
      </c>
      <c r="E218" t="n">
        <v>18.64</v>
      </c>
      <c r="F218" t="n">
        <v>15.86</v>
      </c>
      <c r="G218" t="n">
        <v>67.97</v>
      </c>
      <c r="H218" t="n">
        <v>1.12</v>
      </c>
      <c r="I218" t="n">
        <v>14</v>
      </c>
      <c r="J218" t="n">
        <v>173.55</v>
      </c>
      <c r="K218" t="n">
        <v>50.28</v>
      </c>
      <c r="L218" t="n">
        <v>11</v>
      </c>
      <c r="M218" t="n">
        <v>12</v>
      </c>
      <c r="N218" t="n">
        <v>32.27</v>
      </c>
      <c r="O218" t="n">
        <v>21638.31</v>
      </c>
      <c r="P218" t="n">
        <v>188.8</v>
      </c>
      <c r="Q218" t="n">
        <v>198.05</v>
      </c>
      <c r="R218" t="n">
        <v>35.49</v>
      </c>
      <c r="S218" t="n">
        <v>21.27</v>
      </c>
      <c r="T218" t="n">
        <v>4363.04</v>
      </c>
      <c r="U218" t="n">
        <v>0.6</v>
      </c>
      <c r="V218" t="n">
        <v>0.76</v>
      </c>
      <c r="W218" t="n">
        <v>0.13</v>
      </c>
      <c r="X218" t="n">
        <v>0.27</v>
      </c>
      <c r="Y218" t="n">
        <v>0.5</v>
      </c>
      <c r="Z218" t="n">
        <v>10</v>
      </c>
    </row>
    <row r="219">
      <c r="A219" t="n">
        <v>11</v>
      </c>
      <c r="B219" t="n">
        <v>80</v>
      </c>
      <c r="C219" t="inlineStr">
        <is>
          <t xml:space="preserve">CONCLUIDO	</t>
        </is>
      </c>
      <c r="D219" t="n">
        <v>5.3944</v>
      </c>
      <c r="E219" t="n">
        <v>18.54</v>
      </c>
      <c r="F219" t="n">
        <v>15.79</v>
      </c>
      <c r="G219" t="n">
        <v>72.90000000000001</v>
      </c>
      <c r="H219" t="n">
        <v>1.22</v>
      </c>
      <c r="I219" t="n">
        <v>13</v>
      </c>
      <c r="J219" t="n">
        <v>175.02</v>
      </c>
      <c r="K219" t="n">
        <v>50.28</v>
      </c>
      <c r="L219" t="n">
        <v>12</v>
      </c>
      <c r="M219" t="n">
        <v>11</v>
      </c>
      <c r="N219" t="n">
        <v>32.74</v>
      </c>
      <c r="O219" t="n">
        <v>21819.6</v>
      </c>
      <c r="P219" t="n">
        <v>186.98</v>
      </c>
      <c r="Q219" t="n">
        <v>198.04</v>
      </c>
      <c r="R219" t="n">
        <v>33.54</v>
      </c>
      <c r="S219" t="n">
        <v>21.27</v>
      </c>
      <c r="T219" t="n">
        <v>3394.87</v>
      </c>
      <c r="U219" t="n">
        <v>0.63</v>
      </c>
      <c r="V219" t="n">
        <v>0.77</v>
      </c>
      <c r="W219" t="n">
        <v>0.12</v>
      </c>
      <c r="X219" t="n">
        <v>0.2</v>
      </c>
      <c r="Y219" t="n">
        <v>0.5</v>
      </c>
      <c r="Z219" t="n">
        <v>10</v>
      </c>
    </row>
    <row r="220">
      <c r="A220" t="n">
        <v>12</v>
      </c>
      <c r="B220" t="n">
        <v>80</v>
      </c>
      <c r="C220" t="inlineStr">
        <is>
          <t xml:space="preserve">CONCLUIDO	</t>
        </is>
      </c>
      <c r="D220" t="n">
        <v>5.3951</v>
      </c>
      <c r="E220" t="n">
        <v>18.54</v>
      </c>
      <c r="F220" t="n">
        <v>15.82</v>
      </c>
      <c r="G220" t="n">
        <v>79.12</v>
      </c>
      <c r="H220" t="n">
        <v>1.31</v>
      </c>
      <c r="I220" t="n">
        <v>12</v>
      </c>
      <c r="J220" t="n">
        <v>176.49</v>
      </c>
      <c r="K220" t="n">
        <v>50.28</v>
      </c>
      <c r="L220" t="n">
        <v>13</v>
      </c>
      <c r="M220" t="n">
        <v>10</v>
      </c>
      <c r="N220" t="n">
        <v>33.21</v>
      </c>
      <c r="O220" t="n">
        <v>22001.54</v>
      </c>
      <c r="P220" t="n">
        <v>187.29</v>
      </c>
      <c r="Q220" t="n">
        <v>198.04</v>
      </c>
      <c r="R220" t="n">
        <v>34.44</v>
      </c>
      <c r="S220" t="n">
        <v>21.27</v>
      </c>
      <c r="T220" t="n">
        <v>3850.28</v>
      </c>
      <c r="U220" t="n">
        <v>0.62</v>
      </c>
      <c r="V220" t="n">
        <v>0.77</v>
      </c>
      <c r="W220" t="n">
        <v>0.13</v>
      </c>
      <c r="X220" t="n">
        <v>0.23</v>
      </c>
      <c r="Y220" t="n">
        <v>0.5</v>
      </c>
      <c r="Z220" t="n">
        <v>10</v>
      </c>
    </row>
    <row r="221">
      <c r="A221" t="n">
        <v>13</v>
      </c>
      <c r="B221" t="n">
        <v>80</v>
      </c>
      <c r="C221" t="inlineStr">
        <is>
          <t xml:space="preserve">CONCLUIDO	</t>
        </is>
      </c>
      <c r="D221" t="n">
        <v>5.4136</v>
      </c>
      <c r="E221" t="n">
        <v>18.47</v>
      </c>
      <c r="F221" t="n">
        <v>15.79</v>
      </c>
      <c r="G221" t="n">
        <v>86.14</v>
      </c>
      <c r="H221" t="n">
        <v>1.4</v>
      </c>
      <c r="I221" t="n">
        <v>11</v>
      </c>
      <c r="J221" t="n">
        <v>177.97</v>
      </c>
      <c r="K221" t="n">
        <v>50.28</v>
      </c>
      <c r="L221" t="n">
        <v>14</v>
      </c>
      <c r="M221" t="n">
        <v>9</v>
      </c>
      <c r="N221" t="n">
        <v>33.69</v>
      </c>
      <c r="O221" t="n">
        <v>22184.13</v>
      </c>
      <c r="P221" t="n">
        <v>186.41</v>
      </c>
      <c r="Q221" t="n">
        <v>198.04</v>
      </c>
      <c r="R221" t="n">
        <v>33.47</v>
      </c>
      <c r="S221" t="n">
        <v>21.27</v>
      </c>
      <c r="T221" t="n">
        <v>3368.11</v>
      </c>
      <c r="U221" t="n">
        <v>0.64</v>
      </c>
      <c r="V221" t="n">
        <v>0.77</v>
      </c>
      <c r="W221" t="n">
        <v>0.13</v>
      </c>
      <c r="X221" t="n">
        <v>0.2</v>
      </c>
      <c r="Y221" t="n">
        <v>0.5</v>
      </c>
      <c r="Z221" t="n">
        <v>10</v>
      </c>
    </row>
    <row r="222">
      <c r="A222" t="n">
        <v>14</v>
      </c>
      <c r="B222" t="n">
        <v>80</v>
      </c>
      <c r="C222" t="inlineStr">
        <is>
          <t xml:space="preserve">CONCLUIDO	</t>
        </is>
      </c>
      <c r="D222" t="n">
        <v>5.4282</v>
      </c>
      <c r="E222" t="n">
        <v>18.42</v>
      </c>
      <c r="F222" t="n">
        <v>15.78</v>
      </c>
      <c r="G222" t="n">
        <v>94.65000000000001</v>
      </c>
      <c r="H222" t="n">
        <v>1.48</v>
      </c>
      <c r="I222" t="n">
        <v>10</v>
      </c>
      <c r="J222" t="n">
        <v>179.46</v>
      </c>
      <c r="K222" t="n">
        <v>50.28</v>
      </c>
      <c r="L222" t="n">
        <v>15</v>
      </c>
      <c r="M222" t="n">
        <v>8</v>
      </c>
      <c r="N222" t="n">
        <v>34.18</v>
      </c>
      <c r="O222" t="n">
        <v>22367.38</v>
      </c>
      <c r="P222" t="n">
        <v>186.06</v>
      </c>
      <c r="Q222" t="n">
        <v>198.04</v>
      </c>
      <c r="R222" t="n">
        <v>32.88</v>
      </c>
      <c r="S222" t="n">
        <v>21.27</v>
      </c>
      <c r="T222" t="n">
        <v>3079.73</v>
      </c>
      <c r="U222" t="n">
        <v>0.65</v>
      </c>
      <c r="V222" t="n">
        <v>0.77</v>
      </c>
      <c r="W222" t="n">
        <v>0.12</v>
      </c>
      <c r="X222" t="n">
        <v>0.18</v>
      </c>
      <c r="Y222" t="n">
        <v>0.5</v>
      </c>
      <c r="Z222" t="n">
        <v>10</v>
      </c>
    </row>
    <row r="223">
      <c r="A223" t="n">
        <v>15</v>
      </c>
      <c r="B223" t="n">
        <v>80</v>
      </c>
      <c r="C223" t="inlineStr">
        <is>
          <t xml:space="preserve">CONCLUIDO	</t>
        </is>
      </c>
      <c r="D223" t="n">
        <v>5.4269</v>
      </c>
      <c r="E223" t="n">
        <v>18.43</v>
      </c>
      <c r="F223" t="n">
        <v>15.78</v>
      </c>
      <c r="G223" t="n">
        <v>94.68000000000001</v>
      </c>
      <c r="H223" t="n">
        <v>1.57</v>
      </c>
      <c r="I223" t="n">
        <v>10</v>
      </c>
      <c r="J223" t="n">
        <v>180.95</v>
      </c>
      <c r="K223" t="n">
        <v>50.28</v>
      </c>
      <c r="L223" t="n">
        <v>16</v>
      </c>
      <c r="M223" t="n">
        <v>8</v>
      </c>
      <c r="N223" t="n">
        <v>34.67</v>
      </c>
      <c r="O223" t="n">
        <v>22551.28</v>
      </c>
      <c r="P223" t="n">
        <v>185.56</v>
      </c>
      <c r="Q223" t="n">
        <v>198.04</v>
      </c>
      <c r="R223" t="n">
        <v>33.23</v>
      </c>
      <c r="S223" t="n">
        <v>21.27</v>
      </c>
      <c r="T223" t="n">
        <v>3253.4</v>
      </c>
      <c r="U223" t="n">
        <v>0.64</v>
      </c>
      <c r="V223" t="n">
        <v>0.77</v>
      </c>
      <c r="W223" t="n">
        <v>0.12</v>
      </c>
      <c r="X223" t="n">
        <v>0.19</v>
      </c>
      <c r="Y223" t="n">
        <v>0.5</v>
      </c>
      <c r="Z223" t="n">
        <v>10</v>
      </c>
    </row>
    <row r="224">
      <c r="A224" t="n">
        <v>16</v>
      </c>
      <c r="B224" t="n">
        <v>80</v>
      </c>
      <c r="C224" t="inlineStr">
        <is>
          <t xml:space="preserve">CONCLUIDO	</t>
        </is>
      </c>
      <c r="D224" t="n">
        <v>5.4446</v>
      </c>
      <c r="E224" t="n">
        <v>18.37</v>
      </c>
      <c r="F224" t="n">
        <v>15.75</v>
      </c>
      <c r="G224" t="n">
        <v>105.02</v>
      </c>
      <c r="H224" t="n">
        <v>1.65</v>
      </c>
      <c r="I224" t="n">
        <v>9</v>
      </c>
      <c r="J224" t="n">
        <v>182.45</v>
      </c>
      <c r="K224" t="n">
        <v>50.28</v>
      </c>
      <c r="L224" t="n">
        <v>17</v>
      </c>
      <c r="M224" t="n">
        <v>7</v>
      </c>
      <c r="N224" t="n">
        <v>35.17</v>
      </c>
      <c r="O224" t="n">
        <v>22735.98</v>
      </c>
      <c r="P224" t="n">
        <v>184.49</v>
      </c>
      <c r="Q224" t="n">
        <v>198.04</v>
      </c>
      <c r="R224" t="n">
        <v>32.25</v>
      </c>
      <c r="S224" t="n">
        <v>21.27</v>
      </c>
      <c r="T224" t="n">
        <v>2769.68</v>
      </c>
      <c r="U224" t="n">
        <v>0.66</v>
      </c>
      <c r="V224" t="n">
        <v>0.77</v>
      </c>
      <c r="W224" t="n">
        <v>0.12</v>
      </c>
      <c r="X224" t="n">
        <v>0.16</v>
      </c>
      <c r="Y224" t="n">
        <v>0.5</v>
      </c>
      <c r="Z224" t="n">
        <v>10</v>
      </c>
    </row>
    <row r="225">
      <c r="A225" t="n">
        <v>17</v>
      </c>
      <c r="B225" t="n">
        <v>80</v>
      </c>
      <c r="C225" t="inlineStr">
        <is>
          <t xml:space="preserve">CONCLUIDO	</t>
        </is>
      </c>
      <c r="D225" t="n">
        <v>5.4423</v>
      </c>
      <c r="E225" t="n">
        <v>18.37</v>
      </c>
      <c r="F225" t="n">
        <v>15.76</v>
      </c>
      <c r="G225" t="n">
        <v>105.07</v>
      </c>
      <c r="H225" t="n">
        <v>1.74</v>
      </c>
      <c r="I225" t="n">
        <v>9</v>
      </c>
      <c r="J225" t="n">
        <v>183.95</v>
      </c>
      <c r="K225" t="n">
        <v>50.28</v>
      </c>
      <c r="L225" t="n">
        <v>18</v>
      </c>
      <c r="M225" t="n">
        <v>7</v>
      </c>
      <c r="N225" t="n">
        <v>35.67</v>
      </c>
      <c r="O225" t="n">
        <v>22921.24</v>
      </c>
      <c r="P225" t="n">
        <v>184.36</v>
      </c>
      <c r="Q225" t="n">
        <v>198.04</v>
      </c>
      <c r="R225" t="n">
        <v>32.49</v>
      </c>
      <c r="S225" t="n">
        <v>21.27</v>
      </c>
      <c r="T225" t="n">
        <v>2888.48</v>
      </c>
      <c r="U225" t="n">
        <v>0.65</v>
      </c>
      <c r="V225" t="n">
        <v>0.77</v>
      </c>
      <c r="W225" t="n">
        <v>0.12</v>
      </c>
      <c r="X225" t="n">
        <v>0.17</v>
      </c>
      <c r="Y225" t="n">
        <v>0.5</v>
      </c>
      <c r="Z225" t="n">
        <v>10</v>
      </c>
    </row>
    <row r="226">
      <c r="A226" t="n">
        <v>18</v>
      </c>
      <c r="B226" t="n">
        <v>80</v>
      </c>
      <c r="C226" t="inlineStr">
        <is>
          <t xml:space="preserve">CONCLUIDO	</t>
        </is>
      </c>
      <c r="D226" t="n">
        <v>5.4602</v>
      </c>
      <c r="E226" t="n">
        <v>18.31</v>
      </c>
      <c r="F226" t="n">
        <v>15.73</v>
      </c>
      <c r="G226" t="n">
        <v>117.99</v>
      </c>
      <c r="H226" t="n">
        <v>1.82</v>
      </c>
      <c r="I226" t="n">
        <v>8</v>
      </c>
      <c r="J226" t="n">
        <v>185.46</v>
      </c>
      <c r="K226" t="n">
        <v>50.28</v>
      </c>
      <c r="L226" t="n">
        <v>19</v>
      </c>
      <c r="M226" t="n">
        <v>6</v>
      </c>
      <c r="N226" t="n">
        <v>36.18</v>
      </c>
      <c r="O226" t="n">
        <v>23107.19</v>
      </c>
      <c r="P226" t="n">
        <v>183.26</v>
      </c>
      <c r="Q226" t="n">
        <v>198.05</v>
      </c>
      <c r="R226" t="n">
        <v>31.49</v>
      </c>
      <c r="S226" t="n">
        <v>21.27</v>
      </c>
      <c r="T226" t="n">
        <v>2394.19</v>
      </c>
      <c r="U226" t="n">
        <v>0.68</v>
      </c>
      <c r="V226" t="n">
        <v>0.77</v>
      </c>
      <c r="W226" t="n">
        <v>0.12</v>
      </c>
      <c r="X226" t="n">
        <v>0.14</v>
      </c>
      <c r="Y226" t="n">
        <v>0.5</v>
      </c>
      <c r="Z226" t="n">
        <v>10</v>
      </c>
    </row>
    <row r="227">
      <c r="A227" t="n">
        <v>19</v>
      </c>
      <c r="B227" t="n">
        <v>80</v>
      </c>
      <c r="C227" t="inlineStr">
        <is>
          <t xml:space="preserve">CONCLUIDO	</t>
        </is>
      </c>
      <c r="D227" t="n">
        <v>5.4583</v>
      </c>
      <c r="E227" t="n">
        <v>18.32</v>
      </c>
      <c r="F227" t="n">
        <v>15.74</v>
      </c>
      <c r="G227" t="n">
        <v>118.04</v>
      </c>
      <c r="H227" t="n">
        <v>1.9</v>
      </c>
      <c r="I227" t="n">
        <v>8</v>
      </c>
      <c r="J227" t="n">
        <v>186.97</v>
      </c>
      <c r="K227" t="n">
        <v>50.28</v>
      </c>
      <c r="L227" t="n">
        <v>20</v>
      </c>
      <c r="M227" t="n">
        <v>6</v>
      </c>
      <c r="N227" t="n">
        <v>36.69</v>
      </c>
      <c r="O227" t="n">
        <v>23293.82</v>
      </c>
      <c r="P227" t="n">
        <v>183.46</v>
      </c>
      <c r="Q227" t="n">
        <v>198.04</v>
      </c>
      <c r="R227" t="n">
        <v>31.79</v>
      </c>
      <c r="S227" t="n">
        <v>21.27</v>
      </c>
      <c r="T227" t="n">
        <v>2544.28</v>
      </c>
      <c r="U227" t="n">
        <v>0.67</v>
      </c>
      <c r="V227" t="n">
        <v>0.77</v>
      </c>
      <c r="W227" t="n">
        <v>0.12</v>
      </c>
      <c r="X227" t="n">
        <v>0.14</v>
      </c>
      <c r="Y227" t="n">
        <v>0.5</v>
      </c>
      <c r="Z227" t="n">
        <v>10</v>
      </c>
    </row>
    <row r="228">
      <c r="A228" t="n">
        <v>20</v>
      </c>
      <c r="B228" t="n">
        <v>80</v>
      </c>
      <c r="C228" t="inlineStr">
        <is>
          <t xml:space="preserve">CONCLUIDO	</t>
        </is>
      </c>
      <c r="D228" t="n">
        <v>5.4569</v>
      </c>
      <c r="E228" t="n">
        <v>18.33</v>
      </c>
      <c r="F228" t="n">
        <v>15.74</v>
      </c>
      <c r="G228" t="n">
        <v>118.07</v>
      </c>
      <c r="H228" t="n">
        <v>1.98</v>
      </c>
      <c r="I228" t="n">
        <v>8</v>
      </c>
      <c r="J228" t="n">
        <v>188.49</v>
      </c>
      <c r="K228" t="n">
        <v>50.28</v>
      </c>
      <c r="L228" t="n">
        <v>21</v>
      </c>
      <c r="M228" t="n">
        <v>6</v>
      </c>
      <c r="N228" t="n">
        <v>37.21</v>
      </c>
      <c r="O228" t="n">
        <v>23481.16</v>
      </c>
      <c r="P228" t="n">
        <v>182.5</v>
      </c>
      <c r="Q228" t="n">
        <v>198.04</v>
      </c>
      <c r="R228" t="n">
        <v>31.91</v>
      </c>
      <c r="S228" t="n">
        <v>21.27</v>
      </c>
      <c r="T228" t="n">
        <v>2601.75</v>
      </c>
      <c r="U228" t="n">
        <v>0.67</v>
      </c>
      <c r="V228" t="n">
        <v>0.77</v>
      </c>
      <c r="W228" t="n">
        <v>0.12</v>
      </c>
      <c r="X228" t="n">
        <v>0.15</v>
      </c>
      <c r="Y228" t="n">
        <v>0.5</v>
      </c>
      <c r="Z228" t="n">
        <v>10</v>
      </c>
    </row>
    <row r="229">
      <c r="A229" t="n">
        <v>21</v>
      </c>
      <c r="B229" t="n">
        <v>80</v>
      </c>
      <c r="C229" t="inlineStr">
        <is>
          <t xml:space="preserve">CONCLUIDO	</t>
        </is>
      </c>
      <c r="D229" t="n">
        <v>5.4743</v>
      </c>
      <c r="E229" t="n">
        <v>18.27</v>
      </c>
      <c r="F229" t="n">
        <v>15.72</v>
      </c>
      <c r="G229" t="n">
        <v>134.72</v>
      </c>
      <c r="H229" t="n">
        <v>2.05</v>
      </c>
      <c r="I229" t="n">
        <v>7</v>
      </c>
      <c r="J229" t="n">
        <v>190.01</v>
      </c>
      <c r="K229" t="n">
        <v>50.28</v>
      </c>
      <c r="L229" t="n">
        <v>22</v>
      </c>
      <c r="M229" t="n">
        <v>5</v>
      </c>
      <c r="N229" t="n">
        <v>37.74</v>
      </c>
      <c r="O229" t="n">
        <v>23669.2</v>
      </c>
      <c r="P229" t="n">
        <v>181.58</v>
      </c>
      <c r="Q229" t="n">
        <v>198.04</v>
      </c>
      <c r="R229" t="n">
        <v>31.08</v>
      </c>
      <c r="S229" t="n">
        <v>21.27</v>
      </c>
      <c r="T229" t="n">
        <v>2192.13</v>
      </c>
      <c r="U229" t="n">
        <v>0.68</v>
      </c>
      <c r="V229" t="n">
        <v>0.77</v>
      </c>
      <c r="W229" t="n">
        <v>0.12</v>
      </c>
      <c r="X229" t="n">
        <v>0.12</v>
      </c>
      <c r="Y229" t="n">
        <v>0.5</v>
      </c>
      <c r="Z229" t="n">
        <v>10</v>
      </c>
    </row>
    <row r="230">
      <c r="A230" t="n">
        <v>22</v>
      </c>
      <c r="B230" t="n">
        <v>80</v>
      </c>
      <c r="C230" t="inlineStr">
        <is>
          <t xml:space="preserve">CONCLUIDO	</t>
        </is>
      </c>
      <c r="D230" t="n">
        <v>5.4837</v>
      </c>
      <c r="E230" t="n">
        <v>18.24</v>
      </c>
      <c r="F230" t="n">
        <v>15.69</v>
      </c>
      <c r="G230" t="n">
        <v>134.45</v>
      </c>
      <c r="H230" t="n">
        <v>2.13</v>
      </c>
      <c r="I230" t="n">
        <v>7</v>
      </c>
      <c r="J230" t="n">
        <v>191.55</v>
      </c>
      <c r="K230" t="n">
        <v>50.28</v>
      </c>
      <c r="L230" t="n">
        <v>23</v>
      </c>
      <c r="M230" t="n">
        <v>5</v>
      </c>
      <c r="N230" t="n">
        <v>38.27</v>
      </c>
      <c r="O230" t="n">
        <v>23857.96</v>
      </c>
      <c r="P230" t="n">
        <v>181.48</v>
      </c>
      <c r="Q230" t="n">
        <v>198.04</v>
      </c>
      <c r="R230" t="n">
        <v>30.06</v>
      </c>
      <c r="S230" t="n">
        <v>21.27</v>
      </c>
      <c r="T230" t="n">
        <v>1685.4</v>
      </c>
      <c r="U230" t="n">
        <v>0.71</v>
      </c>
      <c r="V230" t="n">
        <v>0.77</v>
      </c>
      <c r="W230" t="n">
        <v>0.12</v>
      </c>
      <c r="X230" t="n">
        <v>0.09</v>
      </c>
      <c r="Y230" t="n">
        <v>0.5</v>
      </c>
      <c r="Z230" t="n">
        <v>10</v>
      </c>
    </row>
    <row r="231">
      <c r="A231" t="n">
        <v>23</v>
      </c>
      <c r="B231" t="n">
        <v>80</v>
      </c>
      <c r="C231" t="inlineStr">
        <is>
          <t xml:space="preserve">CONCLUIDO	</t>
        </is>
      </c>
      <c r="D231" t="n">
        <v>5.4747</v>
      </c>
      <c r="E231" t="n">
        <v>18.27</v>
      </c>
      <c r="F231" t="n">
        <v>15.72</v>
      </c>
      <c r="G231" t="n">
        <v>134.71</v>
      </c>
      <c r="H231" t="n">
        <v>2.21</v>
      </c>
      <c r="I231" t="n">
        <v>7</v>
      </c>
      <c r="J231" t="n">
        <v>193.08</v>
      </c>
      <c r="K231" t="n">
        <v>50.28</v>
      </c>
      <c r="L231" t="n">
        <v>24</v>
      </c>
      <c r="M231" t="n">
        <v>5</v>
      </c>
      <c r="N231" t="n">
        <v>38.8</v>
      </c>
      <c r="O231" t="n">
        <v>24047.45</v>
      </c>
      <c r="P231" t="n">
        <v>181.47</v>
      </c>
      <c r="Q231" t="n">
        <v>198.04</v>
      </c>
      <c r="R231" t="n">
        <v>31.1</v>
      </c>
      <c r="S231" t="n">
        <v>21.27</v>
      </c>
      <c r="T231" t="n">
        <v>2203.28</v>
      </c>
      <c r="U231" t="n">
        <v>0.68</v>
      </c>
      <c r="V231" t="n">
        <v>0.77</v>
      </c>
      <c r="W231" t="n">
        <v>0.12</v>
      </c>
      <c r="X231" t="n">
        <v>0.12</v>
      </c>
      <c r="Y231" t="n">
        <v>0.5</v>
      </c>
      <c r="Z231" t="n">
        <v>10</v>
      </c>
    </row>
    <row r="232">
      <c r="A232" t="n">
        <v>24</v>
      </c>
      <c r="B232" t="n">
        <v>80</v>
      </c>
      <c r="C232" t="inlineStr">
        <is>
          <t xml:space="preserve">CONCLUIDO	</t>
        </is>
      </c>
      <c r="D232" t="n">
        <v>5.4729</v>
      </c>
      <c r="E232" t="n">
        <v>18.27</v>
      </c>
      <c r="F232" t="n">
        <v>15.72</v>
      </c>
      <c r="G232" t="n">
        <v>134.76</v>
      </c>
      <c r="H232" t="n">
        <v>2.28</v>
      </c>
      <c r="I232" t="n">
        <v>7</v>
      </c>
      <c r="J232" t="n">
        <v>194.62</v>
      </c>
      <c r="K232" t="n">
        <v>50.28</v>
      </c>
      <c r="L232" t="n">
        <v>25</v>
      </c>
      <c r="M232" t="n">
        <v>5</v>
      </c>
      <c r="N232" t="n">
        <v>39.34</v>
      </c>
      <c r="O232" t="n">
        <v>24237.67</v>
      </c>
      <c r="P232" t="n">
        <v>180.72</v>
      </c>
      <c r="Q232" t="n">
        <v>198.05</v>
      </c>
      <c r="R232" t="n">
        <v>31.22</v>
      </c>
      <c r="S232" t="n">
        <v>21.27</v>
      </c>
      <c r="T232" t="n">
        <v>2263.55</v>
      </c>
      <c r="U232" t="n">
        <v>0.68</v>
      </c>
      <c r="V232" t="n">
        <v>0.77</v>
      </c>
      <c r="W232" t="n">
        <v>0.12</v>
      </c>
      <c r="X232" t="n">
        <v>0.13</v>
      </c>
      <c r="Y232" t="n">
        <v>0.5</v>
      </c>
      <c r="Z232" t="n">
        <v>10</v>
      </c>
    </row>
    <row r="233">
      <c r="A233" t="n">
        <v>25</v>
      </c>
      <c r="B233" t="n">
        <v>80</v>
      </c>
      <c r="C233" t="inlineStr">
        <is>
          <t xml:space="preserve">CONCLUIDO	</t>
        </is>
      </c>
      <c r="D233" t="n">
        <v>5.4907</v>
      </c>
      <c r="E233" t="n">
        <v>18.21</v>
      </c>
      <c r="F233" t="n">
        <v>15.69</v>
      </c>
      <c r="G233" t="n">
        <v>156.95</v>
      </c>
      <c r="H233" t="n">
        <v>2.35</v>
      </c>
      <c r="I233" t="n">
        <v>6</v>
      </c>
      <c r="J233" t="n">
        <v>196.17</v>
      </c>
      <c r="K233" t="n">
        <v>50.28</v>
      </c>
      <c r="L233" t="n">
        <v>26</v>
      </c>
      <c r="M233" t="n">
        <v>4</v>
      </c>
      <c r="N233" t="n">
        <v>39.89</v>
      </c>
      <c r="O233" t="n">
        <v>24428.62</v>
      </c>
      <c r="P233" t="n">
        <v>179.42</v>
      </c>
      <c r="Q233" t="n">
        <v>198.05</v>
      </c>
      <c r="R233" t="n">
        <v>30.31</v>
      </c>
      <c r="S233" t="n">
        <v>21.27</v>
      </c>
      <c r="T233" t="n">
        <v>1811.96</v>
      </c>
      <c r="U233" t="n">
        <v>0.7</v>
      </c>
      <c r="V233" t="n">
        <v>0.77</v>
      </c>
      <c r="W233" t="n">
        <v>0.12</v>
      </c>
      <c r="X233" t="n">
        <v>0.1</v>
      </c>
      <c r="Y233" t="n">
        <v>0.5</v>
      </c>
      <c r="Z233" t="n">
        <v>10</v>
      </c>
    </row>
    <row r="234">
      <c r="A234" t="n">
        <v>26</v>
      </c>
      <c r="B234" t="n">
        <v>80</v>
      </c>
      <c r="C234" t="inlineStr">
        <is>
          <t xml:space="preserve">CONCLUIDO	</t>
        </is>
      </c>
      <c r="D234" t="n">
        <v>5.4896</v>
      </c>
      <c r="E234" t="n">
        <v>18.22</v>
      </c>
      <c r="F234" t="n">
        <v>15.7</v>
      </c>
      <c r="G234" t="n">
        <v>156.99</v>
      </c>
      <c r="H234" t="n">
        <v>2.42</v>
      </c>
      <c r="I234" t="n">
        <v>6</v>
      </c>
      <c r="J234" t="n">
        <v>197.73</v>
      </c>
      <c r="K234" t="n">
        <v>50.28</v>
      </c>
      <c r="L234" t="n">
        <v>27</v>
      </c>
      <c r="M234" t="n">
        <v>4</v>
      </c>
      <c r="N234" t="n">
        <v>40.45</v>
      </c>
      <c r="O234" t="n">
        <v>24620.33</v>
      </c>
      <c r="P234" t="n">
        <v>179.94</v>
      </c>
      <c r="Q234" t="n">
        <v>198.04</v>
      </c>
      <c r="R234" t="n">
        <v>30.61</v>
      </c>
      <c r="S234" t="n">
        <v>21.27</v>
      </c>
      <c r="T234" t="n">
        <v>1962.82</v>
      </c>
      <c r="U234" t="n">
        <v>0.6899999999999999</v>
      </c>
      <c r="V234" t="n">
        <v>0.77</v>
      </c>
      <c r="W234" t="n">
        <v>0.12</v>
      </c>
      <c r="X234" t="n">
        <v>0.1</v>
      </c>
      <c r="Y234" t="n">
        <v>0.5</v>
      </c>
      <c r="Z234" t="n">
        <v>10</v>
      </c>
    </row>
    <row r="235">
      <c r="A235" t="n">
        <v>27</v>
      </c>
      <c r="B235" t="n">
        <v>80</v>
      </c>
      <c r="C235" t="inlineStr">
        <is>
          <t xml:space="preserve">CONCLUIDO	</t>
        </is>
      </c>
      <c r="D235" t="n">
        <v>5.4877</v>
      </c>
      <c r="E235" t="n">
        <v>18.22</v>
      </c>
      <c r="F235" t="n">
        <v>15.7</v>
      </c>
      <c r="G235" t="n">
        <v>157.05</v>
      </c>
      <c r="H235" t="n">
        <v>2.49</v>
      </c>
      <c r="I235" t="n">
        <v>6</v>
      </c>
      <c r="J235" t="n">
        <v>199.29</v>
      </c>
      <c r="K235" t="n">
        <v>50.28</v>
      </c>
      <c r="L235" t="n">
        <v>28</v>
      </c>
      <c r="M235" t="n">
        <v>4</v>
      </c>
      <c r="N235" t="n">
        <v>41.01</v>
      </c>
      <c r="O235" t="n">
        <v>24812.8</v>
      </c>
      <c r="P235" t="n">
        <v>180.27</v>
      </c>
      <c r="Q235" t="n">
        <v>198.04</v>
      </c>
      <c r="R235" t="n">
        <v>30.75</v>
      </c>
      <c r="S235" t="n">
        <v>21.27</v>
      </c>
      <c r="T235" t="n">
        <v>2030.76</v>
      </c>
      <c r="U235" t="n">
        <v>0.6899999999999999</v>
      </c>
      <c r="V235" t="n">
        <v>0.77</v>
      </c>
      <c r="W235" t="n">
        <v>0.12</v>
      </c>
      <c r="X235" t="n">
        <v>0.11</v>
      </c>
      <c r="Y235" t="n">
        <v>0.5</v>
      </c>
      <c r="Z235" t="n">
        <v>10</v>
      </c>
    </row>
    <row r="236">
      <c r="A236" t="n">
        <v>28</v>
      </c>
      <c r="B236" t="n">
        <v>80</v>
      </c>
      <c r="C236" t="inlineStr">
        <is>
          <t xml:space="preserve">CONCLUIDO	</t>
        </is>
      </c>
      <c r="D236" t="n">
        <v>5.4891</v>
      </c>
      <c r="E236" t="n">
        <v>18.22</v>
      </c>
      <c r="F236" t="n">
        <v>15.7</v>
      </c>
      <c r="G236" t="n">
        <v>157</v>
      </c>
      <c r="H236" t="n">
        <v>2.56</v>
      </c>
      <c r="I236" t="n">
        <v>6</v>
      </c>
      <c r="J236" t="n">
        <v>200.85</v>
      </c>
      <c r="K236" t="n">
        <v>50.28</v>
      </c>
      <c r="L236" t="n">
        <v>29</v>
      </c>
      <c r="M236" t="n">
        <v>4</v>
      </c>
      <c r="N236" t="n">
        <v>41.57</v>
      </c>
      <c r="O236" t="n">
        <v>25006.03</v>
      </c>
      <c r="P236" t="n">
        <v>179.86</v>
      </c>
      <c r="Q236" t="n">
        <v>198.04</v>
      </c>
      <c r="R236" t="n">
        <v>30.61</v>
      </c>
      <c r="S236" t="n">
        <v>21.27</v>
      </c>
      <c r="T236" t="n">
        <v>1963.36</v>
      </c>
      <c r="U236" t="n">
        <v>0.6899999999999999</v>
      </c>
      <c r="V236" t="n">
        <v>0.77</v>
      </c>
      <c r="W236" t="n">
        <v>0.12</v>
      </c>
      <c r="X236" t="n">
        <v>0.11</v>
      </c>
      <c r="Y236" t="n">
        <v>0.5</v>
      </c>
      <c r="Z236" t="n">
        <v>10</v>
      </c>
    </row>
    <row r="237">
      <c r="A237" t="n">
        <v>29</v>
      </c>
      <c r="B237" t="n">
        <v>80</v>
      </c>
      <c r="C237" t="inlineStr">
        <is>
          <t xml:space="preserve">CONCLUIDO	</t>
        </is>
      </c>
      <c r="D237" t="n">
        <v>5.4958</v>
      </c>
      <c r="E237" t="n">
        <v>18.2</v>
      </c>
      <c r="F237" t="n">
        <v>15.68</v>
      </c>
      <c r="G237" t="n">
        <v>156.78</v>
      </c>
      <c r="H237" t="n">
        <v>2.63</v>
      </c>
      <c r="I237" t="n">
        <v>6</v>
      </c>
      <c r="J237" t="n">
        <v>202.43</v>
      </c>
      <c r="K237" t="n">
        <v>50.28</v>
      </c>
      <c r="L237" t="n">
        <v>30</v>
      </c>
      <c r="M237" t="n">
        <v>4</v>
      </c>
      <c r="N237" t="n">
        <v>42.15</v>
      </c>
      <c r="O237" t="n">
        <v>25200.04</v>
      </c>
      <c r="P237" t="n">
        <v>178.85</v>
      </c>
      <c r="Q237" t="n">
        <v>198.04</v>
      </c>
      <c r="R237" t="n">
        <v>29.78</v>
      </c>
      <c r="S237" t="n">
        <v>21.27</v>
      </c>
      <c r="T237" t="n">
        <v>1549.41</v>
      </c>
      <c r="U237" t="n">
        <v>0.71</v>
      </c>
      <c r="V237" t="n">
        <v>0.77</v>
      </c>
      <c r="W237" t="n">
        <v>0.12</v>
      </c>
      <c r="X237" t="n">
        <v>0.08</v>
      </c>
      <c r="Y237" t="n">
        <v>0.5</v>
      </c>
      <c r="Z237" t="n">
        <v>10</v>
      </c>
    </row>
    <row r="238">
      <c r="A238" t="n">
        <v>30</v>
      </c>
      <c r="B238" t="n">
        <v>80</v>
      </c>
      <c r="C238" t="inlineStr">
        <is>
          <t xml:space="preserve">CONCLUIDO	</t>
        </is>
      </c>
      <c r="D238" t="n">
        <v>5.4892</v>
      </c>
      <c r="E238" t="n">
        <v>18.22</v>
      </c>
      <c r="F238" t="n">
        <v>15.7</v>
      </c>
      <c r="G238" t="n">
        <v>157</v>
      </c>
      <c r="H238" t="n">
        <v>2.7</v>
      </c>
      <c r="I238" t="n">
        <v>6</v>
      </c>
      <c r="J238" t="n">
        <v>204.01</v>
      </c>
      <c r="K238" t="n">
        <v>50.28</v>
      </c>
      <c r="L238" t="n">
        <v>31</v>
      </c>
      <c r="M238" t="n">
        <v>4</v>
      </c>
      <c r="N238" t="n">
        <v>42.73</v>
      </c>
      <c r="O238" t="n">
        <v>25394.96</v>
      </c>
      <c r="P238" t="n">
        <v>177.98</v>
      </c>
      <c r="Q238" t="n">
        <v>198.04</v>
      </c>
      <c r="R238" t="n">
        <v>30.59</v>
      </c>
      <c r="S238" t="n">
        <v>21.27</v>
      </c>
      <c r="T238" t="n">
        <v>1953.71</v>
      </c>
      <c r="U238" t="n">
        <v>0.7</v>
      </c>
      <c r="V238" t="n">
        <v>0.77</v>
      </c>
      <c r="W238" t="n">
        <v>0.12</v>
      </c>
      <c r="X238" t="n">
        <v>0.11</v>
      </c>
      <c r="Y238" t="n">
        <v>0.5</v>
      </c>
      <c r="Z238" t="n">
        <v>10</v>
      </c>
    </row>
    <row r="239">
      <c r="A239" t="n">
        <v>31</v>
      </c>
      <c r="B239" t="n">
        <v>80</v>
      </c>
      <c r="C239" t="inlineStr">
        <is>
          <t xml:space="preserve">CONCLUIDO	</t>
        </is>
      </c>
      <c r="D239" t="n">
        <v>5.5064</v>
      </c>
      <c r="E239" t="n">
        <v>18.16</v>
      </c>
      <c r="F239" t="n">
        <v>15.68</v>
      </c>
      <c r="G239" t="n">
        <v>188.1</v>
      </c>
      <c r="H239" t="n">
        <v>2.76</v>
      </c>
      <c r="I239" t="n">
        <v>5</v>
      </c>
      <c r="J239" t="n">
        <v>205.59</v>
      </c>
      <c r="K239" t="n">
        <v>50.28</v>
      </c>
      <c r="L239" t="n">
        <v>32</v>
      </c>
      <c r="M239" t="n">
        <v>3</v>
      </c>
      <c r="N239" t="n">
        <v>43.31</v>
      </c>
      <c r="O239" t="n">
        <v>25590.57</v>
      </c>
      <c r="P239" t="n">
        <v>176.62</v>
      </c>
      <c r="Q239" t="n">
        <v>198.04</v>
      </c>
      <c r="R239" t="n">
        <v>29.75</v>
      </c>
      <c r="S239" t="n">
        <v>21.27</v>
      </c>
      <c r="T239" t="n">
        <v>1540.11</v>
      </c>
      <c r="U239" t="n">
        <v>0.71</v>
      </c>
      <c r="V239" t="n">
        <v>0.77</v>
      </c>
      <c r="W239" t="n">
        <v>0.12</v>
      </c>
      <c r="X239" t="n">
        <v>0.08</v>
      </c>
      <c r="Y239" t="n">
        <v>0.5</v>
      </c>
      <c r="Z239" t="n">
        <v>10</v>
      </c>
    </row>
    <row r="240">
      <c r="A240" t="n">
        <v>32</v>
      </c>
      <c r="B240" t="n">
        <v>80</v>
      </c>
      <c r="C240" t="inlineStr">
        <is>
          <t xml:space="preserve">CONCLUIDO	</t>
        </is>
      </c>
      <c r="D240" t="n">
        <v>5.5058</v>
      </c>
      <c r="E240" t="n">
        <v>18.16</v>
      </c>
      <c r="F240" t="n">
        <v>15.68</v>
      </c>
      <c r="G240" t="n">
        <v>188.12</v>
      </c>
      <c r="H240" t="n">
        <v>2.83</v>
      </c>
      <c r="I240" t="n">
        <v>5</v>
      </c>
      <c r="J240" t="n">
        <v>207.19</v>
      </c>
      <c r="K240" t="n">
        <v>50.28</v>
      </c>
      <c r="L240" t="n">
        <v>33</v>
      </c>
      <c r="M240" t="n">
        <v>3</v>
      </c>
      <c r="N240" t="n">
        <v>43.91</v>
      </c>
      <c r="O240" t="n">
        <v>25786.97</v>
      </c>
      <c r="P240" t="n">
        <v>177.51</v>
      </c>
      <c r="Q240" t="n">
        <v>198.05</v>
      </c>
      <c r="R240" t="n">
        <v>29.76</v>
      </c>
      <c r="S240" t="n">
        <v>21.27</v>
      </c>
      <c r="T240" t="n">
        <v>1545.36</v>
      </c>
      <c r="U240" t="n">
        <v>0.71</v>
      </c>
      <c r="V240" t="n">
        <v>0.77</v>
      </c>
      <c r="W240" t="n">
        <v>0.12</v>
      </c>
      <c r="X240" t="n">
        <v>0.08</v>
      </c>
      <c r="Y240" t="n">
        <v>0.5</v>
      </c>
      <c r="Z240" t="n">
        <v>10</v>
      </c>
    </row>
    <row r="241">
      <c r="A241" t="n">
        <v>33</v>
      </c>
      <c r="B241" t="n">
        <v>80</v>
      </c>
      <c r="C241" t="inlineStr">
        <is>
          <t xml:space="preserve">CONCLUIDO	</t>
        </is>
      </c>
      <c r="D241" t="n">
        <v>5.5076</v>
      </c>
      <c r="E241" t="n">
        <v>18.16</v>
      </c>
      <c r="F241" t="n">
        <v>15.67</v>
      </c>
      <c r="G241" t="n">
        <v>188.05</v>
      </c>
      <c r="H241" t="n">
        <v>2.89</v>
      </c>
      <c r="I241" t="n">
        <v>5</v>
      </c>
      <c r="J241" t="n">
        <v>208.78</v>
      </c>
      <c r="K241" t="n">
        <v>50.28</v>
      </c>
      <c r="L241" t="n">
        <v>34</v>
      </c>
      <c r="M241" t="n">
        <v>3</v>
      </c>
      <c r="N241" t="n">
        <v>44.5</v>
      </c>
      <c r="O241" t="n">
        <v>25984.2</v>
      </c>
      <c r="P241" t="n">
        <v>178.06</v>
      </c>
      <c r="Q241" t="n">
        <v>198.04</v>
      </c>
      <c r="R241" t="n">
        <v>29.66</v>
      </c>
      <c r="S241" t="n">
        <v>21.27</v>
      </c>
      <c r="T241" t="n">
        <v>1493.11</v>
      </c>
      <c r="U241" t="n">
        <v>0.72</v>
      </c>
      <c r="V241" t="n">
        <v>0.77</v>
      </c>
      <c r="W241" t="n">
        <v>0.12</v>
      </c>
      <c r="X241" t="n">
        <v>0.08</v>
      </c>
      <c r="Y241" t="n">
        <v>0.5</v>
      </c>
      <c r="Z241" t="n">
        <v>10</v>
      </c>
    </row>
    <row r="242">
      <c r="A242" t="n">
        <v>34</v>
      </c>
      <c r="B242" t="n">
        <v>80</v>
      </c>
      <c r="C242" t="inlineStr">
        <is>
          <t xml:space="preserve">CONCLUIDO	</t>
        </is>
      </c>
      <c r="D242" t="n">
        <v>5.5064</v>
      </c>
      <c r="E242" t="n">
        <v>18.16</v>
      </c>
      <c r="F242" t="n">
        <v>15.68</v>
      </c>
      <c r="G242" t="n">
        <v>188.1</v>
      </c>
      <c r="H242" t="n">
        <v>2.96</v>
      </c>
      <c r="I242" t="n">
        <v>5</v>
      </c>
      <c r="J242" t="n">
        <v>210.39</v>
      </c>
      <c r="K242" t="n">
        <v>50.28</v>
      </c>
      <c r="L242" t="n">
        <v>35</v>
      </c>
      <c r="M242" t="n">
        <v>3</v>
      </c>
      <c r="N242" t="n">
        <v>45.11</v>
      </c>
      <c r="O242" t="n">
        <v>26182.25</v>
      </c>
      <c r="P242" t="n">
        <v>178.27</v>
      </c>
      <c r="Q242" t="n">
        <v>198.04</v>
      </c>
      <c r="R242" t="n">
        <v>29.81</v>
      </c>
      <c r="S242" t="n">
        <v>21.27</v>
      </c>
      <c r="T242" t="n">
        <v>1567.67</v>
      </c>
      <c r="U242" t="n">
        <v>0.71</v>
      </c>
      <c r="V242" t="n">
        <v>0.77</v>
      </c>
      <c r="W242" t="n">
        <v>0.12</v>
      </c>
      <c r="X242" t="n">
        <v>0.08</v>
      </c>
      <c r="Y242" t="n">
        <v>0.5</v>
      </c>
      <c r="Z242" t="n">
        <v>10</v>
      </c>
    </row>
    <row r="243">
      <c r="A243" t="n">
        <v>35</v>
      </c>
      <c r="B243" t="n">
        <v>80</v>
      </c>
      <c r="C243" t="inlineStr">
        <is>
          <t xml:space="preserve">CONCLUIDO	</t>
        </is>
      </c>
      <c r="D243" t="n">
        <v>5.5059</v>
      </c>
      <c r="E243" t="n">
        <v>18.16</v>
      </c>
      <c r="F243" t="n">
        <v>15.68</v>
      </c>
      <c r="G243" t="n">
        <v>188.12</v>
      </c>
      <c r="H243" t="n">
        <v>3.02</v>
      </c>
      <c r="I243" t="n">
        <v>5</v>
      </c>
      <c r="J243" t="n">
        <v>212</v>
      </c>
      <c r="K243" t="n">
        <v>50.28</v>
      </c>
      <c r="L243" t="n">
        <v>36</v>
      </c>
      <c r="M243" t="n">
        <v>3</v>
      </c>
      <c r="N243" t="n">
        <v>45.72</v>
      </c>
      <c r="O243" t="n">
        <v>26381.14</v>
      </c>
      <c r="P243" t="n">
        <v>178.61</v>
      </c>
      <c r="Q243" t="n">
        <v>198.04</v>
      </c>
      <c r="R243" t="n">
        <v>29.88</v>
      </c>
      <c r="S243" t="n">
        <v>21.27</v>
      </c>
      <c r="T243" t="n">
        <v>1603.11</v>
      </c>
      <c r="U243" t="n">
        <v>0.71</v>
      </c>
      <c r="V243" t="n">
        <v>0.77</v>
      </c>
      <c r="W243" t="n">
        <v>0.12</v>
      </c>
      <c r="X243" t="n">
        <v>0.08</v>
      </c>
      <c r="Y243" t="n">
        <v>0.5</v>
      </c>
      <c r="Z243" t="n">
        <v>10</v>
      </c>
    </row>
    <row r="244">
      <c r="A244" t="n">
        <v>36</v>
      </c>
      <c r="B244" t="n">
        <v>80</v>
      </c>
      <c r="C244" t="inlineStr">
        <is>
          <t xml:space="preserve">CONCLUIDO	</t>
        </is>
      </c>
      <c r="D244" t="n">
        <v>5.5107</v>
      </c>
      <c r="E244" t="n">
        <v>18.15</v>
      </c>
      <c r="F244" t="n">
        <v>15.66</v>
      </c>
      <c r="G244" t="n">
        <v>187.93</v>
      </c>
      <c r="H244" t="n">
        <v>3.08</v>
      </c>
      <c r="I244" t="n">
        <v>5</v>
      </c>
      <c r="J244" t="n">
        <v>213.62</v>
      </c>
      <c r="K244" t="n">
        <v>50.28</v>
      </c>
      <c r="L244" t="n">
        <v>37</v>
      </c>
      <c r="M244" t="n">
        <v>3</v>
      </c>
      <c r="N244" t="n">
        <v>46.34</v>
      </c>
      <c r="O244" t="n">
        <v>26580.87</v>
      </c>
      <c r="P244" t="n">
        <v>178.03</v>
      </c>
      <c r="Q244" t="n">
        <v>198.04</v>
      </c>
      <c r="R244" t="n">
        <v>29.3</v>
      </c>
      <c r="S244" t="n">
        <v>21.27</v>
      </c>
      <c r="T244" t="n">
        <v>1313.24</v>
      </c>
      <c r="U244" t="n">
        <v>0.73</v>
      </c>
      <c r="V244" t="n">
        <v>0.77</v>
      </c>
      <c r="W244" t="n">
        <v>0.12</v>
      </c>
      <c r="X244" t="n">
        <v>0.07000000000000001</v>
      </c>
      <c r="Y244" t="n">
        <v>0.5</v>
      </c>
      <c r="Z244" t="n">
        <v>10</v>
      </c>
    </row>
    <row r="245">
      <c r="A245" t="n">
        <v>37</v>
      </c>
      <c r="B245" t="n">
        <v>80</v>
      </c>
      <c r="C245" t="inlineStr">
        <is>
          <t xml:space="preserve">CONCLUIDO	</t>
        </is>
      </c>
      <c r="D245" t="n">
        <v>5.5051</v>
      </c>
      <c r="E245" t="n">
        <v>18.16</v>
      </c>
      <c r="F245" t="n">
        <v>15.68</v>
      </c>
      <c r="G245" t="n">
        <v>188.15</v>
      </c>
      <c r="H245" t="n">
        <v>3.14</v>
      </c>
      <c r="I245" t="n">
        <v>5</v>
      </c>
      <c r="J245" t="n">
        <v>215.25</v>
      </c>
      <c r="K245" t="n">
        <v>50.28</v>
      </c>
      <c r="L245" t="n">
        <v>38</v>
      </c>
      <c r="M245" t="n">
        <v>3</v>
      </c>
      <c r="N245" t="n">
        <v>46.97</v>
      </c>
      <c r="O245" t="n">
        <v>26781.46</v>
      </c>
      <c r="P245" t="n">
        <v>177.34</v>
      </c>
      <c r="Q245" t="n">
        <v>198.04</v>
      </c>
      <c r="R245" t="n">
        <v>29.95</v>
      </c>
      <c r="S245" t="n">
        <v>21.27</v>
      </c>
      <c r="T245" t="n">
        <v>1639.13</v>
      </c>
      <c r="U245" t="n">
        <v>0.71</v>
      </c>
      <c r="V245" t="n">
        <v>0.77</v>
      </c>
      <c r="W245" t="n">
        <v>0.12</v>
      </c>
      <c r="X245" t="n">
        <v>0.09</v>
      </c>
      <c r="Y245" t="n">
        <v>0.5</v>
      </c>
      <c r="Z245" t="n">
        <v>10</v>
      </c>
    </row>
    <row r="246">
      <c r="A246" t="n">
        <v>38</v>
      </c>
      <c r="B246" t="n">
        <v>80</v>
      </c>
      <c r="C246" t="inlineStr">
        <is>
          <t xml:space="preserve">CONCLUIDO	</t>
        </is>
      </c>
      <c r="D246" t="n">
        <v>5.5036</v>
      </c>
      <c r="E246" t="n">
        <v>18.17</v>
      </c>
      <c r="F246" t="n">
        <v>15.68</v>
      </c>
      <c r="G246" t="n">
        <v>188.21</v>
      </c>
      <c r="H246" t="n">
        <v>3.2</v>
      </c>
      <c r="I246" t="n">
        <v>5</v>
      </c>
      <c r="J246" t="n">
        <v>216.88</v>
      </c>
      <c r="K246" t="n">
        <v>50.28</v>
      </c>
      <c r="L246" t="n">
        <v>39</v>
      </c>
      <c r="M246" t="n">
        <v>3</v>
      </c>
      <c r="N246" t="n">
        <v>47.6</v>
      </c>
      <c r="O246" t="n">
        <v>26982.93</v>
      </c>
      <c r="P246" t="n">
        <v>176.78</v>
      </c>
      <c r="Q246" t="n">
        <v>198.05</v>
      </c>
      <c r="R246" t="n">
        <v>30.11</v>
      </c>
      <c r="S246" t="n">
        <v>21.27</v>
      </c>
      <c r="T246" t="n">
        <v>1717.34</v>
      </c>
      <c r="U246" t="n">
        <v>0.71</v>
      </c>
      <c r="V246" t="n">
        <v>0.77</v>
      </c>
      <c r="W246" t="n">
        <v>0.12</v>
      </c>
      <c r="X246" t="n">
        <v>0.09</v>
      </c>
      <c r="Y246" t="n">
        <v>0.5</v>
      </c>
      <c r="Z246" t="n">
        <v>10</v>
      </c>
    </row>
    <row r="247">
      <c r="A247" t="n">
        <v>39</v>
      </c>
      <c r="B247" t="n">
        <v>80</v>
      </c>
      <c r="C247" t="inlineStr">
        <is>
          <t xml:space="preserve">CONCLUIDO	</t>
        </is>
      </c>
      <c r="D247" t="n">
        <v>5.5068</v>
      </c>
      <c r="E247" t="n">
        <v>18.16</v>
      </c>
      <c r="F247" t="n">
        <v>15.67</v>
      </c>
      <c r="G247" t="n">
        <v>188.09</v>
      </c>
      <c r="H247" t="n">
        <v>3.25</v>
      </c>
      <c r="I247" t="n">
        <v>5</v>
      </c>
      <c r="J247" t="n">
        <v>218.52</v>
      </c>
      <c r="K247" t="n">
        <v>50.28</v>
      </c>
      <c r="L247" t="n">
        <v>40</v>
      </c>
      <c r="M247" t="n">
        <v>3</v>
      </c>
      <c r="N247" t="n">
        <v>48.24</v>
      </c>
      <c r="O247" t="n">
        <v>27185.27</v>
      </c>
      <c r="P247" t="n">
        <v>174.72</v>
      </c>
      <c r="Q247" t="n">
        <v>198.04</v>
      </c>
      <c r="R247" t="n">
        <v>29.67</v>
      </c>
      <c r="S247" t="n">
        <v>21.27</v>
      </c>
      <c r="T247" t="n">
        <v>1495.85</v>
      </c>
      <c r="U247" t="n">
        <v>0.72</v>
      </c>
      <c r="V247" t="n">
        <v>0.77</v>
      </c>
      <c r="W247" t="n">
        <v>0.12</v>
      </c>
      <c r="X247" t="n">
        <v>0.08</v>
      </c>
      <c r="Y247" t="n">
        <v>0.5</v>
      </c>
      <c r="Z247" t="n">
        <v>10</v>
      </c>
    </row>
    <row r="248">
      <c r="A248" t="n">
        <v>0</v>
      </c>
      <c r="B248" t="n">
        <v>35</v>
      </c>
      <c r="C248" t="inlineStr">
        <is>
          <t xml:space="preserve">CONCLUIDO	</t>
        </is>
      </c>
      <c r="D248" t="n">
        <v>4.723</v>
      </c>
      <c r="E248" t="n">
        <v>21.17</v>
      </c>
      <c r="F248" t="n">
        <v>17.58</v>
      </c>
      <c r="G248" t="n">
        <v>10.65</v>
      </c>
      <c r="H248" t="n">
        <v>0.22</v>
      </c>
      <c r="I248" t="n">
        <v>99</v>
      </c>
      <c r="J248" t="n">
        <v>80.84</v>
      </c>
      <c r="K248" t="n">
        <v>35.1</v>
      </c>
      <c r="L248" t="n">
        <v>1</v>
      </c>
      <c r="M248" t="n">
        <v>97</v>
      </c>
      <c r="N248" t="n">
        <v>9.74</v>
      </c>
      <c r="O248" t="n">
        <v>10204.21</v>
      </c>
      <c r="P248" t="n">
        <v>136.17</v>
      </c>
      <c r="Q248" t="n">
        <v>198.08</v>
      </c>
      <c r="R248" t="n">
        <v>89.43000000000001</v>
      </c>
      <c r="S248" t="n">
        <v>21.27</v>
      </c>
      <c r="T248" t="n">
        <v>30905.87</v>
      </c>
      <c r="U248" t="n">
        <v>0.24</v>
      </c>
      <c r="V248" t="n">
        <v>0.6899999999999999</v>
      </c>
      <c r="W248" t="n">
        <v>0.26</v>
      </c>
      <c r="X248" t="n">
        <v>1.98</v>
      </c>
      <c r="Y248" t="n">
        <v>0.5</v>
      </c>
      <c r="Z248" t="n">
        <v>10</v>
      </c>
    </row>
    <row r="249">
      <c r="A249" t="n">
        <v>1</v>
      </c>
      <c r="B249" t="n">
        <v>35</v>
      </c>
      <c r="C249" t="inlineStr">
        <is>
          <t xml:space="preserve">CONCLUIDO	</t>
        </is>
      </c>
      <c r="D249" t="n">
        <v>5.2001</v>
      </c>
      <c r="E249" t="n">
        <v>19.23</v>
      </c>
      <c r="F249" t="n">
        <v>16.53</v>
      </c>
      <c r="G249" t="n">
        <v>21.1</v>
      </c>
      <c r="H249" t="n">
        <v>0.43</v>
      </c>
      <c r="I249" t="n">
        <v>47</v>
      </c>
      <c r="J249" t="n">
        <v>82.04000000000001</v>
      </c>
      <c r="K249" t="n">
        <v>35.1</v>
      </c>
      <c r="L249" t="n">
        <v>2</v>
      </c>
      <c r="M249" t="n">
        <v>45</v>
      </c>
      <c r="N249" t="n">
        <v>9.94</v>
      </c>
      <c r="O249" t="n">
        <v>10352.53</v>
      </c>
      <c r="P249" t="n">
        <v>126.29</v>
      </c>
      <c r="Q249" t="n">
        <v>198.04</v>
      </c>
      <c r="R249" t="n">
        <v>56.27</v>
      </c>
      <c r="S249" t="n">
        <v>21.27</v>
      </c>
      <c r="T249" t="n">
        <v>14586.48</v>
      </c>
      <c r="U249" t="n">
        <v>0.38</v>
      </c>
      <c r="V249" t="n">
        <v>0.73</v>
      </c>
      <c r="W249" t="n">
        <v>0.19</v>
      </c>
      <c r="X249" t="n">
        <v>0.93</v>
      </c>
      <c r="Y249" t="n">
        <v>0.5</v>
      </c>
      <c r="Z249" t="n">
        <v>10</v>
      </c>
    </row>
    <row r="250">
      <c r="A250" t="n">
        <v>2</v>
      </c>
      <c r="B250" t="n">
        <v>35</v>
      </c>
      <c r="C250" t="inlineStr">
        <is>
          <t xml:space="preserve">CONCLUIDO	</t>
        </is>
      </c>
      <c r="D250" t="n">
        <v>5.3658</v>
      </c>
      <c r="E250" t="n">
        <v>18.64</v>
      </c>
      <c r="F250" t="n">
        <v>16.21</v>
      </c>
      <c r="G250" t="n">
        <v>31.38</v>
      </c>
      <c r="H250" t="n">
        <v>0.63</v>
      </c>
      <c r="I250" t="n">
        <v>31</v>
      </c>
      <c r="J250" t="n">
        <v>83.25</v>
      </c>
      <c r="K250" t="n">
        <v>35.1</v>
      </c>
      <c r="L250" t="n">
        <v>3</v>
      </c>
      <c r="M250" t="n">
        <v>29</v>
      </c>
      <c r="N250" t="n">
        <v>10.15</v>
      </c>
      <c r="O250" t="n">
        <v>10501.19</v>
      </c>
      <c r="P250" t="n">
        <v>122.36</v>
      </c>
      <c r="Q250" t="n">
        <v>198.05</v>
      </c>
      <c r="R250" t="n">
        <v>46.52</v>
      </c>
      <c r="S250" t="n">
        <v>21.27</v>
      </c>
      <c r="T250" t="n">
        <v>9793.620000000001</v>
      </c>
      <c r="U250" t="n">
        <v>0.46</v>
      </c>
      <c r="V250" t="n">
        <v>0.75</v>
      </c>
      <c r="W250" t="n">
        <v>0.16</v>
      </c>
      <c r="X250" t="n">
        <v>0.62</v>
      </c>
      <c r="Y250" t="n">
        <v>0.5</v>
      </c>
      <c r="Z250" t="n">
        <v>10</v>
      </c>
    </row>
    <row r="251">
      <c r="A251" t="n">
        <v>3</v>
      </c>
      <c r="B251" t="n">
        <v>35</v>
      </c>
      <c r="C251" t="inlineStr">
        <is>
          <t xml:space="preserve">CONCLUIDO	</t>
        </is>
      </c>
      <c r="D251" t="n">
        <v>5.4567</v>
      </c>
      <c r="E251" t="n">
        <v>18.33</v>
      </c>
      <c r="F251" t="n">
        <v>16.04</v>
      </c>
      <c r="G251" t="n">
        <v>41.84</v>
      </c>
      <c r="H251" t="n">
        <v>0.83</v>
      </c>
      <c r="I251" t="n">
        <v>23</v>
      </c>
      <c r="J251" t="n">
        <v>84.45999999999999</v>
      </c>
      <c r="K251" t="n">
        <v>35.1</v>
      </c>
      <c r="L251" t="n">
        <v>4</v>
      </c>
      <c r="M251" t="n">
        <v>21</v>
      </c>
      <c r="N251" t="n">
        <v>10.36</v>
      </c>
      <c r="O251" t="n">
        <v>10650.22</v>
      </c>
      <c r="P251" t="n">
        <v>119.48</v>
      </c>
      <c r="Q251" t="n">
        <v>198.04</v>
      </c>
      <c r="R251" t="n">
        <v>41.11</v>
      </c>
      <c r="S251" t="n">
        <v>21.27</v>
      </c>
      <c r="T251" t="n">
        <v>7127.38</v>
      </c>
      <c r="U251" t="n">
        <v>0.52</v>
      </c>
      <c r="V251" t="n">
        <v>0.76</v>
      </c>
      <c r="W251" t="n">
        <v>0.14</v>
      </c>
      <c r="X251" t="n">
        <v>0.44</v>
      </c>
      <c r="Y251" t="n">
        <v>0.5</v>
      </c>
      <c r="Z251" t="n">
        <v>10</v>
      </c>
    </row>
    <row r="252">
      <c r="A252" t="n">
        <v>4</v>
      </c>
      <c r="B252" t="n">
        <v>35</v>
      </c>
      <c r="C252" t="inlineStr">
        <is>
          <t xml:space="preserve">CONCLUIDO	</t>
        </is>
      </c>
      <c r="D252" t="n">
        <v>5.5308</v>
      </c>
      <c r="E252" t="n">
        <v>18.08</v>
      </c>
      <c r="F252" t="n">
        <v>15.88</v>
      </c>
      <c r="G252" t="n">
        <v>52.93</v>
      </c>
      <c r="H252" t="n">
        <v>1.02</v>
      </c>
      <c r="I252" t="n">
        <v>18</v>
      </c>
      <c r="J252" t="n">
        <v>85.67</v>
      </c>
      <c r="K252" t="n">
        <v>35.1</v>
      </c>
      <c r="L252" t="n">
        <v>5</v>
      </c>
      <c r="M252" t="n">
        <v>16</v>
      </c>
      <c r="N252" t="n">
        <v>10.57</v>
      </c>
      <c r="O252" t="n">
        <v>10799.59</v>
      </c>
      <c r="P252" t="n">
        <v>116.76</v>
      </c>
      <c r="Q252" t="n">
        <v>198.04</v>
      </c>
      <c r="R252" t="n">
        <v>36.13</v>
      </c>
      <c r="S252" t="n">
        <v>21.27</v>
      </c>
      <c r="T252" t="n">
        <v>4661.79</v>
      </c>
      <c r="U252" t="n">
        <v>0.59</v>
      </c>
      <c r="V252" t="n">
        <v>0.76</v>
      </c>
      <c r="W252" t="n">
        <v>0.13</v>
      </c>
      <c r="X252" t="n">
        <v>0.28</v>
      </c>
      <c r="Y252" t="n">
        <v>0.5</v>
      </c>
      <c r="Z252" t="n">
        <v>10</v>
      </c>
    </row>
    <row r="253">
      <c r="A253" t="n">
        <v>5</v>
      </c>
      <c r="B253" t="n">
        <v>35</v>
      </c>
      <c r="C253" t="inlineStr">
        <is>
          <t xml:space="preserve">CONCLUIDO	</t>
        </is>
      </c>
      <c r="D253" t="n">
        <v>5.5476</v>
      </c>
      <c r="E253" t="n">
        <v>18.03</v>
      </c>
      <c r="F253" t="n">
        <v>15.88</v>
      </c>
      <c r="G253" t="n">
        <v>63.5</v>
      </c>
      <c r="H253" t="n">
        <v>1.21</v>
      </c>
      <c r="I253" t="n">
        <v>15</v>
      </c>
      <c r="J253" t="n">
        <v>86.88</v>
      </c>
      <c r="K253" t="n">
        <v>35.1</v>
      </c>
      <c r="L253" t="n">
        <v>6</v>
      </c>
      <c r="M253" t="n">
        <v>13</v>
      </c>
      <c r="N253" t="n">
        <v>10.78</v>
      </c>
      <c r="O253" t="n">
        <v>10949.33</v>
      </c>
      <c r="P253" t="n">
        <v>114.91</v>
      </c>
      <c r="Q253" t="n">
        <v>198.05</v>
      </c>
      <c r="R253" t="n">
        <v>36.01</v>
      </c>
      <c r="S253" t="n">
        <v>21.27</v>
      </c>
      <c r="T253" t="n">
        <v>4619.49</v>
      </c>
      <c r="U253" t="n">
        <v>0.59</v>
      </c>
      <c r="V253" t="n">
        <v>0.76</v>
      </c>
      <c r="W253" t="n">
        <v>0.13</v>
      </c>
      <c r="X253" t="n">
        <v>0.28</v>
      </c>
      <c r="Y253" t="n">
        <v>0.5</v>
      </c>
      <c r="Z253" t="n">
        <v>10</v>
      </c>
    </row>
    <row r="254">
      <c r="A254" t="n">
        <v>6</v>
      </c>
      <c r="B254" t="n">
        <v>35</v>
      </c>
      <c r="C254" t="inlineStr">
        <is>
          <t xml:space="preserve">CONCLUIDO	</t>
        </is>
      </c>
      <c r="D254" t="n">
        <v>5.574</v>
      </c>
      <c r="E254" t="n">
        <v>17.94</v>
      </c>
      <c r="F254" t="n">
        <v>15.82</v>
      </c>
      <c r="G254" t="n">
        <v>73.04000000000001</v>
      </c>
      <c r="H254" t="n">
        <v>1.39</v>
      </c>
      <c r="I254" t="n">
        <v>13</v>
      </c>
      <c r="J254" t="n">
        <v>88.09999999999999</v>
      </c>
      <c r="K254" t="n">
        <v>35.1</v>
      </c>
      <c r="L254" t="n">
        <v>7</v>
      </c>
      <c r="M254" t="n">
        <v>11</v>
      </c>
      <c r="N254" t="n">
        <v>11</v>
      </c>
      <c r="O254" t="n">
        <v>11099.43</v>
      </c>
      <c r="P254" t="n">
        <v>112.94</v>
      </c>
      <c r="Q254" t="n">
        <v>198.04</v>
      </c>
      <c r="R254" t="n">
        <v>34.26</v>
      </c>
      <c r="S254" t="n">
        <v>21.27</v>
      </c>
      <c r="T254" t="n">
        <v>3755.29</v>
      </c>
      <c r="U254" t="n">
        <v>0.62</v>
      </c>
      <c r="V254" t="n">
        <v>0.77</v>
      </c>
      <c r="W254" t="n">
        <v>0.13</v>
      </c>
      <c r="X254" t="n">
        <v>0.23</v>
      </c>
      <c r="Y254" t="n">
        <v>0.5</v>
      </c>
      <c r="Z254" t="n">
        <v>10</v>
      </c>
    </row>
    <row r="255">
      <c r="A255" t="n">
        <v>7</v>
      </c>
      <c r="B255" t="n">
        <v>35</v>
      </c>
      <c r="C255" t="inlineStr">
        <is>
          <t xml:space="preserve">CONCLUIDO	</t>
        </is>
      </c>
      <c r="D255" t="n">
        <v>5.5918</v>
      </c>
      <c r="E255" t="n">
        <v>17.88</v>
      </c>
      <c r="F255" t="n">
        <v>15.8</v>
      </c>
      <c r="G255" t="n">
        <v>86.19</v>
      </c>
      <c r="H255" t="n">
        <v>1.57</v>
      </c>
      <c r="I255" t="n">
        <v>11</v>
      </c>
      <c r="J255" t="n">
        <v>89.31999999999999</v>
      </c>
      <c r="K255" t="n">
        <v>35.1</v>
      </c>
      <c r="L255" t="n">
        <v>8</v>
      </c>
      <c r="M255" t="n">
        <v>9</v>
      </c>
      <c r="N255" t="n">
        <v>11.22</v>
      </c>
      <c r="O255" t="n">
        <v>11249.89</v>
      </c>
      <c r="P255" t="n">
        <v>110.81</v>
      </c>
      <c r="Q255" t="n">
        <v>198.05</v>
      </c>
      <c r="R255" t="n">
        <v>33.74</v>
      </c>
      <c r="S255" t="n">
        <v>21.27</v>
      </c>
      <c r="T255" t="n">
        <v>3504.42</v>
      </c>
      <c r="U255" t="n">
        <v>0.63</v>
      </c>
      <c r="V255" t="n">
        <v>0.77</v>
      </c>
      <c r="W255" t="n">
        <v>0.13</v>
      </c>
      <c r="X255" t="n">
        <v>0.21</v>
      </c>
      <c r="Y255" t="n">
        <v>0.5</v>
      </c>
      <c r="Z255" t="n">
        <v>10</v>
      </c>
    </row>
    <row r="256">
      <c r="A256" t="n">
        <v>8</v>
      </c>
      <c r="B256" t="n">
        <v>35</v>
      </c>
      <c r="C256" t="inlineStr">
        <is>
          <t xml:space="preserve">CONCLUIDO	</t>
        </is>
      </c>
      <c r="D256" t="n">
        <v>5.6053</v>
      </c>
      <c r="E256" t="n">
        <v>17.84</v>
      </c>
      <c r="F256" t="n">
        <v>15.78</v>
      </c>
      <c r="G256" t="n">
        <v>94.66</v>
      </c>
      <c r="H256" t="n">
        <v>1.75</v>
      </c>
      <c r="I256" t="n">
        <v>10</v>
      </c>
      <c r="J256" t="n">
        <v>90.54000000000001</v>
      </c>
      <c r="K256" t="n">
        <v>35.1</v>
      </c>
      <c r="L256" t="n">
        <v>9</v>
      </c>
      <c r="M256" t="n">
        <v>8</v>
      </c>
      <c r="N256" t="n">
        <v>11.44</v>
      </c>
      <c r="O256" t="n">
        <v>11400.71</v>
      </c>
      <c r="P256" t="n">
        <v>109.8</v>
      </c>
      <c r="Q256" t="n">
        <v>198.04</v>
      </c>
      <c r="R256" t="n">
        <v>32.86</v>
      </c>
      <c r="S256" t="n">
        <v>21.27</v>
      </c>
      <c r="T256" t="n">
        <v>3070.47</v>
      </c>
      <c r="U256" t="n">
        <v>0.65</v>
      </c>
      <c r="V256" t="n">
        <v>0.77</v>
      </c>
      <c r="W256" t="n">
        <v>0.13</v>
      </c>
      <c r="X256" t="n">
        <v>0.18</v>
      </c>
      <c r="Y256" t="n">
        <v>0.5</v>
      </c>
      <c r="Z256" t="n">
        <v>10</v>
      </c>
    </row>
    <row r="257">
      <c r="A257" t="n">
        <v>9</v>
      </c>
      <c r="B257" t="n">
        <v>35</v>
      </c>
      <c r="C257" t="inlineStr">
        <is>
          <t xml:space="preserve">CONCLUIDO	</t>
        </is>
      </c>
      <c r="D257" t="n">
        <v>5.6144</v>
      </c>
      <c r="E257" t="n">
        <v>17.81</v>
      </c>
      <c r="F257" t="n">
        <v>15.76</v>
      </c>
      <c r="G257" t="n">
        <v>105.1</v>
      </c>
      <c r="H257" t="n">
        <v>1.91</v>
      </c>
      <c r="I257" t="n">
        <v>9</v>
      </c>
      <c r="J257" t="n">
        <v>91.77</v>
      </c>
      <c r="K257" t="n">
        <v>35.1</v>
      </c>
      <c r="L257" t="n">
        <v>10</v>
      </c>
      <c r="M257" t="n">
        <v>7</v>
      </c>
      <c r="N257" t="n">
        <v>11.67</v>
      </c>
      <c r="O257" t="n">
        <v>11551.91</v>
      </c>
      <c r="P257" t="n">
        <v>107.64</v>
      </c>
      <c r="Q257" t="n">
        <v>198.05</v>
      </c>
      <c r="R257" t="n">
        <v>32.57</v>
      </c>
      <c r="S257" t="n">
        <v>21.27</v>
      </c>
      <c r="T257" t="n">
        <v>2929.33</v>
      </c>
      <c r="U257" t="n">
        <v>0.65</v>
      </c>
      <c r="V257" t="n">
        <v>0.77</v>
      </c>
      <c r="W257" t="n">
        <v>0.12</v>
      </c>
      <c r="X257" t="n">
        <v>0.17</v>
      </c>
      <c r="Y257" t="n">
        <v>0.5</v>
      </c>
      <c r="Z257" t="n">
        <v>10</v>
      </c>
    </row>
    <row r="258">
      <c r="A258" t="n">
        <v>10</v>
      </c>
      <c r="B258" t="n">
        <v>35</v>
      </c>
      <c r="C258" t="inlineStr">
        <is>
          <t xml:space="preserve">CONCLUIDO	</t>
        </is>
      </c>
      <c r="D258" t="n">
        <v>5.637</v>
      </c>
      <c r="E258" t="n">
        <v>17.74</v>
      </c>
      <c r="F258" t="n">
        <v>15.71</v>
      </c>
      <c r="G258" t="n">
        <v>117.83</v>
      </c>
      <c r="H258" t="n">
        <v>2.08</v>
      </c>
      <c r="I258" t="n">
        <v>8</v>
      </c>
      <c r="J258" t="n">
        <v>93</v>
      </c>
      <c r="K258" t="n">
        <v>35.1</v>
      </c>
      <c r="L258" t="n">
        <v>11</v>
      </c>
      <c r="M258" t="n">
        <v>6</v>
      </c>
      <c r="N258" t="n">
        <v>11.9</v>
      </c>
      <c r="O258" t="n">
        <v>11703.47</v>
      </c>
      <c r="P258" t="n">
        <v>105.41</v>
      </c>
      <c r="Q258" t="n">
        <v>198.04</v>
      </c>
      <c r="R258" t="n">
        <v>30.68</v>
      </c>
      <c r="S258" t="n">
        <v>21.27</v>
      </c>
      <c r="T258" t="n">
        <v>1985.5</v>
      </c>
      <c r="U258" t="n">
        <v>0.6899999999999999</v>
      </c>
      <c r="V258" t="n">
        <v>0.77</v>
      </c>
      <c r="W258" t="n">
        <v>0.12</v>
      </c>
      <c r="X258" t="n">
        <v>0.12</v>
      </c>
      <c r="Y258" t="n">
        <v>0.5</v>
      </c>
      <c r="Z258" t="n">
        <v>10</v>
      </c>
    </row>
    <row r="259">
      <c r="A259" t="n">
        <v>11</v>
      </c>
      <c r="B259" t="n">
        <v>35</v>
      </c>
      <c r="C259" t="inlineStr">
        <is>
          <t xml:space="preserve">CONCLUIDO	</t>
        </is>
      </c>
      <c r="D259" t="n">
        <v>5.6261</v>
      </c>
      <c r="E259" t="n">
        <v>17.77</v>
      </c>
      <c r="F259" t="n">
        <v>15.74</v>
      </c>
      <c r="G259" t="n">
        <v>118.08</v>
      </c>
      <c r="H259" t="n">
        <v>2.24</v>
      </c>
      <c r="I259" t="n">
        <v>8</v>
      </c>
      <c r="J259" t="n">
        <v>94.23</v>
      </c>
      <c r="K259" t="n">
        <v>35.1</v>
      </c>
      <c r="L259" t="n">
        <v>12</v>
      </c>
      <c r="M259" t="n">
        <v>5</v>
      </c>
      <c r="N259" t="n">
        <v>12.13</v>
      </c>
      <c r="O259" t="n">
        <v>11855.41</v>
      </c>
      <c r="P259" t="n">
        <v>103.29</v>
      </c>
      <c r="Q259" t="n">
        <v>198.04</v>
      </c>
      <c r="R259" t="n">
        <v>31.91</v>
      </c>
      <c r="S259" t="n">
        <v>21.27</v>
      </c>
      <c r="T259" t="n">
        <v>2603.21</v>
      </c>
      <c r="U259" t="n">
        <v>0.67</v>
      </c>
      <c r="V259" t="n">
        <v>0.77</v>
      </c>
      <c r="W259" t="n">
        <v>0.12</v>
      </c>
      <c r="X259" t="n">
        <v>0.15</v>
      </c>
      <c r="Y259" t="n">
        <v>0.5</v>
      </c>
      <c r="Z259" t="n">
        <v>10</v>
      </c>
    </row>
    <row r="260">
      <c r="A260" t="n">
        <v>12</v>
      </c>
      <c r="B260" t="n">
        <v>35</v>
      </c>
      <c r="C260" t="inlineStr">
        <is>
          <t xml:space="preserve">CONCLUIDO	</t>
        </is>
      </c>
      <c r="D260" t="n">
        <v>5.6394</v>
      </c>
      <c r="E260" t="n">
        <v>17.73</v>
      </c>
      <c r="F260" t="n">
        <v>15.72</v>
      </c>
      <c r="G260" t="n">
        <v>134.74</v>
      </c>
      <c r="H260" t="n">
        <v>2.39</v>
      </c>
      <c r="I260" t="n">
        <v>7</v>
      </c>
      <c r="J260" t="n">
        <v>95.45999999999999</v>
      </c>
      <c r="K260" t="n">
        <v>35.1</v>
      </c>
      <c r="L260" t="n">
        <v>13</v>
      </c>
      <c r="M260" t="n">
        <v>1</v>
      </c>
      <c r="N260" t="n">
        <v>12.36</v>
      </c>
      <c r="O260" t="n">
        <v>12007.73</v>
      </c>
      <c r="P260" t="n">
        <v>102.7</v>
      </c>
      <c r="Q260" t="n">
        <v>198.05</v>
      </c>
      <c r="R260" t="n">
        <v>30.94</v>
      </c>
      <c r="S260" t="n">
        <v>21.27</v>
      </c>
      <c r="T260" t="n">
        <v>2122.38</v>
      </c>
      <c r="U260" t="n">
        <v>0.6899999999999999</v>
      </c>
      <c r="V260" t="n">
        <v>0.77</v>
      </c>
      <c r="W260" t="n">
        <v>0.13</v>
      </c>
      <c r="X260" t="n">
        <v>0.13</v>
      </c>
      <c r="Y260" t="n">
        <v>0.5</v>
      </c>
      <c r="Z260" t="n">
        <v>10</v>
      </c>
    </row>
    <row r="261">
      <c r="A261" t="n">
        <v>13</v>
      </c>
      <c r="B261" t="n">
        <v>35</v>
      </c>
      <c r="C261" t="inlineStr">
        <is>
          <t xml:space="preserve">CONCLUIDO	</t>
        </is>
      </c>
      <c r="D261" t="n">
        <v>5.641</v>
      </c>
      <c r="E261" t="n">
        <v>17.73</v>
      </c>
      <c r="F261" t="n">
        <v>15.71</v>
      </c>
      <c r="G261" t="n">
        <v>134.7</v>
      </c>
      <c r="H261" t="n">
        <v>2.55</v>
      </c>
      <c r="I261" t="n">
        <v>7</v>
      </c>
      <c r="J261" t="n">
        <v>96.7</v>
      </c>
      <c r="K261" t="n">
        <v>35.1</v>
      </c>
      <c r="L261" t="n">
        <v>14</v>
      </c>
      <c r="M261" t="n">
        <v>1</v>
      </c>
      <c r="N261" t="n">
        <v>12.6</v>
      </c>
      <c r="O261" t="n">
        <v>12160.43</v>
      </c>
      <c r="P261" t="n">
        <v>103.89</v>
      </c>
      <c r="Q261" t="n">
        <v>198.04</v>
      </c>
      <c r="R261" t="n">
        <v>30.81</v>
      </c>
      <c r="S261" t="n">
        <v>21.27</v>
      </c>
      <c r="T261" t="n">
        <v>2059.24</v>
      </c>
      <c r="U261" t="n">
        <v>0.6899999999999999</v>
      </c>
      <c r="V261" t="n">
        <v>0.77</v>
      </c>
      <c r="W261" t="n">
        <v>0.12</v>
      </c>
      <c r="X261" t="n">
        <v>0.12</v>
      </c>
      <c r="Y261" t="n">
        <v>0.5</v>
      </c>
      <c r="Z261" t="n">
        <v>10</v>
      </c>
    </row>
    <row r="262">
      <c r="A262" t="n">
        <v>14</v>
      </c>
      <c r="B262" t="n">
        <v>35</v>
      </c>
      <c r="C262" t="inlineStr">
        <is>
          <t xml:space="preserve">CONCLUIDO	</t>
        </is>
      </c>
      <c r="D262" t="n">
        <v>5.6398</v>
      </c>
      <c r="E262" t="n">
        <v>17.73</v>
      </c>
      <c r="F262" t="n">
        <v>15.72</v>
      </c>
      <c r="G262" t="n">
        <v>134.73</v>
      </c>
      <c r="H262" t="n">
        <v>2.69</v>
      </c>
      <c r="I262" t="n">
        <v>7</v>
      </c>
      <c r="J262" t="n">
        <v>97.94</v>
      </c>
      <c r="K262" t="n">
        <v>35.1</v>
      </c>
      <c r="L262" t="n">
        <v>15</v>
      </c>
      <c r="M262" t="n">
        <v>0</v>
      </c>
      <c r="N262" t="n">
        <v>12.84</v>
      </c>
      <c r="O262" t="n">
        <v>12313.51</v>
      </c>
      <c r="P262" t="n">
        <v>105.04</v>
      </c>
      <c r="Q262" t="n">
        <v>198.04</v>
      </c>
      <c r="R262" t="n">
        <v>30.89</v>
      </c>
      <c r="S262" t="n">
        <v>21.27</v>
      </c>
      <c r="T262" t="n">
        <v>2100.25</v>
      </c>
      <c r="U262" t="n">
        <v>0.6899999999999999</v>
      </c>
      <c r="V262" t="n">
        <v>0.77</v>
      </c>
      <c r="W262" t="n">
        <v>0.13</v>
      </c>
      <c r="X262" t="n">
        <v>0.12</v>
      </c>
      <c r="Y262" t="n">
        <v>0.5</v>
      </c>
      <c r="Z262" t="n">
        <v>10</v>
      </c>
    </row>
    <row r="263">
      <c r="A263" t="n">
        <v>0</v>
      </c>
      <c r="B263" t="n">
        <v>50</v>
      </c>
      <c r="C263" t="inlineStr">
        <is>
          <t xml:space="preserve">CONCLUIDO	</t>
        </is>
      </c>
      <c r="D263" t="n">
        <v>4.3764</v>
      </c>
      <c r="E263" t="n">
        <v>22.85</v>
      </c>
      <c r="F263" t="n">
        <v>18.08</v>
      </c>
      <c r="G263" t="n">
        <v>8.82</v>
      </c>
      <c r="H263" t="n">
        <v>0.16</v>
      </c>
      <c r="I263" t="n">
        <v>123</v>
      </c>
      <c r="J263" t="n">
        <v>107.41</v>
      </c>
      <c r="K263" t="n">
        <v>41.65</v>
      </c>
      <c r="L263" t="n">
        <v>1</v>
      </c>
      <c r="M263" t="n">
        <v>121</v>
      </c>
      <c r="N263" t="n">
        <v>14.77</v>
      </c>
      <c r="O263" t="n">
        <v>13481.73</v>
      </c>
      <c r="P263" t="n">
        <v>170.23</v>
      </c>
      <c r="Q263" t="n">
        <v>198.05</v>
      </c>
      <c r="R263" t="n">
        <v>104.75</v>
      </c>
      <c r="S263" t="n">
        <v>21.27</v>
      </c>
      <c r="T263" t="n">
        <v>38446.69</v>
      </c>
      <c r="U263" t="n">
        <v>0.2</v>
      </c>
      <c r="V263" t="n">
        <v>0.67</v>
      </c>
      <c r="W263" t="n">
        <v>0.31</v>
      </c>
      <c r="X263" t="n">
        <v>2.48</v>
      </c>
      <c r="Y263" t="n">
        <v>0.5</v>
      </c>
      <c r="Z263" t="n">
        <v>10</v>
      </c>
    </row>
    <row r="264">
      <c r="A264" t="n">
        <v>1</v>
      </c>
      <c r="B264" t="n">
        <v>50</v>
      </c>
      <c r="C264" t="inlineStr">
        <is>
          <t xml:space="preserve">CONCLUIDO	</t>
        </is>
      </c>
      <c r="D264" t="n">
        <v>4.9944</v>
      </c>
      <c r="E264" t="n">
        <v>20.02</v>
      </c>
      <c r="F264" t="n">
        <v>16.72</v>
      </c>
      <c r="G264" t="n">
        <v>17.6</v>
      </c>
      <c r="H264" t="n">
        <v>0.32</v>
      </c>
      <c r="I264" t="n">
        <v>57</v>
      </c>
      <c r="J264" t="n">
        <v>108.68</v>
      </c>
      <c r="K264" t="n">
        <v>41.65</v>
      </c>
      <c r="L264" t="n">
        <v>2</v>
      </c>
      <c r="M264" t="n">
        <v>55</v>
      </c>
      <c r="N264" t="n">
        <v>15.03</v>
      </c>
      <c r="O264" t="n">
        <v>13638.32</v>
      </c>
      <c r="P264" t="n">
        <v>156.21</v>
      </c>
      <c r="Q264" t="n">
        <v>198.07</v>
      </c>
      <c r="R264" t="n">
        <v>62.25</v>
      </c>
      <c r="S264" t="n">
        <v>21.27</v>
      </c>
      <c r="T264" t="n">
        <v>17527.62</v>
      </c>
      <c r="U264" t="n">
        <v>0.34</v>
      </c>
      <c r="V264" t="n">
        <v>0.73</v>
      </c>
      <c r="W264" t="n">
        <v>0.2</v>
      </c>
      <c r="X264" t="n">
        <v>1.12</v>
      </c>
      <c r="Y264" t="n">
        <v>0.5</v>
      </c>
      <c r="Z264" t="n">
        <v>10</v>
      </c>
    </row>
    <row r="265">
      <c r="A265" t="n">
        <v>2</v>
      </c>
      <c r="B265" t="n">
        <v>50</v>
      </c>
      <c r="C265" t="inlineStr">
        <is>
          <t xml:space="preserve">CONCLUIDO	</t>
        </is>
      </c>
      <c r="D265" t="n">
        <v>5.2085</v>
      </c>
      <c r="E265" t="n">
        <v>19.2</v>
      </c>
      <c r="F265" t="n">
        <v>16.32</v>
      </c>
      <c r="G265" t="n">
        <v>25.77</v>
      </c>
      <c r="H265" t="n">
        <v>0.48</v>
      </c>
      <c r="I265" t="n">
        <v>38</v>
      </c>
      <c r="J265" t="n">
        <v>109.96</v>
      </c>
      <c r="K265" t="n">
        <v>41.65</v>
      </c>
      <c r="L265" t="n">
        <v>3</v>
      </c>
      <c r="M265" t="n">
        <v>36</v>
      </c>
      <c r="N265" t="n">
        <v>15.31</v>
      </c>
      <c r="O265" t="n">
        <v>13795.21</v>
      </c>
      <c r="P265" t="n">
        <v>151.35</v>
      </c>
      <c r="Q265" t="n">
        <v>198.06</v>
      </c>
      <c r="R265" t="n">
        <v>49.61</v>
      </c>
      <c r="S265" t="n">
        <v>21.27</v>
      </c>
      <c r="T265" t="n">
        <v>11304.04</v>
      </c>
      <c r="U265" t="n">
        <v>0.43</v>
      </c>
      <c r="V265" t="n">
        <v>0.74</v>
      </c>
      <c r="W265" t="n">
        <v>0.17</v>
      </c>
      <c r="X265" t="n">
        <v>0.72</v>
      </c>
      <c r="Y265" t="n">
        <v>0.5</v>
      </c>
      <c r="Z265" t="n">
        <v>10</v>
      </c>
    </row>
    <row r="266">
      <c r="A266" t="n">
        <v>3</v>
      </c>
      <c r="B266" t="n">
        <v>50</v>
      </c>
      <c r="C266" t="inlineStr">
        <is>
          <t xml:space="preserve">CONCLUIDO	</t>
        </is>
      </c>
      <c r="D266" t="n">
        <v>5.3178</v>
      </c>
      <c r="E266" t="n">
        <v>18.8</v>
      </c>
      <c r="F266" t="n">
        <v>16.15</v>
      </c>
      <c r="G266" t="n">
        <v>34.6</v>
      </c>
      <c r="H266" t="n">
        <v>0.63</v>
      </c>
      <c r="I266" t="n">
        <v>28</v>
      </c>
      <c r="J266" t="n">
        <v>111.23</v>
      </c>
      <c r="K266" t="n">
        <v>41.65</v>
      </c>
      <c r="L266" t="n">
        <v>4</v>
      </c>
      <c r="M266" t="n">
        <v>26</v>
      </c>
      <c r="N266" t="n">
        <v>15.58</v>
      </c>
      <c r="O266" t="n">
        <v>13952.52</v>
      </c>
      <c r="P266" t="n">
        <v>148.8</v>
      </c>
      <c r="Q266" t="n">
        <v>198.04</v>
      </c>
      <c r="R266" t="n">
        <v>44.45</v>
      </c>
      <c r="S266" t="n">
        <v>21.27</v>
      </c>
      <c r="T266" t="n">
        <v>8772.780000000001</v>
      </c>
      <c r="U266" t="n">
        <v>0.48</v>
      </c>
      <c r="V266" t="n">
        <v>0.75</v>
      </c>
      <c r="W266" t="n">
        <v>0.15</v>
      </c>
      <c r="X266" t="n">
        <v>0.55</v>
      </c>
      <c r="Y266" t="n">
        <v>0.5</v>
      </c>
      <c r="Z266" t="n">
        <v>10</v>
      </c>
    </row>
    <row r="267">
      <c r="A267" t="n">
        <v>4</v>
      </c>
      <c r="B267" t="n">
        <v>50</v>
      </c>
      <c r="C267" t="inlineStr">
        <is>
          <t xml:space="preserve">CONCLUIDO	</t>
        </is>
      </c>
      <c r="D267" t="n">
        <v>5.3938</v>
      </c>
      <c r="E267" t="n">
        <v>18.54</v>
      </c>
      <c r="F267" t="n">
        <v>16.01</v>
      </c>
      <c r="G267" t="n">
        <v>43.68</v>
      </c>
      <c r="H267" t="n">
        <v>0.78</v>
      </c>
      <c r="I267" t="n">
        <v>22</v>
      </c>
      <c r="J267" t="n">
        <v>112.51</v>
      </c>
      <c r="K267" t="n">
        <v>41.65</v>
      </c>
      <c r="L267" t="n">
        <v>5</v>
      </c>
      <c r="M267" t="n">
        <v>20</v>
      </c>
      <c r="N267" t="n">
        <v>15.86</v>
      </c>
      <c r="O267" t="n">
        <v>14110.24</v>
      </c>
      <c r="P267" t="n">
        <v>146.29</v>
      </c>
      <c r="Q267" t="n">
        <v>198.05</v>
      </c>
      <c r="R267" t="n">
        <v>40.41</v>
      </c>
      <c r="S267" t="n">
        <v>21.27</v>
      </c>
      <c r="T267" t="n">
        <v>6781.07</v>
      </c>
      <c r="U267" t="n">
        <v>0.53</v>
      </c>
      <c r="V267" t="n">
        <v>0.76</v>
      </c>
      <c r="W267" t="n">
        <v>0.14</v>
      </c>
      <c r="X267" t="n">
        <v>0.42</v>
      </c>
      <c r="Y267" t="n">
        <v>0.5</v>
      </c>
      <c r="Z267" t="n">
        <v>10</v>
      </c>
    </row>
    <row r="268">
      <c r="A268" t="n">
        <v>5</v>
      </c>
      <c r="B268" t="n">
        <v>50</v>
      </c>
      <c r="C268" t="inlineStr">
        <is>
          <t xml:space="preserve">CONCLUIDO	</t>
        </is>
      </c>
      <c r="D268" t="n">
        <v>5.4369</v>
      </c>
      <c r="E268" t="n">
        <v>18.39</v>
      </c>
      <c r="F268" t="n">
        <v>15.93</v>
      </c>
      <c r="G268" t="n">
        <v>50.32</v>
      </c>
      <c r="H268" t="n">
        <v>0.93</v>
      </c>
      <c r="I268" t="n">
        <v>19</v>
      </c>
      <c r="J268" t="n">
        <v>113.79</v>
      </c>
      <c r="K268" t="n">
        <v>41.65</v>
      </c>
      <c r="L268" t="n">
        <v>6</v>
      </c>
      <c r="M268" t="n">
        <v>17</v>
      </c>
      <c r="N268" t="n">
        <v>16.14</v>
      </c>
      <c r="O268" t="n">
        <v>14268.39</v>
      </c>
      <c r="P268" t="n">
        <v>144.72</v>
      </c>
      <c r="Q268" t="n">
        <v>198.04</v>
      </c>
      <c r="R268" t="n">
        <v>37.48</v>
      </c>
      <c r="S268" t="n">
        <v>21.27</v>
      </c>
      <c r="T268" t="n">
        <v>5333.99</v>
      </c>
      <c r="U268" t="n">
        <v>0.57</v>
      </c>
      <c r="V268" t="n">
        <v>0.76</v>
      </c>
      <c r="W268" t="n">
        <v>0.15</v>
      </c>
      <c r="X268" t="n">
        <v>0.34</v>
      </c>
      <c r="Y268" t="n">
        <v>0.5</v>
      </c>
      <c r="Z268" t="n">
        <v>10</v>
      </c>
    </row>
    <row r="269">
      <c r="A269" t="n">
        <v>6</v>
      </c>
      <c r="B269" t="n">
        <v>50</v>
      </c>
      <c r="C269" t="inlineStr">
        <is>
          <t xml:space="preserve">CONCLUIDO	</t>
        </is>
      </c>
      <c r="D269" t="n">
        <v>5.4674</v>
      </c>
      <c r="E269" t="n">
        <v>18.29</v>
      </c>
      <c r="F269" t="n">
        <v>15.9</v>
      </c>
      <c r="G269" t="n">
        <v>59.62</v>
      </c>
      <c r="H269" t="n">
        <v>1.07</v>
      </c>
      <c r="I269" t="n">
        <v>16</v>
      </c>
      <c r="J269" t="n">
        <v>115.08</v>
      </c>
      <c r="K269" t="n">
        <v>41.65</v>
      </c>
      <c r="L269" t="n">
        <v>7</v>
      </c>
      <c r="M269" t="n">
        <v>14</v>
      </c>
      <c r="N269" t="n">
        <v>16.43</v>
      </c>
      <c r="O269" t="n">
        <v>14426.96</v>
      </c>
      <c r="P269" t="n">
        <v>143.11</v>
      </c>
      <c r="Q269" t="n">
        <v>198.04</v>
      </c>
      <c r="R269" t="n">
        <v>36.7</v>
      </c>
      <c r="S269" t="n">
        <v>21.27</v>
      </c>
      <c r="T269" t="n">
        <v>4955.71</v>
      </c>
      <c r="U269" t="n">
        <v>0.58</v>
      </c>
      <c r="V269" t="n">
        <v>0.76</v>
      </c>
      <c r="W269" t="n">
        <v>0.13</v>
      </c>
      <c r="X269" t="n">
        <v>0.3</v>
      </c>
      <c r="Y269" t="n">
        <v>0.5</v>
      </c>
      <c r="Z269" t="n">
        <v>10</v>
      </c>
    </row>
    <row r="270">
      <c r="A270" t="n">
        <v>7</v>
      </c>
      <c r="B270" t="n">
        <v>50</v>
      </c>
      <c r="C270" t="inlineStr">
        <is>
          <t xml:space="preserve">CONCLUIDO	</t>
        </is>
      </c>
      <c r="D270" t="n">
        <v>5.4934</v>
      </c>
      <c r="E270" t="n">
        <v>18.2</v>
      </c>
      <c r="F270" t="n">
        <v>15.86</v>
      </c>
      <c r="G270" t="n">
        <v>67.95999999999999</v>
      </c>
      <c r="H270" t="n">
        <v>1.21</v>
      </c>
      <c r="I270" t="n">
        <v>14</v>
      </c>
      <c r="J270" t="n">
        <v>116.37</v>
      </c>
      <c r="K270" t="n">
        <v>41.65</v>
      </c>
      <c r="L270" t="n">
        <v>8</v>
      </c>
      <c r="M270" t="n">
        <v>12</v>
      </c>
      <c r="N270" t="n">
        <v>16.72</v>
      </c>
      <c r="O270" t="n">
        <v>14585.96</v>
      </c>
      <c r="P270" t="n">
        <v>142.22</v>
      </c>
      <c r="Q270" t="n">
        <v>198.04</v>
      </c>
      <c r="R270" t="n">
        <v>35.34</v>
      </c>
      <c r="S270" t="n">
        <v>21.27</v>
      </c>
      <c r="T270" t="n">
        <v>4287.35</v>
      </c>
      <c r="U270" t="n">
        <v>0.6</v>
      </c>
      <c r="V270" t="n">
        <v>0.76</v>
      </c>
      <c r="W270" t="n">
        <v>0.13</v>
      </c>
      <c r="X270" t="n">
        <v>0.26</v>
      </c>
      <c r="Y270" t="n">
        <v>0.5</v>
      </c>
      <c r="Z270" t="n">
        <v>10</v>
      </c>
    </row>
    <row r="271">
      <c r="A271" t="n">
        <v>8</v>
      </c>
      <c r="B271" t="n">
        <v>50</v>
      </c>
      <c r="C271" t="inlineStr">
        <is>
          <t xml:space="preserve">CONCLUIDO	</t>
        </is>
      </c>
      <c r="D271" t="n">
        <v>5.5137</v>
      </c>
      <c r="E271" t="n">
        <v>18.14</v>
      </c>
      <c r="F271" t="n">
        <v>15.81</v>
      </c>
      <c r="G271" t="n">
        <v>72.98</v>
      </c>
      <c r="H271" t="n">
        <v>1.35</v>
      </c>
      <c r="I271" t="n">
        <v>13</v>
      </c>
      <c r="J271" t="n">
        <v>117.66</v>
      </c>
      <c r="K271" t="n">
        <v>41.65</v>
      </c>
      <c r="L271" t="n">
        <v>9</v>
      </c>
      <c r="M271" t="n">
        <v>11</v>
      </c>
      <c r="N271" t="n">
        <v>17.01</v>
      </c>
      <c r="O271" t="n">
        <v>14745.39</v>
      </c>
      <c r="P271" t="n">
        <v>140</v>
      </c>
      <c r="Q271" t="n">
        <v>198.04</v>
      </c>
      <c r="R271" t="n">
        <v>34.11</v>
      </c>
      <c r="S271" t="n">
        <v>21.27</v>
      </c>
      <c r="T271" t="n">
        <v>3677.72</v>
      </c>
      <c r="U271" t="n">
        <v>0.62</v>
      </c>
      <c r="V271" t="n">
        <v>0.77</v>
      </c>
      <c r="W271" t="n">
        <v>0.12</v>
      </c>
      <c r="X271" t="n">
        <v>0.22</v>
      </c>
      <c r="Y271" t="n">
        <v>0.5</v>
      </c>
      <c r="Z271" t="n">
        <v>10</v>
      </c>
    </row>
    <row r="272">
      <c r="A272" t="n">
        <v>9</v>
      </c>
      <c r="B272" t="n">
        <v>50</v>
      </c>
      <c r="C272" t="inlineStr">
        <is>
          <t xml:space="preserve">CONCLUIDO	</t>
        </is>
      </c>
      <c r="D272" t="n">
        <v>5.5308</v>
      </c>
      <c r="E272" t="n">
        <v>18.08</v>
      </c>
      <c r="F272" t="n">
        <v>15.8</v>
      </c>
      <c r="G272" t="n">
        <v>86.18000000000001</v>
      </c>
      <c r="H272" t="n">
        <v>1.48</v>
      </c>
      <c r="I272" t="n">
        <v>11</v>
      </c>
      <c r="J272" t="n">
        <v>118.96</v>
      </c>
      <c r="K272" t="n">
        <v>41.65</v>
      </c>
      <c r="L272" t="n">
        <v>10</v>
      </c>
      <c r="M272" t="n">
        <v>9</v>
      </c>
      <c r="N272" t="n">
        <v>17.31</v>
      </c>
      <c r="O272" t="n">
        <v>14905.25</v>
      </c>
      <c r="P272" t="n">
        <v>138.88</v>
      </c>
      <c r="Q272" t="n">
        <v>198.05</v>
      </c>
      <c r="R272" t="n">
        <v>33.69</v>
      </c>
      <c r="S272" t="n">
        <v>21.27</v>
      </c>
      <c r="T272" t="n">
        <v>3476.59</v>
      </c>
      <c r="U272" t="n">
        <v>0.63</v>
      </c>
      <c r="V272" t="n">
        <v>0.77</v>
      </c>
      <c r="W272" t="n">
        <v>0.13</v>
      </c>
      <c r="X272" t="n">
        <v>0.21</v>
      </c>
      <c r="Y272" t="n">
        <v>0.5</v>
      </c>
      <c r="Z272" t="n">
        <v>10</v>
      </c>
    </row>
    <row r="273">
      <c r="A273" t="n">
        <v>10</v>
      </c>
      <c r="B273" t="n">
        <v>50</v>
      </c>
      <c r="C273" t="inlineStr">
        <is>
          <t xml:space="preserve">CONCLUIDO	</t>
        </is>
      </c>
      <c r="D273" t="n">
        <v>5.5464</v>
      </c>
      <c r="E273" t="n">
        <v>18.03</v>
      </c>
      <c r="F273" t="n">
        <v>15.77</v>
      </c>
      <c r="G273" t="n">
        <v>94.63</v>
      </c>
      <c r="H273" t="n">
        <v>1.61</v>
      </c>
      <c r="I273" t="n">
        <v>10</v>
      </c>
      <c r="J273" t="n">
        <v>120.26</v>
      </c>
      <c r="K273" t="n">
        <v>41.65</v>
      </c>
      <c r="L273" t="n">
        <v>11</v>
      </c>
      <c r="M273" t="n">
        <v>8</v>
      </c>
      <c r="N273" t="n">
        <v>17.61</v>
      </c>
      <c r="O273" t="n">
        <v>15065.56</v>
      </c>
      <c r="P273" t="n">
        <v>137.76</v>
      </c>
      <c r="Q273" t="n">
        <v>198.04</v>
      </c>
      <c r="R273" t="n">
        <v>32.74</v>
      </c>
      <c r="S273" t="n">
        <v>21.27</v>
      </c>
      <c r="T273" t="n">
        <v>3007.25</v>
      </c>
      <c r="U273" t="n">
        <v>0.65</v>
      </c>
      <c r="V273" t="n">
        <v>0.77</v>
      </c>
      <c r="W273" t="n">
        <v>0.12</v>
      </c>
      <c r="X273" t="n">
        <v>0.18</v>
      </c>
      <c r="Y273" t="n">
        <v>0.5</v>
      </c>
      <c r="Z273" t="n">
        <v>10</v>
      </c>
    </row>
    <row r="274">
      <c r="A274" t="n">
        <v>11</v>
      </c>
      <c r="B274" t="n">
        <v>50</v>
      </c>
      <c r="C274" t="inlineStr">
        <is>
          <t xml:space="preserve">CONCLUIDO	</t>
        </is>
      </c>
      <c r="D274" t="n">
        <v>5.5437</v>
      </c>
      <c r="E274" t="n">
        <v>18.04</v>
      </c>
      <c r="F274" t="n">
        <v>15.78</v>
      </c>
      <c r="G274" t="n">
        <v>94.68000000000001</v>
      </c>
      <c r="H274" t="n">
        <v>1.74</v>
      </c>
      <c r="I274" t="n">
        <v>10</v>
      </c>
      <c r="J274" t="n">
        <v>121.56</v>
      </c>
      <c r="K274" t="n">
        <v>41.65</v>
      </c>
      <c r="L274" t="n">
        <v>12</v>
      </c>
      <c r="M274" t="n">
        <v>8</v>
      </c>
      <c r="N274" t="n">
        <v>17.91</v>
      </c>
      <c r="O274" t="n">
        <v>15226.31</v>
      </c>
      <c r="P274" t="n">
        <v>136.84</v>
      </c>
      <c r="Q274" t="n">
        <v>198.04</v>
      </c>
      <c r="R274" t="n">
        <v>33.07</v>
      </c>
      <c r="S274" t="n">
        <v>21.27</v>
      </c>
      <c r="T274" t="n">
        <v>3171.74</v>
      </c>
      <c r="U274" t="n">
        <v>0.64</v>
      </c>
      <c r="V274" t="n">
        <v>0.77</v>
      </c>
      <c r="W274" t="n">
        <v>0.12</v>
      </c>
      <c r="X274" t="n">
        <v>0.19</v>
      </c>
      <c r="Y274" t="n">
        <v>0.5</v>
      </c>
      <c r="Z274" t="n">
        <v>10</v>
      </c>
    </row>
    <row r="275">
      <c r="A275" t="n">
        <v>12</v>
      </c>
      <c r="B275" t="n">
        <v>50</v>
      </c>
      <c r="C275" t="inlineStr">
        <is>
          <t xml:space="preserve">CONCLUIDO	</t>
        </is>
      </c>
      <c r="D275" t="n">
        <v>5.5565</v>
      </c>
      <c r="E275" t="n">
        <v>18</v>
      </c>
      <c r="F275" t="n">
        <v>15.76</v>
      </c>
      <c r="G275" t="n">
        <v>105.07</v>
      </c>
      <c r="H275" t="n">
        <v>1.87</v>
      </c>
      <c r="I275" t="n">
        <v>9</v>
      </c>
      <c r="J275" t="n">
        <v>122.87</v>
      </c>
      <c r="K275" t="n">
        <v>41.65</v>
      </c>
      <c r="L275" t="n">
        <v>13</v>
      </c>
      <c r="M275" t="n">
        <v>7</v>
      </c>
      <c r="N275" t="n">
        <v>18.22</v>
      </c>
      <c r="O275" t="n">
        <v>15387.5</v>
      </c>
      <c r="P275" t="n">
        <v>136.18</v>
      </c>
      <c r="Q275" t="n">
        <v>198.04</v>
      </c>
      <c r="R275" t="n">
        <v>32.44</v>
      </c>
      <c r="S275" t="n">
        <v>21.27</v>
      </c>
      <c r="T275" t="n">
        <v>2862.65</v>
      </c>
      <c r="U275" t="n">
        <v>0.66</v>
      </c>
      <c r="V275" t="n">
        <v>0.77</v>
      </c>
      <c r="W275" t="n">
        <v>0.12</v>
      </c>
      <c r="X275" t="n">
        <v>0.17</v>
      </c>
      <c r="Y275" t="n">
        <v>0.5</v>
      </c>
      <c r="Z275" t="n">
        <v>10</v>
      </c>
    </row>
    <row r="276">
      <c r="A276" t="n">
        <v>13</v>
      </c>
      <c r="B276" t="n">
        <v>50</v>
      </c>
      <c r="C276" t="inlineStr">
        <is>
          <t xml:space="preserve">CONCLUIDO	</t>
        </is>
      </c>
      <c r="D276" t="n">
        <v>5.5764</v>
      </c>
      <c r="E276" t="n">
        <v>17.93</v>
      </c>
      <c r="F276" t="n">
        <v>15.72</v>
      </c>
      <c r="G276" t="n">
        <v>117.89</v>
      </c>
      <c r="H276" t="n">
        <v>1.99</v>
      </c>
      <c r="I276" t="n">
        <v>8</v>
      </c>
      <c r="J276" t="n">
        <v>124.18</v>
      </c>
      <c r="K276" t="n">
        <v>41.65</v>
      </c>
      <c r="L276" t="n">
        <v>14</v>
      </c>
      <c r="M276" t="n">
        <v>6</v>
      </c>
      <c r="N276" t="n">
        <v>18.53</v>
      </c>
      <c r="O276" t="n">
        <v>15549.15</v>
      </c>
      <c r="P276" t="n">
        <v>134.41</v>
      </c>
      <c r="Q276" t="n">
        <v>198.04</v>
      </c>
      <c r="R276" t="n">
        <v>31</v>
      </c>
      <c r="S276" t="n">
        <v>21.27</v>
      </c>
      <c r="T276" t="n">
        <v>2149.1</v>
      </c>
      <c r="U276" t="n">
        <v>0.6899999999999999</v>
      </c>
      <c r="V276" t="n">
        <v>0.77</v>
      </c>
      <c r="W276" t="n">
        <v>0.12</v>
      </c>
      <c r="X276" t="n">
        <v>0.12</v>
      </c>
      <c r="Y276" t="n">
        <v>0.5</v>
      </c>
      <c r="Z276" t="n">
        <v>10</v>
      </c>
    </row>
    <row r="277">
      <c r="A277" t="n">
        <v>14</v>
      </c>
      <c r="B277" t="n">
        <v>50</v>
      </c>
      <c r="C277" t="inlineStr">
        <is>
          <t xml:space="preserve">CONCLUIDO	</t>
        </is>
      </c>
      <c r="D277" t="n">
        <v>5.5682</v>
      </c>
      <c r="E277" t="n">
        <v>17.96</v>
      </c>
      <c r="F277" t="n">
        <v>15.75</v>
      </c>
      <c r="G277" t="n">
        <v>118.09</v>
      </c>
      <c r="H277" t="n">
        <v>2.11</v>
      </c>
      <c r="I277" t="n">
        <v>8</v>
      </c>
      <c r="J277" t="n">
        <v>125.49</v>
      </c>
      <c r="K277" t="n">
        <v>41.65</v>
      </c>
      <c r="L277" t="n">
        <v>15</v>
      </c>
      <c r="M277" t="n">
        <v>6</v>
      </c>
      <c r="N277" t="n">
        <v>18.84</v>
      </c>
      <c r="O277" t="n">
        <v>15711.24</v>
      </c>
      <c r="P277" t="n">
        <v>134.05</v>
      </c>
      <c r="Q277" t="n">
        <v>198.05</v>
      </c>
      <c r="R277" t="n">
        <v>31.99</v>
      </c>
      <c r="S277" t="n">
        <v>21.27</v>
      </c>
      <c r="T277" t="n">
        <v>2643.75</v>
      </c>
      <c r="U277" t="n">
        <v>0.66</v>
      </c>
      <c r="V277" t="n">
        <v>0.77</v>
      </c>
      <c r="W277" t="n">
        <v>0.12</v>
      </c>
      <c r="X277" t="n">
        <v>0.15</v>
      </c>
      <c r="Y277" t="n">
        <v>0.5</v>
      </c>
      <c r="Z277" t="n">
        <v>10</v>
      </c>
    </row>
    <row r="278">
      <c r="A278" t="n">
        <v>15</v>
      </c>
      <c r="B278" t="n">
        <v>50</v>
      </c>
      <c r="C278" t="inlineStr">
        <is>
          <t xml:space="preserve">CONCLUIDO	</t>
        </is>
      </c>
      <c r="D278" t="n">
        <v>5.585</v>
      </c>
      <c r="E278" t="n">
        <v>17.9</v>
      </c>
      <c r="F278" t="n">
        <v>15.71</v>
      </c>
      <c r="G278" t="n">
        <v>134.69</v>
      </c>
      <c r="H278" t="n">
        <v>2.23</v>
      </c>
      <c r="I278" t="n">
        <v>7</v>
      </c>
      <c r="J278" t="n">
        <v>126.81</v>
      </c>
      <c r="K278" t="n">
        <v>41.65</v>
      </c>
      <c r="L278" t="n">
        <v>16</v>
      </c>
      <c r="M278" t="n">
        <v>5</v>
      </c>
      <c r="N278" t="n">
        <v>19.16</v>
      </c>
      <c r="O278" t="n">
        <v>15873.8</v>
      </c>
      <c r="P278" t="n">
        <v>131.25</v>
      </c>
      <c r="Q278" t="n">
        <v>198.04</v>
      </c>
      <c r="R278" t="n">
        <v>30.95</v>
      </c>
      <c r="S278" t="n">
        <v>21.27</v>
      </c>
      <c r="T278" t="n">
        <v>2126.95</v>
      </c>
      <c r="U278" t="n">
        <v>0.6899999999999999</v>
      </c>
      <c r="V278" t="n">
        <v>0.77</v>
      </c>
      <c r="W278" t="n">
        <v>0.12</v>
      </c>
      <c r="X278" t="n">
        <v>0.12</v>
      </c>
      <c r="Y278" t="n">
        <v>0.5</v>
      </c>
      <c r="Z278" t="n">
        <v>10</v>
      </c>
    </row>
    <row r="279">
      <c r="A279" t="n">
        <v>16</v>
      </c>
      <c r="B279" t="n">
        <v>50</v>
      </c>
      <c r="C279" t="inlineStr">
        <is>
          <t xml:space="preserve">CONCLUIDO	</t>
        </is>
      </c>
      <c r="D279" t="n">
        <v>5.5834</v>
      </c>
      <c r="E279" t="n">
        <v>17.91</v>
      </c>
      <c r="F279" t="n">
        <v>15.72</v>
      </c>
      <c r="G279" t="n">
        <v>134.73</v>
      </c>
      <c r="H279" t="n">
        <v>2.34</v>
      </c>
      <c r="I279" t="n">
        <v>7</v>
      </c>
      <c r="J279" t="n">
        <v>128.13</v>
      </c>
      <c r="K279" t="n">
        <v>41.65</v>
      </c>
      <c r="L279" t="n">
        <v>17</v>
      </c>
      <c r="M279" t="n">
        <v>5</v>
      </c>
      <c r="N279" t="n">
        <v>19.48</v>
      </c>
      <c r="O279" t="n">
        <v>16036.82</v>
      </c>
      <c r="P279" t="n">
        <v>131.18</v>
      </c>
      <c r="Q279" t="n">
        <v>198.04</v>
      </c>
      <c r="R279" t="n">
        <v>31.15</v>
      </c>
      <c r="S279" t="n">
        <v>21.27</v>
      </c>
      <c r="T279" t="n">
        <v>2228.66</v>
      </c>
      <c r="U279" t="n">
        <v>0.68</v>
      </c>
      <c r="V279" t="n">
        <v>0.77</v>
      </c>
      <c r="W279" t="n">
        <v>0.12</v>
      </c>
      <c r="X279" t="n">
        <v>0.12</v>
      </c>
      <c r="Y279" t="n">
        <v>0.5</v>
      </c>
      <c r="Z279" t="n">
        <v>10</v>
      </c>
    </row>
    <row r="280">
      <c r="A280" t="n">
        <v>17</v>
      </c>
      <c r="B280" t="n">
        <v>50</v>
      </c>
      <c r="C280" t="inlineStr">
        <is>
          <t xml:space="preserve">CONCLUIDO	</t>
        </is>
      </c>
      <c r="D280" t="n">
        <v>5.5828</v>
      </c>
      <c r="E280" t="n">
        <v>17.91</v>
      </c>
      <c r="F280" t="n">
        <v>15.72</v>
      </c>
      <c r="G280" t="n">
        <v>134.75</v>
      </c>
      <c r="H280" t="n">
        <v>2.46</v>
      </c>
      <c r="I280" t="n">
        <v>7</v>
      </c>
      <c r="J280" t="n">
        <v>129.46</v>
      </c>
      <c r="K280" t="n">
        <v>41.65</v>
      </c>
      <c r="L280" t="n">
        <v>18</v>
      </c>
      <c r="M280" t="n">
        <v>5</v>
      </c>
      <c r="N280" t="n">
        <v>19.81</v>
      </c>
      <c r="O280" t="n">
        <v>16200.3</v>
      </c>
      <c r="P280" t="n">
        <v>129.08</v>
      </c>
      <c r="Q280" t="n">
        <v>198.04</v>
      </c>
      <c r="R280" t="n">
        <v>31.22</v>
      </c>
      <c r="S280" t="n">
        <v>21.27</v>
      </c>
      <c r="T280" t="n">
        <v>2263.72</v>
      </c>
      <c r="U280" t="n">
        <v>0.68</v>
      </c>
      <c r="V280" t="n">
        <v>0.77</v>
      </c>
      <c r="W280" t="n">
        <v>0.12</v>
      </c>
      <c r="X280" t="n">
        <v>0.13</v>
      </c>
      <c r="Y280" t="n">
        <v>0.5</v>
      </c>
      <c r="Z280" t="n">
        <v>10</v>
      </c>
    </row>
    <row r="281">
      <c r="A281" t="n">
        <v>18</v>
      </c>
      <c r="B281" t="n">
        <v>50</v>
      </c>
      <c r="C281" t="inlineStr">
        <is>
          <t xml:space="preserve">CONCLUIDO	</t>
        </is>
      </c>
      <c r="D281" t="n">
        <v>5.5991</v>
      </c>
      <c r="E281" t="n">
        <v>17.86</v>
      </c>
      <c r="F281" t="n">
        <v>15.69</v>
      </c>
      <c r="G281" t="n">
        <v>156.91</v>
      </c>
      <c r="H281" t="n">
        <v>2.57</v>
      </c>
      <c r="I281" t="n">
        <v>6</v>
      </c>
      <c r="J281" t="n">
        <v>130.79</v>
      </c>
      <c r="K281" t="n">
        <v>41.65</v>
      </c>
      <c r="L281" t="n">
        <v>19</v>
      </c>
      <c r="M281" t="n">
        <v>4</v>
      </c>
      <c r="N281" t="n">
        <v>20.14</v>
      </c>
      <c r="O281" t="n">
        <v>16364.25</v>
      </c>
      <c r="P281" t="n">
        <v>127.77</v>
      </c>
      <c r="Q281" t="n">
        <v>198.04</v>
      </c>
      <c r="R281" t="n">
        <v>30.32</v>
      </c>
      <c r="S281" t="n">
        <v>21.27</v>
      </c>
      <c r="T281" t="n">
        <v>1815.81</v>
      </c>
      <c r="U281" t="n">
        <v>0.7</v>
      </c>
      <c r="V281" t="n">
        <v>0.77</v>
      </c>
      <c r="W281" t="n">
        <v>0.12</v>
      </c>
      <c r="X281" t="n">
        <v>0.1</v>
      </c>
      <c r="Y281" t="n">
        <v>0.5</v>
      </c>
      <c r="Z281" t="n">
        <v>10</v>
      </c>
    </row>
    <row r="282">
      <c r="A282" t="n">
        <v>19</v>
      </c>
      <c r="B282" t="n">
        <v>50</v>
      </c>
      <c r="C282" t="inlineStr">
        <is>
          <t xml:space="preserve">CONCLUIDO	</t>
        </is>
      </c>
      <c r="D282" t="n">
        <v>5.5987</v>
      </c>
      <c r="E282" t="n">
        <v>17.86</v>
      </c>
      <c r="F282" t="n">
        <v>15.69</v>
      </c>
      <c r="G282" t="n">
        <v>156.92</v>
      </c>
      <c r="H282" t="n">
        <v>2.67</v>
      </c>
      <c r="I282" t="n">
        <v>6</v>
      </c>
      <c r="J282" t="n">
        <v>132.12</v>
      </c>
      <c r="K282" t="n">
        <v>41.65</v>
      </c>
      <c r="L282" t="n">
        <v>20</v>
      </c>
      <c r="M282" t="n">
        <v>4</v>
      </c>
      <c r="N282" t="n">
        <v>20.47</v>
      </c>
      <c r="O282" t="n">
        <v>16528.68</v>
      </c>
      <c r="P282" t="n">
        <v>127.54</v>
      </c>
      <c r="Q282" t="n">
        <v>198.04</v>
      </c>
      <c r="R282" t="n">
        <v>30.29</v>
      </c>
      <c r="S282" t="n">
        <v>21.27</v>
      </c>
      <c r="T282" t="n">
        <v>1803.97</v>
      </c>
      <c r="U282" t="n">
        <v>0.7</v>
      </c>
      <c r="V282" t="n">
        <v>0.77</v>
      </c>
      <c r="W282" t="n">
        <v>0.12</v>
      </c>
      <c r="X282" t="n">
        <v>0.1</v>
      </c>
      <c r="Y282" t="n">
        <v>0.5</v>
      </c>
      <c r="Z282" t="n">
        <v>10</v>
      </c>
    </row>
    <row r="283">
      <c r="A283" t="n">
        <v>20</v>
      </c>
      <c r="B283" t="n">
        <v>50</v>
      </c>
      <c r="C283" t="inlineStr">
        <is>
          <t xml:space="preserve">CONCLUIDO	</t>
        </is>
      </c>
      <c r="D283" t="n">
        <v>5.6022</v>
      </c>
      <c r="E283" t="n">
        <v>17.85</v>
      </c>
      <c r="F283" t="n">
        <v>15.68</v>
      </c>
      <c r="G283" t="n">
        <v>156.81</v>
      </c>
      <c r="H283" t="n">
        <v>2.78</v>
      </c>
      <c r="I283" t="n">
        <v>6</v>
      </c>
      <c r="J283" t="n">
        <v>133.46</v>
      </c>
      <c r="K283" t="n">
        <v>41.65</v>
      </c>
      <c r="L283" t="n">
        <v>21</v>
      </c>
      <c r="M283" t="n">
        <v>3</v>
      </c>
      <c r="N283" t="n">
        <v>20.81</v>
      </c>
      <c r="O283" t="n">
        <v>16693.59</v>
      </c>
      <c r="P283" t="n">
        <v>125.79</v>
      </c>
      <c r="Q283" t="n">
        <v>198.05</v>
      </c>
      <c r="R283" t="n">
        <v>29.82</v>
      </c>
      <c r="S283" t="n">
        <v>21.27</v>
      </c>
      <c r="T283" t="n">
        <v>1569.76</v>
      </c>
      <c r="U283" t="n">
        <v>0.71</v>
      </c>
      <c r="V283" t="n">
        <v>0.77</v>
      </c>
      <c r="W283" t="n">
        <v>0.12</v>
      </c>
      <c r="X283" t="n">
        <v>0.09</v>
      </c>
      <c r="Y283" t="n">
        <v>0.5</v>
      </c>
      <c r="Z283" t="n">
        <v>10</v>
      </c>
    </row>
    <row r="284">
      <c r="A284" t="n">
        <v>21</v>
      </c>
      <c r="B284" t="n">
        <v>50</v>
      </c>
      <c r="C284" t="inlineStr">
        <is>
          <t xml:space="preserve">CONCLUIDO	</t>
        </is>
      </c>
      <c r="D284" t="n">
        <v>5.5943</v>
      </c>
      <c r="E284" t="n">
        <v>17.88</v>
      </c>
      <c r="F284" t="n">
        <v>15.71</v>
      </c>
      <c r="G284" t="n">
        <v>157.06</v>
      </c>
      <c r="H284" t="n">
        <v>2.88</v>
      </c>
      <c r="I284" t="n">
        <v>6</v>
      </c>
      <c r="J284" t="n">
        <v>134.8</v>
      </c>
      <c r="K284" t="n">
        <v>41.65</v>
      </c>
      <c r="L284" t="n">
        <v>22</v>
      </c>
      <c r="M284" t="n">
        <v>2</v>
      </c>
      <c r="N284" t="n">
        <v>21.15</v>
      </c>
      <c r="O284" t="n">
        <v>16859.1</v>
      </c>
      <c r="P284" t="n">
        <v>125.01</v>
      </c>
      <c r="Q284" t="n">
        <v>198.04</v>
      </c>
      <c r="R284" t="n">
        <v>30.67</v>
      </c>
      <c r="S284" t="n">
        <v>21.27</v>
      </c>
      <c r="T284" t="n">
        <v>1992.49</v>
      </c>
      <c r="U284" t="n">
        <v>0.6899999999999999</v>
      </c>
      <c r="V284" t="n">
        <v>0.77</v>
      </c>
      <c r="W284" t="n">
        <v>0.12</v>
      </c>
      <c r="X284" t="n">
        <v>0.11</v>
      </c>
      <c r="Y284" t="n">
        <v>0.5</v>
      </c>
      <c r="Z284" t="n">
        <v>10</v>
      </c>
    </row>
    <row r="285">
      <c r="A285" t="n">
        <v>22</v>
      </c>
      <c r="B285" t="n">
        <v>50</v>
      </c>
      <c r="C285" t="inlineStr">
        <is>
          <t xml:space="preserve">CONCLUIDO	</t>
        </is>
      </c>
      <c r="D285" t="n">
        <v>5.5953</v>
      </c>
      <c r="E285" t="n">
        <v>17.87</v>
      </c>
      <c r="F285" t="n">
        <v>15.7</v>
      </c>
      <c r="G285" t="n">
        <v>157.03</v>
      </c>
      <c r="H285" t="n">
        <v>2.99</v>
      </c>
      <c r="I285" t="n">
        <v>6</v>
      </c>
      <c r="J285" t="n">
        <v>136.14</v>
      </c>
      <c r="K285" t="n">
        <v>41.65</v>
      </c>
      <c r="L285" t="n">
        <v>23</v>
      </c>
      <c r="M285" t="n">
        <v>1</v>
      </c>
      <c r="N285" t="n">
        <v>21.49</v>
      </c>
      <c r="O285" t="n">
        <v>17024.98</v>
      </c>
      <c r="P285" t="n">
        <v>124.69</v>
      </c>
      <c r="Q285" t="n">
        <v>198.05</v>
      </c>
      <c r="R285" t="n">
        <v>30.56</v>
      </c>
      <c r="S285" t="n">
        <v>21.27</v>
      </c>
      <c r="T285" t="n">
        <v>1937.63</v>
      </c>
      <c r="U285" t="n">
        <v>0.7</v>
      </c>
      <c r="V285" t="n">
        <v>0.77</v>
      </c>
      <c r="W285" t="n">
        <v>0.12</v>
      </c>
      <c r="X285" t="n">
        <v>0.11</v>
      </c>
      <c r="Y285" t="n">
        <v>0.5</v>
      </c>
      <c r="Z285" t="n">
        <v>10</v>
      </c>
    </row>
    <row r="286">
      <c r="A286" t="n">
        <v>23</v>
      </c>
      <c r="B286" t="n">
        <v>50</v>
      </c>
      <c r="C286" t="inlineStr">
        <is>
          <t xml:space="preserve">CONCLUIDO	</t>
        </is>
      </c>
      <c r="D286" t="n">
        <v>5.6119</v>
      </c>
      <c r="E286" t="n">
        <v>17.82</v>
      </c>
      <c r="F286" t="n">
        <v>15.67</v>
      </c>
      <c r="G286" t="n">
        <v>188.06</v>
      </c>
      <c r="H286" t="n">
        <v>3.09</v>
      </c>
      <c r="I286" t="n">
        <v>5</v>
      </c>
      <c r="J286" t="n">
        <v>137.49</v>
      </c>
      <c r="K286" t="n">
        <v>41.65</v>
      </c>
      <c r="L286" t="n">
        <v>24</v>
      </c>
      <c r="M286" t="n">
        <v>0</v>
      </c>
      <c r="N286" t="n">
        <v>21.84</v>
      </c>
      <c r="O286" t="n">
        <v>17191.35</v>
      </c>
      <c r="P286" t="n">
        <v>125.24</v>
      </c>
      <c r="Q286" t="n">
        <v>198.05</v>
      </c>
      <c r="R286" t="n">
        <v>29.51</v>
      </c>
      <c r="S286" t="n">
        <v>21.27</v>
      </c>
      <c r="T286" t="n">
        <v>1419.24</v>
      </c>
      <c r="U286" t="n">
        <v>0.72</v>
      </c>
      <c r="V286" t="n">
        <v>0.77</v>
      </c>
      <c r="W286" t="n">
        <v>0.12</v>
      </c>
      <c r="X286" t="n">
        <v>0.08</v>
      </c>
      <c r="Y286" t="n">
        <v>0.5</v>
      </c>
      <c r="Z286" t="n">
        <v>10</v>
      </c>
    </row>
    <row r="287">
      <c r="A287" t="n">
        <v>0</v>
      </c>
      <c r="B287" t="n">
        <v>25</v>
      </c>
      <c r="C287" t="inlineStr">
        <is>
          <t xml:space="preserve">CONCLUIDO	</t>
        </is>
      </c>
      <c r="D287" t="n">
        <v>4.9757</v>
      </c>
      <c r="E287" t="n">
        <v>20.1</v>
      </c>
      <c r="F287" t="n">
        <v>17.19</v>
      </c>
      <c r="G287" t="n">
        <v>12.89</v>
      </c>
      <c r="H287" t="n">
        <v>0.28</v>
      </c>
      <c r="I287" t="n">
        <v>80</v>
      </c>
      <c r="J287" t="n">
        <v>61.76</v>
      </c>
      <c r="K287" t="n">
        <v>28.92</v>
      </c>
      <c r="L287" t="n">
        <v>1</v>
      </c>
      <c r="M287" t="n">
        <v>78</v>
      </c>
      <c r="N287" t="n">
        <v>6.84</v>
      </c>
      <c r="O287" t="n">
        <v>7851.41</v>
      </c>
      <c r="P287" t="n">
        <v>109.85</v>
      </c>
      <c r="Q287" t="n">
        <v>198.05</v>
      </c>
      <c r="R287" t="n">
        <v>77.03</v>
      </c>
      <c r="S287" t="n">
        <v>21.27</v>
      </c>
      <c r="T287" t="n">
        <v>24804.35</v>
      </c>
      <c r="U287" t="n">
        <v>0.28</v>
      </c>
      <c r="V287" t="n">
        <v>0.71</v>
      </c>
      <c r="W287" t="n">
        <v>0.24</v>
      </c>
      <c r="X287" t="n">
        <v>1.6</v>
      </c>
      <c r="Y287" t="n">
        <v>0.5</v>
      </c>
      <c r="Z287" t="n">
        <v>10</v>
      </c>
    </row>
    <row r="288">
      <c r="A288" t="n">
        <v>1</v>
      </c>
      <c r="B288" t="n">
        <v>25</v>
      </c>
      <c r="C288" t="inlineStr">
        <is>
          <t xml:space="preserve">CONCLUIDO	</t>
        </is>
      </c>
      <c r="D288" t="n">
        <v>5.363</v>
      </c>
      <c r="E288" t="n">
        <v>18.65</v>
      </c>
      <c r="F288" t="n">
        <v>16.32</v>
      </c>
      <c r="G288" t="n">
        <v>25.77</v>
      </c>
      <c r="H288" t="n">
        <v>0.55</v>
      </c>
      <c r="I288" t="n">
        <v>38</v>
      </c>
      <c r="J288" t="n">
        <v>62.92</v>
      </c>
      <c r="K288" t="n">
        <v>28.92</v>
      </c>
      <c r="L288" t="n">
        <v>2</v>
      </c>
      <c r="M288" t="n">
        <v>36</v>
      </c>
      <c r="N288" t="n">
        <v>7</v>
      </c>
      <c r="O288" t="n">
        <v>7994.37</v>
      </c>
      <c r="P288" t="n">
        <v>102.14</v>
      </c>
      <c r="Q288" t="n">
        <v>198.05</v>
      </c>
      <c r="R288" t="n">
        <v>49.77</v>
      </c>
      <c r="S288" t="n">
        <v>21.27</v>
      </c>
      <c r="T288" t="n">
        <v>11385.04</v>
      </c>
      <c r="U288" t="n">
        <v>0.43</v>
      </c>
      <c r="V288" t="n">
        <v>0.74</v>
      </c>
      <c r="W288" t="n">
        <v>0.17</v>
      </c>
      <c r="X288" t="n">
        <v>0.73</v>
      </c>
      <c r="Y288" t="n">
        <v>0.5</v>
      </c>
      <c r="Z288" t="n">
        <v>10</v>
      </c>
    </row>
    <row r="289">
      <c r="A289" t="n">
        <v>2</v>
      </c>
      <c r="B289" t="n">
        <v>25</v>
      </c>
      <c r="C289" t="inlineStr">
        <is>
          <t xml:space="preserve">CONCLUIDO	</t>
        </is>
      </c>
      <c r="D289" t="n">
        <v>5.487</v>
      </c>
      <c r="E289" t="n">
        <v>18.23</v>
      </c>
      <c r="F289" t="n">
        <v>16.08</v>
      </c>
      <c r="G289" t="n">
        <v>38.6</v>
      </c>
      <c r="H289" t="n">
        <v>0.8100000000000001</v>
      </c>
      <c r="I289" t="n">
        <v>25</v>
      </c>
      <c r="J289" t="n">
        <v>64.08</v>
      </c>
      <c r="K289" t="n">
        <v>28.92</v>
      </c>
      <c r="L289" t="n">
        <v>3</v>
      </c>
      <c r="M289" t="n">
        <v>23</v>
      </c>
      <c r="N289" t="n">
        <v>7.16</v>
      </c>
      <c r="O289" t="n">
        <v>8137.65</v>
      </c>
      <c r="P289" t="n">
        <v>98.27</v>
      </c>
      <c r="Q289" t="n">
        <v>198.04</v>
      </c>
      <c r="R289" t="n">
        <v>42.41</v>
      </c>
      <c r="S289" t="n">
        <v>21.27</v>
      </c>
      <c r="T289" t="n">
        <v>7765.57</v>
      </c>
      <c r="U289" t="n">
        <v>0.5</v>
      </c>
      <c r="V289" t="n">
        <v>0.75</v>
      </c>
      <c r="W289" t="n">
        <v>0.15</v>
      </c>
      <c r="X289" t="n">
        <v>0.49</v>
      </c>
      <c r="Y289" t="n">
        <v>0.5</v>
      </c>
      <c r="Z289" t="n">
        <v>10</v>
      </c>
    </row>
    <row r="290">
      <c r="A290" t="n">
        <v>3</v>
      </c>
      <c r="B290" t="n">
        <v>25</v>
      </c>
      <c r="C290" t="inlineStr">
        <is>
          <t xml:space="preserve">CONCLUIDO	</t>
        </is>
      </c>
      <c r="D290" t="n">
        <v>5.5899</v>
      </c>
      <c r="E290" t="n">
        <v>17.89</v>
      </c>
      <c r="F290" t="n">
        <v>15.84</v>
      </c>
      <c r="G290" t="n">
        <v>52.81</v>
      </c>
      <c r="H290" t="n">
        <v>1.07</v>
      </c>
      <c r="I290" t="n">
        <v>18</v>
      </c>
      <c r="J290" t="n">
        <v>65.25</v>
      </c>
      <c r="K290" t="n">
        <v>28.92</v>
      </c>
      <c r="L290" t="n">
        <v>4</v>
      </c>
      <c r="M290" t="n">
        <v>16</v>
      </c>
      <c r="N290" t="n">
        <v>7.33</v>
      </c>
      <c r="O290" t="n">
        <v>8281.25</v>
      </c>
      <c r="P290" t="n">
        <v>94.43000000000001</v>
      </c>
      <c r="Q290" t="n">
        <v>198.05</v>
      </c>
      <c r="R290" t="n">
        <v>34.7</v>
      </c>
      <c r="S290" t="n">
        <v>21.27</v>
      </c>
      <c r="T290" t="n">
        <v>3946.84</v>
      </c>
      <c r="U290" t="n">
        <v>0.61</v>
      </c>
      <c r="V290" t="n">
        <v>0.77</v>
      </c>
      <c r="W290" t="n">
        <v>0.13</v>
      </c>
      <c r="X290" t="n">
        <v>0.25</v>
      </c>
      <c r="Y290" t="n">
        <v>0.5</v>
      </c>
      <c r="Z290" t="n">
        <v>10</v>
      </c>
    </row>
    <row r="291">
      <c r="A291" t="n">
        <v>4</v>
      </c>
      <c r="B291" t="n">
        <v>25</v>
      </c>
      <c r="C291" t="inlineStr">
        <is>
          <t xml:space="preserve">CONCLUIDO	</t>
        </is>
      </c>
      <c r="D291" t="n">
        <v>5.5911</v>
      </c>
      <c r="E291" t="n">
        <v>17.89</v>
      </c>
      <c r="F291" t="n">
        <v>15.88</v>
      </c>
      <c r="G291" t="n">
        <v>63.53</v>
      </c>
      <c r="H291" t="n">
        <v>1.31</v>
      </c>
      <c r="I291" t="n">
        <v>15</v>
      </c>
      <c r="J291" t="n">
        <v>66.42</v>
      </c>
      <c r="K291" t="n">
        <v>28.92</v>
      </c>
      <c r="L291" t="n">
        <v>5</v>
      </c>
      <c r="M291" t="n">
        <v>13</v>
      </c>
      <c r="N291" t="n">
        <v>7.49</v>
      </c>
      <c r="O291" t="n">
        <v>8425.16</v>
      </c>
      <c r="P291" t="n">
        <v>92.13</v>
      </c>
      <c r="Q291" t="n">
        <v>198.06</v>
      </c>
      <c r="R291" t="n">
        <v>36.2</v>
      </c>
      <c r="S291" t="n">
        <v>21.27</v>
      </c>
      <c r="T291" t="n">
        <v>4713.16</v>
      </c>
      <c r="U291" t="n">
        <v>0.59</v>
      </c>
      <c r="V291" t="n">
        <v>0.76</v>
      </c>
      <c r="W291" t="n">
        <v>0.13</v>
      </c>
      <c r="X291" t="n">
        <v>0.29</v>
      </c>
      <c r="Y291" t="n">
        <v>0.5</v>
      </c>
      <c r="Z291" t="n">
        <v>10</v>
      </c>
    </row>
    <row r="292">
      <c r="A292" t="n">
        <v>5</v>
      </c>
      <c r="B292" t="n">
        <v>25</v>
      </c>
      <c r="C292" t="inlineStr">
        <is>
          <t xml:space="preserve">CONCLUIDO	</t>
        </is>
      </c>
      <c r="D292" t="n">
        <v>5.6206</v>
      </c>
      <c r="E292" t="n">
        <v>17.79</v>
      </c>
      <c r="F292" t="n">
        <v>15.83</v>
      </c>
      <c r="G292" t="n">
        <v>79.15000000000001</v>
      </c>
      <c r="H292" t="n">
        <v>1.55</v>
      </c>
      <c r="I292" t="n">
        <v>12</v>
      </c>
      <c r="J292" t="n">
        <v>67.59</v>
      </c>
      <c r="K292" t="n">
        <v>28.92</v>
      </c>
      <c r="L292" t="n">
        <v>6</v>
      </c>
      <c r="M292" t="n">
        <v>10</v>
      </c>
      <c r="N292" t="n">
        <v>7.66</v>
      </c>
      <c r="O292" t="n">
        <v>8569.4</v>
      </c>
      <c r="P292" t="n">
        <v>89.45999999999999</v>
      </c>
      <c r="Q292" t="n">
        <v>198.04</v>
      </c>
      <c r="R292" t="n">
        <v>34.61</v>
      </c>
      <c r="S292" t="n">
        <v>21.27</v>
      </c>
      <c r="T292" t="n">
        <v>3933.68</v>
      </c>
      <c r="U292" t="n">
        <v>0.61</v>
      </c>
      <c r="V292" t="n">
        <v>0.77</v>
      </c>
      <c r="W292" t="n">
        <v>0.13</v>
      </c>
      <c r="X292" t="n">
        <v>0.23</v>
      </c>
      <c r="Y292" t="n">
        <v>0.5</v>
      </c>
      <c r="Z292" t="n">
        <v>10</v>
      </c>
    </row>
    <row r="293">
      <c r="A293" t="n">
        <v>6</v>
      </c>
      <c r="B293" t="n">
        <v>25</v>
      </c>
      <c r="C293" t="inlineStr">
        <is>
          <t xml:space="preserve">CONCLUIDO	</t>
        </is>
      </c>
      <c r="D293" t="n">
        <v>5.6471</v>
      </c>
      <c r="E293" t="n">
        <v>17.71</v>
      </c>
      <c r="F293" t="n">
        <v>15.77</v>
      </c>
      <c r="G293" t="n">
        <v>94.64</v>
      </c>
      <c r="H293" t="n">
        <v>1.78</v>
      </c>
      <c r="I293" t="n">
        <v>10</v>
      </c>
      <c r="J293" t="n">
        <v>68.76000000000001</v>
      </c>
      <c r="K293" t="n">
        <v>28.92</v>
      </c>
      <c r="L293" t="n">
        <v>7</v>
      </c>
      <c r="M293" t="n">
        <v>6</v>
      </c>
      <c r="N293" t="n">
        <v>7.83</v>
      </c>
      <c r="O293" t="n">
        <v>8713.950000000001</v>
      </c>
      <c r="P293" t="n">
        <v>87.05</v>
      </c>
      <c r="Q293" t="n">
        <v>198.04</v>
      </c>
      <c r="R293" t="n">
        <v>32.77</v>
      </c>
      <c r="S293" t="n">
        <v>21.27</v>
      </c>
      <c r="T293" t="n">
        <v>3022.04</v>
      </c>
      <c r="U293" t="n">
        <v>0.65</v>
      </c>
      <c r="V293" t="n">
        <v>0.77</v>
      </c>
      <c r="W293" t="n">
        <v>0.13</v>
      </c>
      <c r="X293" t="n">
        <v>0.18</v>
      </c>
      <c r="Y293" t="n">
        <v>0.5</v>
      </c>
      <c r="Z293" t="n">
        <v>10</v>
      </c>
    </row>
    <row r="294">
      <c r="A294" t="n">
        <v>7</v>
      </c>
      <c r="B294" t="n">
        <v>25</v>
      </c>
      <c r="C294" t="inlineStr">
        <is>
          <t xml:space="preserve">CONCLUIDO	</t>
        </is>
      </c>
      <c r="D294" t="n">
        <v>5.6421</v>
      </c>
      <c r="E294" t="n">
        <v>17.72</v>
      </c>
      <c r="F294" t="n">
        <v>15.79</v>
      </c>
      <c r="G294" t="n">
        <v>94.73</v>
      </c>
      <c r="H294" t="n">
        <v>2</v>
      </c>
      <c r="I294" t="n">
        <v>10</v>
      </c>
      <c r="J294" t="n">
        <v>69.93000000000001</v>
      </c>
      <c r="K294" t="n">
        <v>28.92</v>
      </c>
      <c r="L294" t="n">
        <v>8</v>
      </c>
      <c r="M294" t="n">
        <v>3</v>
      </c>
      <c r="N294" t="n">
        <v>8.01</v>
      </c>
      <c r="O294" t="n">
        <v>8858.84</v>
      </c>
      <c r="P294" t="n">
        <v>85.70999999999999</v>
      </c>
      <c r="Q294" t="n">
        <v>198.04</v>
      </c>
      <c r="R294" t="n">
        <v>33.14</v>
      </c>
      <c r="S294" t="n">
        <v>21.27</v>
      </c>
      <c r="T294" t="n">
        <v>3207.65</v>
      </c>
      <c r="U294" t="n">
        <v>0.64</v>
      </c>
      <c r="V294" t="n">
        <v>0.77</v>
      </c>
      <c r="W294" t="n">
        <v>0.13</v>
      </c>
      <c r="X294" t="n">
        <v>0.2</v>
      </c>
      <c r="Y294" t="n">
        <v>0.5</v>
      </c>
      <c r="Z294" t="n">
        <v>10</v>
      </c>
    </row>
    <row r="295">
      <c r="A295" t="n">
        <v>8</v>
      </c>
      <c r="B295" t="n">
        <v>25</v>
      </c>
      <c r="C295" t="inlineStr">
        <is>
          <t xml:space="preserve">CONCLUIDO	</t>
        </is>
      </c>
      <c r="D295" t="n">
        <v>5.656</v>
      </c>
      <c r="E295" t="n">
        <v>17.68</v>
      </c>
      <c r="F295" t="n">
        <v>15.76</v>
      </c>
      <c r="G295" t="n">
        <v>105.06</v>
      </c>
      <c r="H295" t="n">
        <v>2.21</v>
      </c>
      <c r="I295" t="n">
        <v>9</v>
      </c>
      <c r="J295" t="n">
        <v>71.11</v>
      </c>
      <c r="K295" t="n">
        <v>28.92</v>
      </c>
      <c r="L295" t="n">
        <v>9</v>
      </c>
      <c r="M295" t="n">
        <v>0</v>
      </c>
      <c r="N295" t="n">
        <v>8.19</v>
      </c>
      <c r="O295" t="n">
        <v>9004.040000000001</v>
      </c>
      <c r="P295" t="n">
        <v>86.95999999999999</v>
      </c>
      <c r="Q295" t="n">
        <v>198.04</v>
      </c>
      <c r="R295" t="n">
        <v>32.11</v>
      </c>
      <c r="S295" t="n">
        <v>21.27</v>
      </c>
      <c r="T295" t="n">
        <v>2697.96</v>
      </c>
      <c r="U295" t="n">
        <v>0.66</v>
      </c>
      <c r="V295" t="n">
        <v>0.77</v>
      </c>
      <c r="W295" t="n">
        <v>0.13</v>
      </c>
      <c r="X295" t="n">
        <v>0.17</v>
      </c>
      <c r="Y295" t="n">
        <v>0.5</v>
      </c>
      <c r="Z295" t="n">
        <v>10</v>
      </c>
    </row>
    <row r="296">
      <c r="A296" t="n">
        <v>0</v>
      </c>
      <c r="B296" t="n">
        <v>85</v>
      </c>
      <c r="C296" t="inlineStr">
        <is>
          <t xml:space="preserve">CONCLUIDO	</t>
        </is>
      </c>
      <c r="D296" t="n">
        <v>3.6413</v>
      </c>
      <c r="E296" t="n">
        <v>27.46</v>
      </c>
      <c r="F296" t="n">
        <v>19.16</v>
      </c>
      <c r="G296" t="n">
        <v>6.57</v>
      </c>
      <c r="H296" t="n">
        <v>0.11</v>
      </c>
      <c r="I296" t="n">
        <v>175</v>
      </c>
      <c r="J296" t="n">
        <v>167.88</v>
      </c>
      <c r="K296" t="n">
        <v>51.39</v>
      </c>
      <c r="L296" t="n">
        <v>1</v>
      </c>
      <c r="M296" t="n">
        <v>173</v>
      </c>
      <c r="N296" t="n">
        <v>30.49</v>
      </c>
      <c r="O296" t="n">
        <v>20939.59</v>
      </c>
      <c r="P296" t="n">
        <v>242.29</v>
      </c>
      <c r="Q296" t="n">
        <v>198.07</v>
      </c>
      <c r="R296" t="n">
        <v>138.91</v>
      </c>
      <c r="S296" t="n">
        <v>21.27</v>
      </c>
      <c r="T296" t="n">
        <v>55268.38</v>
      </c>
      <c r="U296" t="n">
        <v>0.15</v>
      </c>
      <c r="V296" t="n">
        <v>0.63</v>
      </c>
      <c r="W296" t="n">
        <v>0.38</v>
      </c>
      <c r="X296" t="n">
        <v>3.56</v>
      </c>
      <c r="Y296" t="n">
        <v>0.5</v>
      </c>
      <c r="Z296" t="n">
        <v>10</v>
      </c>
    </row>
    <row r="297">
      <c r="A297" t="n">
        <v>1</v>
      </c>
      <c r="B297" t="n">
        <v>85</v>
      </c>
      <c r="C297" t="inlineStr">
        <is>
          <t xml:space="preserve">CONCLUIDO	</t>
        </is>
      </c>
      <c r="D297" t="n">
        <v>4.4991</v>
      </c>
      <c r="E297" t="n">
        <v>22.23</v>
      </c>
      <c r="F297" t="n">
        <v>17.18</v>
      </c>
      <c r="G297" t="n">
        <v>13.05</v>
      </c>
      <c r="H297" t="n">
        <v>0.21</v>
      </c>
      <c r="I297" t="n">
        <v>79</v>
      </c>
      <c r="J297" t="n">
        <v>169.33</v>
      </c>
      <c r="K297" t="n">
        <v>51.39</v>
      </c>
      <c r="L297" t="n">
        <v>2</v>
      </c>
      <c r="M297" t="n">
        <v>77</v>
      </c>
      <c r="N297" t="n">
        <v>30.94</v>
      </c>
      <c r="O297" t="n">
        <v>21118.46</v>
      </c>
      <c r="P297" t="n">
        <v>216.52</v>
      </c>
      <c r="Q297" t="n">
        <v>198.06</v>
      </c>
      <c r="R297" t="n">
        <v>76.56</v>
      </c>
      <c r="S297" t="n">
        <v>21.27</v>
      </c>
      <c r="T297" t="n">
        <v>24574.12</v>
      </c>
      <c r="U297" t="n">
        <v>0.28</v>
      </c>
      <c r="V297" t="n">
        <v>0.71</v>
      </c>
      <c r="W297" t="n">
        <v>0.24</v>
      </c>
      <c r="X297" t="n">
        <v>1.58</v>
      </c>
      <c r="Y297" t="n">
        <v>0.5</v>
      </c>
      <c r="Z297" t="n">
        <v>10</v>
      </c>
    </row>
    <row r="298">
      <c r="A298" t="n">
        <v>2</v>
      </c>
      <c r="B298" t="n">
        <v>85</v>
      </c>
      <c r="C298" t="inlineStr">
        <is>
          <t xml:space="preserve">CONCLUIDO	</t>
        </is>
      </c>
      <c r="D298" t="n">
        <v>4.8333</v>
      </c>
      <c r="E298" t="n">
        <v>20.69</v>
      </c>
      <c r="F298" t="n">
        <v>16.59</v>
      </c>
      <c r="G298" t="n">
        <v>19.52</v>
      </c>
      <c r="H298" t="n">
        <v>0.31</v>
      </c>
      <c r="I298" t="n">
        <v>51</v>
      </c>
      <c r="J298" t="n">
        <v>170.79</v>
      </c>
      <c r="K298" t="n">
        <v>51.39</v>
      </c>
      <c r="L298" t="n">
        <v>3</v>
      </c>
      <c r="M298" t="n">
        <v>49</v>
      </c>
      <c r="N298" t="n">
        <v>31.4</v>
      </c>
      <c r="O298" t="n">
        <v>21297.94</v>
      </c>
      <c r="P298" t="n">
        <v>208.6</v>
      </c>
      <c r="Q298" t="n">
        <v>198.05</v>
      </c>
      <c r="R298" t="n">
        <v>58.45</v>
      </c>
      <c r="S298" t="n">
        <v>21.27</v>
      </c>
      <c r="T298" t="n">
        <v>15659.75</v>
      </c>
      <c r="U298" t="n">
        <v>0.36</v>
      </c>
      <c r="V298" t="n">
        <v>0.73</v>
      </c>
      <c r="W298" t="n">
        <v>0.18</v>
      </c>
      <c r="X298" t="n">
        <v>0.99</v>
      </c>
      <c r="Y298" t="n">
        <v>0.5</v>
      </c>
      <c r="Z298" t="n">
        <v>10</v>
      </c>
    </row>
    <row r="299">
      <c r="A299" t="n">
        <v>3</v>
      </c>
      <c r="B299" t="n">
        <v>85</v>
      </c>
      <c r="C299" t="inlineStr">
        <is>
          <t xml:space="preserve">CONCLUIDO	</t>
        </is>
      </c>
      <c r="D299" t="n">
        <v>5.0056</v>
      </c>
      <c r="E299" t="n">
        <v>19.98</v>
      </c>
      <c r="F299" t="n">
        <v>16.32</v>
      </c>
      <c r="G299" t="n">
        <v>25.76</v>
      </c>
      <c r="H299" t="n">
        <v>0.41</v>
      </c>
      <c r="I299" t="n">
        <v>38</v>
      </c>
      <c r="J299" t="n">
        <v>172.25</v>
      </c>
      <c r="K299" t="n">
        <v>51.39</v>
      </c>
      <c r="L299" t="n">
        <v>4</v>
      </c>
      <c r="M299" t="n">
        <v>36</v>
      </c>
      <c r="N299" t="n">
        <v>31.86</v>
      </c>
      <c r="O299" t="n">
        <v>21478.05</v>
      </c>
      <c r="P299" t="n">
        <v>204.73</v>
      </c>
      <c r="Q299" t="n">
        <v>198.06</v>
      </c>
      <c r="R299" t="n">
        <v>49.67</v>
      </c>
      <c r="S299" t="n">
        <v>21.27</v>
      </c>
      <c r="T299" t="n">
        <v>11331.16</v>
      </c>
      <c r="U299" t="n">
        <v>0.43</v>
      </c>
      <c r="V299" t="n">
        <v>0.74</v>
      </c>
      <c r="W299" t="n">
        <v>0.17</v>
      </c>
      <c r="X299" t="n">
        <v>0.72</v>
      </c>
      <c r="Y299" t="n">
        <v>0.5</v>
      </c>
      <c r="Z299" t="n">
        <v>10</v>
      </c>
    </row>
    <row r="300">
      <c r="A300" t="n">
        <v>4</v>
      </c>
      <c r="B300" t="n">
        <v>85</v>
      </c>
      <c r="C300" t="inlineStr">
        <is>
          <t xml:space="preserve">CONCLUIDO	</t>
        </is>
      </c>
      <c r="D300" t="n">
        <v>5.1088</v>
      </c>
      <c r="E300" t="n">
        <v>19.57</v>
      </c>
      <c r="F300" t="n">
        <v>16.18</v>
      </c>
      <c r="G300" t="n">
        <v>32.37</v>
      </c>
      <c r="H300" t="n">
        <v>0.51</v>
      </c>
      <c r="I300" t="n">
        <v>30</v>
      </c>
      <c r="J300" t="n">
        <v>173.71</v>
      </c>
      <c r="K300" t="n">
        <v>51.39</v>
      </c>
      <c r="L300" t="n">
        <v>5</v>
      </c>
      <c r="M300" t="n">
        <v>28</v>
      </c>
      <c r="N300" t="n">
        <v>32.32</v>
      </c>
      <c r="O300" t="n">
        <v>21658.78</v>
      </c>
      <c r="P300" t="n">
        <v>202.48</v>
      </c>
      <c r="Q300" t="n">
        <v>198.04</v>
      </c>
      <c r="R300" t="n">
        <v>45.73</v>
      </c>
      <c r="S300" t="n">
        <v>21.27</v>
      </c>
      <c r="T300" t="n">
        <v>9405.110000000001</v>
      </c>
      <c r="U300" t="n">
        <v>0.47</v>
      </c>
      <c r="V300" t="n">
        <v>0.75</v>
      </c>
      <c r="W300" t="n">
        <v>0.16</v>
      </c>
      <c r="X300" t="n">
        <v>0.59</v>
      </c>
      <c r="Y300" t="n">
        <v>0.5</v>
      </c>
      <c r="Z300" t="n">
        <v>10</v>
      </c>
    </row>
    <row r="301">
      <c r="A301" t="n">
        <v>5</v>
      </c>
      <c r="B301" t="n">
        <v>85</v>
      </c>
      <c r="C301" t="inlineStr">
        <is>
          <t xml:space="preserve">CONCLUIDO	</t>
        </is>
      </c>
      <c r="D301" t="n">
        <v>5.182</v>
      </c>
      <c r="E301" t="n">
        <v>19.3</v>
      </c>
      <c r="F301" t="n">
        <v>16.08</v>
      </c>
      <c r="G301" t="n">
        <v>38.59</v>
      </c>
      <c r="H301" t="n">
        <v>0.61</v>
      </c>
      <c r="I301" t="n">
        <v>25</v>
      </c>
      <c r="J301" t="n">
        <v>175.18</v>
      </c>
      <c r="K301" t="n">
        <v>51.39</v>
      </c>
      <c r="L301" t="n">
        <v>6</v>
      </c>
      <c r="M301" t="n">
        <v>23</v>
      </c>
      <c r="N301" t="n">
        <v>32.79</v>
      </c>
      <c r="O301" t="n">
        <v>21840.16</v>
      </c>
      <c r="P301" t="n">
        <v>200.78</v>
      </c>
      <c r="Q301" t="n">
        <v>198.05</v>
      </c>
      <c r="R301" t="n">
        <v>42.37</v>
      </c>
      <c r="S301" t="n">
        <v>21.27</v>
      </c>
      <c r="T301" t="n">
        <v>7748.16</v>
      </c>
      <c r="U301" t="n">
        <v>0.5</v>
      </c>
      <c r="V301" t="n">
        <v>0.75</v>
      </c>
      <c r="W301" t="n">
        <v>0.15</v>
      </c>
      <c r="X301" t="n">
        <v>0.48</v>
      </c>
      <c r="Y301" t="n">
        <v>0.5</v>
      </c>
      <c r="Z301" t="n">
        <v>10</v>
      </c>
    </row>
    <row r="302">
      <c r="A302" t="n">
        <v>6</v>
      </c>
      <c r="B302" t="n">
        <v>85</v>
      </c>
      <c r="C302" t="inlineStr">
        <is>
          <t xml:space="preserve">CONCLUIDO	</t>
        </is>
      </c>
      <c r="D302" t="n">
        <v>5.2265</v>
      </c>
      <c r="E302" t="n">
        <v>19.13</v>
      </c>
      <c r="F302" t="n">
        <v>16.02</v>
      </c>
      <c r="G302" t="n">
        <v>43.68</v>
      </c>
      <c r="H302" t="n">
        <v>0.7</v>
      </c>
      <c r="I302" t="n">
        <v>22</v>
      </c>
      <c r="J302" t="n">
        <v>176.66</v>
      </c>
      <c r="K302" t="n">
        <v>51.39</v>
      </c>
      <c r="L302" t="n">
        <v>7</v>
      </c>
      <c r="M302" t="n">
        <v>20</v>
      </c>
      <c r="N302" t="n">
        <v>33.27</v>
      </c>
      <c r="O302" t="n">
        <v>22022.17</v>
      </c>
      <c r="P302" t="n">
        <v>199.84</v>
      </c>
      <c r="Q302" t="n">
        <v>198.04</v>
      </c>
      <c r="R302" t="n">
        <v>40.34</v>
      </c>
      <c r="S302" t="n">
        <v>21.27</v>
      </c>
      <c r="T302" t="n">
        <v>6746.71</v>
      </c>
      <c r="U302" t="n">
        <v>0.53</v>
      </c>
      <c r="V302" t="n">
        <v>0.76</v>
      </c>
      <c r="W302" t="n">
        <v>0.14</v>
      </c>
      <c r="X302" t="n">
        <v>0.42</v>
      </c>
      <c r="Y302" t="n">
        <v>0.5</v>
      </c>
      <c r="Z302" t="n">
        <v>10</v>
      </c>
    </row>
    <row r="303">
      <c r="A303" t="n">
        <v>7</v>
      </c>
      <c r="B303" t="n">
        <v>85</v>
      </c>
      <c r="C303" t="inlineStr">
        <is>
          <t xml:space="preserve">CONCLUIDO	</t>
        </is>
      </c>
      <c r="D303" t="n">
        <v>5.2723</v>
      </c>
      <c r="E303" t="n">
        <v>18.97</v>
      </c>
      <c r="F303" t="n">
        <v>15.95</v>
      </c>
      <c r="G303" t="n">
        <v>50.37</v>
      </c>
      <c r="H303" t="n">
        <v>0.8</v>
      </c>
      <c r="I303" t="n">
        <v>19</v>
      </c>
      <c r="J303" t="n">
        <v>178.14</v>
      </c>
      <c r="K303" t="n">
        <v>51.39</v>
      </c>
      <c r="L303" t="n">
        <v>8</v>
      </c>
      <c r="M303" t="n">
        <v>17</v>
      </c>
      <c r="N303" t="n">
        <v>33.75</v>
      </c>
      <c r="O303" t="n">
        <v>22204.83</v>
      </c>
      <c r="P303" t="n">
        <v>198.24</v>
      </c>
      <c r="Q303" t="n">
        <v>198.04</v>
      </c>
      <c r="R303" t="n">
        <v>38.3</v>
      </c>
      <c r="S303" t="n">
        <v>21.27</v>
      </c>
      <c r="T303" t="n">
        <v>5743.92</v>
      </c>
      <c r="U303" t="n">
        <v>0.5600000000000001</v>
      </c>
      <c r="V303" t="n">
        <v>0.76</v>
      </c>
      <c r="W303" t="n">
        <v>0.14</v>
      </c>
      <c r="X303" t="n">
        <v>0.36</v>
      </c>
      <c r="Y303" t="n">
        <v>0.5</v>
      </c>
      <c r="Z303" t="n">
        <v>10</v>
      </c>
    </row>
    <row r="304">
      <c r="A304" t="n">
        <v>8</v>
      </c>
      <c r="B304" t="n">
        <v>85</v>
      </c>
      <c r="C304" t="inlineStr">
        <is>
          <t xml:space="preserve">CONCLUIDO	</t>
        </is>
      </c>
      <c r="D304" t="n">
        <v>5.2994</v>
      </c>
      <c r="E304" t="n">
        <v>18.87</v>
      </c>
      <c r="F304" t="n">
        <v>15.92</v>
      </c>
      <c r="G304" t="n">
        <v>56.19</v>
      </c>
      <c r="H304" t="n">
        <v>0.89</v>
      </c>
      <c r="I304" t="n">
        <v>17</v>
      </c>
      <c r="J304" t="n">
        <v>179.63</v>
      </c>
      <c r="K304" t="n">
        <v>51.39</v>
      </c>
      <c r="L304" t="n">
        <v>9</v>
      </c>
      <c r="M304" t="n">
        <v>15</v>
      </c>
      <c r="N304" t="n">
        <v>34.24</v>
      </c>
      <c r="O304" t="n">
        <v>22388.15</v>
      </c>
      <c r="P304" t="n">
        <v>197.53</v>
      </c>
      <c r="Q304" t="n">
        <v>198.04</v>
      </c>
      <c r="R304" t="n">
        <v>37.47</v>
      </c>
      <c r="S304" t="n">
        <v>21.27</v>
      </c>
      <c r="T304" t="n">
        <v>5335.55</v>
      </c>
      <c r="U304" t="n">
        <v>0.57</v>
      </c>
      <c r="V304" t="n">
        <v>0.76</v>
      </c>
      <c r="W304" t="n">
        <v>0.14</v>
      </c>
      <c r="X304" t="n">
        <v>0.33</v>
      </c>
      <c r="Y304" t="n">
        <v>0.5</v>
      </c>
      <c r="Z304" t="n">
        <v>10</v>
      </c>
    </row>
    <row r="305">
      <c r="A305" t="n">
        <v>9</v>
      </c>
      <c r="B305" t="n">
        <v>85</v>
      </c>
      <c r="C305" t="inlineStr">
        <is>
          <t xml:space="preserve">CONCLUIDO	</t>
        </is>
      </c>
      <c r="D305" t="n">
        <v>5.3144</v>
      </c>
      <c r="E305" t="n">
        <v>18.82</v>
      </c>
      <c r="F305" t="n">
        <v>15.9</v>
      </c>
      <c r="G305" t="n">
        <v>59.63</v>
      </c>
      <c r="H305" t="n">
        <v>0.98</v>
      </c>
      <c r="I305" t="n">
        <v>16</v>
      </c>
      <c r="J305" t="n">
        <v>181.12</v>
      </c>
      <c r="K305" t="n">
        <v>51.39</v>
      </c>
      <c r="L305" t="n">
        <v>10</v>
      </c>
      <c r="M305" t="n">
        <v>14</v>
      </c>
      <c r="N305" t="n">
        <v>34.73</v>
      </c>
      <c r="O305" t="n">
        <v>22572.13</v>
      </c>
      <c r="P305" t="n">
        <v>196.78</v>
      </c>
      <c r="Q305" t="n">
        <v>198.04</v>
      </c>
      <c r="R305" t="n">
        <v>36.92</v>
      </c>
      <c r="S305" t="n">
        <v>21.27</v>
      </c>
      <c r="T305" t="n">
        <v>5067.73</v>
      </c>
      <c r="U305" t="n">
        <v>0.58</v>
      </c>
      <c r="V305" t="n">
        <v>0.76</v>
      </c>
      <c r="W305" t="n">
        <v>0.13</v>
      </c>
      <c r="X305" t="n">
        <v>0.31</v>
      </c>
      <c r="Y305" t="n">
        <v>0.5</v>
      </c>
      <c r="Z305" t="n">
        <v>10</v>
      </c>
    </row>
    <row r="306">
      <c r="A306" t="n">
        <v>10</v>
      </c>
      <c r="B306" t="n">
        <v>85</v>
      </c>
      <c r="C306" t="inlineStr">
        <is>
          <t xml:space="preserve">CONCLUIDO	</t>
        </is>
      </c>
      <c r="D306" t="n">
        <v>5.3461</v>
      </c>
      <c r="E306" t="n">
        <v>18.71</v>
      </c>
      <c r="F306" t="n">
        <v>15.86</v>
      </c>
      <c r="G306" t="n">
        <v>67.95999999999999</v>
      </c>
      <c r="H306" t="n">
        <v>1.07</v>
      </c>
      <c r="I306" t="n">
        <v>14</v>
      </c>
      <c r="J306" t="n">
        <v>182.62</v>
      </c>
      <c r="K306" t="n">
        <v>51.39</v>
      </c>
      <c r="L306" t="n">
        <v>11</v>
      </c>
      <c r="M306" t="n">
        <v>12</v>
      </c>
      <c r="N306" t="n">
        <v>35.22</v>
      </c>
      <c r="O306" t="n">
        <v>22756.91</v>
      </c>
      <c r="P306" t="n">
        <v>196.11</v>
      </c>
      <c r="Q306" t="n">
        <v>198.04</v>
      </c>
      <c r="R306" t="n">
        <v>35.45</v>
      </c>
      <c r="S306" t="n">
        <v>21.27</v>
      </c>
      <c r="T306" t="n">
        <v>4341.61</v>
      </c>
      <c r="U306" t="n">
        <v>0.6</v>
      </c>
      <c r="V306" t="n">
        <v>0.76</v>
      </c>
      <c r="W306" t="n">
        <v>0.13</v>
      </c>
      <c r="X306" t="n">
        <v>0.26</v>
      </c>
      <c r="Y306" t="n">
        <v>0.5</v>
      </c>
      <c r="Z306" t="n">
        <v>10</v>
      </c>
    </row>
    <row r="307">
      <c r="A307" t="n">
        <v>11</v>
      </c>
      <c r="B307" t="n">
        <v>85</v>
      </c>
      <c r="C307" t="inlineStr">
        <is>
          <t xml:space="preserve">CONCLUIDO	</t>
        </is>
      </c>
      <c r="D307" t="n">
        <v>5.3642</v>
      </c>
      <c r="E307" t="n">
        <v>18.64</v>
      </c>
      <c r="F307" t="n">
        <v>15.83</v>
      </c>
      <c r="G307" t="n">
        <v>73.06</v>
      </c>
      <c r="H307" t="n">
        <v>1.16</v>
      </c>
      <c r="I307" t="n">
        <v>13</v>
      </c>
      <c r="J307" t="n">
        <v>184.12</v>
      </c>
      <c r="K307" t="n">
        <v>51.39</v>
      </c>
      <c r="L307" t="n">
        <v>12</v>
      </c>
      <c r="M307" t="n">
        <v>11</v>
      </c>
      <c r="N307" t="n">
        <v>35.73</v>
      </c>
      <c r="O307" t="n">
        <v>22942.24</v>
      </c>
      <c r="P307" t="n">
        <v>195.39</v>
      </c>
      <c r="Q307" t="n">
        <v>198.05</v>
      </c>
      <c r="R307" t="n">
        <v>34.5</v>
      </c>
      <c r="S307" t="n">
        <v>21.27</v>
      </c>
      <c r="T307" t="n">
        <v>3875.43</v>
      </c>
      <c r="U307" t="n">
        <v>0.62</v>
      </c>
      <c r="V307" t="n">
        <v>0.77</v>
      </c>
      <c r="W307" t="n">
        <v>0.13</v>
      </c>
      <c r="X307" t="n">
        <v>0.23</v>
      </c>
      <c r="Y307" t="n">
        <v>0.5</v>
      </c>
      <c r="Z307" t="n">
        <v>10</v>
      </c>
    </row>
    <row r="308">
      <c r="A308" t="n">
        <v>12</v>
      </c>
      <c r="B308" t="n">
        <v>85</v>
      </c>
      <c r="C308" t="inlineStr">
        <is>
          <t xml:space="preserve">CONCLUIDO	</t>
        </is>
      </c>
      <c r="D308" t="n">
        <v>5.3779</v>
      </c>
      <c r="E308" t="n">
        <v>18.59</v>
      </c>
      <c r="F308" t="n">
        <v>15.82</v>
      </c>
      <c r="G308" t="n">
        <v>79.08</v>
      </c>
      <c r="H308" t="n">
        <v>1.24</v>
      </c>
      <c r="I308" t="n">
        <v>12</v>
      </c>
      <c r="J308" t="n">
        <v>185.63</v>
      </c>
      <c r="K308" t="n">
        <v>51.39</v>
      </c>
      <c r="L308" t="n">
        <v>13</v>
      </c>
      <c r="M308" t="n">
        <v>10</v>
      </c>
      <c r="N308" t="n">
        <v>36.24</v>
      </c>
      <c r="O308" t="n">
        <v>23128.27</v>
      </c>
      <c r="P308" t="n">
        <v>194.52</v>
      </c>
      <c r="Q308" t="n">
        <v>198.05</v>
      </c>
      <c r="R308" t="n">
        <v>34.3</v>
      </c>
      <c r="S308" t="n">
        <v>21.27</v>
      </c>
      <c r="T308" t="n">
        <v>3780.22</v>
      </c>
      <c r="U308" t="n">
        <v>0.62</v>
      </c>
      <c r="V308" t="n">
        <v>0.77</v>
      </c>
      <c r="W308" t="n">
        <v>0.12</v>
      </c>
      <c r="X308" t="n">
        <v>0.22</v>
      </c>
      <c r="Y308" t="n">
        <v>0.5</v>
      </c>
      <c r="Z308" t="n">
        <v>10</v>
      </c>
    </row>
    <row r="309">
      <c r="A309" t="n">
        <v>13</v>
      </c>
      <c r="B309" t="n">
        <v>85</v>
      </c>
      <c r="C309" t="inlineStr">
        <is>
          <t xml:space="preserve">CONCLUIDO	</t>
        </is>
      </c>
      <c r="D309" t="n">
        <v>5.3921</v>
      </c>
      <c r="E309" t="n">
        <v>18.55</v>
      </c>
      <c r="F309" t="n">
        <v>15.8</v>
      </c>
      <c r="G309" t="n">
        <v>86.18000000000001</v>
      </c>
      <c r="H309" t="n">
        <v>1.33</v>
      </c>
      <c r="I309" t="n">
        <v>11</v>
      </c>
      <c r="J309" t="n">
        <v>187.14</v>
      </c>
      <c r="K309" t="n">
        <v>51.39</v>
      </c>
      <c r="L309" t="n">
        <v>14</v>
      </c>
      <c r="M309" t="n">
        <v>9</v>
      </c>
      <c r="N309" t="n">
        <v>36.75</v>
      </c>
      <c r="O309" t="n">
        <v>23314.98</v>
      </c>
      <c r="P309" t="n">
        <v>193.83</v>
      </c>
      <c r="Q309" t="n">
        <v>198.06</v>
      </c>
      <c r="R309" t="n">
        <v>33.72</v>
      </c>
      <c r="S309" t="n">
        <v>21.27</v>
      </c>
      <c r="T309" t="n">
        <v>3492.5</v>
      </c>
      <c r="U309" t="n">
        <v>0.63</v>
      </c>
      <c r="V309" t="n">
        <v>0.77</v>
      </c>
      <c r="W309" t="n">
        <v>0.12</v>
      </c>
      <c r="X309" t="n">
        <v>0.21</v>
      </c>
      <c r="Y309" t="n">
        <v>0.5</v>
      </c>
      <c r="Z309" t="n">
        <v>10</v>
      </c>
    </row>
    <row r="310">
      <c r="A310" t="n">
        <v>14</v>
      </c>
      <c r="B310" t="n">
        <v>85</v>
      </c>
      <c r="C310" t="inlineStr">
        <is>
          <t xml:space="preserve">CONCLUIDO	</t>
        </is>
      </c>
      <c r="D310" t="n">
        <v>5.3925</v>
      </c>
      <c r="E310" t="n">
        <v>18.54</v>
      </c>
      <c r="F310" t="n">
        <v>15.8</v>
      </c>
      <c r="G310" t="n">
        <v>86.18000000000001</v>
      </c>
      <c r="H310" t="n">
        <v>1.41</v>
      </c>
      <c r="I310" t="n">
        <v>11</v>
      </c>
      <c r="J310" t="n">
        <v>188.66</v>
      </c>
      <c r="K310" t="n">
        <v>51.39</v>
      </c>
      <c r="L310" t="n">
        <v>15</v>
      </c>
      <c r="M310" t="n">
        <v>9</v>
      </c>
      <c r="N310" t="n">
        <v>37.27</v>
      </c>
      <c r="O310" t="n">
        <v>23502.4</v>
      </c>
      <c r="P310" t="n">
        <v>193.84</v>
      </c>
      <c r="Q310" t="n">
        <v>198.04</v>
      </c>
      <c r="R310" t="n">
        <v>33.62</v>
      </c>
      <c r="S310" t="n">
        <v>21.27</v>
      </c>
      <c r="T310" t="n">
        <v>3441.46</v>
      </c>
      <c r="U310" t="n">
        <v>0.63</v>
      </c>
      <c r="V310" t="n">
        <v>0.77</v>
      </c>
      <c r="W310" t="n">
        <v>0.13</v>
      </c>
      <c r="X310" t="n">
        <v>0.2</v>
      </c>
      <c r="Y310" t="n">
        <v>0.5</v>
      </c>
      <c r="Z310" t="n">
        <v>10</v>
      </c>
    </row>
    <row r="311">
      <c r="A311" t="n">
        <v>15</v>
      </c>
      <c r="B311" t="n">
        <v>85</v>
      </c>
      <c r="C311" t="inlineStr">
        <is>
          <t xml:space="preserve">CONCLUIDO	</t>
        </is>
      </c>
      <c r="D311" t="n">
        <v>5.4101</v>
      </c>
      <c r="E311" t="n">
        <v>18.48</v>
      </c>
      <c r="F311" t="n">
        <v>15.77</v>
      </c>
      <c r="G311" t="n">
        <v>94.64</v>
      </c>
      <c r="H311" t="n">
        <v>1.49</v>
      </c>
      <c r="I311" t="n">
        <v>10</v>
      </c>
      <c r="J311" t="n">
        <v>190.19</v>
      </c>
      <c r="K311" t="n">
        <v>51.39</v>
      </c>
      <c r="L311" t="n">
        <v>16</v>
      </c>
      <c r="M311" t="n">
        <v>8</v>
      </c>
      <c r="N311" t="n">
        <v>37.79</v>
      </c>
      <c r="O311" t="n">
        <v>23690.52</v>
      </c>
      <c r="P311" t="n">
        <v>193.59</v>
      </c>
      <c r="Q311" t="n">
        <v>198.04</v>
      </c>
      <c r="R311" t="n">
        <v>32.77</v>
      </c>
      <c r="S311" t="n">
        <v>21.27</v>
      </c>
      <c r="T311" t="n">
        <v>3022.87</v>
      </c>
      <c r="U311" t="n">
        <v>0.65</v>
      </c>
      <c r="V311" t="n">
        <v>0.77</v>
      </c>
      <c r="W311" t="n">
        <v>0.13</v>
      </c>
      <c r="X311" t="n">
        <v>0.18</v>
      </c>
      <c r="Y311" t="n">
        <v>0.5</v>
      </c>
      <c r="Z311" t="n">
        <v>10</v>
      </c>
    </row>
    <row r="312">
      <c r="A312" t="n">
        <v>16</v>
      </c>
      <c r="B312" t="n">
        <v>85</v>
      </c>
      <c r="C312" t="inlineStr">
        <is>
          <t xml:space="preserve">CONCLUIDO	</t>
        </is>
      </c>
      <c r="D312" t="n">
        <v>5.4083</v>
      </c>
      <c r="E312" t="n">
        <v>18.49</v>
      </c>
      <c r="F312" t="n">
        <v>15.78</v>
      </c>
      <c r="G312" t="n">
        <v>94.67</v>
      </c>
      <c r="H312" t="n">
        <v>1.57</v>
      </c>
      <c r="I312" t="n">
        <v>10</v>
      </c>
      <c r="J312" t="n">
        <v>191.72</v>
      </c>
      <c r="K312" t="n">
        <v>51.39</v>
      </c>
      <c r="L312" t="n">
        <v>17</v>
      </c>
      <c r="M312" t="n">
        <v>8</v>
      </c>
      <c r="N312" t="n">
        <v>38.33</v>
      </c>
      <c r="O312" t="n">
        <v>23879.37</v>
      </c>
      <c r="P312" t="n">
        <v>192.61</v>
      </c>
      <c r="Q312" t="n">
        <v>198.04</v>
      </c>
      <c r="R312" t="n">
        <v>33.07</v>
      </c>
      <c r="S312" t="n">
        <v>21.27</v>
      </c>
      <c r="T312" t="n">
        <v>3175.22</v>
      </c>
      <c r="U312" t="n">
        <v>0.64</v>
      </c>
      <c r="V312" t="n">
        <v>0.77</v>
      </c>
      <c r="W312" t="n">
        <v>0.12</v>
      </c>
      <c r="X312" t="n">
        <v>0.18</v>
      </c>
      <c r="Y312" t="n">
        <v>0.5</v>
      </c>
      <c r="Z312" t="n">
        <v>10</v>
      </c>
    </row>
    <row r="313">
      <c r="A313" t="n">
        <v>17</v>
      </c>
      <c r="B313" t="n">
        <v>85</v>
      </c>
      <c r="C313" t="inlineStr">
        <is>
          <t xml:space="preserve">CONCLUIDO	</t>
        </is>
      </c>
      <c r="D313" t="n">
        <v>5.4239</v>
      </c>
      <c r="E313" t="n">
        <v>18.44</v>
      </c>
      <c r="F313" t="n">
        <v>15.76</v>
      </c>
      <c r="G313" t="n">
        <v>105.06</v>
      </c>
      <c r="H313" t="n">
        <v>1.65</v>
      </c>
      <c r="I313" t="n">
        <v>9</v>
      </c>
      <c r="J313" t="n">
        <v>193.26</v>
      </c>
      <c r="K313" t="n">
        <v>51.39</v>
      </c>
      <c r="L313" t="n">
        <v>18</v>
      </c>
      <c r="M313" t="n">
        <v>7</v>
      </c>
      <c r="N313" t="n">
        <v>38.86</v>
      </c>
      <c r="O313" t="n">
        <v>24068.93</v>
      </c>
      <c r="P313" t="n">
        <v>192.51</v>
      </c>
      <c r="Q313" t="n">
        <v>198.04</v>
      </c>
      <c r="R313" t="n">
        <v>32.44</v>
      </c>
      <c r="S313" t="n">
        <v>21.27</v>
      </c>
      <c r="T313" t="n">
        <v>2864.89</v>
      </c>
      <c r="U313" t="n">
        <v>0.66</v>
      </c>
      <c r="V313" t="n">
        <v>0.77</v>
      </c>
      <c r="W313" t="n">
        <v>0.12</v>
      </c>
      <c r="X313" t="n">
        <v>0.17</v>
      </c>
      <c r="Y313" t="n">
        <v>0.5</v>
      </c>
      <c r="Z313" t="n">
        <v>10</v>
      </c>
    </row>
    <row r="314">
      <c r="A314" t="n">
        <v>18</v>
      </c>
      <c r="B314" t="n">
        <v>85</v>
      </c>
      <c r="C314" t="inlineStr">
        <is>
          <t xml:space="preserve">CONCLUIDO	</t>
        </is>
      </c>
      <c r="D314" t="n">
        <v>5.4242</v>
      </c>
      <c r="E314" t="n">
        <v>18.44</v>
      </c>
      <c r="F314" t="n">
        <v>15.76</v>
      </c>
      <c r="G314" t="n">
        <v>105.06</v>
      </c>
      <c r="H314" t="n">
        <v>1.73</v>
      </c>
      <c r="I314" t="n">
        <v>9</v>
      </c>
      <c r="J314" t="n">
        <v>194.8</v>
      </c>
      <c r="K314" t="n">
        <v>51.39</v>
      </c>
      <c r="L314" t="n">
        <v>19</v>
      </c>
      <c r="M314" t="n">
        <v>7</v>
      </c>
      <c r="N314" t="n">
        <v>39.41</v>
      </c>
      <c r="O314" t="n">
        <v>24259.23</v>
      </c>
      <c r="P314" t="n">
        <v>191.71</v>
      </c>
      <c r="Q314" t="n">
        <v>198.04</v>
      </c>
      <c r="R314" t="n">
        <v>32.44</v>
      </c>
      <c r="S314" t="n">
        <v>21.27</v>
      </c>
      <c r="T314" t="n">
        <v>2864.79</v>
      </c>
      <c r="U314" t="n">
        <v>0.66</v>
      </c>
      <c r="V314" t="n">
        <v>0.77</v>
      </c>
      <c r="W314" t="n">
        <v>0.12</v>
      </c>
      <c r="X314" t="n">
        <v>0.16</v>
      </c>
      <c r="Y314" t="n">
        <v>0.5</v>
      </c>
      <c r="Z314" t="n">
        <v>10</v>
      </c>
    </row>
    <row r="315">
      <c r="A315" t="n">
        <v>19</v>
      </c>
      <c r="B315" t="n">
        <v>85</v>
      </c>
      <c r="C315" t="inlineStr">
        <is>
          <t xml:space="preserve">CONCLUIDO	</t>
        </is>
      </c>
      <c r="D315" t="n">
        <v>5.4458</v>
      </c>
      <c r="E315" t="n">
        <v>18.36</v>
      </c>
      <c r="F315" t="n">
        <v>15.72</v>
      </c>
      <c r="G315" t="n">
        <v>117.89</v>
      </c>
      <c r="H315" t="n">
        <v>1.81</v>
      </c>
      <c r="I315" t="n">
        <v>8</v>
      </c>
      <c r="J315" t="n">
        <v>196.35</v>
      </c>
      <c r="K315" t="n">
        <v>51.39</v>
      </c>
      <c r="L315" t="n">
        <v>20</v>
      </c>
      <c r="M315" t="n">
        <v>6</v>
      </c>
      <c r="N315" t="n">
        <v>39.96</v>
      </c>
      <c r="O315" t="n">
        <v>24450.27</v>
      </c>
      <c r="P315" t="n">
        <v>191.19</v>
      </c>
      <c r="Q315" t="n">
        <v>198.04</v>
      </c>
      <c r="R315" t="n">
        <v>30.94</v>
      </c>
      <c r="S315" t="n">
        <v>21.27</v>
      </c>
      <c r="T315" t="n">
        <v>2117.78</v>
      </c>
      <c r="U315" t="n">
        <v>0.6899999999999999</v>
      </c>
      <c r="V315" t="n">
        <v>0.77</v>
      </c>
      <c r="W315" t="n">
        <v>0.12</v>
      </c>
      <c r="X315" t="n">
        <v>0.12</v>
      </c>
      <c r="Y315" t="n">
        <v>0.5</v>
      </c>
      <c r="Z315" t="n">
        <v>10</v>
      </c>
    </row>
    <row r="316">
      <c r="A316" t="n">
        <v>20</v>
      </c>
      <c r="B316" t="n">
        <v>85</v>
      </c>
      <c r="C316" t="inlineStr">
        <is>
          <t xml:space="preserve">CONCLUIDO	</t>
        </is>
      </c>
      <c r="D316" t="n">
        <v>5.4406</v>
      </c>
      <c r="E316" t="n">
        <v>18.38</v>
      </c>
      <c r="F316" t="n">
        <v>15.74</v>
      </c>
      <c r="G316" t="n">
        <v>118.03</v>
      </c>
      <c r="H316" t="n">
        <v>1.88</v>
      </c>
      <c r="I316" t="n">
        <v>8</v>
      </c>
      <c r="J316" t="n">
        <v>197.9</v>
      </c>
      <c r="K316" t="n">
        <v>51.39</v>
      </c>
      <c r="L316" t="n">
        <v>21</v>
      </c>
      <c r="M316" t="n">
        <v>6</v>
      </c>
      <c r="N316" t="n">
        <v>40.51</v>
      </c>
      <c r="O316" t="n">
        <v>24642.07</v>
      </c>
      <c r="P316" t="n">
        <v>191.28</v>
      </c>
      <c r="Q316" t="n">
        <v>198.04</v>
      </c>
      <c r="R316" t="n">
        <v>31.75</v>
      </c>
      <c r="S316" t="n">
        <v>21.27</v>
      </c>
      <c r="T316" t="n">
        <v>2521.98</v>
      </c>
      <c r="U316" t="n">
        <v>0.67</v>
      </c>
      <c r="V316" t="n">
        <v>0.77</v>
      </c>
      <c r="W316" t="n">
        <v>0.12</v>
      </c>
      <c r="X316" t="n">
        <v>0.14</v>
      </c>
      <c r="Y316" t="n">
        <v>0.5</v>
      </c>
      <c r="Z316" t="n">
        <v>10</v>
      </c>
    </row>
    <row r="317">
      <c r="A317" t="n">
        <v>21</v>
      </c>
      <c r="B317" t="n">
        <v>85</v>
      </c>
      <c r="C317" t="inlineStr">
        <is>
          <t xml:space="preserve">CONCLUIDO	</t>
        </is>
      </c>
      <c r="D317" t="n">
        <v>5.4389</v>
      </c>
      <c r="E317" t="n">
        <v>18.39</v>
      </c>
      <c r="F317" t="n">
        <v>15.74</v>
      </c>
      <c r="G317" t="n">
        <v>118.07</v>
      </c>
      <c r="H317" t="n">
        <v>1.96</v>
      </c>
      <c r="I317" t="n">
        <v>8</v>
      </c>
      <c r="J317" t="n">
        <v>199.46</v>
      </c>
      <c r="K317" t="n">
        <v>51.39</v>
      </c>
      <c r="L317" t="n">
        <v>22</v>
      </c>
      <c r="M317" t="n">
        <v>6</v>
      </c>
      <c r="N317" t="n">
        <v>41.07</v>
      </c>
      <c r="O317" t="n">
        <v>24834.62</v>
      </c>
      <c r="P317" t="n">
        <v>190.35</v>
      </c>
      <c r="Q317" t="n">
        <v>198.05</v>
      </c>
      <c r="R317" t="n">
        <v>31.9</v>
      </c>
      <c r="S317" t="n">
        <v>21.27</v>
      </c>
      <c r="T317" t="n">
        <v>2597.15</v>
      </c>
      <c r="U317" t="n">
        <v>0.67</v>
      </c>
      <c r="V317" t="n">
        <v>0.77</v>
      </c>
      <c r="W317" t="n">
        <v>0.12</v>
      </c>
      <c r="X317" t="n">
        <v>0.15</v>
      </c>
      <c r="Y317" t="n">
        <v>0.5</v>
      </c>
      <c r="Z317" t="n">
        <v>10</v>
      </c>
    </row>
    <row r="318">
      <c r="A318" t="n">
        <v>22</v>
      </c>
      <c r="B318" t="n">
        <v>85</v>
      </c>
      <c r="C318" t="inlineStr">
        <is>
          <t xml:space="preserve">CONCLUIDO	</t>
        </is>
      </c>
      <c r="D318" t="n">
        <v>5.4565</v>
      </c>
      <c r="E318" t="n">
        <v>18.33</v>
      </c>
      <c r="F318" t="n">
        <v>15.72</v>
      </c>
      <c r="G318" t="n">
        <v>134.72</v>
      </c>
      <c r="H318" t="n">
        <v>2.03</v>
      </c>
      <c r="I318" t="n">
        <v>7</v>
      </c>
      <c r="J318" t="n">
        <v>201.03</v>
      </c>
      <c r="K318" t="n">
        <v>51.39</v>
      </c>
      <c r="L318" t="n">
        <v>23</v>
      </c>
      <c r="M318" t="n">
        <v>5</v>
      </c>
      <c r="N318" t="n">
        <v>41.64</v>
      </c>
      <c r="O318" t="n">
        <v>25027.94</v>
      </c>
      <c r="P318" t="n">
        <v>189.45</v>
      </c>
      <c r="Q318" t="n">
        <v>198.04</v>
      </c>
      <c r="R318" t="n">
        <v>31.04</v>
      </c>
      <c r="S318" t="n">
        <v>21.27</v>
      </c>
      <c r="T318" t="n">
        <v>2172.04</v>
      </c>
      <c r="U318" t="n">
        <v>0.6899999999999999</v>
      </c>
      <c r="V318" t="n">
        <v>0.77</v>
      </c>
      <c r="W318" t="n">
        <v>0.12</v>
      </c>
      <c r="X318" t="n">
        <v>0.12</v>
      </c>
      <c r="Y318" t="n">
        <v>0.5</v>
      </c>
      <c r="Z318" t="n">
        <v>10</v>
      </c>
    </row>
    <row r="319">
      <c r="A319" t="n">
        <v>23</v>
      </c>
      <c r="B319" t="n">
        <v>85</v>
      </c>
      <c r="C319" t="inlineStr">
        <is>
          <t xml:space="preserve">CONCLUIDO	</t>
        </is>
      </c>
      <c r="D319" t="n">
        <v>5.4658</v>
      </c>
      <c r="E319" t="n">
        <v>18.3</v>
      </c>
      <c r="F319" t="n">
        <v>15.69</v>
      </c>
      <c r="G319" t="n">
        <v>134.45</v>
      </c>
      <c r="H319" t="n">
        <v>2.1</v>
      </c>
      <c r="I319" t="n">
        <v>7</v>
      </c>
      <c r="J319" t="n">
        <v>202.61</v>
      </c>
      <c r="K319" t="n">
        <v>51.39</v>
      </c>
      <c r="L319" t="n">
        <v>24</v>
      </c>
      <c r="M319" t="n">
        <v>5</v>
      </c>
      <c r="N319" t="n">
        <v>42.21</v>
      </c>
      <c r="O319" t="n">
        <v>25222.04</v>
      </c>
      <c r="P319" t="n">
        <v>189.42</v>
      </c>
      <c r="Q319" t="n">
        <v>198.04</v>
      </c>
      <c r="R319" t="n">
        <v>30.04</v>
      </c>
      <c r="S319" t="n">
        <v>21.27</v>
      </c>
      <c r="T319" t="n">
        <v>1674.29</v>
      </c>
      <c r="U319" t="n">
        <v>0.71</v>
      </c>
      <c r="V319" t="n">
        <v>0.77</v>
      </c>
      <c r="W319" t="n">
        <v>0.12</v>
      </c>
      <c r="X319" t="n">
        <v>0.09</v>
      </c>
      <c r="Y319" t="n">
        <v>0.5</v>
      </c>
      <c r="Z319" t="n">
        <v>10</v>
      </c>
    </row>
    <row r="320">
      <c r="A320" t="n">
        <v>24</v>
      </c>
      <c r="B320" t="n">
        <v>85</v>
      </c>
      <c r="C320" t="inlineStr">
        <is>
          <t xml:space="preserve">CONCLUIDO	</t>
        </is>
      </c>
      <c r="D320" t="n">
        <v>5.457</v>
      </c>
      <c r="E320" t="n">
        <v>18.32</v>
      </c>
      <c r="F320" t="n">
        <v>15.72</v>
      </c>
      <c r="G320" t="n">
        <v>134.7</v>
      </c>
      <c r="H320" t="n">
        <v>2.17</v>
      </c>
      <c r="I320" t="n">
        <v>7</v>
      </c>
      <c r="J320" t="n">
        <v>204.19</v>
      </c>
      <c r="K320" t="n">
        <v>51.39</v>
      </c>
      <c r="L320" t="n">
        <v>25</v>
      </c>
      <c r="M320" t="n">
        <v>5</v>
      </c>
      <c r="N320" t="n">
        <v>42.79</v>
      </c>
      <c r="O320" t="n">
        <v>25417.05</v>
      </c>
      <c r="P320" t="n">
        <v>189.5</v>
      </c>
      <c r="Q320" t="n">
        <v>198.04</v>
      </c>
      <c r="R320" t="n">
        <v>31.09</v>
      </c>
      <c r="S320" t="n">
        <v>21.27</v>
      </c>
      <c r="T320" t="n">
        <v>2196.82</v>
      </c>
      <c r="U320" t="n">
        <v>0.68</v>
      </c>
      <c r="V320" t="n">
        <v>0.77</v>
      </c>
      <c r="W320" t="n">
        <v>0.12</v>
      </c>
      <c r="X320" t="n">
        <v>0.12</v>
      </c>
      <c r="Y320" t="n">
        <v>0.5</v>
      </c>
      <c r="Z320" t="n">
        <v>10</v>
      </c>
    </row>
    <row r="321">
      <c r="A321" t="n">
        <v>25</v>
      </c>
      <c r="B321" t="n">
        <v>85</v>
      </c>
      <c r="C321" t="inlineStr">
        <is>
          <t xml:space="preserve">CONCLUIDO	</t>
        </is>
      </c>
      <c r="D321" t="n">
        <v>5.4538</v>
      </c>
      <c r="E321" t="n">
        <v>18.34</v>
      </c>
      <c r="F321" t="n">
        <v>15.73</v>
      </c>
      <c r="G321" t="n">
        <v>134.8</v>
      </c>
      <c r="H321" t="n">
        <v>2.24</v>
      </c>
      <c r="I321" t="n">
        <v>7</v>
      </c>
      <c r="J321" t="n">
        <v>205.77</v>
      </c>
      <c r="K321" t="n">
        <v>51.39</v>
      </c>
      <c r="L321" t="n">
        <v>26</v>
      </c>
      <c r="M321" t="n">
        <v>5</v>
      </c>
      <c r="N321" t="n">
        <v>43.38</v>
      </c>
      <c r="O321" t="n">
        <v>25612.75</v>
      </c>
      <c r="P321" t="n">
        <v>188.98</v>
      </c>
      <c r="Q321" t="n">
        <v>198.04</v>
      </c>
      <c r="R321" t="n">
        <v>31.42</v>
      </c>
      <c r="S321" t="n">
        <v>21.27</v>
      </c>
      <c r="T321" t="n">
        <v>2361.02</v>
      </c>
      <c r="U321" t="n">
        <v>0.68</v>
      </c>
      <c r="V321" t="n">
        <v>0.77</v>
      </c>
      <c r="W321" t="n">
        <v>0.12</v>
      </c>
      <c r="X321" t="n">
        <v>0.13</v>
      </c>
      <c r="Y321" t="n">
        <v>0.5</v>
      </c>
      <c r="Z321" t="n">
        <v>10</v>
      </c>
    </row>
    <row r="322">
      <c r="A322" t="n">
        <v>26</v>
      </c>
      <c r="B322" t="n">
        <v>85</v>
      </c>
      <c r="C322" t="inlineStr">
        <is>
          <t xml:space="preserve">CONCLUIDO	</t>
        </is>
      </c>
      <c r="D322" t="n">
        <v>5.4739</v>
      </c>
      <c r="E322" t="n">
        <v>18.27</v>
      </c>
      <c r="F322" t="n">
        <v>15.69</v>
      </c>
      <c r="G322" t="n">
        <v>156.93</v>
      </c>
      <c r="H322" t="n">
        <v>2.31</v>
      </c>
      <c r="I322" t="n">
        <v>6</v>
      </c>
      <c r="J322" t="n">
        <v>207.37</v>
      </c>
      <c r="K322" t="n">
        <v>51.39</v>
      </c>
      <c r="L322" t="n">
        <v>27</v>
      </c>
      <c r="M322" t="n">
        <v>4</v>
      </c>
      <c r="N322" t="n">
        <v>43.97</v>
      </c>
      <c r="O322" t="n">
        <v>25809.25</v>
      </c>
      <c r="P322" t="n">
        <v>187.31</v>
      </c>
      <c r="Q322" t="n">
        <v>198.04</v>
      </c>
      <c r="R322" t="n">
        <v>30.39</v>
      </c>
      <c r="S322" t="n">
        <v>21.27</v>
      </c>
      <c r="T322" t="n">
        <v>1851.01</v>
      </c>
      <c r="U322" t="n">
        <v>0.7</v>
      </c>
      <c r="V322" t="n">
        <v>0.77</v>
      </c>
      <c r="W322" t="n">
        <v>0.12</v>
      </c>
      <c r="X322" t="n">
        <v>0.1</v>
      </c>
      <c r="Y322" t="n">
        <v>0.5</v>
      </c>
      <c r="Z322" t="n">
        <v>10</v>
      </c>
    </row>
    <row r="323">
      <c r="A323" t="n">
        <v>27</v>
      </c>
      <c r="B323" t="n">
        <v>85</v>
      </c>
      <c r="C323" t="inlineStr">
        <is>
          <t xml:space="preserve">CONCLUIDO	</t>
        </is>
      </c>
      <c r="D323" t="n">
        <v>5.4777</v>
      </c>
      <c r="E323" t="n">
        <v>18.26</v>
      </c>
      <c r="F323" t="n">
        <v>15.68</v>
      </c>
      <c r="G323" t="n">
        <v>156.8</v>
      </c>
      <c r="H323" t="n">
        <v>2.38</v>
      </c>
      <c r="I323" t="n">
        <v>6</v>
      </c>
      <c r="J323" t="n">
        <v>208.97</v>
      </c>
      <c r="K323" t="n">
        <v>51.39</v>
      </c>
      <c r="L323" t="n">
        <v>28</v>
      </c>
      <c r="M323" t="n">
        <v>4</v>
      </c>
      <c r="N323" t="n">
        <v>44.57</v>
      </c>
      <c r="O323" t="n">
        <v>26006.56</v>
      </c>
      <c r="P323" t="n">
        <v>187.83</v>
      </c>
      <c r="Q323" t="n">
        <v>198.04</v>
      </c>
      <c r="R323" t="n">
        <v>29.94</v>
      </c>
      <c r="S323" t="n">
        <v>21.27</v>
      </c>
      <c r="T323" t="n">
        <v>1629.31</v>
      </c>
      <c r="U323" t="n">
        <v>0.71</v>
      </c>
      <c r="V323" t="n">
        <v>0.77</v>
      </c>
      <c r="W323" t="n">
        <v>0.12</v>
      </c>
      <c r="X323" t="n">
        <v>0.09</v>
      </c>
      <c r="Y323" t="n">
        <v>0.5</v>
      </c>
      <c r="Z323" t="n">
        <v>10</v>
      </c>
    </row>
    <row r="324">
      <c r="A324" t="n">
        <v>28</v>
      </c>
      <c r="B324" t="n">
        <v>85</v>
      </c>
      <c r="C324" t="inlineStr">
        <is>
          <t xml:space="preserve">CONCLUIDO	</t>
        </is>
      </c>
      <c r="D324" t="n">
        <v>5.4735</v>
      </c>
      <c r="E324" t="n">
        <v>18.27</v>
      </c>
      <c r="F324" t="n">
        <v>15.69</v>
      </c>
      <c r="G324" t="n">
        <v>156.94</v>
      </c>
      <c r="H324" t="n">
        <v>2.45</v>
      </c>
      <c r="I324" t="n">
        <v>6</v>
      </c>
      <c r="J324" t="n">
        <v>210.57</v>
      </c>
      <c r="K324" t="n">
        <v>51.39</v>
      </c>
      <c r="L324" t="n">
        <v>29</v>
      </c>
      <c r="M324" t="n">
        <v>4</v>
      </c>
      <c r="N324" t="n">
        <v>45.18</v>
      </c>
      <c r="O324" t="n">
        <v>26204.71</v>
      </c>
      <c r="P324" t="n">
        <v>188.44</v>
      </c>
      <c r="Q324" t="n">
        <v>198.05</v>
      </c>
      <c r="R324" t="n">
        <v>30.4</v>
      </c>
      <c r="S324" t="n">
        <v>21.27</v>
      </c>
      <c r="T324" t="n">
        <v>1859.56</v>
      </c>
      <c r="U324" t="n">
        <v>0.7</v>
      </c>
      <c r="V324" t="n">
        <v>0.77</v>
      </c>
      <c r="W324" t="n">
        <v>0.12</v>
      </c>
      <c r="X324" t="n">
        <v>0.1</v>
      </c>
      <c r="Y324" t="n">
        <v>0.5</v>
      </c>
      <c r="Z324" t="n">
        <v>10</v>
      </c>
    </row>
    <row r="325">
      <c r="A325" t="n">
        <v>29</v>
      </c>
      <c r="B325" t="n">
        <v>85</v>
      </c>
      <c r="C325" t="inlineStr">
        <is>
          <t xml:space="preserve">CONCLUIDO	</t>
        </is>
      </c>
      <c r="D325" t="n">
        <v>5.4735</v>
      </c>
      <c r="E325" t="n">
        <v>18.27</v>
      </c>
      <c r="F325" t="n">
        <v>15.69</v>
      </c>
      <c r="G325" t="n">
        <v>156.94</v>
      </c>
      <c r="H325" t="n">
        <v>2.51</v>
      </c>
      <c r="I325" t="n">
        <v>6</v>
      </c>
      <c r="J325" t="n">
        <v>212.19</v>
      </c>
      <c r="K325" t="n">
        <v>51.39</v>
      </c>
      <c r="L325" t="n">
        <v>30</v>
      </c>
      <c r="M325" t="n">
        <v>4</v>
      </c>
      <c r="N325" t="n">
        <v>45.79</v>
      </c>
      <c r="O325" t="n">
        <v>26403.69</v>
      </c>
      <c r="P325" t="n">
        <v>188.6</v>
      </c>
      <c r="Q325" t="n">
        <v>198.04</v>
      </c>
      <c r="R325" t="n">
        <v>30.37</v>
      </c>
      <c r="S325" t="n">
        <v>21.27</v>
      </c>
      <c r="T325" t="n">
        <v>1843.56</v>
      </c>
      <c r="U325" t="n">
        <v>0.7</v>
      </c>
      <c r="V325" t="n">
        <v>0.77</v>
      </c>
      <c r="W325" t="n">
        <v>0.12</v>
      </c>
      <c r="X325" t="n">
        <v>0.1</v>
      </c>
      <c r="Y325" t="n">
        <v>0.5</v>
      </c>
      <c r="Z325" t="n">
        <v>10</v>
      </c>
    </row>
    <row r="326">
      <c r="A326" t="n">
        <v>30</v>
      </c>
      <c r="B326" t="n">
        <v>85</v>
      </c>
      <c r="C326" t="inlineStr">
        <is>
          <t xml:space="preserve">CONCLUIDO	</t>
        </is>
      </c>
      <c r="D326" t="n">
        <v>5.473</v>
      </c>
      <c r="E326" t="n">
        <v>18.27</v>
      </c>
      <c r="F326" t="n">
        <v>15.7</v>
      </c>
      <c r="G326" t="n">
        <v>156.96</v>
      </c>
      <c r="H326" t="n">
        <v>2.58</v>
      </c>
      <c r="I326" t="n">
        <v>6</v>
      </c>
      <c r="J326" t="n">
        <v>213.81</v>
      </c>
      <c r="K326" t="n">
        <v>51.39</v>
      </c>
      <c r="L326" t="n">
        <v>31</v>
      </c>
      <c r="M326" t="n">
        <v>4</v>
      </c>
      <c r="N326" t="n">
        <v>46.41</v>
      </c>
      <c r="O326" t="n">
        <v>26603.52</v>
      </c>
      <c r="P326" t="n">
        <v>187.94</v>
      </c>
      <c r="Q326" t="n">
        <v>198.04</v>
      </c>
      <c r="R326" t="n">
        <v>30.36</v>
      </c>
      <c r="S326" t="n">
        <v>21.27</v>
      </c>
      <c r="T326" t="n">
        <v>1837.36</v>
      </c>
      <c r="U326" t="n">
        <v>0.7</v>
      </c>
      <c r="V326" t="n">
        <v>0.77</v>
      </c>
      <c r="W326" t="n">
        <v>0.12</v>
      </c>
      <c r="X326" t="n">
        <v>0.1</v>
      </c>
      <c r="Y326" t="n">
        <v>0.5</v>
      </c>
      <c r="Z326" t="n">
        <v>10</v>
      </c>
    </row>
    <row r="327">
      <c r="A327" t="n">
        <v>31</v>
      </c>
      <c r="B327" t="n">
        <v>85</v>
      </c>
      <c r="C327" t="inlineStr">
        <is>
          <t xml:space="preserve">CONCLUIDO	</t>
        </is>
      </c>
      <c r="D327" t="n">
        <v>5.4736</v>
      </c>
      <c r="E327" t="n">
        <v>18.27</v>
      </c>
      <c r="F327" t="n">
        <v>15.69</v>
      </c>
      <c r="G327" t="n">
        <v>156.94</v>
      </c>
      <c r="H327" t="n">
        <v>2.64</v>
      </c>
      <c r="I327" t="n">
        <v>6</v>
      </c>
      <c r="J327" t="n">
        <v>215.43</v>
      </c>
      <c r="K327" t="n">
        <v>51.39</v>
      </c>
      <c r="L327" t="n">
        <v>32</v>
      </c>
      <c r="M327" t="n">
        <v>4</v>
      </c>
      <c r="N327" t="n">
        <v>47.04</v>
      </c>
      <c r="O327" t="n">
        <v>26804.21</v>
      </c>
      <c r="P327" t="n">
        <v>187.02</v>
      </c>
      <c r="Q327" t="n">
        <v>198.04</v>
      </c>
      <c r="R327" t="n">
        <v>30.46</v>
      </c>
      <c r="S327" t="n">
        <v>21.27</v>
      </c>
      <c r="T327" t="n">
        <v>1887.48</v>
      </c>
      <c r="U327" t="n">
        <v>0.7</v>
      </c>
      <c r="V327" t="n">
        <v>0.77</v>
      </c>
      <c r="W327" t="n">
        <v>0.12</v>
      </c>
      <c r="X327" t="n">
        <v>0.1</v>
      </c>
      <c r="Y327" t="n">
        <v>0.5</v>
      </c>
      <c r="Z327" t="n">
        <v>10</v>
      </c>
    </row>
    <row r="328">
      <c r="A328" t="n">
        <v>32</v>
      </c>
      <c r="B328" t="n">
        <v>85</v>
      </c>
      <c r="C328" t="inlineStr">
        <is>
          <t xml:space="preserve">CONCLUIDO	</t>
        </is>
      </c>
      <c r="D328" t="n">
        <v>5.47</v>
      </c>
      <c r="E328" t="n">
        <v>18.28</v>
      </c>
      <c r="F328" t="n">
        <v>15.71</v>
      </c>
      <c r="G328" t="n">
        <v>157.06</v>
      </c>
      <c r="H328" t="n">
        <v>2.7</v>
      </c>
      <c r="I328" t="n">
        <v>6</v>
      </c>
      <c r="J328" t="n">
        <v>217.07</v>
      </c>
      <c r="K328" t="n">
        <v>51.39</v>
      </c>
      <c r="L328" t="n">
        <v>33</v>
      </c>
      <c r="M328" t="n">
        <v>4</v>
      </c>
      <c r="N328" t="n">
        <v>47.68</v>
      </c>
      <c r="O328" t="n">
        <v>27005.77</v>
      </c>
      <c r="P328" t="n">
        <v>185.64</v>
      </c>
      <c r="Q328" t="n">
        <v>198.04</v>
      </c>
      <c r="R328" t="n">
        <v>30.84</v>
      </c>
      <c r="S328" t="n">
        <v>21.27</v>
      </c>
      <c r="T328" t="n">
        <v>2078.44</v>
      </c>
      <c r="U328" t="n">
        <v>0.6899999999999999</v>
      </c>
      <c r="V328" t="n">
        <v>0.77</v>
      </c>
      <c r="W328" t="n">
        <v>0.12</v>
      </c>
      <c r="X328" t="n">
        <v>0.11</v>
      </c>
      <c r="Y328" t="n">
        <v>0.5</v>
      </c>
      <c r="Z328" t="n">
        <v>10</v>
      </c>
    </row>
    <row r="329">
      <c r="A329" t="n">
        <v>33</v>
      </c>
      <c r="B329" t="n">
        <v>85</v>
      </c>
      <c r="C329" t="inlineStr">
        <is>
          <t xml:space="preserve">CONCLUIDO	</t>
        </is>
      </c>
      <c r="D329" t="n">
        <v>5.4912</v>
      </c>
      <c r="E329" t="n">
        <v>18.21</v>
      </c>
      <c r="F329" t="n">
        <v>15.67</v>
      </c>
      <c r="G329" t="n">
        <v>188.03</v>
      </c>
      <c r="H329" t="n">
        <v>2.76</v>
      </c>
      <c r="I329" t="n">
        <v>5</v>
      </c>
      <c r="J329" t="n">
        <v>218.71</v>
      </c>
      <c r="K329" t="n">
        <v>51.39</v>
      </c>
      <c r="L329" t="n">
        <v>34</v>
      </c>
      <c r="M329" t="n">
        <v>3</v>
      </c>
      <c r="N329" t="n">
        <v>48.32</v>
      </c>
      <c r="O329" t="n">
        <v>27208.22</v>
      </c>
      <c r="P329" t="n">
        <v>185.55</v>
      </c>
      <c r="Q329" t="n">
        <v>198.04</v>
      </c>
      <c r="R329" t="n">
        <v>29.56</v>
      </c>
      <c r="S329" t="n">
        <v>21.27</v>
      </c>
      <c r="T329" t="n">
        <v>1442.94</v>
      </c>
      <c r="U329" t="n">
        <v>0.72</v>
      </c>
      <c r="V329" t="n">
        <v>0.77</v>
      </c>
      <c r="W329" t="n">
        <v>0.12</v>
      </c>
      <c r="X329" t="n">
        <v>0.07000000000000001</v>
      </c>
      <c r="Y329" t="n">
        <v>0.5</v>
      </c>
      <c r="Z329" t="n">
        <v>10</v>
      </c>
    </row>
    <row r="330">
      <c r="A330" t="n">
        <v>34</v>
      </c>
      <c r="B330" t="n">
        <v>85</v>
      </c>
      <c r="C330" t="inlineStr">
        <is>
          <t xml:space="preserve">CONCLUIDO	</t>
        </is>
      </c>
      <c r="D330" t="n">
        <v>5.4942</v>
      </c>
      <c r="E330" t="n">
        <v>18.2</v>
      </c>
      <c r="F330" t="n">
        <v>15.66</v>
      </c>
      <c r="G330" t="n">
        <v>187.91</v>
      </c>
      <c r="H330" t="n">
        <v>2.82</v>
      </c>
      <c r="I330" t="n">
        <v>5</v>
      </c>
      <c r="J330" t="n">
        <v>220.36</v>
      </c>
      <c r="K330" t="n">
        <v>51.39</v>
      </c>
      <c r="L330" t="n">
        <v>35</v>
      </c>
      <c r="M330" t="n">
        <v>3</v>
      </c>
      <c r="N330" t="n">
        <v>48.97</v>
      </c>
      <c r="O330" t="n">
        <v>27411.55</v>
      </c>
      <c r="P330" t="n">
        <v>186.21</v>
      </c>
      <c r="Q330" t="n">
        <v>198.04</v>
      </c>
      <c r="R330" t="n">
        <v>29.17</v>
      </c>
      <c r="S330" t="n">
        <v>21.27</v>
      </c>
      <c r="T330" t="n">
        <v>1246.69</v>
      </c>
      <c r="U330" t="n">
        <v>0.73</v>
      </c>
      <c r="V330" t="n">
        <v>0.77</v>
      </c>
      <c r="W330" t="n">
        <v>0.12</v>
      </c>
      <c r="X330" t="n">
        <v>0.07000000000000001</v>
      </c>
      <c r="Y330" t="n">
        <v>0.5</v>
      </c>
      <c r="Z330" t="n">
        <v>10</v>
      </c>
    </row>
    <row r="331">
      <c r="A331" t="n">
        <v>35</v>
      </c>
      <c r="B331" t="n">
        <v>85</v>
      </c>
      <c r="C331" t="inlineStr">
        <is>
          <t xml:space="preserve">CONCLUIDO	</t>
        </is>
      </c>
      <c r="D331" t="n">
        <v>5.4876</v>
      </c>
      <c r="E331" t="n">
        <v>18.22</v>
      </c>
      <c r="F331" t="n">
        <v>15.68</v>
      </c>
      <c r="G331" t="n">
        <v>188.17</v>
      </c>
      <c r="H331" t="n">
        <v>2.88</v>
      </c>
      <c r="I331" t="n">
        <v>5</v>
      </c>
      <c r="J331" t="n">
        <v>222.01</v>
      </c>
      <c r="K331" t="n">
        <v>51.39</v>
      </c>
      <c r="L331" t="n">
        <v>36</v>
      </c>
      <c r="M331" t="n">
        <v>3</v>
      </c>
      <c r="N331" t="n">
        <v>49.62</v>
      </c>
      <c r="O331" t="n">
        <v>27615.8</v>
      </c>
      <c r="P331" t="n">
        <v>186.88</v>
      </c>
      <c r="Q331" t="n">
        <v>198.04</v>
      </c>
      <c r="R331" t="n">
        <v>30.03</v>
      </c>
      <c r="S331" t="n">
        <v>21.27</v>
      </c>
      <c r="T331" t="n">
        <v>1679.1</v>
      </c>
      <c r="U331" t="n">
        <v>0.71</v>
      </c>
      <c r="V331" t="n">
        <v>0.77</v>
      </c>
      <c r="W331" t="n">
        <v>0.12</v>
      </c>
      <c r="X331" t="n">
        <v>0.09</v>
      </c>
      <c r="Y331" t="n">
        <v>0.5</v>
      </c>
      <c r="Z331" t="n">
        <v>10</v>
      </c>
    </row>
    <row r="332">
      <c r="A332" t="n">
        <v>36</v>
      </c>
      <c r="B332" t="n">
        <v>85</v>
      </c>
      <c r="C332" t="inlineStr">
        <is>
          <t xml:space="preserve">CONCLUIDO	</t>
        </is>
      </c>
      <c r="D332" t="n">
        <v>5.4884</v>
      </c>
      <c r="E332" t="n">
        <v>18.22</v>
      </c>
      <c r="F332" t="n">
        <v>15.68</v>
      </c>
      <c r="G332" t="n">
        <v>188.14</v>
      </c>
      <c r="H332" t="n">
        <v>2.94</v>
      </c>
      <c r="I332" t="n">
        <v>5</v>
      </c>
      <c r="J332" t="n">
        <v>223.68</v>
      </c>
      <c r="K332" t="n">
        <v>51.39</v>
      </c>
      <c r="L332" t="n">
        <v>37</v>
      </c>
      <c r="M332" t="n">
        <v>3</v>
      </c>
      <c r="N332" t="n">
        <v>50.29</v>
      </c>
      <c r="O332" t="n">
        <v>27821.09</v>
      </c>
      <c r="P332" t="n">
        <v>187.26</v>
      </c>
      <c r="Q332" t="n">
        <v>198.04</v>
      </c>
      <c r="R332" t="n">
        <v>29.99</v>
      </c>
      <c r="S332" t="n">
        <v>21.27</v>
      </c>
      <c r="T332" t="n">
        <v>1660.33</v>
      </c>
      <c r="U332" t="n">
        <v>0.71</v>
      </c>
      <c r="V332" t="n">
        <v>0.77</v>
      </c>
      <c r="W332" t="n">
        <v>0.11</v>
      </c>
      <c r="X332" t="n">
        <v>0.08</v>
      </c>
      <c r="Y332" t="n">
        <v>0.5</v>
      </c>
      <c r="Z332" t="n">
        <v>10</v>
      </c>
    </row>
    <row r="333">
      <c r="A333" t="n">
        <v>37</v>
      </c>
      <c r="B333" t="n">
        <v>85</v>
      </c>
      <c r="C333" t="inlineStr">
        <is>
          <t xml:space="preserve">CONCLUIDO	</t>
        </is>
      </c>
      <c r="D333" t="n">
        <v>5.4891</v>
      </c>
      <c r="E333" t="n">
        <v>18.22</v>
      </c>
      <c r="F333" t="n">
        <v>15.68</v>
      </c>
      <c r="G333" t="n">
        <v>188.11</v>
      </c>
      <c r="H333" t="n">
        <v>3</v>
      </c>
      <c r="I333" t="n">
        <v>5</v>
      </c>
      <c r="J333" t="n">
        <v>225.35</v>
      </c>
      <c r="K333" t="n">
        <v>51.39</v>
      </c>
      <c r="L333" t="n">
        <v>38</v>
      </c>
      <c r="M333" t="n">
        <v>3</v>
      </c>
      <c r="N333" t="n">
        <v>50.96</v>
      </c>
      <c r="O333" t="n">
        <v>28027.19</v>
      </c>
      <c r="P333" t="n">
        <v>187.7</v>
      </c>
      <c r="Q333" t="n">
        <v>198.04</v>
      </c>
      <c r="R333" t="n">
        <v>29.8</v>
      </c>
      <c r="S333" t="n">
        <v>21.27</v>
      </c>
      <c r="T333" t="n">
        <v>1562.46</v>
      </c>
      <c r="U333" t="n">
        <v>0.71</v>
      </c>
      <c r="V333" t="n">
        <v>0.77</v>
      </c>
      <c r="W333" t="n">
        <v>0.12</v>
      </c>
      <c r="X333" t="n">
        <v>0.08</v>
      </c>
      <c r="Y333" t="n">
        <v>0.5</v>
      </c>
      <c r="Z333" t="n">
        <v>10</v>
      </c>
    </row>
    <row r="334">
      <c r="A334" t="n">
        <v>38</v>
      </c>
      <c r="B334" t="n">
        <v>85</v>
      </c>
      <c r="C334" t="inlineStr">
        <is>
          <t xml:space="preserve">CONCLUIDO	</t>
        </is>
      </c>
      <c r="D334" t="n">
        <v>5.4936</v>
      </c>
      <c r="E334" t="n">
        <v>18.2</v>
      </c>
      <c r="F334" t="n">
        <v>15.66</v>
      </c>
      <c r="G334" t="n">
        <v>187.93</v>
      </c>
      <c r="H334" t="n">
        <v>3.05</v>
      </c>
      <c r="I334" t="n">
        <v>5</v>
      </c>
      <c r="J334" t="n">
        <v>227.03</v>
      </c>
      <c r="K334" t="n">
        <v>51.39</v>
      </c>
      <c r="L334" t="n">
        <v>39</v>
      </c>
      <c r="M334" t="n">
        <v>3</v>
      </c>
      <c r="N334" t="n">
        <v>51.64</v>
      </c>
      <c r="O334" t="n">
        <v>28234.24</v>
      </c>
      <c r="P334" t="n">
        <v>187.05</v>
      </c>
      <c r="Q334" t="n">
        <v>198.04</v>
      </c>
      <c r="R334" t="n">
        <v>29.31</v>
      </c>
      <c r="S334" t="n">
        <v>21.27</v>
      </c>
      <c r="T334" t="n">
        <v>1316.87</v>
      </c>
      <c r="U334" t="n">
        <v>0.73</v>
      </c>
      <c r="V334" t="n">
        <v>0.77</v>
      </c>
      <c r="W334" t="n">
        <v>0.12</v>
      </c>
      <c r="X334" t="n">
        <v>0.07000000000000001</v>
      </c>
      <c r="Y334" t="n">
        <v>0.5</v>
      </c>
      <c r="Z334" t="n">
        <v>10</v>
      </c>
    </row>
    <row r="335">
      <c r="A335" t="n">
        <v>39</v>
      </c>
      <c r="B335" t="n">
        <v>85</v>
      </c>
      <c r="C335" t="inlineStr">
        <is>
          <t xml:space="preserve">CONCLUIDO	</t>
        </is>
      </c>
      <c r="D335" t="n">
        <v>5.4876</v>
      </c>
      <c r="E335" t="n">
        <v>18.22</v>
      </c>
      <c r="F335" t="n">
        <v>15.68</v>
      </c>
      <c r="G335" t="n">
        <v>188.17</v>
      </c>
      <c r="H335" t="n">
        <v>3.11</v>
      </c>
      <c r="I335" t="n">
        <v>5</v>
      </c>
      <c r="J335" t="n">
        <v>228.71</v>
      </c>
      <c r="K335" t="n">
        <v>51.39</v>
      </c>
      <c r="L335" t="n">
        <v>40</v>
      </c>
      <c r="M335" t="n">
        <v>3</v>
      </c>
      <c r="N335" t="n">
        <v>52.32</v>
      </c>
      <c r="O335" t="n">
        <v>28442.24</v>
      </c>
      <c r="P335" t="n">
        <v>186.55</v>
      </c>
      <c r="Q335" t="n">
        <v>198.04</v>
      </c>
      <c r="R335" t="n">
        <v>29.97</v>
      </c>
      <c r="S335" t="n">
        <v>21.27</v>
      </c>
      <c r="T335" t="n">
        <v>1648.87</v>
      </c>
      <c r="U335" t="n">
        <v>0.71</v>
      </c>
      <c r="V335" t="n">
        <v>0.77</v>
      </c>
      <c r="W335" t="n">
        <v>0.12</v>
      </c>
      <c r="X335" t="n">
        <v>0.09</v>
      </c>
      <c r="Y335" t="n">
        <v>0.5</v>
      </c>
      <c r="Z335" t="n">
        <v>10</v>
      </c>
    </row>
    <row r="336">
      <c r="A336" t="n">
        <v>0</v>
      </c>
      <c r="B336" t="n">
        <v>20</v>
      </c>
      <c r="C336" t="inlineStr">
        <is>
          <t xml:space="preserve">CONCLUIDO	</t>
        </is>
      </c>
      <c r="D336" t="n">
        <v>5.1153</v>
      </c>
      <c r="E336" t="n">
        <v>19.55</v>
      </c>
      <c r="F336" t="n">
        <v>16.96</v>
      </c>
      <c r="G336" t="n">
        <v>14.75</v>
      </c>
      <c r="H336" t="n">
        <v>0.34</v>
      </c>
      <c r="I336" t="n">
        <v>69</v>
      </c>
      <c r="J336" t="n">
        <v>51.33</v>
      </c>
      <c r="K336" t="n">
        <v>24.83</v>
      </c>
      <c r="L336" t="n">
        <v>1</v>
      </c>
      <c r="M336" t="n">
        <v>67</v>
      </c>
      <c r="N336" t="n">
        <v>5.51</v>
      </c>
      <c r="O336" t="n">
        <v>6564.78</v>
      </c>
      <c r="P336" t="n">
        <v>94.39</v>
      </c>
      <c r="Q336" t="n">
        <v>198.04</v>
      </c>
      <c r="R336" t="n">
        <v>69.59999999999999</v>
      </c>
      <c r="S336" t="n">
        <v>21.27</v>
      </c>
      <c r="T336" t="n">
        <v>21144.92</v>
      </c>
      <c r="U336" t="n">
        <v>0.31</v>
      </c>
      <c r="V336" t="n">
        <v>0.72</v>
      </c>
      <c r="W336" t="n">
        <v>0.22</v>
      </c>
      <c r="X336" t="n">
        <v>1.36</v>
      </c>
      <c r="Y336" t="n">
        <v>0.5</v>
      </c>
      <c r="Z336" t="n">
        <v>10</v>
      </c>
    </row>
    <row r="337">
      <c r="A337" t="n">
        <v>1</v>
      </c>
      <c r="B337" t="n">
        <v>20</v>
      </c>
      <c r="C337" t="inlineStr">
        <is>
          <t xml:space="preserve">CONCLUIDO	</t>
        </is>
      </c>
      <c r="D337" t="n">
        <v>5.4322</v>
      </c>
      <c r="E337" t="n">
        <v>18.41</v>
      </c>
      <c r="F337" t="n">
        <v>16.26</v>
      </c>
      <c r="G337" t="n">
        <v>29.56</v>
      </c>
      <c r="H337" t="n">
        <v>0.66</v>
      </c>
      <c r="I337" t="n">
        <v>33</v>
      </c>
      <c r="J337" t="n">
        <v>52.47</v>
      </c>
      <c r="K337" t="n">
        <v>24.83</v>
      </c>
      <c r="L337" t="n">
        <v>2</v>
      </c>
      <c r="M337" t="n">
        <v>31</v>
      </c>
      <c r="N337" t="n">
        <v>5.64</v>
      </c>
      <c r="O337" t="n">
        <v>6705.1</v>
      </c>
      <c r="P337" t="n">
        <v>87.77</v>
      </c>
      <c r="Q337" t="n">
        <v>198.05</v>
      </c>
      <c r="R337" t="n">
        <v>47.93</v>
      </c>
      <c r="S337" t="n">
        <v>21.27</v>
      </c>
      <c r="T337" t="n">
        <v>10488.12</v>
      </c>
      <c r="U337" t="n">
        <v>0.44</v>
      </c>
      <c r="V337" t="n">
        <v>0.75</v>
      </c>
      <c r="W337" t="n">
        <v>0.16</v>
      </c>
      <c r="X337" t="n">
        <v>0.66</v>
      </c>
      <c r="Y337" t="n">
        <v>0.5</v>
      </c>
      <c r="Z337" t="n">
        <v>10</v>
      </c>
    </row>
    <row r="338">
      <c r="A338" t="n">
        <v>2</v>
      </c>
      <c r="B338" t="n">
        <v>20</v>
      </c>
      <c r="C338" t="inlineStr">
        <is>
          <t xml:space="preserve">CONCLUIDO	</t>
        </is>
      </c>
      <c r="D338" t="n">
        <v>5.5548</v>
      </c>
      <c r="E338" t="n">
        <v>18</v>
      </c>
      <c r="F338" t="n">
        <v>16</v>
      </c>
      <c r="G338" t="n">
        <v>45.71</v>
      </c>
      <c r="H338" t="n">
        <v>0.97</v>
      </c>
      <c r="I338" t="n">
        <v>21</v>
      </c>
      <c r="J338" t="n">
        <v>53.61</v>
      </c>
      <c r="K338" t="n">
        <v>24.83</v>
      </c>
      <c r="L338" t="n">
        <v>3</v>
      </c>
      <c r="M338" t="n">
        <v>19</v>
      </c>
      <c r="N338" t="n">
        <v>5.78</v>
      </c>
      <c r="O338" t="n">
        <v>6845.59</v>
      </c>
      <c r="P338" t="n">
        <v>83.61</v>
      </c>
      <c r="Q338" t="n">
        <v>198.05</v>
      </c>
      <c r="R338" t="n">
        <v>39.71</v>
      </c>
      <c r="S338" t="n">
        <v>21.27</v>
      </c>
      <c r="T338" t="n">
        <v>6439.61</v>
      </c>
      <c r="U338" t="n">
        <v>0.54</v>
      </c>
      <c r="V338" t="n">
        <v>0.76</v>
      </c>
      <c r="W338" t="n">
        <v>0.14</v>
      </c>
      <c r="X338" t="n">
        <v>0.4</v>
      </c>
      <c r="Y338" t="n">
        <v>0.5</v>
      </c>
      <c r="Z338" t="n">
        <v>10</v>
      </c>
    </row>
    <row r="339">
      <c r="A339" t="n">
        <v>3</v>
      </c>
      <c r="B339" t="n">
        <v>20</v>
      </c>
      <c r="C339" t="inlineStr">
        <is>
          <t xml:space="preserve">CONCLUIDO	</t>
        </is>
      </c>
      <c r="D339" t="n">
        <v>5.6056</v>
      </c>
      <c r="E339" t="n">
        <v>17.84</v>
      </c>
      <c r="F339" t="n">
        <v>15.9</v>
      </c>
      <c r="G339" t="n">
        <v>59.61</v>
      </c>
      <c r="H339" t="n">
        <v>1.27</v>
      </c>
      <c r="I339" t="n">
        <v>16</v>
      </c>
      <c r="J339" t="n">
        <v>54.75</v>
      </c>
      <c r="K339" t="n">
        <v>24.83</v>
      </c>
      <c r="L339" t="n">
        <v>4</v>
      </c>
      <c r="M339" t="n">
        <v>14</v>
      </c>
      <c r="N339" t="n">
        <v>5.92</v>
      </c>
      <c r="O339" t="n">
        <v>6986.39</v>
      </c>
      <c r="P339" t="n">
        <v>80</v>
      </c>
      <c r="Q339" t="n">
        <v>198.04</v>
      </c>
      <c r="R339" t="n">
        <v>36.67</v>
      </c>
      <c r="S339" t="n">
        <v>21.27</v>
      </c>
      <c r="T339" t="n">
        <v>4942.77</v>
      </c>
      <c r="U339" t="n">
        <v>0.58</v>
      </c>
      <c r="V339" t="n">
        <v>0.76</v>
      </c>
      <c r="W339" t="n">
        <v>0.13</v>
      </c>
      <c r="X339" t="n">
        <v>0.3</v>
      </c>
      <c r="Y339" t="n">
        <v>0.5</v>
      </c>
      <c r="Z339" t="n">
        <v>10</v>
      </c>
    </row>
    <row r="340">
      <c r="A340" t="n">
        <v>4</v>
      </c>
      <c r="B340" t="n">
        <v>20</v>
      </c>
      <c r="C340" t="inlineStr">
        <is>
          <t xml:space="preserve">CONCLUIDO	</t>
        </is>
      </c>
      <c r="D340" t="n">
        <v>5.6436</v>
      </c>
      <c r="E340" t="n">
        <v>17.72</v>
      </c>
      <c r="F340" t="n">
        <v>15.82</v>
      </c>
      <c r="G340" t="n">
        <v>79.12</v>
      </c>
      <c r="H340" t="n">
        <v>1.55</v>
      </c>
      <c r="I340" t="n">
        <v>12</v>
      </c>
      <c r="J340" t="n">
        <v>55.89</v>
      </c>
      <c r="K340" t="n">
        <v>24.83</v>
      </c>
      <c r="L340" t="n">
        <v>5</v>
      </c>
      <c r="M340" t="n">
        <v>9</v>
      </c>
      <c r="N340" t="n">
        <v>6.07</v>
      </c>
      <c r="O340" t="n">
        <v>7127.49</v>
      </c>
      <c r="P340" t="n">
        <v>75.98</v>
      </c>
      <c r="Q340" t="n">
        <v>198.04</v>
      </c>
      <c r="R340" t="n">
        <v>34.37</v>
      </c>
      <c r="S340" t="n">
        <v>21.27</v>
      </c>
      <c r="T340" t="n">
        <v>3814.14</v>
      </c>
      <c r="U340" t="n">
        <v>0.62</v>
      </c>
      <c r="V340" t="n">
        <v>0.77</v>
      </c>
      <c r="W340" t="n">
        <v>0.13</v>
      </c>
      <c r="X340" t="n">
        <v>0.23</v>
      </c>
      <c r="Y340" t="n">
        <v>0.5</v>
      </c>
      <c r="Z340" t="n">
        <v>10</v>
      </c>
    </row>
    <row r="341">
      <c r="A341" t="n">
        <v>5</v>
      </c>
      <c r="B341" t="n">
        <v>20</v>
      </c>
      <c r="C341" t="inlineStr">
        <is>
          <t xml:space="preserve">CONCLUIDO	</t>
        </is>
      </c>
      <c r="D341" t="n">
        <v>5.6525</v>
      </c>
      <c r="E341" t="n">
        <v>17.69</v>
      </c>
      <c r="F341" t="n">
        <v>15.81</v>
      </c>
      <c r="G341" t="n">
        <v>86.23</v>
      </c>
      <c r="H341" t="n">
        <v>1.82</v>
      </c>
      <c r="I341" t="n">
        <v>11</v>
      </c>
      <c r="J341" t="n">
        <v>57.04</v>
      </c>
      <c r="K341" t="n">
        <v>24.83</v>
      </c>
      <c r="L341" t="n">
        <v>6</v>
      </c>
      <c r="M341" t="n">
        <v>1</v>
      </c>
      <c r="N341" t="n">
        <v>6.21</v>
      </c>
      <c r="O341" t="n">
        <v>7268.89</v>
      </c>
      <c r="P341" t="n">
        <v>75.86</v>
      </c>
      <c r="Q341" t="n">
        <v>198.04</v>
      </c>
      <c r="R341" t="n">
        <v>33.63</v>
      </c>
      <c r="S341" t="n">
        <v>21.27</v>
      </c>
      <c r="T341" t="n">
        <v>3446.95</v>
      </c>
      <c r="U341" t="n">
        <v>0.63</v>
      </c>
      <c r="V341" t="n">
        <v>0.77</v>
      </c>
      <c r="W341" t="n">
        <v>0.14</v>
      </c>
      <c r="X341" t="n">
        <v>0.21</v>
      </c>
      <c r="Y341" t="n">
        <v>0.5</v>
      </c>
      <c r="Z341" t="n">
        <v>10</v>
      </c>
    </row>
    <row r="342">
      <c r="A342" t="n">
        <v>6</v>
      </c>
      <c r="B342" t="n">
        <v>20</v>
      </c>
      <c r="C342" t="inlineStr">
        <is>
          <t xml:space="preserve">CONCLUIDO	</t>
        </is>
      </c>
      <c r="D342" t="n">
        <v>5.6526</v>
      </c>
      <c r="E342" t="n">
        <v>17.69</v>
      </c>
      <c r="F342" t="n">
        <v>15.81</v>
      </c>
      <c r="G342" t="n">
        <v>86.23</v>
      </c>
      <c r="H342" t="n">
        <v>2.09</v>
      </c>
      <c r="I342" t="n">
        <v>11</v>
      </c>
      <c r="J342" t="n">
        <v>58.19</v>
      </c>
      <c r="K342" t="n">
        <v>24.83</v>
      </c>
      <c r="L342" t="n">
        <v>7</v>
      </c>
      <c r="M342" t="n">
        <v>0</v>
      </c>
      <c r="N342" t="n">
        <v>6.36</v>
      </c>
      <c r="O342" t="n">
        <v>7410.59</v>
      </c>
      <c r="P342" t="n">
        <v>77.3</v>
      </c>
      <c r="Q342" t="n">
        <v>198.04</v>
      </c>
      <c r="R342" t="n">
        <v>33.58</v>
      </c>
      <c r="S342" t="n">
        <v>21.27</v>
      </c>
      <c r="T342" t="n">
        <v>3421.72</v>
      </c>
      <c r="U342" t="n">
        <v>0.63</v>
      </c>
      <c r="V342" t="n">
        <v>0.77</v>
      </c>
      <c r="W342" t="n">
        <v>0.14</v>
      </c>
      <c r="X342" t="n">
        <v>0.21</v>
      </c>
      <c r="Y342" t="n">
        <v>0.5</v>
      </c>
      <c r="Z342" t="n">
        <v>10</v>
      </c>
    </row>
    <row r="343">
      <c r="A343" t="n">
        <v>0</v>
      </c>
      <c r="B343" t="n">
        <v>65</v>
      </c>
      <c r="C343" t="inlineStr">
        <is>
          <t xml:space="preserve">CONCLUIDO	</t>
        </is>
      </c>
      <c r="D343" t="n">
        <v>4.0461</v>
      </c>
      <c r="E343" t="n">
        <v>24.72</v>
      </c>
      <c r="F343" t="n">
        <v>18.56</v>
      </c>
      <c r="G343" t="n">
        <v>7.63</v>
      </c>
      <c r="H343" t="n">
        <v>0.13</v>
      </c>
      <c r="I343" t="n">
        <v>146</v>
      </c>
      <c r="J343" t="n">
        <v>133.21</v>
      </c>
      <c r="K343" t="n">
        <v>46.47</v>
      </c>
      <c r="L343" t="n">
        <v>1</v>
      </c>
      <c r="M343" t="n">
        <v>144</v>
      </c>
      <c r="N343" t="n">
        <v>20.75</v>
      </c>
      <c r="O343" t="n">
        <v>16663.42</v>
      </c>
      <c r="P343" t="n">
        <v>201.75</v>
      </c>
      <c r="Q343" t="n">
        <v>198.05</v>
      </c>
      <c r="R343" t="n">
        <v>119.89</v>
      </c>
      <c r="S343" t="n">
        <v>21.27</v>
      </c>
      <c r="T343" t="n">
        <v>45905.36</v>
      </c>
      <c r="U343" t="n">
        <v>0.18</v>
      </c>
      <c r="V343" t="n">
        <v>0.65</v>
      </c>
      <c r="W343" t="n">
        <v>0.34</v>
      </c>
      <c r="X343" t="n">
        <v>2.97</v>
      </c>
      <c r="Y343" t="n">
        <v>0.5</v>
      </c>
      <c r="Z343" t="n">
        <v>10</v>
      </c>
    </row>
    <row r="344">
      <c r="A344" t="n">
        <v>1</v>
      </c>
      <c r="B344" t="n">
        <v>65</v>
      </c>
      <c r="C344" t="inlineStr">
        <is>
          <t xml:space="preserve">CONCLUIDO	</t>
        </is>
      </c>
      <c r="D344" t="n">
        <v>4.7802</v>
      </c>
      <c r="E344" t="n">
        <v>20.92</v>
      </c>
      <c r="F344" t="n">
        <v>16.92</v>
      </c>
      <c r="G344" t="n">
        <v>15.15</v>
      </c>
      <c r="H344" t="n">
        <v>0.26</v>
      </c>
      <c r="I344" t="n">
        <v>67</v>
      </c>
      <c r="J344" t="n">
        <v>134.55</v>
      </c>
      <c r="K344" t="n">
        <v>46.47</v>
      </c>
      <c r="L344" t="n">
        <v>2</v>
      </c>
      <c r="M344" t="n">
        <v>65</v>
      </c>
      <c r="N344" t="n">
        <v>21.09</v>
      </c>
      <c r="O344" t="n">
        <v>16828.84</v>
      </c>
      <c r="P344" t="n">
        <v>182.95</v>
      </c>
      <c r="Q344" t="n">
        <v>198.06</v>
      </c>
      <c r="R344" t="n">
        <v>68.34999999999999</v>
      </c>
      <c r="S344" t="n">
        <v>21.27</v>
      </c>
      <c r="T344" t="n">
        <v>20530.24</v>
      </c>
      <c r="U344" t="n">
        <v>0.31</v>
      </c>
      <c r="V344" t="n">
        <v>0.72</v>
      </c>
      <c r="W344" t="n">
        <v>0.21</v>
      </c>
      <c r="X344" t="n">
        <v>1.32</v>
      </c>
      <c r="Y344" t="n">
        <v>0.5</v>
      </c>
      <c r="Z344" t="n">
        <v>10</v>
      </c>
    </row>
    <row r="345">
      <c r="A345" t="n">
        <v>2</v>
      </c>
      <c r="B345" t="n">
        <v>65</v>
      </c>
      <c r="C345" t="inlineStr">
        <is>
          <t xml:space="preserve">CONCLUIDO	</t>
        </is>
      </c>
      <c r="D345" t="n">
        <v>5.0415</v>
      </c>
      <c r="E345" t="n">
        <v>19.84</v>
      </c>
      <c r="F345" t="n">
        <v>16.46</v>
      </c>
      <c r="G345" t="n">
        <v>22.44</v>
      </c>
      <c r="H345" t="n">
        <v>0.39</v>
      </c>
      <c r="I345" t="n">
        <v>44</v>
      </c>
      <c r="J345" t="n">
        <v>135.9</v>
      </c>
      <c r="K345" t="n">
        <v>46.47</v>
      </c>
      <c r="L345" t="n">
        <v>3</v>
      </c>
      <c r="M345" t="n">
        <v>42</v>
      </c>
      <c r="N345" t="n">
        <v>21.43</v>
      </c>
      <c r="O345" t="n">
        <v>16994.64</v>
      </c>
      <c r="P345" t="n">
        <v>177.22</v>
      </c>
      <c r="Q345" t="n">
        <v>198.04</v>
      </c>
      <c r="R345" t="n">
        <v>54.3</v>
      </c>
      <c r="S345" t="n">
        <v>21.27</v>
      </c>
      <c r="T345" t="n">
        <v>13615.61</v>
      </c>
      <c r="U345" t="n">
        <v>0.39</v>
      </c>
      <c r="V345" t="n">
        <v>0.74</v>
      </c>
      <c r="W345" t="n">
        <v>0.17</v>
      </c>
      <c r="X345" t="n">
        <v>0.86</v>
      </c>
      <c r="Y345" t="n">
        <v>0.5</v>
      </c>
      <c r="Z345" t="n">
        <v>10</v>
      </c>
    </row>
    <row r="346">
      <c r="A346" t="n">
        <v>3</v>
      </c>
      <c r="B346" t="n">
        <v>65</v>
      </c>
      <c r="C346" t="inlineStr">
        <is>
          <t xml:space="preserve">CONCLUIDO	</t>
        </is>
      </c>
      <c r="D346" t="n">
        <v>5.1726</v>
      </c>
      <c r="E346" t="n">
        <v>19.33</v>
      </c>
      <c r="F346" t="n">
        <v>16.25</v>
      </c>
      <c r="G346" t="n">
        <v>29.55</v>
      </c>
      <c r="H346" t="n">
        <v>0.52</v>
      </c>
      <c r="I346" t="n">
        <v>33</v>
      </c>
      <c r="J346" t="n">
        <v>137.25</v>
      </c>
      <c r="K346" t="n">
        <v>46.47</v>
      </c>
      <c r="L346" t="n">
        <v>4</v>
      </c>
      <c r="M346" t="n">
        <v>31</v>
      </c>
      <c r="N346" t="n">
        <v>21.78</v>
      </c>
      <c r="O346" t="n">
        <v>17160.92</v>
      </c>
      <c r="P346" t="n">
        <v>174.2</v>
      </c>
      <c r="Q346" t="n">
        <v>198.04</v>
      </c>
      <c r="R346" t="n">
        <v>47.97</v>
      </c>
      <c r="S346" t="n">
        <v>21.27</v>
      </c>
      <c r="T346" t="n">
        <v>10508.57</v>
      </c>
      <c r="U346" t="n">
        <v>0.44</v>
      </c>
      <c r="V346" t="n">
        <v>0.75</v>
      </c>
      <c r="W346" t="n">
        <v>0.16</v>
      </c>
      <c r="X346" t="n">
        <v>0.66</v>
      </c>
      <c r="Y346" t="n">
        <v>0.5</v>
      </c>
      <c r="Z346" t="n">
        <v>10</v>
      </c>
    </row>
    <row r="347">
      <c r="A347" t="n">
        <v>4</v>
      </c>
      <c r="B347" t="n">
        <v>65</v>
      </c>
      <c r="C347" t="inlineStr">
        <is>
          <t xml:space="preserve">CONCLUIDO	</t>
        </is>
      </c>
      <c r="D347" t="n">
        <v>5.2658</v>
      </c>
      <c r="E347" t="n">
        <v>18.99</v>
      </c>
      <c r="F347" t="n">
        <v>16.1</v>
      </c>
      <c r="G347" t="n">
        <v>37.16</v>
      </c>
      <c r="H347" t="n">
        <v>0.64</v>
      </c>
      <c r="I347" t="n">
        <v>26</v>
      </c>
      <c r="J347" t="n">
        <v>138.6</v>
      </c>
      <c r="K347" t="n">
        <v>46.47</v>
      </c>
      <c r="L347" t="n">
        <v>5</v>
      </c>
      <c r="M347" t="n">
        <v>24</v>
      </c>
      <c r="N347" t="n">
        <v>22.13</v>
      </c>
      <c r="O347" t="n">
        <v>17327.69</v>
      </c>
      <c r="P347" t="n">
        <v>171.97</v>
      </c>
      <c r="Q347" t="n">
        <v>198.05</v>
      </c>
      <c r="R347" t="n">
        <v>43.13</v>
      </c>
      <c r="S347" t="n">
        <v>21.27</v>
      </c>
      <c r="T347" t="n">
        <v>8125.13</v>
      </c>
      <c r="U347" t="n">
        <v>0.49</v>
      </c>
      <c r="V347" t="n">
        <v>0.75</v>
      </c>
      <c r="W347" t="n">
        <v>0.15</v>
      </c>
      <c r="X347" t="n">
        <v>0.51</v>
      </c>
      <c r="Y347" t="n">
        <v>0.5</v>
      </c>
      <c r="Z347" t="n">
        <v>10</v>
      </c>
    </row>
    <row r="348">
      <c r="A348" t="n">
        <v>5</v>
      </c>
      <c r="B348" t="n">
        <v>65</v>
      </c>
      <c r="C348" t="inlineStr">
        <is>
          <t xml:space="preserve">CONCLUIDO	</t>
        </is>
      </c>
      <c r="D348" t="n">
        <v>5.3203</v>
      </c>
      <c r="E348" t="n">
        <v>18.8</v>
      </c>
      <c r="F348" t="n">
        <v>16.02</v>
      </c>
      <c r="G348" t="n">
        <v>43.68</v>
      </c>
      <c r="H348" t="n">
        <v>0.76</v>
      </c>
      <c r="I348" t="n">
        <v>22</v>
      </c>
      <c r="J348" t="n">
        <v>139.95</v>
      </c>
      <c r="K348" t="n">
        <v>46.47</v>
      </c>
      <c r="L348" t="n">
        <v>6</v>
      </c>
      <c r="M348" t="n">
        <v>20</v>
      </c>
      <c r="N348" t="n">
        <v>22.49</v>
      </c>
      <c r="O348" t="n">
        <v>17494.97</v>
      </c>
      <c r="P348" t="n">
        <v>170.54</v>
      </c>
      <c r="Q348" t="n">
        <v>198.04</v>
      </c>
      <c r="R348" t="n">
        <v>40.36</v>
      </c>
      <c r="S348" t="n">
        <v>21.27</v>
      </c>
      <c r="T348" t="n">
        <v>6757.68</v>
      </c>
      <c r="U348" t="n">
        <v>0.53</v>
      </c>
      <c r="V348" t="n">
        <v>0.76</v>
      </c>
      <c r="W348" t="n">
        <v>0.15</v>
      </c>
      <c r="X348" t="n">
        <v>0.42</v>
      </c>
      <c r="Y348" t="n">
        <v>0.5</v>
      </c>
      <c r="Z348" t="n">
        <v>10</v>
      </c>
    </row>
    <row r="349">
      <c r="A349" t="n">
        <v>6</v>
      </c>
      <c r="B349" t="n">
        <v>65</v>
      </c>
      <c r="C349" t="inlineStr">
        <is>
          <t xml:space="preserve">CONCLUIDO	</t>
        </is>
      </c>
      <c r="D349" t="n">
        <v>5.3671</v>
      </c>
      <c r="E349" t="n">
        <v>18.63</v>
      </c>
      <c r="F349" t="n">
        <v>15.93</v>
      </c>
      <c r="G349" t="n">
        <v>50.32</v>
      </c>
      <c r="H349" t="n">
        <v>0.88</v>
      </c>
      <c r="I349" t="n">
        <v>19</v>
      </c>
      <c r="J349" t="n">
        <v>141.31</v>
      </c>
      <c r="K349" t="n">
        <v>46.47</v>
      </c>
      <c r="L349" t="n">
        <v>7</v>
      </c>
      <c r="M349" t="n">
        <v>17</v>
      </c>
      <c r="N349" t="n">
        <v>22.85</v>
      </c>
      <c r="O349" t="n">
        <v>17662.75</v>
      </c>
      <c r="P349" t="n">
        <v>168.69</v>
      </c>
      <c r="Q349" t="n">
        <v>198.05</v>
      </c>
      <c r="R349" t="n">
        <v>37.45</v>
      </c>
      <c r="S349" t="n">
        <v>21.27</v>
      </c>
      <c r="T349" t="n">
        <v>5318.35</v>
      </c>
      <c r="U349" t="n">
        <v>0.57</v>
      </c>
      <c r="V349" t="n">
        <v>0.76</v>
      </c>
      <c r="W349" t="n">
        <v>0.14</v>
      </c>
      <c r="X349" t="n">
        <v>0.34</v>
      </c>
      <c r="Y349" t="n">
        <v>0.5</v>
      </c>
      <c r="Z349" t="n">
        <v>10</v>
      </c>
    </row>
    <row r="350">
      <c r="A350" t="n">
        <v>7</v>
      </c>
      <c r="B350" t="n">
        <v>65</v>
      </c>
      <c r="C350" t="inlineStr">
        <is>
          <t xml:space="preserve">CONCLUIDO	</t>
        </is>
      </c>
      <c r="D350" t="n">
        <v>5.4009</v>
      </c>
      <c r="E350" t="n">
        <v>18.52</v>
      </c>
      <c r="F350" t="n">
        <v>15.9</v>
      </c>
      <c r="G350" t="n">
        <v>59.62</v>
      </c>
      <c r="H350" t="n">
        <v>0.99</v>
      </c>
      <c r="I350" t="n">
        <v>16</v>
      </c>
      <c r="J350" t="n">
        <v>142.68</v>
      </c>
      <c r="K350" t="n">
        <v>46.47</v>
      </c>
      <c r="L350" t="n">
        <v>8</v>
      </c>
      <c r="M350" t="n">
        <v>14</v>
      </c>
      <c r="N350" t="n">
        <v>23.21</v>
      </c>
      <c r="O350" t="n">
        <v>17831.04</v>
      </c>
      <c r="P350" t="n">
        <v>167.57</v>
      </c>
      <c r="Q350" t="n">
        <v>198.05</v>
      </c>
      <c r="R350" t="n">
        <v>36.85</v>
      </c>
      <c r="S350" t="n">
        <v>21.27</v>
      </c>
      <c r="T350" t="n">
        <v>5034.69</v>
      </c>
      <c r="U350" t="n">
        <v>0.58</v>
      </c>
      <c r="V350" t="n">
        <v>0.76</v>
      </c>
      <c r="W350" t="n">
        <v>0.13</v>
      </c>
      <c r="X350" t="n">
        <v>0.31</v>
      </c>
      <c r="Y350" t="n">
        <v>0.5</v>
      </c>
      <c r="Z350" t="n">
        <v>10</v>
      </c>
    </row>
    <row r="351">
      <c r="A351" t="n">
        <v>8</v>
      </c>
      <c r="B351" t="n">
        <v>65</v>
      </c>
      <c r="C351" t="inlineStr">
        <is>
          <t xml:space="preserve">CONCLUIDO	</t>
        </is>
      </c>
      <c r="D351" t="n">
        <v>5.4131</v>
      </c>
      <c r="E351" t="n">
        <v>18.47</v>
      </c>
      <c r="F351" t="n">
        <v>15.88</v>
      </c>
      <c r="G351" t="n">
        <v>63.54</v>
      </c>
      <c r="H351" t="n">
        <v>1.11</v>
      </c>
      <c r="I351" t="n">
        <v>15</v>
      </c>
      <c r="J351" t="n">
        <v>144.05</v>
      </c>
      <c r="K351" t="n">
        <v>46.47</v>
      </c>
      <c r="L351" t="n">
        <v>9</v>
      </c>
      <c r="M351" t="n">
        <v>13</v>
      </c>
      <c r="N351" t="n">
        <v>23.58</v>
      </c>
      <c r="O351" t="n">
        <v>17999.83</v>
      </c>
      <c r="P351" t="n">
        <v>166.42</v>
      </c>
      <c r="Q351" t="n">
        <v>198.04</v>
      </c>
      <c r="R351" t="n">
        <v>36.39</v>
      </c>
      <c r="S351" t="n">
        <v>21.27</v>
      </c>
      <c r="T351" t="n">
        <v>4806.71</v>
      </c>
      <c r="U351" t="n">
        <v>0.58</v>
      </c>
      <c r="V351" t="n">
        <v>0.76</v>
      </c>
      <c r="W351" t="n">
        <v>0.13</v>
      </c>
      <c r="X351" t="n">
        <v>0.29</v>
      </c>
      <c r="Y351" t="n">
        <v>0.5</v>
      </c>
      <c r="Z351" t="n">
        <v>10</v>
      </c>
    </row>
    <row r="352">
      <c r="A352" t="n">
        <v>9</v>
      </c>
      <c r="B352" t="n">
        <v>65</v>
      </c>
      <c r="C352" t="inlineStr">
        <is>
          <t xml:space="preserve">CONCLUIDO	</t>
        </is>
      </c>
      <c r="D352" t="n">
        <v>5.4451</v>
      </c>
      <c r="E352" t="n">
        <v>18.36</v>
      </c>
      <c r="F352" t="n">
        <v>15.83</v>
      </c>
      <c r="G352" t="n">
        <v>73.06999999999999</v>
      </c>
      <c r="H352" t="n">
        <v>1.22</v>
      </c>
      <c r="I352" t="n">
        <v>13</v>
      </c>
      <c r="J352" t="n">
        <v>145.42</v>
      </c>
      <c r="K352" t="n">
        <v>46.47</v>
      </c>
      <c r="L352" t="n">
        <v>10</v>
      </c>
      <c r="M352" t="n">
        <v>11</v>
      </c>
      <c r="N352" t="n">
        <v>23.95</v>
      </c>
      <c r="O352" t="n">
        <v>18169.15</v>
      </c>
      <c r="P352" t="n">
        <v>165.52</v>
      </c>
      <c r="Q352" t="n">
        <v>198.04</v>
      </c>
      <c r="R352" t="n">
        <v>34.59</v>
      </c>
      <c r="S352" t="n">
        <v>21.27</v>
      </c>
      <c r="T352" t="n">
        <v>3916.94</v>
      </c>
      <c r="U352" t="n">
        <v>0.61</v>
      </c>
      <c r="V352" t="n">
        <v>0.77</v>
      </c>
      <c r="W352" t="n">
        <v>0.13</v>
      </c>
      <c r="X352" t="n">
        <v>0.24</v>
      </c>
      <c r="Y352" t="n">
        <v>0.5</v>
      </c>
      <c r="Z352" t="n">
        <v>10</v>
      </c>
    </row>
    <row r="353">
      <c r="A353" t="n">
        <v>10</v>
      </c>
      <c r="B353" t="n">
        <v>65</v>
      </c>
      <c r="C353" t="inlineStr">
        <is>
          <t xml:space="preserve">CONCLUIDO	</t>
        </is>
      </c>
      <c r="D353" t="n">
        <v>5.4565</v>
      </c>
      <c r="E353" t="n">
        <v>18.33</v>
      </c>
      <c r="F353" t="n">
        <v>15.82</v>
      </c>
      <c r="G353" t="n">
        <v>79.09999999999999</v>
      </c>
      <c r="H353" t="n">
        <v>1.33</v>
      </c>
      <c r="I353" t="n">
        <v>12</v>
      </c>
      <c r="J353" t="n">
        <v>146.8</v>
      </c>
      <c r="K353" t="n">
        <v>46.47</v>
      </c>
      <c r="L353" t="n">
        <v>11</v>
      </c>
      <c r="M353" t="n">
        <v>10</v>
      </c>
      <c r="N353" t="n">
        <v>24.33</v>
      </c>
      <c r="O353" t="n">
        <v>18338.99</v>
      </c>
      <c r="P353" t="n">
        <v>164.46</v>
      </c>
      <c r="Q353" t="n">
        <v>198.04</v>
      </c>
      <c r="R353" t="n">
        <v>34.4</v>
      </c>
      <c r="S353" t="n">
        <v>21.27</v>
      </c>
      <c r="T353" t="n">
        <v>3829.41</v>
      </c>
      <c r="U353" t="n">
        <v>0.62</v>
      </c>
      <c r="V353" t="n">
        <v>0.77</v>
      </c>
      <c r="W353" t="n">
        <v>0.12</v>
      </c>
      <c r="X353" t="n">
        <v>0.23</v>
      </c>
      <c r="Y353" t="n">
        <v>0.5</v>
      </c>
      <c r="Z353" t="n">
        <v>10</v>
      </c>
    </row>
    <row r="354">
      <c r="A354" t="n">
        <v>11</v>
      </c>
      <c r="B354" t="n">
        <v>65</v>
      </c>
      <c r="C354" t="inlineStr">
        <is>
          <t xml:space="preserve">CONCLUIDO	</t>
        </is>
      </c>
      <c r="D354" t="n">
        <v>5.4721</v>
      </c>
      <c r="E354" t="n">
        <v>18.27</v>
      </c>
      <c r="F354" t="n">
        <v>15.79</v>
      </c>
      <c r="G354" t="n">
        <v>86.15000000000001</v>
      </c>
      <c r="H354" t="n">
        <v>1.43</v>
      </c>
      <c r="I354" t="n">
        <v>11</v>
      </c>
      <c r="J354" t="n">
        <v>148.18</v>
      </c>
      <c r="K354" t="n">
        <v>46.47</v>
      </c>
      <c r="L354" t="n">
        <v>12</v>
      </c>
      <c r="M354" t="n">
        <v>9</v>
      </c>
      <c r="N354" t="n">
        <v>24.71</v>
      </c>
      <c r="O354" t="n">
        <v>18509.36</v>
      </c>
      <c r="P354" t="n">
        <v>163.43</v>
      </c>
      <c r="Q354" t="n">
        <v>198.04</v>
      </c>
      <c r="R354" t="n">
        <v>33.5</v>
      </c>
      <c r="S354" t="n">
        <v>21.27</v>
      </c>
      <c r="T354" t="n">
        <v>3383.72</v>
      </c>
      <c r="U354" t="n">
        <v>0.63</v>
      </c>
      <c r="V354" t="n">
        <v>0.77</v>
      </c>
      <c r="W354" t="n">
        <v>0.13</v>
      </c>
      <c r="X354" t="n">
        <v>0.2</v>
      </c>
      <c r="Y354" t="n">
        <v>0.5</v>
      </c>
      <c r="Z354" t="n">
        <v>10</v>
      </c>
    </row>
    <row r="355">
      <c r="A355" t="n">
        <v>12</v>
      </c>
      <c r="B355" t="n">
        <v>65</v>
      </c>
      <c r="C355" t="inlineStr">
        <is>
          <t xml:space="preserve">CONCLUIDO	</t>
        </is>
      </c>
      <c r="D355" t="n">
        <v>5.487</v>
      </c>
      <c r="E355" t="n">
        <v>18.23</v>
      </c>
      <c r="F355" t="n">
        <v>15.77</v>
      </c>
      <c r="G355" t="n">
        <v>94.64</v>
      </c>
      <c r="H355" t="n">
        <v>1.54</v>
      </c>
      <c r="I355" t="n">
        <v>10</v>
      </c>
      <c r="J355" t="n">
        <v>149.56</v>
      </c>
      <c r="K355" t="n">
        <v>46.47</v>
      </c>
      <c r="L355" t="n">
        <v>13</v>
      </c>
      <c r="M355" t="n">
        <v>8</v>
      </c>
      <c r="N355" t="n">
        <v>25.1</v>
      </c>
      <c r="O355" t="n">
        <v>18680.25</v>
      </c>
      <c r="P355" t="n">
        <v>162.55</v>
      </c>
      <c r="Q355" t="n">
        <v>198.04</v>
      </c>
      <c r="R355" t="n">
        <v>32.78</v>
      </c>
      <c r="S355" t="n">
        <v>21.27</v>
      </c>
      <c r="T355" t="n">
        <v>3027.46</v>
      </c>
      <c r="U355" t="n">
        <v>0.65</v>
      </c>
      <c r="V355" t="n">
        <v>0.77</v>
      </c>
      <c r="W355" t="n">
        <v>0.12</v>
      </c>
      <c r="X355" t="n">
        <v>0.18</v>
      </c>
      <c r="Y355" t="n">
        <v>0.5</v>
      </c>
      <c r="Z355" t="n">
        <v>10</v>
      </c>
    </row>
    <row r="356">
      <c r="A356" t="n">
        <v>13</v>
      </c>
      <c r="B356" t="n">
        <v>65</v>
      </c>
      <c r="C356" t="inlineStr">
        <is>
          <t xml:space="preserve">CONCLUIDO	</t>
        </is>
      </c>
      <c r="D356" t="n">
        <v>5.4835</v>
      </c>
      <c r="E356" t="n">
        <v>18.24</v>
      </c>
      <c r="F356" t="n">
        <v>15.78</v>
      </c>
      <c r="G356" t="n">
        <v>94.7</v>
      </c>
      <c r="H356" t="n">
        <v>1.64</v>
      </c>
      <c r="I356" t="n">
        <v>10</v>
      </c>
      <c r="J356" t="n">
        <v>150.95</v>
      </c>
      <c r="K356" t="n">
        <v>46.47</v>
      </c>
      <c r="L356" t="n">
        <v>14</v>
      </c>
      <c r="M356" t="n">
        <v>8</v>
      </c>
      <c r="N356" t="n">
        <v>25.49</v>
      </c>
      <c r="O356" t="n">
        <v>18851.69</v>
      </c>
      <c r="P356" t="n">
        <v>162.34</v>
      </c>
      <c r="Q356" t="n">
        <v>198.05</v>
      </c>
      <c r="R356" t="n">
        <v>33.38</v>
      </c>
      <c r="S356" t="n">
        <v>21.27</v>
      </c>
      <c r="T356" t="n">
        <v>3325.65</v>
      </c>
      <c r="U356" t="n">
        <v>0.64</v>
      </c>
      <c r="V356" t="n">
        <v>0.77</v>
      </c>
      <c r="W356" t="n">
        <v>0.12</v>
      </c>
      <c r="X356" t="n">
        <v>0.19</v>
      </c>
      <c r="Y356" t="n">
        <v>0.5</v>
      </c>
      <c r="Z356" t="n">
        <v>10</v>
      </c>
    </row>
    <row r="357">
      <c r="A357" t="n">
        <v>14</v>
      </c>
      <c r="B357" t="n">
        <v>65</v>
      </c>
      <c r="C357" t="inlineStr">
        <is>
          <t xml:space="preserve">CONCLUIDO	</t>
        </is>
      </c>
      <c r="D357" t="n">
        <v>5.499</v>
      </c>
      <c r="E357" t="n">
        <v>18.19</v>
      </c>
      <c r="F357" t="n">
        <v>15.76</v>
      </c>
      <c r="G357" t="n">
        <v>105.07</v>
      </c>
      <c r="H357" t="n">
        <v>1.74</v>
      </c>
      <c r="I357" t="n">
        <v>9</v>
      </c>
      <c r="J357" t="n">
        <v>152.35</v>
      </c>
      <c r="K357" t="n">
        <v>46.47</v>
      </c>
      <c r="L357" t="n">
        <v>15</v>
      </c>
      <c r="M357" t="n">
        <v>7</v>
      </c>
      <c r="N357" t="n">
        <v>25.88</v>
      </c>
      <c r="O357" t="n">
        <v>19023.66</v>
      </c>
      <c r="P357" t="n">
        <v>161.4</v>
      </c>
      <c r="Q357" t="n">
        <v>198.05</v>
      </c>
      <c r="R357" t="n">
        <v>32.44</v>
      </c>
      <c r="S357" t="n">
        <v>21.27</v>
      </c>
      <c r="T357" t="n">
        <v>2862.27</v>
      </c>
      <c r="U357" t="n">
        <v>0.66</v>
      </c>
      <c r="V357" t="n">
        <v>0.77</v>
      </c>
      <c r="W357" t="n">
        <v>0.12</v>
      </c>
      <c r="X357" t="n">
        <v>0.17</v>
      </c>
      <c r="Y357" t="n">
        <v>0.5</v>
      </c>
      <c r="Z357" t="n">
        <v>10</v>
      </c>
    </row>
    <row r="358">
      <c r="A358" t="n">
        <v>15</v>
      </c>
      <c r="B358" t="n">
        <v>65</v>
      </c>
      <c r="C358" t="inlineStr">
        <is>
          <t xml:space="preserve">CONCLUIDO	</t>
        </is>
      </c>
      <c r="D358" t="n">
        <v>5.5007</v>
      </c>
      <c r="E358" t="n">
        <v>18.18</v>
      </c>
      <c r="F358" t="n">
        <v>15.75</v>
      </c>
      <c r="G358" t="n">
        <v>105.03</v>
      </c>
      <c r="H358" t="n">
        <v>1.84</v>
      </c>
      <c r="I358" t="n">
        <v>9</v>
      </c>
      <c r="J358" t="n">
        <v>153.75</v>
      </c>
      <c r="K358" t="n">
        <v>46.47</v>
      </c>
      <c r="L358" t="n">
        <v>16</v>
      </c>
      <c r="M358" t="n">
        <v>7</v>
      </c>
      <c r="N358" t="n">
        <v>26.28</v>
      </c>
      <c r="O358" t="n">
        <v>19196.18</v>
      </c>
      <c r="P358" t="n">
        <v>160.12</v>
      </c>
      <c r="Q358" t="n">
        <v>198.04</v>
      </c>
      <c r="R358" t="n">
        <v>32.25</v>
      </c>
      <c r="S358" t="n">
        <v>21.27</v>
      </c>
      <c r="T358" t="n">
        <v>2769.71</v>
      </c>
      <c r="U358" t="n">
        <v>0.66</v>
      </c>
      <c r="V358" t="n">
        <v>0.77</v>
      </c>
      <c r="W358" t="n">
        <v>0.12</v>
      </c>
      <c r="X358" t="n">
        <v>0.16</v>
      </c>
      <c r="Y358" t="n">
        <v>0.5</v>
      </c>
      <c r="Z358" t="n">
        <v>10</v>
      </c>
    </row>
    <row r="359">
      <c r="A359" t="n">
        <v>16</v>
      </c>
      <c r="B359" t="n">
        <v>65</v>
      </c>
      <c r="C359" t="inlineStr">
        <is>
          <t xml:space="preserve">CONCLUIDO	</t>
        </is>
      </c>
      <c r="D359" t="n">
        <v>5.5228</v>
      </c>
      <c r="E359" t="n">
        <v>18.11</v>
      </c>
      <c r="F359" t="n">
        <v>15.71</v>
      </c>
      <c r="G359" t="n">
        <v>117.81</v>
      </c>
      <c r="H359" t="n">
        <v>1.94</v>
      </c>
      <c r="I359" t="n">
        <v>8</v>
      </c>
      <c r="J359" t="n">
        <v>155.15</v>
      </c>
      <c r="K359" t="n">
        <v>46.47</v>
      </c>
      <c r="L359" t="n">
        <v>17</v>
      </c>
      <c r="M359" t="n">
        <v>6</v>
      </c>
      <c r="N359" t="n">
        <v>26.68</v>
      </c>
      <c r="O359" t="n">
        <v>19369.26</v>
      </c>
      <c r="P359" t="n">
        <v>159.57</v>
      </c>
      <c r="Q359" t="n">
        <v>198.05</v>
      </c>
      <c r="R359" t="n">
        <v>30.81</v>
      </c>
      <c r="S359" t="n">
        <v>21.27</v>
      </c>
      <c r="T359" t="n">
        <v>2053.24</v>
      </c>
      <c r="U359" t="n">
        <v>0.6899999999999999</v>
      </c>
      <c r="V359" t="n">
        <v>0.77</v>
      </c>
      <c r="W359" t="n">
        <v>0.12</v>
      </c>
      <c r="X359" t="n">
        <v>0.11</v>
      </c>
      <c r="Y359" t="n">
        <v>0.5</v>
      </c>
      <c r="Z359" t="n">
        <v>10</v>
      </c>
    </row>
    <row r="360">
      <c r="A360" t="n">
        <v>17</v>
      </c>
      <c r="B360" t="n">
        <v>65</v>
      </c>
      <c r="C360" t="inlineStr">
        <is>
          <t xml:space="preserve">CONCLUIDO	</t>
        </is>
      </c>
      <c r="D360" t="n">
        <v>5.5133</v>
      </c>
      <c r="E360" t="n">
        <v>18.14</v>
      </c>
      <c r="F360" t="n">
        <v>15.74</v>
      </c>
      <c r="G360" t="n">
        <v>118.05</v>
      </c>
      <c r="H360" t="n">
        <v>2.04</v>
      </c>
      <c r="I360" t="n">
        <v>8</v>
      </c>
      <c r="J360" t="n">
        <v>156.56</v>
      </c>
      <c r="K360" t="n">
        <v>46.47</v>
      </c>
      <c r="L360" t="n">
        <v>18</v>
      </c>
      <c r="M360" t="n">
        <v>6</v>
      </c>
      <c r="N360" t="n">
        <v>27.09</v>
      </c>
      <c r="O360" t="n">
        <v>19542.89</v>
      </c>
      <c r="P360" t="n">
        <v>159.32</v>
      </c>
      <c r="Q360" t="n">
        <v>198.05</v>
      </c>
      <c r="R360" t="n">
        <v>31.85</v>
      </c>
      <c r="S360" t="n">
        <v>21.27</v>
      </c>
      <c r="T360" t="n">
        <v>2572.53</v>
      </c>
      <c r="U360" t="n">
        <v>0.67</v>
      </c>
      <c r="V360" t="n">
        <v>0.77</v>
      </c>
      <c r="W360" t="n">
        <v>0.12</v>
      </c>
      <c r="X360" t="n">
        <v>0.15</v>
      </c>
      <c r="Y360" t="n">
        <v>0.5</v>
      </c>
      <c r="Z360" t="n">
        <v>10</v>
      </c>
    </row>
    <row r="361">
      <c r="A361" t="n">
        <v>18</v>
      </c>
      <c r="B361" t="n">
        <v>65</v>
      </c>
      <c r="C361" t="inlineStr">
        <is>
          <t xml:space="preserve">CONCLUIDO	</t>
        </is>
      </c>
      <c r="D361" t="n">
        <v>5.5299</v>
      </c>
      <c r="E361" t="n">
        <v>18.08</v>
      </c>
      <c r="F361" t="n">
        <v>15.71</v>
      </c>
      <c r="G361" t="n">
        <v>134.68</v>
      </c>
      <c r="H361" t="n">
        <v>2.13</v>
      </c>
      <c r="I361" t="n">
        <v>7</v>
      </c>
      <c r="J361" t="n">
        <v>157.97</v>
      </c>
      <c r="K361" t="n">
        <v>46.47</v>
      </c>
      <c r="L361" t="n">
        <v>19</v>
      </c>
      <c r="M361" t="n">
        <v>5</v>
      </c>
      <c r="N361" t="n">
        <v>27.5</v>
      </c>
      <c r="O361" t="n">
        <v>19717.08</v>
      </c>
      <c r="P361" t="n">
        <v>157.28</v>
      </c>
      <c r="Q361" t="n">
        <v>198.04</v>
      </c>
      <c r="R361" t="n">
        <v>30.97</v>
      </c>
      <c r="S361" t="n">
        <v>21.27</v>
      </c>
      <c r="T361" t="n">
        <v>2137.8</v>
      </c>
      <c r="U361" t="n">
        <v>0.6899999999999999</v>
      </c>
      <c r="V361" t="n">
        <v>0.77</v>
      </c>
      <c r="W361" t="n">
        <v>0.12</v>
      </c>
      <c r="X361" t="n">
        <v>0.12</v>
      </c>
      <c r="Y361" t="n">
        <v>0.5</v>
      </c>
      <c r="Z361" t="n">
        <v>10</v>
      </c>
    </row>
    <row r="362">
      <c r="A362" t="n">
        <v>19</v>
      </c>
      <c r="B362" t="n">
        <v>65</v>
      </c>
      <c r="C362" t="inlineStr">
        <is>
          <t xml:space="preserve">CONCLUIDO	</t>
        </is>
      </c>
      <c r="D362" t="n">
        <v>5.5357</v>
      </c>
      <c r="E362" t="n">
        <v>18.06</v>
      </c>
      <c r="F362" t="n">
        <v>15.69</v>
      </c>
      <c r="G362" t="n">
        <v>134.52</v>
      </c>
      <c r="H362" t="n">
        <v>2.22</v>
      </c>
      <c r="I362" t="n">
        <v>7</v>
      </c>
      <c r="J362" t="n">
        <v>159.39</v>
      </c>
      <c r="K362" t="n">
        <v>46.47</v>
      </c>
      <c r="L362" t="n">
        <v>20</v>
      </c>
      <c r="M362" t="n">
        <v>5</v>
      </c>
      <c r="N362" t="n">
        <v>27.92</v>
      </c>
      <c r="O362" t="n">
        <v>19891.97</v>
      </c>
      <c r="P362" t="n">
        <v>157.28</v>
      </c>
      <c r="Q362" t="n">
        <v>198.04</v>
      </c>
      <c r="R362" t="n">
        <v>30.4</v>
      </c>
      <c r="S362" t="n">
        <v>21.27</v>
      </c>
      <c r="T362" t="n">
        <v>1853.88</v>
      </c>
      <c r="U362" t="n">
        <v>0.7</v>
      </c>
      <c r="V362" t="n">
        <v>0.77</v>
      </c>
      <c r="W362" t="n">
        <v>0.12</v>
      </c>
      <c r="X362" t="n">
        <v>0.1</v>
      </c>
      <c r="Y362" t="n">
        <v>0.5</v>
      </c>
      <c r="Z362" t="n">
        <v>10</v>
      </c>
    </row>
    <row r="363">
      <c r="A363" t="n">
        <v>20</v>
      </c>
      <c r="B363" t="n">
        <v>65</v>
      </c>
      <c r="C363" t="inlineStr">
        <is>
          <t xml:space="preserve">CONCLUIDO	</t>
        </is>
      </c>
      <c r="D363" t="n">
        <v>5.5262</v>
      </c>
      <c r="E363" t="n">
        <v>18.1</v>
      </c>
      <c r="F363" t="n">
        <v>15.72</v>
      </c>
      <c r="G363" t="n">
        <v>134.78</v>
      </c>
      <c r="H363" t="n">
        <v>2.31</v>
      </c>
      <c r="I363" t="n">
        <v>7</v>
      </c>
      <c r="J363" t="n">
        <v>160.81</v>
      </c>
      <c r="K363" t="n">
        <v>46.47</v>
      </c>
      <c r="L363" t="n">
        <v>21</v>
      </c>
      <c r="M363" t="n">
        <v>5</v>
      </c>
      <c r="N363" t="n">
        <v>28.34</v>
      </c>
      <c r="O363" t="n">
        <v>20067.32</v>
      </c>
      <c r="P363" t="n">
        <v>156.61</v>
      </c>
      <c r="Q363" t="n">
        <v>198.04</v>
      </c>
      <c r="R363" t="n">
        <v>31.37</v>
      </c>
      <c r="S363" t="n">
        <v>21.27</v>
      </c>
      <c r="T363" t="n">
        <v>2337.83</v>
      </c>
      <c r="U363" t="n">
        <v>0.68</v>
      </c>
      <c r="V363" t="n">
        <v>0.77</v>
      </c>
      <c r="W363" t="n">
        <v>0.12</v>
      </c>
      <c r="X363" t="n">
        <v>0.13</v>
      </c>
      <c r="Y363" t="n">
        <v>0.5</v>
      </c>
      <c r="Z363" t="n">
        <v>10</v>
      </c>
    </row>
    <row r="364">
      <c r="A364" t="n">
        <v>21</v>
      </c>
      <c r="B364" t="n">
        <v>65</v>
      </c>
      <c r="C364" t="inlineStr">
        <is>
          <t xml:space="preserve">CONCLUIDO	</t>
        </is>
      </c>
      <c r="D364" t="n">
        <v>5.5266</v>
      </c>
      <c r="E364" t="n">
        <v>18.09</v>
      </c>
      <c r="F364" t="n">
        <v>15.72</v>
      </c>
      <c r="G364" t="n">
        <v>134.77</v>
      </c>
      <c r="H364" t="n">
        <v>2.4</v>
      </c>
      <c r="I364" t="n">
        <v>7</v>
      </c>
      <c r="J364" t="n">
        <v>162.24</v>
      </c>
      <c r="K364" t="n">
        <v>46.47</v>
      </c>
      <c r="L364" t="n">
        <v>22</v>
      </c>
      <c r="M364" t="n">
        <v>5</v>
      </c>
      <c r="N364" t="n">
        <v>28.77</v>
      </c>
      <c r="O364" t="n">
        <v>20243.25</v>
      </c>
      <c r="P364" t="n">
        <v>155.02</v>
      </c>
      <c r="Q364" t="n">
        <v>198.04</v>
      </c>
      <c r="R364" t="n">
        <v>31.36</v>
      </c>
      <c r="S364" t="n">
        <v>21.27</v>
      </c>
      <c r="T364" t="n">
        <v>2335.04</v>
      </c>
      <c r="U364" t="n">
        <v>0.68</v>
      </c>
      <c r="V364" t="n">
        <v>0.77</v>
      </c>
      <c r="W364" t="n">
        <v>0.12</v>
      </c>
      <c r="X364" t="n">
        <v>0.13</v>
      </c>
      <c r="Y364" t="n">
        <v>0.5</v>
      </c>
      <c r="Z364" t="n">
        <v>10</v>
      </c>
    </row>
    <row r="365">
      <c r="A365" t="n">
        <v>22</v>
      </c>
      <c r="B365" t="n">
        <v>65</v>
      </c>
      <c r="C365" t="inlineStr">
        <is>
          <t xml:space="preserve">CONCLUIDO	</t>
        </is>
      </c>
      <c r="D365" t="n">
        <v>5.5477</v>
      </c>
      <c r="E365" t="n">
        <v>18.03</v>
      </c>
      <c r="F365" t="n">
        <v>15.68</v>
      </c>
      <c r="G365" t="n">
        <v>156.82</v>
      </c>
      <c r="H365" t="n">
        <v>2.49</v>
      </c>
      <c r="I365" t="n">
        <v>6</v>
      </c>
      <c r="J365" t="n">
        <v>163.67</v>
      </c>
      <c r="K365" t="n">
        <v>46.47</v>
      </c>
      <c r="L365" t="n">
        <v>23</v>
      </c>
      <c r="M365" t="n">
        <v>4</v>
      </c>
      <c r="N365" t="n">
        <v>29.2</v>
      </c>
      <c r="O365" t="n">
        <v>20419.76</v>
      </c>
      <c r="P365" t="n">
        <v>154.58</v>
      </c>
      <c r="Q365" t="n">
        <v>198.04</v>
      </c>
      <c r="R365" t="n">
        <v>30.01</v>
      </c>
      <c r="S365" t="n">
        <v>21.27</v>
      </c>
      <c r="T365" t="n">
        <v>1663.11</v>
      </c>
      <c r="U365" t="n">
        <v>0.71</v>
      </c>
      <c r="V365" t="n">
        <v>0.77</v>
      </c>
      <c r="W365" t="n">
        <v>0.12</v>
      </c>
      <c r="X365" t="n">
        <v>0.09</v>
      </c>
      <c r="Y365" t="n">
        <v>0.5</v>
      </c>
      <c r="Z365" t="n">
        <v>10</v>
      </c>
    </row>
    <row r="366">
      <c r="A366" t="n">
        <v>23</v>
      </c>
      <c r="B366" t="n">
        <v>65</v>
      </c>
      <c r="C366" t="inlineStr">
        <is>
          <t xml:space="preserve">CONCLUIDO	</t>
        </is>
      </c>
      <c r="D366" t="n">
        <v>5.5401</v>
      </c>
      <c r="E366" t="n">
        <v>18.05</v>
      </c>
      <c r="F366" t="n">
        <v>15.71</v>
      </c>
      <c r="G366" t="n">
        <v>157.07</v>
      </c>
      <c r="H366" t="n">
        <v>2.58</v>
      </c>
      <c r="I366" t="n">
        <v>6</v>
      </c>
      <c r="J366" t="n">
        <v>165.1</v>
      </c>
      <c r="K366" t="n">
        <v>46.47</v>
      </c>
      <c r="L366" t="n">
        <v>24</v>
      </c>
      <c r="M366" t="n">
        <v>4</v>
      </c>
      <c r="N366" t="n">
        <v>29.64</v>
      </c>
      <c r="O366" t="n">
        <v>20596.86</v>
      </c>
      <c r="P366" t="n">
        <v>155.08</v>
      </c>
      <c r="Q366" t="n">
        <v>198.04</v>
      </c>
      <c r="R366" t="n">
        <v>30.82</v>
      </c>
      <c r="S366" t="n">
        <v>21.27</v>
      </c>
      <c r="T366" t="n">
        <v>2065.67</v>
      </c>
      <c r="U366" t="n">
        <v>0.6899999999999999</v>
      </c>
      <c r="V366" t="n">
        <v>0.77</v>
      </c>
      <c r="W366" t="n">
        <v>0.12</v>
      </c>
      <c r="X366" t="n">
        <v>0.11</v>
      </c>
      <c r="Y366" t="n">
        <v>0.5</v>
      </c>
      <c r="Z366" t="n">
        <v>10</v>
      </c>
    </row>
    <row r="367">
      <c r="A367" t="n">
        <v>24</v>
      </c>
      <c r="B367" t="n">
        <v>65</v>
      </c>
      <c r="C367" t="inlineStr">
        <is>
          <t xml:space="preserve">CONCLUIDO	</t>
        </is>
      </c>
      <c r="D367" t="n">
        <v>5.5409</v>
      </c>
      <c r="E367" t="n">
        <v>18.05</v>
      </c>
      <c r="F367" t="n">
        <v>15.7</v>
      </c>
      <c r="G367" t="n">
        <v>157.04</v>
      </c>
      <c r="H367" t="n">
        <v>2.66</v>
      </c>
      <c r="I367" t="n">
        <v>6</v>
      </c>
      <c r="J367" t="n">
        <v>166.54</v>
      </c>
      <c r="K367" t="n">
        <v>46.47</v>
      </c>
      <c r="L367" t="n">
        <v>25</v>
      </c>
      <c r="M367" t="n">
        <v>4</v>
      </c>
      <c r="N367" t="n">
        <v>30.08</v>
      </c>
      <c r="O367" t="n">
        <v>20774.56</v>
      </c>
      <c r="P367" t="n">
        <v>154.02</v>
      </c>
      <c r="Q367" t="n">
        <v>198.04</v>
      </c>
      <c r="R367" t="n">
        <v>30.68</v>
      </c>
      <c r="S367" t="n">
        <v>21.27</v>
      </c>
      <c r="T367" t="n">
        <v>1998.3</v>
      </c>
      <c r="U367" t="n">
        <v>0.6899999999999999</v>
      </c>
      <c r="V367" t="n">
        <v>0.77</v>
      </c>
      <c r="W367" t="n">
        <v>0.12</v>
      </c>
      <c r="X367" t="n">
        <v>0.11</v>
      </c>
      <c r="Y367" t="n">
        <v>0.5</v>
      </c>
      <c r="Z367" t="n">
        <v>10</v>
      </c>
    </row>
    <row r="368">
      <c r="A368" t="n">
        <v>25</v>
      </c>
      <c r="B368" t="n">
        <v>65</v>
      </c>
      <c r="C368" t="inlineStr">
        <is>
          <t xml:space="preserve">CONCLUIDO	</t>
        </is>
      </c>
      <c r="D368" t="n">
        <v>5.5452</v>
      </c>
      <c r="E368" t="n">
        <v>18.03</v>
      </c>
      <c r="F368" t="n">
        <v>15.69</v>
      </c>
      <c r="G368" t="n">
        <v>156.9</v>
      </c>
      <c r="H368" t="n">
        <v>2.74</v>
      </c>
      <c r="I368" t="n">
        <v>6</v>
      </c>
      <c r="J368" t="n">
        <v>167.99</v>
      </c>
      <c r="K368" t="n">
        <v>46.47</v>
      </c>
      <c r="L368" t="n">
        <v>26</v>
      </c>
      <c r="M368" t="n">
        <v>4</v>
      </c>
      <c r="N368" t="n">
        <v>30.52</v>
      </c>
      <c r="O368" t="n">
        <v>20952.87</v>
      </c>
      <c r="P368" t="n">
        <v>152.57</v>
      </c>
      <c r="Q368" t="n">
        <v>198.04</v>
      </c>
      <c r="R368" t="n">
        <v>30.34</v>
      </c>
      <c r="S368" t="n">
        <v>21.27</v>
      </c>
      <c r="T368" t="n">
        <v>1827.81</v>
      </c>
      <c r="U368" t="n">
        <v>0.7</v>
      </c>
      <c r="V368" t="n">
        <v>0.77</v>
      </c>
      <c r="W368" t="n">
        <v>0.12</v>
      </c>
      <c r="X368" t="n">
        <v>0.1</v>
      </c>
      <c r="Y368" t="n">
        <v>0.5</v>
      </c>
      <c r="Z368" t="n">
        <v>10</v>
      </c>
    </row>
    <row r="369">
      <c r="A369" t="n">
        <v>26</v>
      </c>
      <c r="B369" t="n">
        <v>65</v>
      </c>
      <c r="C369" t="inlineStr">
        <is>
          <t xml:space="preserve">CONCLUIDO	</t>
        </is>
      </c>
      <c r="D369" t="n">
        <v>5.5562</v>
      </c>
      <c r="E369" t="n">
        <v>18</v>
      </c>
      <c r="F369" t="n">
        <v>15.68</v>
      </c>
      <c r="G369" t="n">
        <v>188.18</v>
      </c>
      <c r="H369" t="n">
        <v>2.82</v>
      </c>
      <c r="I369" t="n">
        <v>5</v>
      </c>
      <c r="J369" t="n">
        <v>169.44</v>
      </c>
      <c r="K369" t="n">
        <v>46.47</v>
      </c>
      <c r="L369" t="n">
        <v>27</v>
      </c>
      <c r="M369" t="n">
        <v>3</v>
      </c>
      <c r="N369" t="n">
        <v>30.97</v>
      </c>
      <c r="O369" t="n">
        <v>21131.78</v>
      </c>
      <c r="P369" t="n">
        <v>150.22</v>
      </c>
      <c r="Q369" t="n">
        <v>198.04</v>
      </c>
      <c r="R369" t="n">
        <v>30.04</v>
      </c>
      <c r="S369" t="n">
        <v>21.27</v>
      </c>
      <c r="T369" t="n">
        <v>1680.92</v>
      </c>
      <c r="U369" t="n">
        <v>0.71</v>
      </c>
      <c r="V369" t="n">
        <v>0.77</v>
      </c>
      <c r="W369" t="n">
        <v>0.12</v>
      </c>
      <c r="X369" t="n">
        <v>0.09</v>
      </c>
      <c r="Y369" t="n">
        <v>0.5</v>
      </c>
      <c r="Z369" t="n">
        <v>10</v>
      </c>
    </row>
    <row r="370">
      <c r="A370" t="n">
        <v>27</v>
      </c>
      <c r="B370" t="n">
        <v>65</v>
      </c>
      <c r="C370" t="inlineStr">
        <is>
          <t xml:space="preserve">CONCLUIDO	</t>
        </is>
      </c>
      <c r="D370" t="n">
        <v>5.5579</v>
      </c>
      <c r="E370" t="n">
        <v>17.99</v>
      </c>
      <c r="F370" t="n">
        <v>15.68</v>
      </c>
      <c r="G370" t="n">
        <v>188.11</v>
      </c>
      <c r="H370" t="n">
        <v>2.9</v>
      </c>
      <c r="I370" t="n">
        <v>5</v>
      </c>
      <c r="J370" t="n">
        <v>170.9</v>
      </c>
      <c r="K370" t="n">
        <v>46.47</v>
      </c>
      <c r="L370" t="n">
        <v>28</v>
      </c>
      <c r="M370" t="n">
        <v>3</v>
      </c>
      <c r="N370" t="n">
        <v>31.43</v>
      </c>
      <c r="O370" t="n">
        <v>21311.32</v>
      </c>
      <c r="P370" t="n">
        <v>150.95</v>
      </c>
      <c r="Q370" t="n">
        <v>198.04</v>
      </c>
      <c r="R370" t="n">
        <v>29.74</v>
      </c>
      <c r="S370" t="n">
        <v>21.27</v>
      </c>
      <c r="T370" t="n">
        <v>1531.8</v>
      </c>
      <c r="U370" t="n">
        <v>0.72</v>
      </c>
      <c r="V370" t="n">
        <v>0.77</v>
      </c>
      <c r="W370" t="n">
        <v>0.12</v>
      </c>
      <c r="X370" t="n">
        <v>0.08</v>
      </c>
      <c r="Y370" t="n">
        <v>0.5</v>
      </c>
      <c r="Z370" t="n">
        <v>10</v>
      </c>
    </row>
    <row r="371">
      <c r="A371" t="n">
        <v>28</v>
      </c>
      <c r="B371" t="n">
        <v>65</v>
      </c>
      <c r="C371" t="inlineStr">
        <is>
          <t xml:space="preserve">CONCLUIDO	</t>
        </is>
      </c>
      <c r="D371" t="n">
        <v>5.556</v>
      </c>
      <c r="E371" t="n">
        <v>18</v>
      </c>
      <c r="F371" t="n">
        <v>15.68</v>
      </c>
      <c r="G371" t="n">
        <v>188.19</v>
      </c>
      <c r="H371" t="n">
        <v>2.98</v>
      </c>
      <c r="I371" t="n">
        <v>5</v>
      </c>
      <c r="J371" t="n">
        <v>172.36</v>
      </c>
      <c r="K371" t="n">
        <v>46.47</v>
      </c>
      <c r="L371" t="n">
        <v>29</v>
      </c>
      <c r="M371" t="n">
        <v>3</v>
      </c>
      <c r="N371" t="n">
        <v>31.89</v>
      </c>
      <c r="O371" t="n">
        <v>21491.47</v>
      </c>
      <c r="P371" t="n">
        <v>151.2</v>
      </c>
      <c r="Q371" t="n">
        <v>198.04</v>
      </c>
      <c r="R371" t="n">
        <v>30.06</v>
      </c>
      <c r="S371" t="n">
        <v>21.27</v>
      </c>
      <c r="T371" t="n">
        <v>1694.99</v>
      </c>
      <c r="U371" t="n">
        <v>0.71</v>
      </c>
      <c r="V371" t="n">
        <v>0.77</v>
      </c>
      <c r="W371" t="n">
        <v>0.12</v>
      </c>
      <c r="X371" t="n">
        <v>0.09</v>
      </c>
      <c r="Y371" t="n">
        <v>0.5</v>
      </c>
      <c r="Z371" t="n">
        <v>10</v>
      </c>
    </row>
    <row r="372">
      <c r="A372" t="n">
        <v>29</v>
      </c>
      <c r="B372" t="n">
        <v>65</v>
      </c>
      <c r="C372" t="inlineStr">
        <is>
          <t xml:space="preserve">CONCLUIDO	</t>
        </is>
      </c>
      <c r="D372" t="n">
        <v>5.5564</v>
      </c>
      <c r="E372" t="n">
        <v>18</v>
      </c>
      <c r="F372" t="n">
        <v>15.68</v>
      </c>
      <c r="G372" t="n">
        <v>188.17</v>
      </c>
      <c r="H372" t="n">
        <v>3.06</v>
      </c>
      <c r="I372" t="n">
        <v>5</v>
      </c>
      <c r="J372" t="n">
        <v>173.82</v>
      </c>
      <c r="K372" t="n">
        <v>46.47</v>
      </c>
      <c r="L372" t="n">
        <v>30</v>
      </c>
      <c r="M372" t="n">
        <v>3</v>
      </c>
      <c r="N372" t="n">
        <v>32.36</v>
      </c>
      <c r="O372" t="n">
        <v>21672.25</v>
      </c>
      <c r="P372" t="n">
        <v>151.28</v>
      </c>
      <c r="Q372" t="n">
        <v>198.04</v>
      </c>
      <c r="R372" t="n">
        <v>29.96</v>
      </c>
      <c r="S372" t="n">
        <v>21.27</v>
      </c>
      <c r="T372" t="n">
        <v>1642.7</v>
      </c>
      <c r="U372" t="n">
        <v>0.71</v>
      </c>
      <c r="V372" t="n">
        <v>0.77</v>
      </c>
      <c r="W372" t="n">
        <v>0.12</v>
      </c>
      <c r="X372" t="n">
        <v>0.09</v>
      </c>
      <c r="Y372" t="n">
        <v>0.5</v>
      </c>
      <c r="Z372" t="n">
        <v>10</v>
      </c>
    </row>
    <row r="373">
      <c r="A373" t="n">
        <v>30</v>
      </c>
      <c r="B373" t="n">
        <v>65</v>
      </c>
      <c r="C373" t="inlineStr">
        <is>
          <t xml:space="preserve">CONCLUIDO	</t>
        </is>
      </c>
      <c r="D373" t="n">
        <v>5.5613</v>
      </c>
      <c r="E373" t="n">
        <v>17.98</v>
      </c>
      <c r="F373" t="n">
        <v>15.66</v>
      </c>
      <c r="G373" t="n">
        <v>187.98</v>
      </c>
      <c r="H373" t="n">
        <v>3.14</v>
      </c>
      <c r="I373" t="n">
        <v>5</v>
      </c>
      <c r="J373" t="n">
        <v>175.29</v>
      </c>
      <c r="K373" t="n">
        <v>46.47</v>
      </c>
      <c r="L373" t="n">
        <v>31</v>
      </c>
      <c r="M373" t="n">
        <v>3</v>
      </c>
      <c r="N373" t="n">
        <v>32.83</v>
      </c>
      <c r="O373" t="n">
        <v>21853.67</v>
      </c>
      <c r="P373" t="n">
        <v>150.87</v>
      </c>
      <c r="Q373" t="n">
        <v>198.04</v>
      </c>
      <c r="R373" t="n">
        <v>29.4</v>
      </c>
      <c r="S373" t="n">
        <v>21.27</v>
      </c>
      <c r="T373" t="n">
        <v>1363.87</v>
      </c>
      <c r="U373" t="n">
        <v>0.72</v>
      </c>
      <c r="V373" t="n">
        <v>0.77</v>
      </c>
      <c r="W373" t="n">
        <v>0.12</v>
      </c>
      <c r="X373" t="n">
        <v>0.07000000000000001</v>
      </c>
      <c r="Y373" t="n">
        <v>0.5</v>
      </c>
      <c r="Z373" t="n">
        <v>10</v>
      </c>
    </row>
    <row r="374">
      <c r="A374" t="n">
        <v>31</v>
      </c>
      <c r="B374" t="n">
        <v>65</v>
      </c>
      <c r="C374" t="inlineStr">
        <is>
          <t xml:space="preserve">CONCLUIDO	</t>
        </is>
      </c>
      <c r="D374" t="n">
        <v>5.5561</v>
      </c>
      <c r="E374" t="n">
        <v>18</v>
      </c>
      <c r="F374" t="n">
        <v>15.68</v>
      </c>
      <c r="G374" t="n">
        <v>188.18</v>
      </c>
      <c r="H374" t="n">
        <v>3.21</v>
      </c>
      <c r="I374" t="n">
        <v>5</v>
      </c>
      <c r="J374" t="n">
        <v>176.77</v>
      </c>
      <c r="K374" t="n">
        <v>46.47</v>
      </c>
      <c r="L374" t="n">
        <v>32</v>
      </c>
      <c r="M374" t="n">
        <v>3</v>
      </c>
      <c r="N374" t="n">
        <v>33.3</v>
      </c>
      <c r="O374" t="n">
        <v>22035.73</v>
      </c>
      <c r="P374" t="n">
        <v>149.94</v>
      </c>
      <c r="Q374" t="n">
        <v>198.04</v>
      </c>
      <c r="R374" t="n">
        <v>30.01</v>
      </c>
      <c r="S374" t="n">
        <v>21.27</v>
      </c>
      <c r="T374" t="n">
        <v>1670.21</v>
      </c>
      <c r="U374" t="n">
        <v>0.71</v>
      </c>
      <c r="V374" t="n">
        <v>0.77</v>
      </c>
      <c r="W374" t="n">
        <v>0.12</v>
      </c>
      <c r="X374" t="n">
        <v>0.09</v>
      </c>
      <c r="Y374" t="n">
        <v>0.5</v>
      </c>
      <c r="Z374" t="n">
        <v>10</v>
      </c>
    </row>
    <row r="375">
      <c r="A375" t="n">
        <v>32</v>
      </c>
      <c r="B375" t="n">
        <v>65</v>
      </c>
      <c r="C375" t="inlineStr">
        <is>
          <t xml:space="preserve">CONCLUIDO	</t>
        </is>
      </c>
      <c r="D375" t="n">
        <v>5.5561</v>
      </c>
      <c r="E375" t="n">
        <v>18</v>
      </c>
      <c r="F375" t="n">
        <v>15.68</v>
      </c>
      <c r="G375" t="n">
        <v>188.18</v>
      </c>
      <c r="H375" t="n">
        <v>3.28</v>
      </c>
      <c r="I375" t="n">
        <v>5</v>
      </c>
      <c r="J375" t="n">
        <v>178.25</v>
      </c>
      <c r="K375" t="n">
        <v>46.47</v>
      </c>
      <c r="L375" t="n">
        <v>33</v>
      </c>
      <c r="M375" t="n">
        <v>1</v>
      </c>
      <c r="N375" t="n">
        <v>33.79</v>
      </c>
      <c r="O375" t="n">
        <v>22218.44</v>
      </c>
      <c r="P375" t="n">
        <v>149.14</v>
      </c>
      <c r="Q375" t="n">
        <v>198.04</v>
      </c>
      <c r="R375" t="n">
        <v>29.92</v>
      </c>
      <c r="S375" t="n">
        <v>21.27</v>
      </c>
      <c r="T375" t="n">
        <v>1621.55</v>
      </c>
      <c r="U375" t="n">
        <v>0.71</v>
      </c>
      <c r="V375" t="n">
        <v>0.77</v>
      </c>
      <c r="W375" t="n">
        <v>0.12</v>
      </c>
      <c r="X375" t="n">
        <v>0.09</v>
      </c>
      <c r="Y375" t="n">
        <v>0.5</v>
      </c>
      <c r="Z375" t="n">
        <v>10</v>
      </c>
    </row>
    <row r="376">
      <c r="A376" t="n">
        <v>33</v>
      </c>
      <c r="B376" t="n">
        <v>65</v>
      </c>
      <c r="C376" t="inlineStr">
        <is>
          <t xml:space="preserve">CONCLUIDO	</t>
        </is>
      </c>
      <c r="D376" t="n">
        <v>5.5579</v>
      </c>
      <c r="E376" t="n">
        <v>17.99</v>
      </c>
      <c r="F376" t="n">
        <v>15.68</v>
      </c>
      <c r="G376" t="n">
        <v>188.11</v>
      </c>
      <c r="H376" t="n">
        <v>3.36</v>
      </c>
      <c r="I376" t="n">
        <v>5</v>
      </c>
      <c r="J376" t="n">
        <v>179.74</v>
      </c>
      <c r="K376" t="n">
        <v>46.47</v>
      </c>
      <c r="L376" t="n">
        <v>34</v>
      </c>
      <c r="M376" t="n">
        <v>1</v>
      </c>
      <c r="N376" t="n">
        <v>34.27</v>
      </c>
      <c r="O376" t="n">
        <v>22401.81</v>
      </c>
      <c r="P376" t="n">
        <v>149.12</v>
      </c>
      <c r="Q376" t="n">
        <v>198.04</v>
      </c>
      <c r="R376" t="n">
        <v>29.68</v>
      </c>
      <c r="S376" t="n">
        <v>21.27</v>
      </c>
      <c r="T376" t="n">
        <v>1502.86</v>
      </c>
      <c r="U376" t="n">
        <v>0.72</v>
      </c>
      <c r="V376" t="n">
        <v>0.77</v>
      </c>
      <c r="W376" t="n">
        <v>0.12</v>
      </c>
      <c r="X376" t="n">
        <v>0.08</v>
      </c>
      <c r="Y376" t="n">
        <v>0.5</v>
      </c>
      <c r="Z376" t="n">
        <v>10</v>
      </c>
    </row>
    <row r="377">
      <c r="A377" t="n">
        <v>34</v>
      </c>
      <c r="B377" t="n">
        <v>65</v>
      </c>
      <c r="C377" t="inlineStr">
        <is>
          <t xml:space="preserve">CONCLUIDO	</t>
        </is>
      </c>
      <c r="D377" t="n">
        <v>5.5568</v>
      </c>
      <c r="E377" t="n">
        <v>18</v>
      </c>
      <c r="F377" t="n">
        <v>15.68</v>
      </c>
      <c r="G377" t="n">
        <v>188.15</v>
      </c>
      <c r="H377" t="n">
        <v>3.43</v>
      </c>
      <c r="I377" t="n">
        <v>5</v>
      </c>
      <c r="J377" t="n">
        <v>181.23</v>
      </c>
      <c r="K377" t="n">
        <v>46.47</v>
      </c>
      <c r="L377" t="n">
        <v>35</v>
      </c>
      <c r="M377" t="n">
        <v>1</v>
      </c>
      <c r="N377" t="n">
        <v>34.76</v>
      </c>
      <c r="O377" t="n">
        <v>22585.84</v>
      </c>
      <c r="P377" t="n">
        <v>149.22</v>
      </c>
      <c r="Q377" t="n">
        <v>198.04</v>
      </c>
      <c r="R377" t="n">
        <v>29.87</v>
      </c>
      <c r="S377" t="n">
        <v>21.27</v>
      </c>
      <c r="T377" t="n">
        <v>1597.33</v>
      </c>
      <c r="U377" t="n">
        <v>0.71</v>
      </c>
      <c r="V377" t="n">
        <v>0.77</v>
      </c>
      <c r="W377" t="n">
        <v>0.12</v>
      </c>
      <c r="X377" t="n">
        <v>0.09</v>
      </c>
      <c r="Y377" t="n">
        <v>0.5</v>
      </c>
      <c r="Z377" t="n">
        <v>10</v>
      </c>
    </row>
    <row r="378">
      <c r="A378" t="n">
        <v>35</v>
      </c>
      <c r="B378" t="n">
        <v>65</v>
      </c>
      <c r="C378" t="inlineStr">
        <is>
          <t xml:space="preserve">CONCLUIDO	</t>
        </is>
      </c>
      <c r="D378" t="n">
        <v>5.5568</v>
      </c>
      <c r="E378" t="n">
        <v>18</v>
      </c>
      <c r="F378" t="n">
        <v>15.68</v>
      </c>
      <c r="G378" t="n">
        <v>188.15</v>
      </c>
      <c r="H378" t="n">
        <v>3.5</v>
      </c>
      <c r="I378" t="n">
        <v>5</v>
      </c>
      <c r="J378" t="n">
        <v>182.73</v>
      </c>
      <c r="K378" t="n">
        <v>46.47</v>
      </c>
      <c r="L378" t="n">
        <v>36</v>
      </c>
      <c r="M378" t="n">
        <v>1</v>
      </c>
      <c r="N378" t="n">
        <v>35.26</v>
      </c>
      <c r="O378" t="n">
        <v>22770.67</v>
      </c>
      <c r="P378" t="n">
        <v>149.13</v>
      </c>
      <c r="Q378" t="n">
        <v>198.04</v>
      </c>
      <c r="R378" t="n">
        <v>29.82</v>
      </c>
      <c r="S378" t="n">
        <v>21.27</v>
      </c>
      <c r="T378" t="n">
        <v>1572.91</v>
      </c>
      <c r="U378" t="n">
        <v>0.71</v>
      </c>
      <c r="V378" t="n">
        <v>0.77</v>
      </c>
      <c r="W378" t="n">
        <v>0.12</v>
      </c>
      <c r="X378" t="n">
        <v>0.09</v>
      </c>
      <c r="Y378" t="n">
        <v>0.5</v>
      </c>
      <c r="Z378" t="n">
        <v>10</v>
      </c>
    </row>
    <row r="379">
      <c r="A379" t="n">
        <v>36</v>
      </c>
      <c r="B379" t="n">
        <v>65</v>
      </c>
      <c r="C379" t="inlineStr">
        <is>
          <t xml:space="preserve">CONCLUIDO	</t>
        </is>
      </c>
      <c r="D379" t="n">
        <v>5.5576</v>
      </c>
      <c r="E379" t="n">
        <v>17.99</v>
      </c>
      <c r="F379" t="n">
        <v>15.68</v>
      </c>
      <c r="G379" t="n">
        <v>188.12</v>
      </c>
      <c r="H379" t="n">
        <v>3.56</v>
      </c>
      <c r="I379" t="n">
        <v>5</v>
      </c>
      <c r="J379" t="n">
        <v>184.23</v>
      </c>
      <c r="K379" t="n">
        <v>46.47</v>
      </c>
      <c r="L379" t="n">
        <v>37</v>
      </c>
      <c r="M379" t="n">
        <v>0</v>
      </c>
      <c r="N379" t="n">
        <v>35.77</v>
      </c>
      <c r="O379" t="n">
        <v>22956.06</v>
      </c>
      <c r="P379" t="n">
        <v>148.96</v>
      </c>
      <c r="Q379" t="n">
        <v>198.04</v>
      </c>
      <c r="R379" t="n">
        <v>29.73</v>
      </c>
      <c r="S379" t="n">
        <v>21.27</v>
      </c>
      <c r="T379" t="n">
        <v>1526.83</v>
      </c>
      <c r="U379" t="n">
        <v>0.72</v>
      </c>
      <c r="V379" t="n">
        <v>0.77</v>
      </c>
      <c r="W379" t="n">
        <v>0.12</v>
      </c>
      <c r="X379" t="n">
        <v>0.08</v>
      </c>
      <c r="Y379" t="n">
        <v>0.5</v>
      </c>
      <c r="Z379" t="n">
        <v>10</v>
      </c>
    </row>
    <row r="380">
      <c r="A380" t="n">
        <v>0</v>
      </c>
      <c r="B380" t="n">
        <v>75</v>
      </c>
      <c r="C380" t="inlineStr">
        <is>
          <t xml:space="preserve">CONCLUIDO	</t>
        </is>
      </c>
      <c r="D380" t="n">
        <v>3.8453</v>
      </c>
      <c r="E380" t="n">
        <v>26.01</v>
      </c>
      <c r="F380" t="n">
        <v>18.84</v>
      </c>
      <c r="G380" t="n">
        <v>7.07</v>
      </c>
      <c r="H380" t="n">
        <v>0.12</v>
      </c>
      <c r="I380" t="n">
        <v>160</v>
      </c>
      <c r="J380" t="n">
        <v>150.44</v>
      </c>
      <c r="K380" t="n">
        <v>49.1</v>
      </c>
      <c r="L380" t="n">
        <v>1</v>
      </c>
      <c r="M380" t="n">
        <v>158</v>
      </c>
      <c r="N380" t="n">
        <v>25.34</v>
      </c>
      <c r="O380" t="n">
        <v>18787.76</v>
      </c>
      <c r="P380" t="n">
        <v>221.8</v>
      </c>
      <c r="Q380" t="n">
        <v>198.11</v>
      </c>
      <c r="R380" t="n">
        <v>128.81</v>
      </c>
      <c r="S380" t="n">
        <v>21.27</v>
      </c>
      <c r="T380" t="n">
        <v>50295.09</v>
      </c>
      <c r="U380" t="n">
        <v>0.17</v>
      </c>
      <c r="V380" t="n">
        <v>0.64</v>
      </c>
      <c r="W380" t="n">
        <v>0.35</v>
      </c>
      <c r="X380" t="n">
        <v>3.24</v>
      </c>
      <c r="Y380" t="n">
        <v>0.5</v>
      </c>
      <c r="Z380" t="n">
        <v>10</v>
      </c>
    </row>
    <row r="381">
      <c r="A381" t="n">
        <v>1</v>
      </c>
      <c r="B381" t="n">
        <v>75</v>
      </c>
      <c r="C381" t="inlineStr">
        <is>
          <t xml:space="preserve">CONCLUIDO	</t>
        </is>
      </c>
      <c r="D381" t="n">
        <v>4.6398</v>
      </c>
      <c r="E381" t="n">
        <v>21.55</v>
      </c>
      <c r="F381" t="n">
        <v>17.05</v>
      </c>
      <c r="G381" t="n">
        <v>14.01</v>
      </c>
      <c r="H381" t="n">
        <v>0.23</v>
      </c>
      <c r="I381" t="n">
        <v>73</v>
      </c>
      <c r="J381" t="n">
        <v>151.83</v>
      </c>
      <c r="K381" t="n">
        <v>49.1</v>
      </c>
      <c r="L381" t="n">
        <v>2</v>
      </c>
      <c r="M381" t="n">
        <v>71</v>
      </c>
      <c r="N381" t="n">
        <v>25.73</v>
      </c>
      <c r="O381" t="n">
        <v>18959.54</v>
      </c>
      <c r="P381" t="n">
        <v>199.93</v>
      </c>
      <c r="Q381" t="n">
        <v>198.06</v>
      </c>
      <c r="R381" t="n">
        <v>72.61</v>
      </c>
      <c r="S381" t="n">
        <v>21.27</v>
      </c>
      <c r="T381" t="n">
        <v>22626.86</v>
      </c>
      <c r="U381" t="n">
        <v>0.29</v>
      </c>
      <c r="V381" t="n">
        <v>0.71</v>
      </c>
      <c r="W381" t="n">
        <v>0.22</v>
      </c>
      <c r="X381" t="n">
        <v>1.45</v>
      </c>
      <c r="Y381" t="n">
        <v>0.5</v>
      </c>
      <c r="Z381" t="n">
        <v>10</v>
      </c>
    </row>
    <row r="382">
      <c r="A382" t="n">
        <v>2</v>
      </c>
      <c r="B382" t="n">
        <v>75</v>
      </c>
      <c r="C382" t="inlineStr">
        <is>
          <t xml:space="preserve">CONCLUIDO	</t>
        </is>
      </c>
      <c r="D382" t="n">
        <v>4.9285</v>
      </c>
      <c r="E382" t="n">
        <v>20.29</v>
      </c>
      <c r="F382" t="n">
        <v>16.55</v>
      </c>
      <c r="G382" t="n">
        <v>20.68</v>
      </c>
      <c r="H382" t="n">
        <v>0.35</v>
      </c>
      <c r="I382" t="n">
        <v>48</v>
      </c>
      <c r="J382" t="n">
        <v>153.23</v>
      </c>
      <c r="K382" t="n">
        <v>49.1</v>
      </c>
      <c r="L382" t="n">
        <v>3</v>
      </c>
      <c r="M382" t="n">
        <v>46</v>
      </c>
      <c r="N382" t="n">
        <v>26.13</v>
      </c>
      <c r="O382" t="n">
        <v>19131.85</v>
      </c>
      <c r="P382" t="n">
        <v>193.44</v>
      </c>
      <c r="Q382" t="n">
        <v>198.06</v>
      </c>
      <c r="R382" t="n">
        <v>56.94</v>
      </c>
      <c r="S382" t="n">
        <v>21.27</v>
      </c>
      <c r="T382" t="n">
        <v>14920.24</v>
      </c>
      <c r="U382" t="n">
        <v>0.37</v>
      </c>
      <c r="V382" t="n">
        <v>0.73</v>
      </c>
      <c r="W382" t="n">
        <v>0.18</v>
      </c>
      <c r="X382" t="n">
        <v>0.95</v>
      </c>
      <c r="Y382" t="n">
        <v>0.5</v>
      </c>
      <c r="Z382" t="n">
        <v>10</v>
      </c>
    </row>
    <row r="383">
      <c r="A383" t="n">
        <v>3</v>
      </c>
      <c r="B383" t="n">
        <v>75</v>
      </c>
      <c r="C383" t="inlineStr">
        <is>
          <t xml:space="preserve">CONCLUIDO	</t>
        </is>
      </c>
      <c r="D383" t="n">
        <v>5.1334</v>
      </c>
      <c r="E383" t="n">
        <v>19.48</v>
      </c>
      <c r="F383" t="n">
        <v>16.13</v>
      </c>
      <c r="G383" t="n">
        <v>27.66</v>
      </c>
      <c r="H383" t="n">
        <v>0.46</v>
      </c>
      <c r="I383" t="n">
        <v>35</v>
      </c>
      <c r="J383" t="n">
        <v>154.63</v>
      </c>
      <c r="K383" t="n">
        <v>49.1</v>
      </c>
      <c r="L383" t="n">
        <v>4</v>
      </c>
      <c r="M383" t="n">
        <v>33</v>
      </c>
      <c r="N383" t="n">
        <v>26.53</v>
      </c>
      <c r="O383" t="n">
        <v>19304.72</v>
      </c>
      <c r="P383" t="n">
        <v>187.88</v>
      </c>
      <c r="Q383" t="n">
        <v>198.06</v>
      </c>
      <c r="R383" t="n">
        <v>43.85</v>
      </c>
      <c r="S383" t="n">
        <v>21.27</v>
      </c>
      <c r="T383" t="n">
        <v>8439.790000000001</v>
      </c>
      <c r="U383" t="n">
        <v>0.48</v>
      </c>
      <c r="V383" t="n">
        <v>0.75</v>
      </c>
      <c r="W383" t="n">
        <v>0.15</v>
      </c>
      <c r="X383" t="n">
        <v>0.54</v>
      </c>
      <c r="Y383" t="n">
        <v>0.5</v>
      </c>
      <c r="Z383" t="n">
        <v>10</v>
      </c>
    </row>
    <row r="384">
      <c r="A384" t="n">
        <v>4</v>
      </c>
      <c r="B384" t="n">
        <v>75</v>
      </c>
      <c r="C384" t="inlineStr">
        <is>
          <t xml:space="preserve">CONCLUIDO	</t>
        </is>
      </c>
      <c r="D384" t="n">
        <v>5.1883</v>
      </c>
      <c r="E384" t="n">
        <v>19.27</v>
      </c>
      <c r="F384" t="n">
        <v>16.14</v>
      </c>
      <c r="G384" t="n">
        <v>34.59</v>
      </c>
      <c r="H384" t="n">
        <v>0.57</v>
      </c>
      <c r="I384" t="n">
        <v>28</v>
      </c>
      <c r="J384" t="n">
        <v>156.03</v>
      </c>
      <c r="K384" t="n">
        <v>49.1</v>
      </c>
      <c r="L384" t="n">
        <v>5</v>
      </c>
      <c r="M384" t="n">
        <v>26</v>
      </c>
      <c r="N384" t="n">
        <v>26.94</v>
      </c>
      <c r="O384" t="n">
        <v>19478.15</v>
      </c>
      <c r="P384" t="n">
        <v>187.46</v>
      </c>
      <c r="Q384" t="n">
        <v>198.05</v>
      </c>
      <c r="R384" t="n">
        <v>44.39</v>
      </c>
      <c r="S384" t="n">
        <v>21.27</v>
      </c>
      <c r="T384" t="n">
        <v>8741.75</v>
      </c>
      <c r="U384" t="n">
        <v>0.48</v>
      </c>
      <c r="V384" t="n">
        <v>0.75</v>
      </c>
      <c r="W384" t="n">
        <v>0.15</v>
      </c>
      <c r="X384" t="n">
        <v>0.55</v>
      </c>
      <c r="Y384" t="n">
        <v>0.5</v>
      </c>
      <c r="Z384" t="n">
        <v>10</v>
      </c>
    </row>
    <row r="385">
      <c r="A385" t="n">
        <v>5</v>
      </c>
      <c r="B385" t="n">
        <v>75</v>
      </c>
      <c r="C385" t="inlineStr">
        <is>
          <t xml:space="preserve">CONCLUIDO	</t>
        </is>
      </c>
      <c r="D385" t="n">
        <v>5.2449</v>
      </c>
      <c r="E385" t="n">
        <v>19.07</v>
      </c>
      <c r="F385" t="n">
        <v>16.06</v>
      </c>
      <c r="G385" t="n">
        <v>40.14</v>
      </c>
      <c r="H385" t="n">
        <v>0.67</v>
      </c>
      <c r="I385" t="n">
        <v>24</v>
      </c>
      <c r="J385" t="n">
        <v>157.44</v>
      </c>
      <c r="K385" t="n">
        <v>49.1</v>
      </c>
      <c r="L385" t="n">
        <v>6</v>
      </c>
      <c r="M385" t="n">
        <v>22</v>
      </c>
      <c r="N385" t="n">
        <v>27.35</v>
      </c>
      <c r="O385" t="n">
        <v>19652.13</v>
      </c>
      <c r="P385" t="n">
        <v>185.88</v>
      </c>
      <c r="Q385" t="n">
        <v>198.04</v>
      </c>
      <c r="R385" t="n">
        <v>41.6</v>
      </c>
      <c r="S385" t="n">
        <v>21.27</v>
      </c>
      <c r="T385" t="n">
        <v>7365.66</v>
      </c>
      <c r="U385" t="n">
        <v>0.51</v>
      </c>
      <c r="V385" t="n">
        <v>0.76</v>
      </c>
      <c r="W385" t="n">
        <v>0.15</v>
      </c>
      <c r="X385" t="n">
        <v>0.46</v>
      </c>
      <c r="Y385" t="n">
        <v>0.5</v>
      </c>
      <c r="Z385" t="n">
        <v>10</v>
      </c>
    </row>
    <row r="386">
      <c r="A386" t="n">
        <v>6</v>
      </c>
      <c r="B386" t="n">
        <v>75</v>
      </c>
      <c r="C386" t="inlineStr">
        <is>
          <t xml:space="preserve">CONCLUIDO	</t>
        </is>
      </c>
      <c r="D386" t="n">
        <v>5.3024</v>
      </c>
      <c r="E386" t="n">
        <v>18.86</v>
      </c>
      <c r="F386" t="n">
        <v>15.97</v>
      </c>
      <c r="G386" t="n">
        <v>47.92</v>
      </c>
      <c r="H386" t="n">
        <v>0.78</v>
      </c>
      <c r="I386" t="n">
        <v>20</v>
      </c>
      <c r="J386" t="n">
        <v>158.86</v>
      </c>
      <c r="K386" t="n">
        <v>49.1</v>
      </c>
      <c r="L386" t="n">
        <v>7</v>
      </c>
      <c r="M386" t="n">
        <v>18</v>
      </c>
      <c r="N386" t="n">
        <v>27.77</v>
      </c>
      <c r="O386" t="n">
        <v>19826.68</v>
      </c>
      <c r="P386" t="n">
        <v>184.39</v>
      </c>
      <c r="Q386" t="n">
        <v>198.05</v>
      </c>
      <c r="R386" t="n">
        <v>39.03</v>
      </c>
      <c r="S386" t="n">
        <v>21.27</v>
      </c>
      <c r="T386" t="n">
        <v>6102.43</v>
      </c>
      <c r="U386" t="n">
        <v>0.54</v>
      </c>
      <c r="V386" t="n">
        <v>0.76</v>
      </c>
      <c r="W386" t="n">
        <v>0.14</v>
      </c>
      <c r="X386" t="n">
        <v>0.38</v>
      </c>
      <c r="Y386" t="n">
        <v>0.5</v>
      </c>
      <c r="Z386" t="n">
        <v>10</v>
      </c>
    </row>
    <row r="387">
      <c r="A387" t="n">
        <v>7</v>
      </c>
      <c r="B387" t="n">
        <v>75</v>
      </c>
      <c r="C387" t="inlineStr">
        <is>
          <t xml:space="preserve">CONCLUIDO	</t>
        </is>
      </c>
      <c r="D387" t="n">
        <v>5.3176</v>
      </c>
      <c r="E387" t="n">
        <v>18.81</v>
      </c>
      <c r="F387" t="n">
        <v>15.98</v>
      </c>
      <c r="G387" t="n">
        <v>53.26</v>
      </c>
      <c r="H387" t="n">
        <v>0.88</v>
      </c>
      <c r="I387" t="n">
        <v>18</v>
      </c>
      <c r="J387" t="n">
        <v>160.28</v>
      </c>
      <c r="K387" t="n">
        <v>49.1</v>
      </c>
      <c r="L387" t="n">
        <v>8</v>
      </c>
      <c r="M387" t="n">
        <v>16</v>
      </c>
      <c r="N387" t="n">
        <v>28.19</v>
      </c>
      <c r="O387" t="n">
        <v>20001.93</v>
      </c>
      <c r="P387" t="n">
        <v>184.07</v>
      </c>
      <c r="Q387" t="n">
        <v>198.05</v>
      </c>
      <c r="R387" t="n">
        <v>39.48</v>
      </c>
      <c r="S387" t="n">
        <v>21.27</v>
      </c>
      <c r="T387" t="n">
        <v>6338.59</v>
      </c>
      <c r="U387" t="n">
        <v>0.54</v>
      </c>
      <c r="V387" t="n">
        <v>0.76</v>
      </c>
      <c r="W387" t="n">
        <v>0.14</v>
      </c>
      <c r="X387" t="n">
        <v>0.38</v>
      </c>
      <c r="Y387" t="n">
        <v>0.5</v>
      </c>
      <c r="Z387" t="n">
        <v>10</v>
      </c>
    </row>
    <row r="388">
      <c r="A388" t="n">
        <v>8</v>
      </c>
      <c r="B388" t="n">
        <v>75</v>
      </c>
      <c r="C388" t="inlineStr">
        <is>
          <t xml:space="preserve">CONCLUIDO	</t>
        </is>
      </c>
      <c r="D388" t="n">
        <v>5.3571</v>
      </c>
      <c r="E388" t="n">
        <v>18.67</v>
      </c>
      <c r="F388" t="n">
        <v>15.9</v>
      </c>
      <c r="G388" t="n">
        <v>59.63</v>
      </c>
      <c r="H388" t="n">
        <v>0.99</v>
      </c>
      <c r="I388" t="n">
        <v>16</v>
      </c>
      <c r="J388" t="n">
        <v>161.71</v>
      </c>
      <c r="K388" t="n">
        <v>49.1</v>
      </c>
      <c r="L388" t="n">
        <v>9</v>
      </c>
      <c r="M388" t="n">
        <v>14</v>
      </c>
      <c r="N388" t="n">
        <v>28.61</v>
      </c>
      <c r="O388" t="n">
        <v>20177.64</v>
      </c>
      <c r="P388" t="n">
        <v>182.32</v>
      </c>
      <c r="Q388" t="n">
        <v>198.06</v>
      </c>
      <c r="R388" t="n">
        <v>36.79</v>
      </c>
      <c r="S388" t="n">
        <v>21.27</v>
      </c>
      <c r="T388" t="n">
        <v>5002.58</v>
      </c>
      <c r="U388" t="n">
        <v>0.58</v>
      </c>
      <c r="V388" t="n">
        <v>0.76</v>
      </c>
      <c r="W388" t="n">
        <v>0.13</v>
      </c>
      <c r="X388" t="n">
        <v>0.31</v>
      </c>
      <c r="Y388" t="n">
        <v>0.5</v>
      </c>
      <c r="Z388" t="n">
        <v>10</v>
      </c>
    </row>
    <row r="389">
      <c r="A389" t="n">
        <v>9</v>
      </c>
      <c r="B389" t="n">
        <v>75</v>
      </c>
      <c r="C389" t="inlineStr">
        <is>
          <t xml:space="preserve">CONCLUIDO	</t>
        </is>
      </c>
      <c r="D389" t="n">
        <v>5.3874</v>
      </c>
      <c r="E389" t="n">
        <v>18.56</v>
      </c>
      <c r="F389" t="n">
        <v>15.86</v>
      </c>
      <c r="G389" t="n">
        <v>67.95999999999999</v>
      </c>
      <c r="H389" t="n">
        <v>1.09</v>
      </c>
      <c r="I389" t="n">
        <v>14</v>
      </c>
      <c r="J389" t="n">
        <v>163.13</v>
      </c>
      <c r="K389" t="n">
        <v>49.1</v>
      </c>
      <c r="L389" t="n">
        <v>10</v>
      </c>
      <c r="M389" t="n">
        <v>12</v>
      </c>
      <c r="N389" t="n">
        <v>29.04</v>
      </c>
      <c r="O389" t="n">
        <v>20353.94</v>
      </c>
      <c r="P389" t="n">
        <v>181.19</v>
      </c>
      <c r="Q389" t="n">
        <v>198.04</v>
      </c>
      <c r="R389" t="n">
        <v>35.42</v>
      </c>
      <c r="S389" t="n">
        <v>21.27</v>
      </c>
      <c r="T389" t="n">
        <v>4329.33</v>
      </c>
      <c r="U389" t="n">
        <v>0.6</v>
      </c>
      <c r="V389" t="n">
        <v>0.76</v>
      </c>
      <c r="W389" t="n">
        <v>0.13</v>
      </c>
      <c r="X389" t="n">
        <v>0.26</v>
      </c>
      <c r="Y389" t="n">
        <v>0.5</v>
      </c>
      <c r="Z389" t="n">
        <v>10</v>
      </c>
    </row>
    <row r="390">
      <c r="A390" t="n">
        <v>10</v>
      </c>
      <c r="B390" t="n">
        <v>75</v>
      </c>
      <c r="C390" t="inlineStr">
        <is>
          <t xml:space="preserve">CONCLUIDO	</t>
        </is>
      </c>
      <c r="D390" t="n">
        <v>5.4029</v>
      </c>
      <c r="E390" t="n">
        <v>18.51</v>
      </c>
      <c r="F390" t="n">
        <v>15.84</v>
      </c>
      <c r="G390" t="n">
        <v>73.08</v>
      </c>
      <c r="H390" t="n">
        <v>1.18</v>
      </c>
      <c r="I390" t="n">
        <v>13</v>
      </c>
      <c r="J390" t="n">
        <v>164.57</v>
      </c>
      <c r="K390" t="n">
        <v>49.1</v>
      </c>
      <c r="L390" t="n">
        <v>11</v>
      </c>
      <c r="M390" t="n">
        <v>11</v>
      </c>
      <c r="N390" t="n">
        <v>29.47</v>
      </c>
      <c r="O390" t="n">
        <v>20530.82</v>
      </c>
      <c r="P390" t="n">
        <v>180.64</v>
      </c>
      <c r="Q390" t="n">
        <v>198.04</v>
      </c>
      <c r="R390" t="n">
        <v>34.75</v>
      </c>
      <c r="S390" t="n">
        <v>21.27</v>
      </c>
      <c r="T390" t="n">
        <v>3996.15</v>
      </c>
      <c r="U390" t="n">
        <v>0.61</v>
      </c>
      <c r="V390" t="n">
        <v>0.77</v>
      </c>
      <c r="W390" t="n">
        <v>0.13</v>
      </c>
      <c r="X390" t="n">
        <v>0.24</v>
      </c>
      <c r="Y390" t="n">
        <v>0.5</v>
      </c>
      <c r="Z390" t="n">
        <v>10</v>
      </c>
    </row>
    <row r="391">
      <c r="A391" t="n">
        <v>11</v>
      </c>
      <c r="B391" t="n">
        <v>75</v>
      </c>
      <c r="C391" t="inlineStr">
        <is>
          <t xml:space="preserve">CONCLUIDO	</t>
        </is>
      </c>
      <c r="D391" t="n">
        <v>5.4174</v>
      </c>
      <c r="E391" t="n">
        <v>18.46</v>
      </c>
      <c r="F391" t="n">
        <v>15.82</v>
      </c>
      <c r="G391" t="n">
        <v>79.08</v>
      </c>
      <c r="H391" t="n">
        <v>1.28</v>
      </c>
      <c r="I391" t="n">
        <v>12</v>
      </c>
      <c r="J391" t="n">
        <v>166.01</v>
      </c>
      <c r="K391" t="n">
        <v>49.1</v>
      </c>
      <c r="L391" t="n">
        <v>12</v>
      </c>
      <c r="M391" t="n">
        <v>10</v>
      </c>
      <c r="N391" t="n">
        <v>29.91</v>
      </c>
      <c r="O391" t="n">
        <v>20708.3</v>
      </c>
      <c r="P391" t="n">
        <v>179.71</v>
      </c>
      <c r="Q391" t="n">
        <v>198.04</v>
      </c>
      <c r="R391" t="n">
        <v>34.26</v>
      </c>
      <c r="S391" t="n">
        <v>21.27</v>
      </c>
      <c r="T391" t="n">
        <v>3757.65</v>
      </c>
      <c r="U391" t="n">
        <v>0.62</v>
      </c>
      <c r="V391" t="n">
        <v>0.77</v>
      </c>
      <c r="W391" t="n">
        <v>0.12</v>
      </c>
      <c r="X391" t="n">
        <v>0.22</v>
      </c>
      <c r="Y391" t="n">
        <v>0.5</v>
      </c>
      <c r="Z391" t="n">
        <v>10</v>
      </c>
    </row>
    <row r="392">
      <c r="A392" t="n">
        <v>12</v>
      </c>
      <c r="B392" t="n">
        <v>75</v>
      </c>
      <c r="C392" t="inlineStr">
        <is>
          <t xml:space="preserve">CONCLUIDO	</t>
        </is>
      </c>
      <c r="D392" t="n">
        <v>5.4317</v>
      </c>
      <c r="E392" t="n">
        <v>18.41</v>
      </c>
      <c r="F392" t="n">
        <v>15.8</v>
      </c>
      <c r="G392" t="n">
        <v>86.17</v>
      </c>
      <c r="H392" t="n">
        <v>1.38</v>
      </c>
      <c r="I392" t="n">
        <v>11</v>
      </c>
      <c r="J392" t="n">
        <v>167.45</v>
      </c>
      <c r="K392" t="n">
        <v>49.1</v>
      </c>
      <c r="L392" t="n">
        <v>13</v>
      </c>
      <c r="M392" t="n">
        <v>9</v>
      </c>
      <c r="N392" t="n">
        <v>30.36</v>
      </c>
      <c r="O392" t="n">
        <v>20886.38</v>
      </c>
      <c r="P392" t="n">
        <v>178.96</v>
      </c>
      <c r="Q392" t="n">
        <v>198.05</v>
      </c>
      <c r="R392" t="n">
        <v>33.58</v>
      </c>
      <c r="S392" t="n">
        <v>21.27</v>
      </c>
      <c r="T392" t="n">
        <v>3421.39</v>
      </c>
      <c r="U392" t="n">
        <v>0.63</v>
      </c>
      <c r="V392" t="n">
        <v>0.77</v>
      </c>
      <c r="W392" t="n">
        <v>0.13</v>
      </c>
      <c r="X392" t="n">
        <v>0.2</v>
      </c>
      <c r="Y392" t="n">
        <v>0.5</v>
      </c>
      <c r="Z392" t="n">
        <v>10</v>
      </c>
    </row>
    <row r="393">
      <c r="A393" t="n">
        <v>13</v>
      </c>
      <c r="B393" t="n">
        <v>75</v>
      </c>
      <c r="C393" t="inlineStr">
        <is>
          <t xml:space="preserve">CONCLUIDO	</t>
        </is>
      </c>
      <c r="D393" t="n">
        <v>5.4304</v>
      </c>
      <c r="E393" t="n">
        <v>18.42</v>
      </c>
      <c r="F393" t="n">
        <v>15.8</v>
      </c>
      <c r="G393" t="n">
        <v>86.2</v>
      </c>
      <c r="H393" t="n">
        <v>1.47</v>
      </c>
      <c r="I393" t="n">
        <v>11</v>
      </c>
      <c r="J393" t="n">
        <v>168.9</v>
      </c>
      <c r="K393" t="n">
        <v>49.1</v>
      </c>
      <c r="L393" t="n">
        <v>14</v>
      </c>
      <c r="M393" t="n">
        <v>9</v>
      </c>
      <c r="N393" t="n">
        <v>30.81</v>
      </c>
      <c r="O393" t="n">
        <v>21065.06</v>
      </c>
      <c r="P393" t="n">
        <v>178.69</v>
      </c>
      <c r="Q393" t="n">
        <v>198.04</v>
      </c>
      <c r="R393" t="n">
        <v>33.82</v>
      </c>
      <c r="S393" t="n">
        <v>21.27</v>
      </c>
      <c r="T393" t="n">
        <v>3541.15</v>
      </c>
      <c r="U393" t="n">
        <v>0.63</v>
      </c>
      <c r="V393" t="n">
        <v>0.77</v>
      </c>
      <c r="W393" t="n">
        <v>0.12</v>
      </c>
      <c r="X393" t="n">
        <v>0.21</v>
      </c>
      <c r="Y393" t="n">
        <v>0.5</v>
      </c>
      <c r="Z393" t="n">
        <v>10</v>
      </c>
    </row>
    <row r="394">
      <c r="A394" t="n">
        <v>14</v>
      </c>
      <c r="B394" t="n">
        <v>75</v>
      </c>
      <c r="C394" t="inlineStr">
        <is>
          <t xml:space="preserve">CONCLUIDO	</t>
        </is>
      </c>
      <c r="D394" t="n">
        <v>5.4582</v>
      </c>
      <c r="E394" t="n">
        <v>18.32</v>
      </c>
      <c r="F394" t="n">
        <v>15.74</v>
      </c>
      <c r="G394" t="n">
        <v>94.44</v>
      </c>
      <c r="H394" t="n">
        <v>1.56</v>
      </c>
      <c r="I394" t="n">
        <v>10</v>
      </c>
      <c r="J394" t="n">
        <v>170.35</v>
      </c>
      <c r="K394" t="n">
        <v>49.1</v>
      </c>
      <c r="L394" t="n">
        <v>15</v>
      </c>
      <c r="M394" t="n">
        <v>8</v>
      </c>
      <c r="N394" t="n">
        <v>31.26</v>
      </c>
      <c r="O394" t="n">
        <v>21244.37</v>
      </c>
      <c r="P394" t="n">
        <v>178.07</v>
      </c>
      <c r="Q394" t="n">
        <v>198.04</v>
      </c>
      <c r="R394" t="n">
        <v>31.47</v>
      </c>
      <c r="S394" t="n">
        <v>21.27</v>
      </c>
      <c r="T394" t="n">
        <v>2372.56</v>
      </c>
      <c r="U394" t="n">
        <v>0.68</v>
      </c>
      <c r="V394" t="n">
        <v>0.77</v>
      </c>
      <c r="W394" t="n">
        <v>0.13</v>
      </c>
      <c r="X394" t="n">
        <v>0.14</v>
      </c>
      <c r="Y394" t="n">
        <v>0.5</v>
      </c>
      <c r="Z394" t="n">
        <v>10</v>
      </c>
    </row>
    <row r="395">
      <c r="A395" t="n">
        <v>15</v>
      </c>
      <c r="B395" t="n">
        <v>75</v>
      </c>
      <c r="C395" t="inlineStr">
        <is>
          <t xml:space="preserve">CONCLUIDO	</t>
        </is>
      </c>
      <c r="D395" t="n">
        <v>5.46</v>
      </c>
      <c r="E395" t="n">
        <v>18.32</v>
      </c>
      <c r="F395" t="n">
        <v>15.76</v>
      </c>
      <c r="G395" t="n">
        <v>105.09</v>
      </c>
      <c r="H395" t="n">
        <v>1.65</v>
      </c>
      <c r="I395" t="n">
        <v>9</v>
      </c>
      <c r="J395" t="n">
        <v>171.81</v>
      </c>
      <c r="K395" t="n">
        <v>49.1</v>
      </c>
      <c r="L395" t="n">
        <v>16</v>
      </c>
      <c r="M395" t="n">
        <v>7</v>
      </c>
      <c r="N395" t="n">
        <v>31.72</v>
      </c>
      <c r="O395" t="n">
        <v>21424.29</v>
      </c>
      <c r="P395" t="n">
        <v>176.86</v>
      </c>
      <c r="Q395" t="n">
        <v>198.04</v>
      </c>
      <c r="R395" t="n">
        <v>32.58</v>
      </c>
      <c r="S395" t="n">
        <v>21.27</v>
      </c>
      <c r="T395" t="n">
        <v>2930.89</v>
      </c>
      <c r="U395" t="n">
        <v>0.65</v>
      </c>
      <c r="V395" t="n">
        <v>0.77</v>
      </c>
      <c r="W395" t="n">
        <v>0.12</v>
      </c>
      <c r="X395" t="n">
        <v>0.17</v>
      </c>
      <c r="Y395" t="n">
        <v>0.5</v>
      </c>
      <c r="Z395" t="n">
        <v>10</v>
      </c>
    </row>
    <row r="396">
      <c r="A396" t="n">
        <v>16</v>
      </c>
      <c r="B396" t="n">
        <v>75</v>
      </c>
      <c r="C396" t="inlineStr">
        <is>
          <t xml:space="preserve">CONCLUIDO	</t>
        </is>
      </c>
      <c r="D396" t="n">
        <v>5.4619</v>
      </c>
      <c r="E396" t="n">
        <v>18.31</v>
      </c>
      <c r="F396" t="n">
        <v>15.76</v>
      </c>
      <c r="G396" t="n">
        <v>105.05</v>
      </c>
      <c r="H396" t="n">
        <v>1.74</v>
      </c>
      <c r="I396" t="n">
        <v>9</v>
      </c>
      <c r="J396" t="n">
        <v>173.28</v>
      </c>
      <c r="K396" t="n">
        <v>49.1</v>
      </c>
      <c r="L396" t="n">
        <v>17</v>
      </c>
      <c r="M396" t="n">
        <v>7</v>
      </c>
      <c r="N396" t="n">
        <v>32.18</v>
      </c>
      <c r="O396" t="n">
        <v>21604.83</v>
      </c>
      <c r="P396" t="n">
        <v>177.11</v>
      </c>
      <c r="Q396" t="n">
        <v>198.04</v>
      </c>
      <c r="R396" t="n">
        <v>32.33</v>
      </c>
      <c r="S396" t="n">
        <v>21.27</v>
      </c>
      <c r="T396" t="n">
        <v>2808.54</v>
      </c>
      <c r="U396" t="n">
        <v>0.66</v>
      </c>
      <c r="V396" t="n">
        <v>0.77</v>
      </c>
      <c r="W396" t="n">
        <v>0.12</v>
      </c>
      <c r="X396" t="n">
        <v>0.16</v>
      </c>
      <c r="Y396" t="n">
        <v>0.5</v>
      </c>
      <c r="Z396" t="n">
        <v>10</v>
      </c>
    </row>
    <row r="397">
      <c r="A397" t="n">
        <v>17</v>
      </c>
      <c r="B397" t="n">
        <v>75</v>
      </c>
      <c r="C397" t="inlineStr">
        <is>
          <t xml:space="preserve">CONCLUIDO	</t>
        </is>
      </c>
      <c r="D397" t="n">
        <v>5.4783</v>
      </c>
      <c r="E397" t="n">
        <v>18.25</v>
      </c>
      <c r="F397" t="n">
        <v>15.73</v>
      </c>
      <c r="G397" t="n">
        <v>118</v>
      </c>
      <c r="H397" t="n">
        <v>1.83</v>
      </c>
      <c r="I397" t="n">
        <v>8</v>
      </c>
      <c r="J397" t="n">
        <v>174.75</v>
      </c>
      <c r="K397" t="n">
        <v>49.1</v>
      </c>
      <c r="L397" t="n">
        <v>18</v>
      </c>
      <c r="M397" t="n">
        <v>6</v>
      </c>
      <c r="N397" t="n">
        <v>32.65</v>
      </c>
      <c r="O397" t="n">
        <v>21786.02</v>
      </c>
      <c r="P397" t="n">
        <v>175.36</v>
      </c>
      <c r="Q397" t="n">
        <v>198.04</v>
      </c>
      <c r="R397" t="n">
        <v>31.55</v>
      </c>
      <c r="S397" t="n">
        <v>21.27</v>
      </c>
      <c r="T397" t="n">
        <v>2423.17</v>
      </c>
      <c r="U397" t="n">
        <v>0.67</v>
      </c>
      <c r="V397" t="n">
        <v>0.77</v>
      </c>
      <c r="W397" t="n">
        <v>0.12</v>
      </c>
      <c r="X397" t="n">
        <v>0.14</v>
      </c>
      <c r="Y397" t="n">
        <v>0.5</v>
      </c>
      <c r="Z397" t="n">
        <v>10</v>
      </c>
    </row>
    <row r="398">
      <c r="A398" t="n">
        <v>18</v>
      </c>
      <c r="B398" t="n">
        <v>75</v>
      </c>
      <c r="C398" t="inlineStr">
        <is>
          <t xml:space="preserve">CONCLUIDO	</t>
        </is>
      </c>
      <c r="D398" t="n">
        <v>5.4741</v>
      </c>
      <c r="E398" t="n">
        <v>18.27</v>
      </c>
      <c r="F398" t="n">
        <v>15.75</v>
      </c>
      <c r="G398" t="n">
        <v>118.1</v>
      </c>
      <c r="H398" t="n">
        <v>1.91</v>
      </c>
      <c r="I398" t="n">
        <v>8</v>
      </c>
      <c r="J398" t="n">
        <v>176.22</v>
      </c>
      <c r="K398" t="n">
        <v>49.1</v>
      </c>
      <c r="L398" t="n">
        <v>19</v>
      </c>
      <c r="M398" t="n">
        <v>6</v>
      </c>
      <c r="N398" t="n">
        <v>33.13</v>
      </c>
      <c r="O398" t="n">
        <v>21967.84</v>
      </c>
      <c r="P398" t="n">
        <v>175.85</v>
      </c>
      <c r="Q398" t="n">
        <v>198.04</v>
      </c>
      <c r="R398" t="n">
        <v>32.05</v>
      </c>
      <c r="S398" t="n">
        <v>21.27</v>
      </c>
      <c r="T398" t="n">
        <v>2673.77</v>
      </c>
      <c r="U398" t="n">
        <v>0.66</v>
      </c>
      <c r="V398" t="n">
        <v>0.77</v>
      </c>
      <c r="W398" t="n">
        <v>0.12</v>
      </c>
      <c r="X398" t="n">
        <v>0.15</v>
      </c>
      <c r="Y398" t="n">
        <v>0.5</v>
      </c>
      <c r="Z398" t="n">
        <v>10</v>
      </c>
    </row>
    <row r="399">
      <c r="A399" t="n">
        <v>19</v>
      </c>
      <c r="B399" t="n">
        <v>75</v>
      </c>
      <c r="C399" t="inlineStr">
        <is>
          <t xml:space="preserve">CONCLUIDO	</t>
        </is>
      </c>
      <c r="D399" t="n">
        <v>5.4765</v>
      </c>
      <c r="E399" t="n">
        <v>18.26</v>
      </c>
      <c r="F399" t="n">
        <v>15.74</v>
      </c>
      <c r="G399" t="n">
        <v>118.04</v>
      </c>
      <c r="H399" t="n">
        <v>2</v>
      </c>
      <c r="I399" t="n">
        <v>8</v>
      </c>
      <c r="J399" t="n">
        <v>177.7</v>
      </c>
      <c r="K399" t="n">
        <v>49.1</v>
      </c>
      <c r="L399" t="n">
        <v>20</v>
      </c>
      <c r="M399" t="n">
        <v>6</v>
      </c>
      <c r="N399" t="n">
        <v>33.61</v>
      </c>
      <c r="O399" t="n">
        <v>22150.3</v>
      </c>
      <c r="P399" t="n">
        <v>174.81</v>
      </c>
      <c r="Q399" t="n">
        <v>198.04</v>
      </c>
      <c r="R399" t="n">
        <v>31.81</v>
      </c>
      <c r="S399" t="n">
        <v>21.27</v>
      </c>
      <c r="T399" t="n">
        <v>2553.36</v>
      </c>
      <c r="U399" t="n">
        <v>0.67</v>
      </c>
      <c r="V399" t="n">
        <v>0.77</v>
      </c>
      <c r="W399" t="n">
        <v>0.12</v>
      </c>
      <c r="X399" t="n">
        <v>0.14</v>
      </c>
      <c r="Y399" t="n">
        <v>0.5</v>
      </c>
      <c r="Z399" t="n">
        <v>10</v>
      </c>
    </row>
    <row r="400">
      <c r="A400" t="n">
        <v>20</v>
      </c>
      <c r="B400" t="n">
        <v>75</v>
      </c>
      <c r="C400" t="inlineStr">
        <is>
          <t xml:space="preserve">CONCLUIDO	</t>
        </is>
      </c>
      <c r="D400" t="n">
        <v>5.4931</v>
      </c>
      <c r="E400" t="n">
        <v>18.2</v>
      </c>
      <c r="F400" t="n">
        <v>15.71</v>
      </c>
      <c r="G400" t="n">
        <v>134.7</v>
      </c>
      <c r="H400" t="n">
        <v>2.08</v>
      </c>
      <c r="I400" t="n">
        <v>7</v>
      </c>
      <c r="J400" t="n">
        <v>179.18</v>
      </c>
      <c r="K400" t="n">
        <v>49.1</v>
      </c>
      <c r="L400" t="n">
        <v>21</v>
      </c>
      <c r="M400" t="n">
        <v>5</v>
      </c>
      <c r="N400" t="n">
        <v>34.09</v>
      </c>
      <c r="O400" t="n">
        <v>22333.43</v>
      </c>
      <c r="P400" t="n">
        <v>173.59</v>
      </c>
      <c r="Q400" t="n">
        <v>198.04</v>
      </c>
      <c r="R400" t="n">
        <v>31.04</v>
      </c>
      <c r="S400" t="n">
        <v>21.27</v>
      </c>
      <c r="T400" t="n">
        <v>2171.45</v>
      </c>
      <c r="U400" t="n">
        <v>0.6899999999999999</v>
      </c>
      <c r="V400" t="n">
        <v>0.77</v>
      </c>
      <c r="W400" t="n">
        <v>0.12</v>
      </c>
      <c r="X400" t="n">
        <v>0.12</v>
      </c>
      <c r="Y400" t="n">
        <v>0.5</v>
      </c>
      <c r="Z400" t="n">
        <v>10</v>
      </c>
    </row>
    <row r="401">
      <c r="A401" t="n">
        <v>21</v>
      </c>
      <c r="B401" t="n">
        <v>75</v>
      </c>
      <c r="C401" t="inlineStr">
        <is>
          <t xml:space="preserve">CONCLUIDO	</t>
        </is>
      </c>
      <c r="D401" t="n">
        <v>5.5015</v>
      </c>
      <c r="E401" t="n">
        <v>18.18</v>
      </c>
      <c r="F401" t="n">
        <v>15.69</v>
      </c>
      <c r="G401" t="n">
        <v>134.46</v>
      </c>
      <c r="H401" t="n">
        <v>2.16</v>
      </c>
      <c r="I401" t="n">
        <v>7</v>
      </c>
      <c r="J401" t="n">
        <v>180.67</v>
      </c>
      <c r="K401" t="n">
        <v>49.1</v>
      </c>
      <c r="L401" t="n">
        <v>22</v>
      </c>
      <c r="M401" t="n">
        <v>5</v>
      </c>
      <c r="N401" t="n">
        <v>34.58</v>
      </c>
      <c r="O401" t="n">
        <v>22517.21</v>
      </c>
      <c r="P401" t="n">
        <v>173.75</v>
      </c>
      <c r="Q401" t="n">
        <v>198.04</v>
      </c>
      <c r="R401" t="n">
        <v>30.09</v>
      </c>
      <c r="S401" t="n">
        <v>21.27</v>
      </c>
      <c r="T401" t="n">
        <v>1696.07</v>
      </c>
      <c r="U401" t="n">
        <v>0.71</v>
      </c>
      <c r="V401" t="n">
        <v>0.77</v>
      </c>
      <c r="W401" t="n">
        <v>0.12</v>
      </c>
      <c r="X401" t="n">
        <v>0.09</v>
      </c>
      <c r="Y401" t="n">
        <v>0.5</v>
      </c>
      <c r="Z401" t="n">
        <v>10</v>
      </c>
    </row>
    <row r="402">
      <c r="A402" t="n">
        <v>22</v>
      </c>
      <c r="B402" t="n">
        <v>75</v>
      </c>
      <c r="C402" t="inlineStr">
        <is>
          <t xml:space="preserve">CONCLUIDO	</t>
        </is>
      </c>
      <c r="D402" t="n">
        <v>5.4918</v>
      </c>
      <c r="E402" t="n">
        <v>18.21</v>
      </c>
      <c r="F402" t="n">
        <v>15.72</v>
      </c>
      <c r="G402" t="n">
        <v>134.73</v>
      </c>
      <c r="H402" t="n">
        <v>2.24</v>
      </c>
      <c r="I402" t="n">
        <v>7</v>
      </c>
      <c r="J402" t="n">
        <v>182.17</v>
      </c>
      <c r="K402" t="n">
        <v>49.1</v>
      </c>
      <c r="L402" t="n">
        <v>23</v>
      </c>
      <c r="M402" t="n">
        <v>5</v>
      </c>
      <c r="N402" t="n">
        <v>35.08</v>
      </c>
      <c r="O402" t="n">
        <v>22701.78</v>
      </c>
      <c r="P402" t="n">
        <v>173.44</v>
      </c>
      <c r="Q402" t="n">
        <v>198.04</v>
      </c>
      <c r="R402" t="n">
        <v>31.19</v>
      </c>
      <c r="S402" t="n">
        <v>21.27</v>
      </c>
      <c r="T402" t="n">
        <v>2247.36</v>
      </c>
      <c r="U402" t="n">
        <v>0.68</v>
      </c>
      <c r="V402" t="n">
        <v>0.77</v>
      </c>
      <c r="W402" t="n">
        <v>0.12</v>
      </c>
      <c r="X402" t="n">
        <v>0.12</v>
      </c>
      <c r="Y402" t="n">
        <v>0.5</v>
      </c>
      <c r="Z402" t="n">
        <v>10</v>
      </c>
    </row>
    <row r="403">
      <c r="A403" t="n">
        <v>23</v>
      </c>
      <c r="B403" t="n">
        <v>75</v>
      </c>
      <c r="C403" t="inlineStr">
        <is>
          <t xml:space="preserve">CONCLUIDO	</t>
        </is>
      </c>
      <c r="D403" t="n">
        <v>5.4917</v>
      </c>
      <c r="E403" t="n">
        <v>18.21</v>
      </c>
      <c r="F403" t="n">
        <v>15.72</v>
      </c>
      <c r="G403" t="n">
        <v>134.73</v>
      </c>
      <c r="H403" t="n">
        <v>2.32</v>
      </c>
      <c r="I403" t="n">
        <v>7</v>
      </c>
      <c r="J403" t="n">
        <v>183.67</v>
      </c>
      <c r="K403" t="n">
        <v>49.1</v>
      </c>
      <c r="L403" t="n">
        <v>24</v>
      </c>
      <c r="M403" t="n">
        <v>5</v>
      </c>
      <c r="N403" t="n">
        <v>35.58</v>
      </c>
      <c r="O403" t="n">
        <v>22886.92</v>
      </c>
      <c r="P403" t="n">
        <v>172.31</v>
      </c>
      <c r="Q403" t="n">
        <v>198.05</v>
      </c>
      <c r="R403" t="n">
        <v>31.11</v>
      </c>
      <c r="S403" t="n">
        <v>21.27</v>
      </c>
      <c r="T403" t="n">
        <v>2206.07</v>
      </c>
      <c r="U403" t="n">
        <v>0.68</v>
      </c>
      <c r="V403" t="n">
        <v>0.77</v>
      </c>
      <c r="W403" t="n">
        <v>0.12</v>
      </c>
      <c r="X403" t="n">
        <v>0.12</v>
      </c>
      <c r="Y403" t="n">
        <v>0.5</v>
      </c>
      <c r="Z403" t="n">
        <v>10</v>
      </c>
    </row>
    <row r="404">
      <c r="A404" t="n">
        <v>24</v>
      </c>
      <c r="B404" t="n">
        <v>75</v>
      </c>
      <c r="C404" t="inlineStr">
        <is>
          <t xml:space="preserve">CONCLUIDO	</t>
        </is>
      </c>
      <c r="D404" t="n">
        <v>5.512</v>
      </c>
      <c r="E404" t="n">
        <v>18.14</v>
      </c>
      <c r="F404" t="n">
        <v>15.68</v>
      </c>
      <c r="G404" t="n">
        <v>156.82</v>
      </c>
      <c r="H404" t="n">
        <v>2.4</v>
      </c>
      <c r="I404" t="n">
        <v>6</v>
      </c>
      <c r="J404" t="n">
        <v>185.18</v>
      </c>
      <c r="K404" t="n">
        <v>49.1</v>
      </c>
      <c r="L404" t="n">
        <v>25</v>
      </c>
      <c r="M404" t="n">
        <v>4</v>
      </c>
      <c r="N404" t="n">
        <v>36.08</v>
      </c>
      <c r="O404" t="n">
        <v>23072.73</v>
      </c>
      <c r="P404" t="n">
        <v>170.92</v>
      </c>
      <c r="Q404" t="n">
        <v>198.04</v>
      </c>
      <c r="R404" t="n">
        <v>29.86</v>
      </c>
      <c r="S404" t="n">
        <v>21.27</v>
      </c>
      <c r="T404" t="n">
        <v>1587.93</v>
      </c>
      <c r="U404" t="n">
        <v>0.71</v>
      </c>
      <c r="V404" t="n">
        <v>0.77</v>
      </c>
      <c r="W404" t="n">
        <v>0.12</v>
      </c>
      <c r="X404" t="n">
        <v>0.09</v>
      </c>
      <c r="Y404" t="n">
        <v>0.5</v>
      </c>
      <c r="Z404" t="n">
        <v>10</v>
      </c>
    </row>
    <row r="405">
      <c r="A405" t="n">
        <v>25</v>
      </c>
      <c r="B405" t="n">
        <v>75</v>
      </c>
      <c r="C405" t="inlineStr">
        <is>
          <t xml:space="preserve">CONCLUIDO	</t>
        </is>
      </c>
      <c r="D405" t="n">
        <v>5.508</v>
      </c>
      <c r="E405" t="n">
        <v>18.16</v>
      </c>
      <c r="F405" t="n">
        <v>15.7</v>
      </c>
      <c r="G405" t="n">
        <v>156.96</v>
      </c>
      <c r="H405" t="n">
        <v>2.47</v>
      </c>
      <c r="I405" t="n">
        <v>6</v>
      </c>
      <c r="J405" t="n">
        <v>186.69</v>
      </c>
      <c r="K405" t="n">
        <v>49.1</v>
      </c>
      <c r="L405" t="n">
        <v>26</v>
      </c>
      <c r="M405" t="n">
        <v>4</v>
      </c>
      <c r="N405" t="n">
        <v>36.6</v>
      </c>
      <c r="O405" t="n">
        <v>23259.24</v>
      </c>
      <c r="P405" t="n">
        <v>171.7</v>
      </c>
      <c r="Q405" t="n">
        <v>198.05</v>
      </c>
      <c r="R405" t="n">
        <v>30.45</v>
      </c>
      <c r="S405" t="n">
        <v>21.27</v>
      </c>
      <c r="T405" t="n">
        <v>1882.36</v>
      </c>
      <c r="U405" t="n">
        <v>0.7</v>
      </c>
      <c r="V405" t="n">
        <v>0.77</v>
      </c>
      <c r="W405" t="n">
        <v>0.12</v>
      </c>
      <c r="X405" t="n">
        <v>0.1</v>
      </c>
      <c r="Y405" t="n">
        <v>0.5</v>
      </c>
      <c r="Z405" t="n">
        <v>10</v>
      </c>
    </row>
    <row r="406">
      <c r="A406" t="n">
        <v>26</v>
      </c>
      <c r="B406" t="n">
        <v>75</v>
      </c>
      <c r="C406" t="inlineStr">
        <is>
          <t xml:space="preserve">CONCLUIDO	</t>
        </is>
      </c>
      <c r="D406" t="n">
        <v>5.5063</v>
      </c>
      <c r="E406" t="n">
        <v>18.16</v>
      </c>
      <c r="F406" t="n">
        <v>15.7</v>
      </c>
      <c r="G406" t="n">
        <v>157.01</v>
      </c>
      <c r="H406" t="n">
        <v>2.55</v>
      </c>
      <c r="I406" t="n">
        <v>6</v>
      </c>
      <c r="J406" t="n">
        <v>188.21</v>
      </c>
      <c r="K406" t="n">
        <v>49.1</v>
      </c>
      <c r="L406" t="n">
        <v>27</v>
      </c>
      <c r="M406" t="n">
        <v>4</v>
      </c>
      <c r="N406" t="n">
        <v>37.11</v>
      </c>
      <c r="O406" t="n">
        <v>23446.45</v>
      </c>
      <c r="P406" t="n">
        <v>171.94</v>
      </c>
      <c r="Q406" t="n">
        <v>198.04</v>
      </c>
      <c r="R406" t="n">
        <v>30.59</v>
      </c>
      <c r="S406" t="n">
        <v>21.27</v>
      </c>
      <c r="T406" t="n">
        <v>1952.8</v>
      </c>
      <c r="U406" t="n">
        <v>0.7</v>
      </c>
      <c r="V406" t="n">
        <v>0.77</v>
      </c>
      <c r="W406" t="n">
        <v>0.12</v>
      </c>
      <c r="X406" t="n">
        <v>0.11</v>
      </c>
      <c r="Y406" t="n">
        <v>0.5</v>
      </c>
      <c r="Z406" t="n">
        <v>10</v>
      </c>
    </row>
    <row r="407">
      <c r="A407" t="n">
        <v>27</v>
      </c>
      <c r="B407" t="n">
        <v>75</v>
      </c>
      <c r="C407" t="inlineStr">
        <is>
          <t xml:space="preserve">CONCLUIDO	</t>
        </is>
      </c>
      <c r="D407" t="n">
        <v>5.5065</v>
      </c>
      <c r="E407" t="n">
        <v>18.16</v>
      </c>
      <c r="F407" t="n">
        <v>15.7</v>
      </c>
      <c r="G407" t="n">
        <v>157.01</v>
      </c>
      <c r="H407" t="n">
        <v>2.62</v>
      </c>
      <c r="I407" t="n">
        <v>6</v>
      </c>
      <c r="J407" t="n">
        <v>189.73</v>
      </c>
      <c r="K407" t="n">
        <v>49.1</v>
      </c>
      <c r="L407" t="n">
        <v>28</v>
      </c>
      <c r="M407" t="n">
        <v>4</v>
      </c>
      <c r="N407" t="n">
        <v>37.64</v>
      </c>
      <c r="O407" t="n">
        <v>23634.36</v>
      </c>
      <c r="P407" t="n">
        <v>171.1</v>
      </c>
      <c r="Q407" t="n">
        <v>198.04</v>
      </c>
      <c r="R407" t="n">
        <v>30.56</v>
      </c>
      <c r="S407" t="n">
        <v>21.27</v>
      </c>
      <c r="T407" t="n">
        <v>1936.26</v>
      </c>
      <c r="U407" t="n">
        <v>0.7</v>
      </c>
      <c r="V407" t="n">
        <v>0.77</v>
      </c>
      <c r="W407" t="n">
        <v>0.12</v>
      </c>
      <c r="X407" t="n">
        <v>0.11</v>
      </c>
      <c r="Y407" t="n">
        <v>0.5</v>
      </c>
      <c r="Z407" t="n">
        <v>10</v>
      </c>
    </row>
    <row r="408">
      <c r="A408" t="n">
        <v>28</v>
      </c>
      <c r="B408" t="n">
        <v>75</v>
      </c>
      <c r="C408" t="inlineStr">
        <is>
          <t xml:space="preserve">CONCLUIDO	</t>
        </is>
      </c>
      <c r="D408" t="n">
        <v>5.5094</v>
      </c>
      <c r="E408" t="n">
        <v>18.15</v>
      </c>
      <c r="F408" t="n">
        <v>15.69</v>
      </c>
      <c r="G408" t="n">
        <v>156.91</v>
      </c>
      <c r="H408" t="n">
        <v>2.69</v>
      </c>
      <c r="I408" t="n">
        <v>6</v>
      </c>
      <c r="J408" t="n">
        <v>191.26</v>
      </c>
      <c r="K408" t="n">
        <v>49.1</v>
      </c>
      <c r="L408" t="n">
        <v>29</v>
      </c>
      <c r="M408" t="n">
        <v>4</v>
      </c>
      <c r="N408" t="n">
        <v>38.17</v>
      </c>
      <c r="O408" t="n">
        <v>23822.99</v>
      </c>
      <c r="P408" t="n">
        <v>169.92</v>
      </c>
      <c r="Q408" t="n">
        <v>198.04</v>
      </c>
      <c r="R408" t="n">
        <v>30.33</v>
      </c>
      <c r="S408" t="n">
        <v>21.27</v>
      </c>
      <c r="T408" t="n">
        <v>1822.92</v>
      </c>
      <c r="U408" t="n">
        <v>0.7</v>
      </c>
      <c r="V408" t="n">
        <v>0.77</v>
      </c>
      <c r="W408" t="n">
        <v>0.12</v>
      </c>
      <c r="X408" t="n">
        <v>0.1</v>
      </c>
      <c r="Y408" t="n">
        <v>0.5</v>
      </c>
      <c r="Z408" t="n">
        <v>10</v>
      </c>
    </row>
    <row r="409">
      <c r="A409" t="n">
        <v>29</v>
      </c>
      <c r="B409" t="n">
        <v>75</v>
      </c>
      <c r="C409" t="inlineStr">
        <is>
          <t xml:space="preserve">CONCLUIDO	</t>
        </is>
      </c>
      <c r="D409" t="n">
        <v>5.5233</v>
      </c>
      <c r="E409" t="n">
        <v>18.11</v>
      </c>
      <c r="F409" t="n">
        <v>15.68</v>
      </c>
      <c r="G409" t="n">
        <v>188.11</v>
      </c>
      <c r="H409" t="n">
        <v>2.76</v>
      </c>
      <c r="I409" t="n">
        <v>5</v>
      </c>
      <c r="J409" t="n">
        <v>192.8</v>
      </c>
      <c r="K409" t="n">
        <v>49.1</v>
      </c>
      <c r="L409" t="n">
        <v>30</v>
      </c>
      <c r="M409" t="n">
        <v>3</v>
      </c>
      <c r="N409" t="n">
        <v>38.7</v>
      </c>
      <c r="O409" t="n">
        <v>24012.34</v>
      </c>
      <c r="P409" t="n">
        <v>167.77</v>
      </c>
      <c r="Q409" t="n">
        <v>198.04</v>
      </c>
      <c r="R409" t="n">
        <v>29.85</v>
      </c>
      <c r="S409" t="n">
        <v>21.27</v>
      </c>
      <c r="T409" t="n">
        <v>1587.02</v>
      </c>
      <c r="U409" t="n">
        <v>0.71</v>
      </c>
      <c r="V409" t="n">
        <v>0.77</v>
      </c>
      <c r="W409" t="n">
        <v>0.12</v>
      </c>
      <c r="X409" t="n">
        <v>0.08</v>
      </c>
      <c r="Y409" t="n">
        <v>0.5</v>
      </c>
      <c r="Z409" t="n">
        <v>10</v>
      </c>
    </row>
    <row r="410">
      <c r="A410" t="n">
        <v>30</v>
      </c>
      <c r="B410" t="n">
        <v>75</v>
      </c>
      <c r="C410" t="inlineStr">
        <is>
          <t xml:space="preserve">CONCLUIDO	</t>
        </is>
      </c>
      <c r="D410" t="n">
        <v>5.5245</v>
      </c>
      <c r="E410" t="n">
        <v>18.1</v>
      </c>
      <c r="F410" t="n">
        <v>15.67</v>
      </c>
      <c r="G410" t="n">
        <v>188.06</v>
      </c>
      <c r="H410" t="n">
        <v>2.83</v>
      </c>
      <c r="I410" t="n">
        <v>5</v>
      </c>
      <c r="J410" t="n">
        <v>194.34</v>
      </c>
      <c r="K410" t="n">
        <v>49.1</v>
      </c>
      <c r="L410" t="n">
        <v>31</v>
      </c>
      <c r="M410" t="n">
        <v>3</v>
      </c>
      <c r="N410" t="n">
        <v>39.24</v>
      </c>
      <c r="O410" t="n">
        <v>24202.42</v>
      </c>
      <c r="P410" t="n">
        <v>168.43</v>
      </c>
      <c r="Q410" t="n">
        <v>198.04</v>
      </c>
      <c r="R410" t="n">
        <v>29.7</v>
      </c>
      <c r="S410" t="n">
        <v>21.27</v>
      </c>
      <c r="T410" t="n">
        <v>1513.1</v>
      </c>
      <c r="U410" t="n">
        <v>0.72</v>
      </c>
      <c r="V410" t="n">
        <v>0.77</v>
      </c>
      <c r="W410" t="n">
        <v>0.12</v>
      </c>
      <c r="X410" t="n">
        <v>0.08</v>
      </c>
      <c r="Y410" t="n">
        <v>0.5</v>
      </c>
      <c r="Z410" t="n">
        <v>10</v>
      </c>
    </row>
    <row r="411">
      <c r="A411" t="n">
        <v>31</v>
      </c>
      <c r="B411" t="n">
        <v>75</v>
      </c>
      <c r="C411" t="inlineStr">
        <is>
          <t xml:space="preserve">CONCLUIDO	</t>
        </is>
      </c>
      <c r="D411" t="n">
        <v>5.5292</v>
      </c>
      <c r="E411" t="n">
        <v>18.09</v>
      </c>
      <c r="F411" t="n">
        <v>15.66</v>
      </c>
      <c r="G411" t="n">
        <v>187.88</v>
      </c>
      <c r="H411" t="n">
        <v>2.9</v>
      </c>
      <c r="I411" t="n">
        <v>5</v>
      </c>
      <c r="J411" t="n">
        <v>195.89</v>
      </c>
      <c r="K411" t="n">
        <v>49.1</v>
      </c>
      <c r="L411" t="n">
        <v>32</v>
      </c>
      <c r="M411" t="n">
        <v>3</v>
      </c>
      <c r="N411" t="n">
        <v>39.79</v>
      </c>
      <c r="O411" t="n">
        <v>24393.24</v>
      </c>
      <c r="P411" t="n">
        <v>169.06</v>
      </c>
      <c r="Q411" t="n">
        <v>198.04</v>
      </c>
      <c r="R411" t="n">
        <v>29.2</v>
      </c>
      <c r="S411" t="n">
        <v>21.27</v>
      </c>
      <c r="T411" t="n">
        <v>1263.11</v>
      </c>
      <c r="U411" t="n">
        <v>0.73</v>
      </c>
      <c r="V411" t="n">
        <v>0.77</v>
      </c>
      <c r="W411" t="n">
        <v>0.11</v>
      </c>
      <c r="X411" t="n">
        <v>0.06</v>
      </c>
      <c r="Y411" t="n">
        <v>0.5</v>
      </c>
      <c r="Z411" t="n">
        <v>10</v>
      </c>
    </row>
    <row r="412">
      <c r="A412" t="n">
        <v>32</v>
      </c>
      <c r="B412" t="n">
        <v>75</v>
      </c>
      <c r="C412" t="inlineStr">
        <is>
          <t xml:space="preserve">CONCLUIDO	</t>
        </is>
      </c>
      <c r="D412" t="n">
        <v>5.524</v>
      </c>
      <c r="E412" t="n">
        <v>18.1</v>
      </c>
      <c r="F412" t="n">
        <v>15.67</v>
      </c>
      <c r="G412" t="n">
        <v>188.08</v>
      </c>
      <c r="H412" t="n">
        <v>2.97</v>
      </c>
      <c r="I412" t="n">
        <v>5</v>
      </c>
      <c r="J412" t="n">
        <v>197.44</v>
      </c>
      <c r="K412" t="n">
        <v>49.1</v>
      </c>
      <c r="L412" t="n">
        <v>33</v>
      </c>
      <c r="M412" t="n">
        <v>3</v>
      </c>
      <c r="N412" t="n">
        <v>40.34</v>
      </c>
      <c r="O412" t="n">
        <v>24584.81</v>
      </c>
      <c r="P412" t="n">
        <v>169.23</v>
      </c>
      <c r="Q412" t="n">
        <v>198.05</v>
      </c>
      <c r="R412" t="n">
        <v>29.74</v>
      </c>
      <c r="S412" t="n">
        <v>21.27</v>
      </c>
      <c r="T412" t="n">
        <v>1532.41</v>
      </c>
      <c r="U412" t="n">
        <v>0.72</v>
      </c>
      <c r="V412" t="n">
        <v>0.77</v>
      </c>
      <c r="W412" t="n">
        <v>0.12</v>
      </c>
      <c r="X412" t="n">
        <v>0.08</v>
      </c>
      <c r="Y412" t="n">
        <v>0.5</v>
      </c>
      <c r="Z412" t="n">
        <v>10</v>
      </c>
    </row>
    <row r="413">
      <c r="A413" t="n">
        <v>33</v>
      </c>
      <c r="B413" t="n">
        <v>75</v>
      </c>
      <c r="C413" t="inlineStr">
        <is>
          <t xml:space="preserve">CONCLUIDO	</t>
        </is>
      </c>
      <c r="D413" t="n">
        <v>5.5229</v>
      </c>
      <c r="E413" t="n">
        <v>18.11</v>
      </c>
      <c r="F413" t="n">
        <v>15.68</v>
      </c>
      <c r="G413" t="n">
        <v>188.13</v>
      </c>
      <c r="H413" t="n">
        <v>3.03</v>
      </c>
      <c r="I413" t="n">
        <v>5</v>
      </c>
      <c r="J413" t="n">
        <v>199</v>
      </c>
      <c r="K413" t="n">
        <v>49.1</v>
      </c>
      <c r="L413" t="n">
        <v>34</v>
      </c>
      <c r="M413" t="n">
        <v>3</v>
      </c>
      <c r="N413" t="n">
        <v>40.9</v>
      </c>
      <c r="O413" t="n">
        <v>24777.13</v>
      </c>
      <c r="P413" t="n">
        <v>169.69</v>
      </c>
      <c r="Q413" t="n">
        <v>198.04</v>
      </c>
      <c r="R413" t="n">
        <v>29.85</v>
      </c>
      <c r="S413" t="n">
        <v>21.27</v>
      </c>
      <c r="T413" t="n">
        <v>1588.5</v>
      </c>
      <c r="U413" t="n">
        <v>0.71</v>
      </c>
      <c r="V413" t="n">
        <v>0.77</v>
      </c>
      <c r="W413" t="n">
        <v>0.12</v>
      </c>
      <c r="X413" t="n">
        <v>0.08</v>
      </c>
      <c r="Y413" t="n">
        <v>0.5</v>
      </c>
      <c r="Z413" t="n">
        <v>10</v>
      </c>
    </row>
    <row r="414">
      <c r="A414" t="n">
        <v>34</v>
      </c>
      <c r="B414" t="n">
        <v>75</v>
      </c>
      <c r="C414" t="inlineStr">
        <is>
          <t xml:space="preserve">CONCLUIDO	</t>
        </is>
      </c>
      <c r="D414" t="n">
        <v>5.5278</v>
      </c>
      <c r="E414" t="n">
        <v>18.09</v>
      </c>
      <c r="F414" t="n">
        <v>15.66</v>
      </c>
      <c r="G414" t="n">
        <v>187.93</v>
      </c>
      <c r="H414" t="n">
        <v>3.1</v>
      </c>
      <c r="I414" t="n">
        <v>5</v>
      </c>
      <c r="J414" t="n">
        <v>200.56</v>
      </c>
      <c r="K414" t="n">
        <v>49.1</v>
      </c>
      <c r="L414" t="n">
        <v>35</v>
      </c>
      <c r="M414" t="n">
        <v>3</v>
      </c>
      <c r="N414" t="n">
        <v>41.47</v>
      </c>
      <c r="O414" t="n">
        <v>24970.22</v>
      </c>
      <c r="P414" t="n">
        <v>169.03</v>
      </c>
      <c r="Q414" t="n">
        <v>198.04</v>
      </c>
      <c r="R414" t="n">
        <v>29.31</v>
      </c>
      <c r="S414" t="n">
        <v>21.27</v>
      </c>
      <c r="T414" t="n">
        <v>1320.17</v>
      </c>
      <c r="U414" t="n">
        <v>0.73</v>
      </c>
      <c r="V414" t="n">
        <v>0.77</v>
      </c>
      <c r="W414" t="n">
        <v>0.12</v>
      </c>
      <c r="X414" t="n">
        <v>0.07000000000000001</v>
      </c>
      <c r="Y414" t="n">
        <v>0.5</v>
      </c>
      <c r="Z414" t="n">
        <v>10</v>
      </c>
    </row>
    <row r="415">
      <c r="A415" t="n">
        <v>35</v>
      </c>
      <c r="B415" t="n">
        <v>75</v>
      </c>
      <c r="C415" t="inlineStr">
        <is>
          <t xml:space="preserve">CONCLUIDO	</t>
        </is>
      </c>
      <c r="D415" t="n">
        <v>5.5216</v>
      </c>
      <c r="E415" t="n">
        <v>18.11</v>
      </c>
      <c r="F415" t="n">
        <v>15.68</v>
      </c>
      <c r="G415" t="n">
        <v>188.18</v>
      </c>
      <c r="H415" t="n">
        <v>3.16</v>
      </c>
      <c r="I415" t="n">
        <v>5</v>
      </c>
      <c r="J415" t="n">
        <v>202.14</v>
      </c>
      <c r="K415" t="n">
        <v>49.1</v>
      </c>
      <c r="L415" t="n">
        <v>36</v>
      </c>
      <c r="M415" t="n">
        <v>3</v>
      </c>
      <c r="N415" t="n">
        <v>42.04</v>
      </c>
      <c r="O415" t="n">
        <v>25164.09</v>
      </c>
      <c r="P415" t="n">
        <v>168.33</v>
      </c>
      <c r="Q415" t="n">
        <v>198.04</v>
      </c>
      <c r="R415" t="n">
        <v>29.99</v>
      </c>
      <c r="S415" t="n">
        <v>21.27</v>
      </c>
      <c r="T415" t="n">
        <v>1657.45</v>
      </c>
      <c r="U415" t="n">
        <v>0.71</v>
      </c>
      <c r="V415" t="n">
        <v>0.77</v>
      </c>
      <c r="W415" t="n">
        <v>0.12</v>
      </c>
      <c r="X415" t="n">
        <v>0.09</v>
      </c>
      <c r="Y415" t="n">
        <v>0.5</v>
      </c>
      <c r="Z415" t="n">
        <v>10</v>
      </c>
    </row>
    <row r="416">
      <c r="A416" t="n">
        <v>36</v>
      </c>
      <c r="B416" t="n">
        <v>75</v>
      </c>
      <c r="C416" t="inlineStr">
        <is>
          <t xml:space="preserve">CONCLUIDO	</t>
        </is>
      </c>
      <c r="D416" t="n">
        <v>5.5213</v>
      </c>
      <c r="E416" t="n">
        <v>18.11</v>
      </c>
      <c r="F416" t="n">
        <v>15.68</v>
      </c>
      <c r="G416" t="n">
        <v>188.19</v>
      </c>
      <c r="H416" t="n">
        <v>3.23</v>
      </c>
      <c r="I416" t="n">
        <v>5</v>
      </c>
      <c r="J416" t="n">
        <v>203.71</v>
      </c>
      <c r="K416" t="n">
        <v>49.1</v>
      </c>
      <c r="L416" t="n">
        <v>37</v>
      </c>
      <c r="M416" t="n">
        <v>3</v>
      </c>
      <c r="N416" t="n">
        <v>42.62</v>
      </c>
      <c r="O416" t="n">
        <v>25358.87</v>
      </c>
      <c r="P416" t="n">
        <v>167.37</v>
      </c>
      <c r="Q416" t="n">
        <v>198.04</v>
      </c>
      <c r="R416" t="n">
        <v>30.03</v>
      </c>
      <c r="S416" t="n">
        <v>21.27</v>
      </c>
      <c r="T416" t="n">
        <v>1676.13</v>
      </c>
      <c r="U416" t="n">
        <v>0.71</v>
      </c>
      <c r="V416" t="n">
        <v>0.77</v>
      </c>
      <c r="W416" t="n">
        <v>0.12</v>
      </c>
      <c r="X416" t="n">
        <v>0.09</v>
      </c>
      <c r="Y416" t="n">
        <v>0.5</v>
      </c>
      <c r="Z416" t="n">
        <v>10</v>
      </c>
    </row>
    <row r="417">
      <c r="A417" t="n">
        <v>37</v>
      </c>
      <c r="B417" t="n">
        <v>75</v>
      </c>
      <c r="C417" t="inlineStr">
        <is>
          <t xml:space="preserve">CONCLUIDO	</t>
        </is>
      </c>
      <c r="D417" t="n">
        <v>5.5255</v>
      </c>
      <c r="E417" t="n">
        <v>18.1</v>
      </c>
      <c r="F417" t="n">
        <v>15.67</v>
      </c>
      <c r="G417" t="n">
        <v>188.03</v>
      </c>
      <c r="H417" t="n">
        <v>3.29</v>
      </c>
      <c r="I417" t="n">
        <v>5</v>
      </c>
      <c r="J417" t="n">
        <v>205.3</v>
      </c>
      <c r="K417" t="n">
        <v>49.1</v>
      </c>
      <c r="L417" t="n">
        <v>38</v>
      </c>
      <c r="M417" t="n">
        <v>3</v>
      </c>
      <c r="N417" t="n">
        <v>43.2</v>
      </c>
      <c r="O417" t="n">
        <v>25554.32</v>
      </c>
      <c r="P417" t="n">
        <v>165.41</v>
      </c>
      <c r="Q417" t="n">
        <v>198.04</v>
      </c>
      <c r="R417" t="n">
        <v>29.57</v>
      </c>
      <c r="S417" t="n">
        <v>21.27</v>
      </c>
      <c r="T417" t="n">
        <v>1448.34</v>
      </c>
      <c r="U417" t="n">
        <v>0.72</v>
      </c>
      <c r="V417" t="n">
        <v>0.77</v>
      </c>
      <c r="W417" t="n">
        <v>0.12</v>
      </c>
      <c r="X417" t="n">
        <v>0.07000000000000001</v>
      </c>
      <c r="Y417" t="n">
        <v>0.5</v>
      </c>
      <c r="Z417" t="n">
        <v>10</v>
      </c>
    </row>
    <row r="418">
      <c r="A418" t="n">
        <v>38</v>
      </c>
      <c r="B418" t="n">
        <v>75</v>
      </c>
      <c r="C418" t="inlineStr">
        <is>
          <t xml:space="preserve">CONCLUIDO	</t>
        </is>
      </c>
      <c r="D418" t="n">
        <v>5.5394</v>
      </c>
      <c r="E418" t="n">
        <v>18.05</v>
      </c>
      <c r="F418" t="n">
        <v>15.65</v>
      </c>
      <c r="G418" t="n">
        <v>234.81</v>
      </c>
      <c r="H418" t="n">
        <v>3.35</v>
      </c>
      <c r="I418" t="n">
        <v>4</v>
      </c>
      <c r="J418" t="n">
        <v>206.89</v>
      </c>
      <c r="K418" t="n">
        <v>49.1</v>
      </c>
      <c r="L418" t="n">
        <v>39</v>
      </c>
      <c r="M418" t="n">
        <v>2</v>
      </c>
      <c r="N418" t="n">
        <v>43.8</v>
      </c>
      <c r="O418" t="n">
        <v>25750.58</v>
      </c>
      <c r="P418" t="n">
        <v>163.27</v>
      </c>
      <c r="Q418" t="n">
        <v>198.04</v>
      </c>
      <c r="R418" t="n">
        <v>29.1</v>
      </c>
      <c r="S418" t="n">
        <v>21.27</v>
      </c>
      <c r="T418" t="n">
        <v>1217.54</v>
      </c>
      <c r="U418" t="n">
        <v>0.73</v>
      </c>
      <c r="V418" t="n">
        <v>0.77</v>
      </c>
      <c r="W418" t="n">
        <v>0.11</v>
      </c>
      <c r="X418" t="n">
        <v>0.06</v>
      </c>
      <c r="Y418" t="n">
        <v>0.5</v>
      </c>
      <c r="Z418" t="n">
        <v>10</v>
      </c>
    </row>
    <row r="419">
      <c r="A419" t="n">
        <v>39</v>
      </c>
      <c r="B419" t="n">
        <v>75</v>
      </c>
      <c r="C419" t="inlineStr">
        <is>
          <t xml:space="preserve">CONCLUIDO	</t>
        </is>
      </c>
      <c r="D419" t="n">
        <v>5.5386</v>
      </c>
      <c r="E419" t="n">
        <v>18.06</v>
      </c>
      <c r="F419" t="n">
        <v>15.66</v>
      </c>
      <c r="G419" t="n">
        <v>234.85</v>
      </c>
      <c r="H419" t="n">
        <v>3.41</v>
      </c>
      <c r="I419" t="n">
        <v>4</v>
      </c>
      <c r="J419" t="n">
        <v>208.49</v>
      </c>
      <c r="K419" t="n">
        <v>49.1</v>
      </c>
      <c r="L419" t="n">
        <v>40</v>
      </c>
      <c r="M419" t="n">
        <v>2</v>
      </c>
      <c r="N419" t="n">
        <v>44.39</v>
      </c>
      <c r="O419" t="n">
        <v>25947.65</v>
      </c>
      <c r="P419" t="n">
        <v>164.1</v>
      </c>
      <c r="Q419" t="n">
        <v>198.04</v>
      </c>
      <c r="R419" t="n">
        <v>29.21</v>
      </c>
      <c r="S419" t="n">
        <v>21.27</v>
      </c>
      <c r="T419" t="n">
        <v>1273.84</v>
      </c>
      <c r="U419" t="n">
        <v>0.73</v>
      </c>
      <c r="V419" t="n">
        <v>0.77</v>
      </c>
      <c r="W419" t="n">
        <v>0.11</v>
      </c>
      <c r="X419" t="n">
        <v>0.06</v>
      </c>
      <c r="Y419" t="n">
        <v>0.5</v>
      </c>
      <c r="Z419" t="n">
        <v>10</v>
      </c>
    </row>
    <row r="420">
      <c r="A420" t="n">
        <v>0</v>
      </c>
      <c r="B420" t="n">
        <v>95</v>
      </c>
      <c r="C420" t="inlineStr">
        <is>
          <t xml:space="preserve">CONCLUIDO	</t>
        </is>
      </c>
      <c r="D420" t="n">
        <v>3.4451</v>
      </c>
      <c r="E420" t="n">
        <v>29.03</v>
      </c>
      <c r="F420" t="n">
        <v>19.49</v>
      </c>
      <c r="G420" t="n">
        <v>6.15</v>
      </c>
      <c r="H420" t="n">
        <v>0.1</v>
      </c>
      <c r="I420" t="n">
        <v>190</v>
      </c>
      <c r="J420" t="n">
        <v>185.69</v>
      </c>
      <c r="K420" t="n">
        <v>53.44</v>
      </c>
      <c r="L420" t="n">
        <v>1</v>
      </c>
      <c r="M420" t="n">
        <v>188</v>
      </c>
      <c r="N420" t="n">
        <v>36.26</v>
      </c>
      <c r="O420" t="n">
        <v>23136.14</v>
      </c>
      <c r="P420" t="n">
        <v>262.97</v>
      </c>
      <c r="Q420" t="n">
        <v>198.07</v>
      </c>
      <c r="R420" t="n">
        <v>148.92</v>
      </c>
      <c r="S420" t="n">
        <v>21.27</v>
      </c>
      <c r="T420" t="n">
        <v>60197.93</v>
      </c>
      <c r="U420" t="n">
        <v>0.14</v>
      </c>
      <c r="V420" t="n">
        <v>0.62</v>
      </c>
      <c r="W420" t="n">
        <v>0.41</v>
      </c>
      <c r="X420" t="n">
        <v>3.89</v>
      </c>
      <c r="Y420" t="n">
        <v>0.5</v>
      </c>
      <c r="Z420" t="n">
        <v>10</v>
      </c>
    </row>
    <row r="421">
      <c r="A421" t="n">
        <v>1</v>
      </c>
      <c r="B421" t="n">
        <v>95</v>
      </c>
      <c r="C421" t="inlineStr">
        <is>
          <t xml:space="preserve">CONCLUIDO	</t>
        </is>
      </c>
      <c r="D421" t="n">
        <v>4.3607</v>
      </c>
      <c r="E421" t="n">
        <v>22.93</v>
      </c>
      <c r="F421" t="n">
        <v>17.3</v>
      </c>
      <c r="G421" t="n">
        <v>12.21</v>
      </c>
      <c r="H421" t="n">
        <v>0.19</v>
      </c>
      <c r="I421" t="n">
        <v>85</v>
      </c>
      <c r="J421" t="n">
        <v>187.21</v>
      </c>
      <c r="K421" t="n">
        <v>53.44</v>
      </c>
      <c r="L421" t="n">
        <v>2</v>
      </c>
      <c r="M421" t="n">
        <v>83</v>
      </c>
      <c r="N421" t="n">
        <v>36.77</v>
      </c>
      <c r="O421" t="n">
        <v>23322.88</v>
      </c>
      <c r="P421" t="n">
        <v>232.87</v>
      </c>
      <c r="Q421" t="n">
        <v>198.05</v>
      </c>
      <c r="R421" t="n">
        <v>80.66</v>
      </c>
      <c r="S421" t="n">
        <v>21.27</v>
      </c>
      <c r="T421" t="n">
        <v>26594.36</v>
      </c>
      <c r="U421" t="n">
        <v>0.26</v>
      </c>
      <c r="V421" t="n">
        <v>0.7</v>
      </c>
      <c r="W421" t="n">
        <v>0.24</v>
      </c>
      <c r="X421" t="n">
        <v>1.7</v>
      </c>
      <c r="Y421" t="n">
        <v>0.5</v>
      </c>
      <c r="Z421" t="n">
        <v>10</v>
      </c>
    </row>
    <row r="422">
      <c r="A422" t="n">
        <v>2</v>
      </c>
      <c r="B422" t="n">
        <v>95</v>
      </c>
      <c r="C422" t="inlineStr">
        <is>
          <t xml:space="preserve">CONCLUIDO	</t>
        </is>
      </c>
      <c r="D422" t="n">
        <v>4.7174</v>
      </c>
      <c r="E422" t="n">
        <v>21.2</v>
      </c>
      <c r="F422" t="n">
        <v>16.68</v>
      </c>
      <c r="G422" t="n">
        <v>18.2</v>
      </c>
      <c r="H422" t="n">
        <v>0.28</v>
      </c>
      <c r="I422" t="n">
        <v>55</v>
      </c>
      <c r="J422" t="n">
        <v>188.73</v>
      </c>
      <c r="K422" t="n">
        <v>53.44</v>
      </c>
      <c r="L422" t="n">
        <v>3</v>
      </c>
      <c r="M422" t="n">
        <v>53</v>
      </c>
      <c r="N422" t="n">
        <v>37.29</v>
      </c>
      <c r="O422" t="n">
        <v>23510.33</v>
      </c>
      <c r="P422" t="n">
        <v>224.05</v>
      </c>
      <c r="Q422" t="n">
        <v>198.05</v>
      </c>
      <c r="R422" t="n">
        <v>61.19</v>
      </c>
      <c r="S422" t="n">
        <v>21.27</v>
      </c>
      <c r="T422" t="n">
        <v>17006.63</v>
      </c>
      <c r="U422" t="n">
        <v>0.35</v>
      </c>
      <c r="V422" t="n">
        <v>0.73</v>
      </c>
      <c r="W422" t="n">
        <v>0.19</v>
      </c>
      <c r="X422" t="n">
        <v>1.09</v>
      </c>
      <c r="Y422" t="n">
        <v>0.5</v>
      </c>
      <c r="Z422" t="n">
        <v>10</v>
      </c>
    </row>
    <row r="423">
      <c r="A423" t="n">
        <v>3</v>
      </c>
      <c r="B423" t="n">
        <v>95</v>
      </c>
      <c r="C423" t="inlineStr">
        <is>
          <t xml:space="preserve">CONCLUIDO	</t>
        </is>
      </c>
      <c r="D423" t="n">
        <v>4.904</v>
      </c>
      <c r="E423" t="n">
        <v>20.39</v>
      </c>
      <c r="F423" t="n">
        <v>16.4</v>
      </c>
      <c r="G423" t="n">
        <v>24</v>
      </c>
      <c r="H423" t="n">
        <v>0.37</v>
      </c>
      <c r="I423" t="n">
        <v>41</v>
      </c>
      <c r="J423" t="n">
        <v>190.25</v>
      </c>
      <c r="K423" t="n">
        <v>53.44</v>
      </c>
      <c r="L423" t="n">
        <v>4</v>
      </c>
      <c r="M423" t="n">
        <v>39</v>
      </c>
      <c r="N423" t="n">
        <v>37.82</v>
      </c>
      <c r="O423" t="n">
        <v>23698.48</v>
      </c>
      <c r="P423" t="n">
        <v>219.94</v>
      </c>
      <c r="Q423" t="n">
        <v>198.05</v>
      </c>
      <c r="R423" t="n">
        <v>52.17</v>
      </c>
      <c r="S423" t="n">
        <v>21.27</v>
      </c>
      <c r="T423" t="n">
        <v>12567.65</v>
      </c>
      <c r="U423" t="n">
        <v>0.41</v>
      </c>
      <c r="V423" t="n">
        <v>0.74</v>
      </c>
      <c r="W423" t="n">
        <v>0.18</v>
      </c>
      <c r="X423" t="n">
        <v>0.8</v>
      </c>
      <c r="Y423" t="n">
        <v>0.5</v>
      </c>
      <c r="Z423" t="n">
        <v>10</v>
      </c>
    </row>
    <row r="424">
      <c r="A424" t="n">
        <v>4</v>
      </c>
      <c r="B424" t="n">
        <v>95</v>
      </c>
      <c r="C424" t="inlineStr">
        <is>
          <t xml:space="preserve">CONCLUIDO	</t>
        </is>
      </c>
      <c r="D424" t="n">
        <v>5.0123</v>
      </c>
      <c r="E424" t="n">
        <v>19.95</v>
      </c>
      <c r="F424" t="n">
        <v>16.25</v>
      </c>
      <c r="G424" t="n">
        <v>29.55</v>
      </c>
      <c r="H424" t="n">
        <v>0.46</v>
      </c>
      <c r="I424" t="n">
        <v>33</v>
      </c>
      <c r="J424" t="n">
        <v>191.78</v>
      </c>
      <c r="K424" t="n">
        <v>53.44</v>
      </c>
      <c r="L424" t="n">
        <v>5</v>
      </c>
      <c r="M424" t="n">
        <v>31</v>
      </c>
      <c r="N424" t="n">
        <v>38.35</v>
      </c>
      <c r="O424" t="n">
        <v>23887.36</v>
      </c>
      <c r="P424" t="n">
        <v>217.63</v>
      </c>
      <c r="Q424" t="n">
        <v>198.05</v>
      </c>
      <c r="R424" t="n">
        <v>48.02</v>
      </c>
      <c r="S424" t="n">
        <v>21.27</v>
      </c>
      <c r="T424" t="n">
        <v>10533.39</v>
      </c>
      <c r="U424" t="n">
        <v>0.44</v>
      </c>
      <c r="V424" t="n">
        <v>0.75</v>
      </c>
      <c r="W424" t="n">
        <v>0.16</v>
      </c>
      <c r="X424" t="n">
        <v>0.66</v>
      </c>
      <c r="Y424" t="n">
        <v>0.5</v>
      </c>
      <c r="Z424" t="n">
        <v>10</v>
      </c>
    </row>
    <row r="425">
      <c r="A425" t="n">
        <v>5</v>
      </c>
      <c r="B425" t="n">
        <v>95</v>
      </c>
      <c r="C425" t="inlineStr">
        <is>
          <t xml:space="preserve">CONCLUIDO	</t>
        </is>
      </c>
      <c r="D425" t="n">
        <v>5.1028</v>
      </c>
      <c r="E425" t="n">
        <v>19.6</v>
      </c>
      <c r="F425" t="n">
        <v>16.12</v>
      </c>
      <c r="G425" t="n">
        <v>35.83</v>
      </c>
      <c r="H425" t="n">
        <v>0.55</v>
      </c>
      <c r="I425" t="n">
        <v>27</v>
      </c>
      <c r="J425" t="n">
        <v>193.32</v>
      </c>
      <c r="K425" t="n">
        <v>53.44</v>
      </c>
      <c r="L425" t="n">
        <v>6</v>
      </c>
      <c r="M425" t="n">
        <v>25</v>
      </c>
      <c r="N425" t="n">
        <v>38.89</v>
      </c>
      <c r="O425" t="n">
        <v>24076.95</v>
      </c>
      <c r="P425" t="n">
        <v>215.62</v>
      </c>
      <c r="Q425" t="n">
        <v>198.04</v>
      </c>
      <c r="R425" t="n">
        <v>43.74</v>
      </c>
      <c r="S425" t="n">
        <v>21.27</v>
      </c>
      <c r="T425" t="n">
        <v>8425.440000000001</v>
      </c>
      <c r="U425" t="n">
        <v>0.49</v>
      </c>
      <c r="V425" t="n">
        <v>0.75</v>
      </c>
      <c r="W425" t="n">
        <v>0.15</v>
      </c>
      <c r="X425" t="n">
        <v>0.53</v>
      </c>
      <c r="Y425" t="n">
        <v>0.5</v>
      </c>
      <c r="Z425" t="n">
        <v>10</v>
      </c>
    </row>
    <row r="426">
      <c r="A426" t="n">
        <v>6</v>
      </c>
      <c r="B426" t="n">
        <v>95</v>
      </c>
      <c r="C426" t="inlineStr">
        <is>
          <t xml:space="preserve">CONCLUIDO	</t>
        </is>
      </c>
      <c r="D426" t="n">
        <v>5.1648</v>
      </c>
      <c r="E426" t="n">
        <v>19.36</v>
      </c>
      <c r="F426" t="n">
        <v>16.04</v>
      </c>
      <c r="G426" t="n">
        <v>41.84</v>
      </c>
      <c r="H426" t="n">
        <v>0.64</v>
      </c>
      <c r="I426" t="n">
        <v>23</v>
      </c>
      <c r="J426" t="n">
        <v>194.86</v>
      </c>
      <c r="K426" t="n">
        <v>53.44</v>
      </c>
      <c r="L426" t="n">
        <v>7</v>
      </c>
      <c r="M426" t="n">
        <v>21</v>
      </c>
      <c r="N426" t="n">
        <v>39.43</v>
      </c>
      <c r="O426" t="n">
        <v>24267.28</v>
      </c>
      <c r="P426" t="n">
        <v>214.06</v>
      </c>
      <c r="Q426" t="n">
        <v>198.05</v>
      </c>
      <c r="R426" t="n">
        <v>41.05</v>
      </c>
      <c r="S426" t="n">
        <v>21.27</v>
      </c>
      <c r="T426" t="n">
        <v>7096.71</v>
      </c>
      <c r="U426" t="n">
        <v>0.52</v>
      </c>
      <c r="V426" t="n">
        <v>0.76</v>
      </c>
      <c r="W426" t="n">
        <v>0.14</v>
      </c>
      <c r="X426" t="n">
        <v>0.44</v>
      </c>
      <c r="Y426" t="n">
        <v>0.5</v>
      </c>
      <c r="Z426" t="n">
        <v>10</v>
      </c>
    </row>
    <row r="427">
      <c r="A427" t="n">
        <v>7</v>
      </c>
      <c r="B427" t="n">
        <v>95</v>
      </c>
      <c r="C427" t="inlineStr">
        <is>
          <t xml:space="preserve">CONCLUIDO	</t>
        </is>
      </c>
      <c r="D427" t="n">
        <v>5.1938</v>
      </c>
      <c r="E427" t="n">
        <v>19.25</v>
      </c>
      <c r="F427" t="n">
        <v>16</v>
      </c>
      <c r="G427" t="n">
        <v>45.72</v>
      </c>
      <c r="H427" t="n">
        <v>0.72</v>
      </c>
      <c r="I427" t="n">
        <v>21</v>
      </c>
      <c r="J427" t="n">
        <v>196.41</v>
      </c>
      <c r="K427" t="n">
        <v>53.44</v>
      </c>
      <c r="L427" t="n">
        <v>8</v>
      </c>
      <c r="M427" t="n">
        <v>19</v>
      </c>
      <c r="N427" t="n">
        <v>39.98</v>
      </c>
      <c r="O427" t="n">
        <v>24458.36</v>
      </c>
      <c r="P427" t="n">
        <v>213.41</v>
      </c>
      <c r="Q427" t="n">
        <v>198.04</v>
      </c>
      <c r="R427" t="n">
        <v>40.02</v>
      </c>
      <c r="S427" t="n">
        <v>21.27</v>
      </c>
      <c r="T427" t="n">
        <v>6594.34</v>
      </c>
      <c r="U427" t="n">
        <v>0.53</v>
      </c>
      <c r="V427" t="n">
        <v>0.76</v>
      </c>
      <c r="W427" t="n">
        <v>0.14</v>
      </c>
      <c r="X427" t="n">
        <v>0.41</v>
      </c>
      <c r="Y427" t="n">
        <v>0.5</v>
      </c>
      <c r="Z427" t="n">
        <v>10</v>
      </c>
    </row>
    <row r="428">
      <c r="A428" t="n">
        <v>8</v>
      </c>
      <c r="B428" t="n">
        <v>95</v>
      </c>
      <c r="C428" t="inlineStr">
        <is>
          <t xml:space="preserve">CONCLUIDO	</t>
        </is>
      </c>
      <c r="D428" t="n">
        <v>5.267</v>
      </c>
      <c r="E428" t="n">
        <v>18.99</v>
      </c>
      <c r="F428" t="n">
        <v>15.85</v>
      </c>
      <c r="G428" t="n">
        <v>52.83</v>
      </c>
      <c r="H428" t="n">
        <v>0.8100000000000001</v>
      </c>
      <c r="I428" t="n">
        <v>18</v>
      </c>
      <c r="J428" t="n">
        <v>197.97</v>
      </c>
      <c r="K428" t="n">
        <v>53.44</v>
      </c>
      <c r="L428" t="n">
        <v>9</v>
      </c>
      <c r="M428" t="n">
        <v>16</v>
      </c>
      <c r="N428" t="n">
        <v>40.53</v>
      </c>
      <c r="O428" t="n">
        <v>24650.18</v>
      </c>
      <c r="P428" t="n">
        <v>210.99</v>
      </c>
      <c r="Q428" t="n">
        <v>198.04</v>
      </c>
      <c r="R428" t="n">
        <v>35.02</v>
      </c>
      <c r="S428" t="n">
        <v>21.27</v>
      </c>
      <c r="T428" t="n">
        <v>4108.78</v>
      </c>
      <c r="U428" t="n">
        <v>0.61</v>
      </c>
      <c r="V428" t="n">
        <v>0.77</v>
      </c>
      <c r="W428" t="n">
        <v>0.13</v>
      </c>
      <c r="X428" t="n">
        <v>0.25</v>
      </c>
      <c r="Y428" t="n">
        <v>0.5</v>
      </c>
      <c r="Z428" t="n">
        <v>10</v>
      </c>
    </row>
    <row r="429">
      <c r="A429" t="n">
        <v>9</v>
      </c>
      <c r="B429" t="n">
        <v>95</v>
      </c>
      <c r="C429" t="inlineStr">
        <is>
          <t xml:space="preserve">CONCLUIDO	</t>
        </is>
      </c>
      <c r="D429" t="n">
        <v>5.2566</v>
      </c>
      <c r="E429" t="n">
        <v>19.02</v>
      </c>
      <c r="F429" t="n">
        <v>15.92</v>
      </c>
      <c r="G429" t="n">
        <v>56.2</v>
      </c>
      <c r="H429" t="n">
        <v>0.89</v>
      </c>
      <c r="I429" t="n">
        <v>17</v>
      </c>
      <c r="J429" t="n">
        <v>199.53</v>
      </c>
      <c r="K429" t="n">
        <v>53.44</v>
      </c>
      <c r="L429" t="n">
        <v>10</v>
      </c>
      <c r="M429" t="n">
        <v>15</v>
      </c>
      <c r="N429" t="n">
        <v>41.1</v>
      </c>
      <c r="O429" t="n">
        <v>24842.77</v>
      </c>
      <c r="P429" t="n">
        <v>211.75</v>
      </c>
      <c r="Q429" t="n">
        <v>198.04</v>
      </c>
      <c r="R429" t="n">
        <v>37.58</v>
      </c>
      <c r="S429" t="n">
        <v>21.27</v>
      </c>
      <c r="T429" t="n">
        <v>5393</v>
      </c>
      <c r="U429" t="n">
        <v>0.57</v>
      </c>
      <c r="V429" t="n">
        <v>0.76</v>
      </c>
      <c r="W429" t="n">
        <v>0.13</v>
      </c>
      <c r="X429" t="n">
        <v>0.33</v>
      </c>
      <c r="Y429" t="n">
        <v>0.5</v>
      </c>
      <c r="Z429" t="n">
        <v>10</v>
      </c>
    </row>
    <row r="430">
      <c r="A430" t="n">
        <v>10</v>
      </c>
      <c r="B430" t="n">
        <v>95</v>
      </c>
      <c r="C430" t="inlineStr">
        <is>
          <t xml:space="preserve">CONCLUIDO	</t>
        </is>
      </c>
      <c r="D430" t="n">
        <v>5.2905</v>
      </c>
      <c r="E430" t="n">
        <v>18.9</v>
      </c>
      <c r="F430" t="n">
        <v>15.88</v>
      </c>
      <c r="G430" t="n">
        <v>63.5</v>
      </c>
      <c r="H430" t="n">
        <v>0.97</v>
      </c>
      <c r="I430" t="n">
        <v>15</v>
      </c>
      <c r="J430" t="n">
        <v>201.1</v>
      </c>
      <c r="K430" t="n">
        <v>53.44</v>
      </c>
      <c r="L430" t="n">
        <v>11</v>
      </c>
      <c r="M430" t="n">
        <v>13</v>
      </c>
      <c r="N430" t="n">
        <v>41.66</v>
      </c>
      <c r="O430" t="n">
        <v>25036.12</v>
      </c>
      <c r="P430" t="n">
        <v>210.71</v>
      </c>
      <c r="Q430" t="n">
        <v>198.04</v>
      </c>
      <c r="R430" t="n">
        <v>36.03</v>
      </c>
      <c r="S430" t="n">
        <v>21.27</v>
      </c>
      <c r="T430" t="n">
        <v>4627.15</v>
      </c>
      <c r="U430" t="n">
        <v>0.59</v>
      </c>
      <c r="V430" t="n">
        <v>0.76</v>
      </c>
      <c r="W430" t="n">
        <v>0.13</v>
      </c>
      <c r="X430" t="n">
        <v>0.28</v>
      </c>
      <c r="Y430" t="n">
        <v>0.5</v>
      </c>
      <c r="Z430" t="n">
        <v>10</v>
      </c>
    </row>
    <row r="431">
      <c r="A431" t="n">
        <v>11</v>
      </c>
      <c r="B431" t="n">
        <v>95</v>
      </c>
      <c r="C431" t="inlineStr">
        <is>
          <t xml:space="preserve">CONCLUIDO	</t>
        </is>
      </c>
      <c r="D431" t="n">
        <v>5.3061</v>
      </c>
      <c r="E431" t="n">
        <v>18.85</v>
      </c>
      <c r="F431" t="n">
        <v>15.86</v>
      </c>
      <c r="G431" t="n">
        <v>67.95999999999999</v>
      </c>
      <c r="H431" t="n">
        <v>1.05</v>
      </c>
      <c r="I431" t="n">
        <v>14</v>
      </c>
      <c r="J431" t="n">
        <v>202.67</v>
      </c>
      <c r="K431" t="n">
        <v>53.44</v>
      </c>
      <c r="L431" t="n">
        <v>12</v>
      </c>
      <c r="M431" t="n">
        <v>12</v>
      </c>
      <c r="N431" t="n">
        <v>42.24</v>
      </c>
      <c r="O431" t="n">
        <v>25230.25</v>
      </c>
      <c r="P431" t="n">
        <v>210.55</v>
      </c>
      <c r="Q431" t="n">
        <v>198.04</v>
      </c>
      <c r="R431" t="n">
        <v>35.54</v>
      </c>
      <c r="S431" t="n">
        <v>21.27</v>
      </c>
      <c r="T431" t="n">
        <v>4386.33</v>
      </c>
      <c r="U431" t="n">
        <v>0.6</v>
      </c>
      <c r="V431" t="n">
        <v>0.76</v>
      </c>
      <c r="W431" t="n">
        <v>0.13</v>
      </c>
      <c r="X431" t="n">
        <v>0.26</v>
      </c>
      <c r="Y431" t="n">
        <v>0.5</v>
      </c>
      <c r="Z431" t="n">
        <v>10</v>
      </c>
    </row>
    <row r="432">
      <c r="A432" t="n">
        <v>12</v>
      </c>
      <c r="B432" t="n">
        <v>95</v>
      </c>
      <c r="C432" t="inlineStr">
        <is>
          <t xml:space="preserve">CONCLUIDO	</t>
        </is>
      </c>
      <c r="D432" t="n">
        <v>5.3236</v>
      </c>
      <c r="E432" t="n">
        <v>18.78</v>
      </c>
      <c r="F432" t="n">
        <v>15.83</v>
      </c>
      <c r="G432" t="n">
        <v>73.06999999999999</v>
      </c>
      <c r="H432" t="n">
        <v>1.13</v>
      </c>
      <c r="I432" t="n">
        <v>13</v>
      </c>
      <c r="J432" t="n">
        <v>204.25</v>
      </c>
      <c r="K432" t="n">
        <v>53.44</v>
      </c>
      <c r="L432" t="n">
        <v>13</v>
      </c>
      <c r="M432" t="n">
        <v>11</v>
      </c>
      <c r="N432" t="n">
        <v>42.82</v>
      </c>
      <c r="O432" t="n">
        <v>25425.3</v>
      </c>
      <c r="P432" t="n">
        <v>209.68</v>
      </c>
      <c r="Q432" t="n">
        <v>198.04</v>
      </c>
      <c r="R432" t="n">
        <v>34.54</v>
      </c>
      <c r="S432" t="n">
        <v>21.27</v>
      </c>
      <c r="T432" t="n">
        <v>3890.88</v>
      </c>
      <c r="U432" t="n">
        <v>0.62</v>
      </c>
      <c r="V432" t="n">
        <v>0.77</v>
      </c>
      <c r="W432" t="n">
        <v>0.13</v>
      </c>
      <c r="X432" t="n">
        <v>0.24</v>
      </c>
      <c r="Y432" t="n">
        <v>0.5</v>
      </c>
      <c r="Z432" t="n">
        <v>10</v>
      </c>
    </row>
    <row r="433">
      <c r="A433" t="n">
        <v>13</v>
      </c>
      <c r="B433" t="n">
        <v>95</v>
      </c>
      <c r="C433" t="inlineStr">
        <is>
          <t xml:space="preserve">CONCLUIDO	</t>
        </is>
      </c>
      <c r="D433" t="n">
        <v>5.3376</v>
      </c>
      <c r="E433" t="n">
        <v>18.74</v>
      </c>
      <c r="F433" t="n">
        <v>15.82</v>
      </c>
      <c r="G433" t="n">
        <v>79.09999999999999</v>
      </c>
      <c r="H433" t="n">
        <v>1.21</v>
      </c>
      <c r="I433" t="n">
        <v>12</v>
      </c>
      <c r="J433" t="n">
        <v>205.84</v>
      </c>
      <c r="K433" t="n">
        <v>53.44</v>
      </c>
      <c r="L433" t="n">
        <v>14</v>
      </c>
      <c r="M433" t="n">
        <v>10</v>
      </c>
      <c r="N433" t="n">
        <v>43.4</v>
      </c>
      <c r="O433" t="n">
        <v>25621.03</v>
      </c>
      <c r="P433" t="n">
        <v>209.18</v>
      </c>
      <c r="Q433" t="n">
        <v>198.05</v>
      </c>
      <c r="R433" t="n">
        <v>34.39</v>
      </c>
      <c r="S433" t="n">
        <v>21.27</v>
      </c>
      <c r="T433" t="n">
        <v>3822.94</v>
      </c>
      <c r="U433" t="n">
        <v>0.62</v>
      </c>
      <c r="V433" t="n">
        <v>0.77</v>
      </c>
      <c r="W433" t="n">
        <v>0.13</v>
      </c>
      <c r="X433" t="n">
        <v>0.23</v>
      </c>
      <c r="Y433" t="n">
        <v>0.5</v>
      </c>
      <c r="Z433" t="n">
        <v>10</v>
      </c>
    </row>
    <row r="434">
      <c r="A434" t="n">
        <v>14</v>
      </c>
      <c r="B434" t="n">
        <v>95</v>
      </c>
      <c r="C434" t="inlineStr">
        <is>
          <t xml:space="preserve">CONCLUIDO	</t>
        </is>
      </c>
      <c r="D434" t="n">
        <v>5.3548</v>
      </c>
      <c r="E434" t="n">
        <v>18.68</v>
      </c>
      <c r="F434" t="n">
        <v>15.8</v>
      </c>
      <c r="G434" t="n">
        <v>86.17</v>
      </c>
      <c r="H434" t="n">
        <v>1.28</v>
      </c>
      <c r="I434" t="n">
        <v>11</v>
      </c>
      <c r="J434" t="n">
        <v>207.43</v>
      </c>
      <c r="K434" t="n">
        <v>53.44</v>
      </c>
      <c r="L434" t="n">
        <v>15</v>
      </c>
      <c r="M434" t="n">
        <v>9</v>
      </c>
      <c r="N434" t="n">
        <v>44</v>
      </c>
      <c r="O434" t="n">
        <v>25817.56</v>
      </c>
      <c r="P434" t="n">
        <v>208.43</v>
      </c>
      <c r="Q434" t="n">
        <v>198.04</v>
      </c>
      <c r="R434" t="n">
        <v>33.61</v>
      </c>
      <c r="S434" t="n">
        <v>21.27</v>
      </c>
      <c r="T434" t="n">
        <v>3437.23</v>
      </c>
      <c r="U434" t="n">
        <v>0.63</v>
      </c>
      <c r="V434" t="n">
        <v>0.77</v>
      </c>
      <c r="W434" t="n">
        <v>0.13</v>
      </c>
      <c r="X434" t="n">
        <v>0.2</v>
      </c>
      <c r="Y434" t="n">
        <v>0.5</v>
      </c>
      <c r="Z434" t="n">
        <v>10</v>
      </c>
    </row>
    <row r="435">
      <c r="A435" t="n">
        <v>15</v>
      </c>
      <c r="B435" t="n">
        <v>95</v>
      </c>
      <c r="C435" t="inlineStr">
        <is>
          <t xml:space="preserve">CONCLUIDO	</t>
        </is>
      </c>
      <c r="D435" t="n">
        <v>5.3531</v>
      </c>
      <c r="E435" t="n">
        <v>18.68</v>
      </c>
      <c r="F435" t="n">
        <v>15.8</v>
      </c>
      <c r="G435" t="n">
        <v>86.2</v>
      </c>
      <c r="H435" t="n">
        <v>1.36</v>
      </c>
      <c r="I435" t="n">
        <v>11</v>
      </c>
      <c r="J435" t="n">
        <v>209.03</v>
      </c>
      <c r="K435" t="n">
        <v>53.44</v>
      </c>
      <c r="L435" t="n">
        <v>16</v>
      </c>
      <c r="M435" t="n">
        <v>9</v>
      </c>
      <c r="N435" t="n">
        <v>44.6</v>
      </c>
      <c r="O435" t="n">
        <v>26014.91</v>
      </c>
      <c r="P435" t="n">
        <v>208.62</v>
      </c>
      <c r="Q435" t="n">
        <v>198.05</v>
      </c>
      <c r="R435" t="n">
        <v>33.76</v>
      </c>
      <c r="S435" t="n">
        <v>21.27</v>
      </c>
      <c r="T435" t="n">
        <v>3514.24</v>
      </c>
      <c r="U435" t="n">
        <v>0.63</v>
      </c>
      <c r="V435" t="n">
        <v>0.77</v>
      </c>
      <c r="W435" t="n">
        <v>0.13</v>
      </c>
      <c r="X435" t="n">
        <v>0.21</v>
      </c>
      <c r="Y435" t="n">
        <v>0.5</v>
      </c>
      <c r="Z435" t="n">
        <v>10</v>
      </c>
    </row>
    <row r="436">
      <c r="A436" t="n">
        <v>16</v>
      </c>
      <c r="B436" t="n">
        <v>95</v>
      </c>
      <c r="C436" t="inlineStr">
        <is>
          <t xml:space="preserve">CONCLUIDO	</t>
        </is>
      </c>
      <c r="D436" t="n">
        <v>5.3724</v>
      </c>
      <c r="E436" t="n">
        <v>18.61</v>
      </c>
      <c r="F436" t="n">
        <v>15.77</v>
      </c>
      <c r="G436" t="n">
        <v>94.64</v>
      </c>
      <c r="H436" t="n">
        <v>1.43</v>
      </c>
      <c r="I436" t="n">
        <v>10</v>
      </c>
      <c r="J436" t="n">
        <v>210.64</v>
      </c>
      <c r="K436" t="n">
        <v>53.44</v>
      </c>
      <c r="L436" t="n">
        <v>17</v>
      </c>
      <c r="M436" t="n">
        <v>8</v>
      </c>
      <c r="N436" t="n">
        <v>45.21</v>
      </c>
      <c r="O436" t="n">
        <v>26213.09</v>
      </c>
      <c r="P436" t="n">
        <v>208.29</v>
      </c>
      <c r="Q436" t="n">
        <v>198.04</v>
      </c>
      <c r="R436" t="n">
        <v>32.78</v>
      </c>
      <c r="S436" t="n">
        <v>21.27</v>
      </c>
      <c r="T436" t="n">
        <v>3025.62</v>
      </c>
      <c r="U436" t="n">
        <v>0.65</v>
      </c>
      <c r="V436" t="n">
        <v>0.77</v>
      </c>
      <c r="W436" t="n">
        <v>0.12</v>
      </c>
      <c r="X436" t="n">
        <v>0.18</v>
      </c>
      <c r="Y436" t="n">
        <v>0.5</v>
      </c>
      <c r="Z436" t="n">
        <v>10</v>
      </c>
    </row>
    <row r="437">
      <c r="A437" t="n">
        <v>17</v>
      </c>
      <c r="B437" t="n">
        <v>95</v>
      </c>
      <c r="C437" t="inlineStr">
        <is>
          <t xml:space="preserve">CONCLUIDO	</t>
        </is>
      </c>
      <c r="D437" t="n">
        <v>5.3675</v>
      </c>
      <c r="E437" t="n">
        <v>18.63</v>
      </c>
      <c r="F437" t="n">
        <v>15.79</v>
      </c>
      <c r="G437" t="n">
        <v>94.73999999999999</v>
      </c>
      <c r="H437" t="n">
        <v>1.51</v>
      </c>
      <c r="I437" t="n">
        <v>10</v>
      </c>
      <c r="J437" t="n">
        <v>212.25</v>
      </c>
      <c r="K437" t="n">
        <v>53.44</v>
      </c>
      <c r="L437" t="n">
        <v>18</v>
      </c>
      <c r="M437" t="n">
        <v>8</v>
      </c>
      <c r="N437" t="n">
        <v>45.82</v>
      </c>
      <c r="O437" t="n">
        <v>26412.11</v>
      </c>
      <c r="P437" t="n">
        <v>208.25</v>
      </c>
      <c r="Q437" t="n">
        <v>198.04</v>
      </c>
      <c r="R437" t="n">
        <v>33.54</v>
      </c>
      <c r="S437" t="n">
        <v>21.27</v>
      </c>
      <c r="T437" t="n">
        <v>3410.12</v>
      </c>
      <c r="U437" t="n">
        <v>0.63</v>
      </c>
      <c r="V437" t="n">
        <v>0.77</v>
      </c>
      <c r="W437" t="n">
        <v>0.12</v>
      </c>
      <c r="X437" t="n">
        <v>0.2</v>
      </c>
      <c r="Y437" t="n">
        <v>0.5</v>
      </c>
      <c r="Z437" t="n">
        <v>10</v>
      </c>
    </row>
    <row r="438">
      <c r="A438" t="n">
        <v>18</v>
      </c>
      <c r="B438" t="n">
        <v>95</v>
      </c>
      <c r="C438" t="inlineStr">
        <is>
          <t xml:space="preserve">CONCLUIDO	</t>
        </is>
      </c>
      <c r="D438" t="n">
        <v>5.3894</v>
      </c>
      <c r="E438" t="n">
        <v>18.56</v>
      </c>
      <c r="F438" t="n">
        <v>15.75</v>
      </c>
      <c r="G438" t="n">
        <v>105.01</v>
      </c>
      <c r="H438" t="n">
        <v>1.58</v>
      </c>
      <c r="I438" t="n">
        <v>9</v>
      </c>
      <c r="J438" t="n">
        <v>213.87</v>
      </c>
      <c r="K438" t="n">
        <v>53.44</v>
      </c>
      <c r="L438" t="n">
        <v>19</v>
      </c>
      <c r="M438" t="n">
        <v>7</v>
      </c>
      <c r="N438" t="n">
        <v>46.44</v>
      </c>
      <c r="O438" t="n">
        <v>26611.98</v>
      </c>
      <c r="P438" t="n">
        <v>206.94</v>
      </c>
      <c r="Q438" t="n">
        <v>198.04</v>
      </c>
      <c r="R438" t="n">
        <v>32.14</v>
      </c>
      <c r="S438" t="n">
        <v>21.27</v>
      </c>
      <c r="T438" t="n">
        <v>2714.06</v>
      </c>
      <c r="U438" t="n">
        <v>0.66</v>
      </c>
      <c r="V438" t="n">
        <v>0.77</v>
      </c>
      <c r="W438" t="n">
        <v>0.12</v>
      </c>
      <c r="X438" t="n">
        <v>0.16</v>
      </c>
      <c r="Y438" t="n">
        <v>0.5</v>
      </c>
      <c r="Z438" t="n">
        <v>10</v>
      </c>
    </row>
    <row r="439">
      <c r="A439" t="n">
        <v>19</v>
      </c>
      <c r="B439" t="n">
        <v>95</v>
      </c>
      <c r="C439" t="inlineStr">
        <is>
          <t xml:space="preserve">CONCLUIDO	</t>
        </is>
      </c>
      <c r="D439" t="n">
        <v>5.388</v>
      </c>
      <c r="E439" t="n">
        <v>18.56</v>
      </c>
      <c r="F439" t="n">
        <v>15.76</v>
      </c>
      <c r="G439" t="n">
        <v>105.04</v>
      </c>
      <c r="H439" t="n">
        <v>1.65</v>
      </c>
      <c r="I439" t="n">
        <v>9</v>
      </c>
      <c r="J439" t="n">
        <v>215.5</v>
      </c>
      <c r="K439" t="n">
        <v>53.44</v>
      </c>
      <c r="L439" t="n">
        <v>20</v>
      </c>
      <c r="M439" t="n">
        <v>7</v>
      </c>
      <c r="N439" t="n">
        <v>47.07</v>
      </c>
      <c r="O439" t="n">
        <v>26812.71</v>
      </c>
      <c r="P439" t="n">
        <v>207.6</v>
      </c>
      <c r="Q439" t="n">
        <v>198.05</v>
      </c>
      <c r="R439" t="n">
        <v>32.26</v>
      </c>
      <c r="S439" t="n">
        <v>21.27</v>
      </c>
      <c r="T439" t="n">
        <v>2775.12</v>
      </c>
      <c r="U439" t="n">
        <v>0.66</v>
      </c>
      <c r="V439" t="n">
        <v>0.77</v>
      </c>
      <c r="W439" t="n">
        <v>0.12</v>
      </c>
      <c r="X439" t="n">
        <v>0.16</v>
      </c>
      <c r="Y439" t="n">
        <v>0.5</v>
      </c>
      <c r="Z439" t="n">
        <v>10</v>
      </c>
    </row>
    <row r="440">
      <c r="A440" t="n">
        <v>20</v>
      </c>
      <c r="B440" t="n">
        <v>95</v>
      </c>
      <c r="C440" t="inlineStr">
        <is>
          <t xml:space="preserve">CONCLUIDO	</t>
        </is>
      </c>
      <c r="D440" t="n">
        <v>5.3858</v>
      </c>
      <c r="E440" t="n">
        <v>18.57</v>
      </c>
      <c r="F440" t="n">
        <v>15.76</v>
      </c>
      <c r="G440" t="n">
        <v>105.09</v>
      </c>
      <c r="H440" t="n">
        <v>1.72</v>
      </c>
      <c r="I440" t="n">
        <v>9</v>
      </c>
      <c r="J440" t="n">
        <v>217.14</v>
      </c>
      <c r="K440" t="n">
        <v>53.44</v>
      </c>
      <c r="L440" t="n">
        <v>21</v>
      </c>
      <c r="M440" t="n">
        <v>7</v>
      </c>
      <c r="N440" t="n">
        <v>47.7</v>
      </c>
      <c r="O440" t="n">
        <v>27014.3</v>
      </c>
      <c r="P440" t="n">
        <v>206.39</v>
      </c>
      <c r="Q440" t="n">
        <v>198.04</v>
      </c>
      <c r="R440" t="n">
        <v>32.57</v>
      </c>
      <c r="S440" t="n">
        <v>21.27</v>
      </c>
      <c r="T440" t="n">
        <v>2925.88</v>
      </c>
      <c r="U440" t="n">
        <v>0.65</v>
      </c>
      <c r="V440" t="n">
        <v>0.77</v>
      </c>
      <c r="W440" t="n">
        <v>0.12</v>
      </c>
      <c r="X440" t="n">
        <v>0.17</v>
      </c>
      <c r="Y440" t="n">
        <v>0.5</v>
      </c>
      <c r="Z440" t="n">
        <v>10</v>
      </c>
    </row>
    <row r="441">
      <c r="A441" t="n">
        <v>21</v>
      </c>
      <c r="B441" t="n">
        <v>95</v>
      </c>
      <c r="C441" t="inlineStr">
        <is>
          <t xml:space="preserve">CONCLUIDO	</t>
        </is>
      </c>
      <c r="D441" t="n">
        <v>5.4135</v>
      </c>
      <c r="E441" t="n">
        <v>18.47</v>
      </c>
      <c r="F441" t="n">
        <v>15.71</v>
      </c>
      <c r="G441" t="n">
        <v>117.79</v>
      </c>
      <c r="H441" t="n">
        <v>1.79</v>
      </c>
      <c r="I441" t="n">
        <v>8</v>
      </c>
      <c r="J441" t="n">
        <v>218.78</v>
      </c>
      <c r="K441" t="n">
        <v>53.44</v>
      </c>
      <c r="L441" t="n">
        <v>22</v>
      </c>
      <c r="M441" t="n">
        <v>6</v>
      </c>
      <c r="N441" t="n">
        <v>48.34</v>
      </c>
      <c r="O441" t="n">
        <v>27216.79</v>
      </c>
      <c r="P441" t="n">
        <v>206.33</v>
      </c>
      <c r="Q441" t="n">
        <v>198.04</v>
      </c>
      <c r="R441" t="n">
        <v>30.7</v>
      </c>
      <c r="S441" t="n">
        <v>21.27</v>
      </c>
      <c r="T441" t="n">
        <v>1996.76</v>
      </c>
      <c r="U441" t="n">
        <v>0.6899999999999999</v>
      </c>
      <c r="V441" t="n">
        <v>0.77</v>
      </c>
      <c r="W441" t="n">
        <v>0.12</v>
      </c>
      <c r="X441" t="n">
        <v>0.11</v>
      </c>
      <c r="Y441" t="n">
        <v>0.5</v>
      </c>
      <c r="Z441" t="n">
        <v>10</v>
      </c>
    </row>
    <row r="442">
      <c r="A442" t="n">
        <v>22</v>
      </c>
      <c r="B442" t="n">
        <v>95</v>
      </c>
      <c r="C442" t="inlineStr">
        <is>
          <t xml:space="preserve">CONCLUIDO	</t>
        </is>
      </c>
      <c r="D442" t="n">
        <v>5.4022</v>
      </c>
      <c r="E442" t="n">
        <v>18.51</v>
      </c>
      <c r="F442" t="n">
        <v>15.74</v>
      </c>
      <c r="G442" t="n">
        <v>118.09</v>
      </c>
      <c r="H442" t="n">
        <v>1.85</v>
      </c>
      <c r="I442" t="n">
        <v>8</v>
      </c>
      <c r="J442" t="n">
        <v>220.43</v>
      </c>
      <c r="K442" t="n">
        <v>53.44</v>
      </c>
      <c r="L442" t="n">
        <v>23</v>
      </c>
      <c r="M442" t="n">
        <v>6</v>
      </c>
      <c r="N442" t="n">
        <v>48.99</v>
      </c>
      <c r="O442" t="n">
        <v>27420.16</v>
      </c>
      <c r="P442" t="n">
        <v>206.87</v>
      </c>
      <c r="Q442" t="n">
        <v>198.04</v>
      </c>
      <c r="R442" t="n">
        <v>32.04</v>
      </c>
      <c r="S442" t="n">
        <v>21.27</v>
      </c>
      <c r="T442" t="n">
        <v>2668.93</v>
      </c>
      <c r="U442" t="n">
        <v>0.66</v>
      </c>
      <c r="V442" t="n">
        <v>0.77</v>
      </c>
      <c r="W442" t="n">
        <v>0.12</v>
      </c>
      <c r="X442" t="n">
        <v>0.15</v>
      </c>
      <c r="Y442" t="n">
        <v>0.5</v>
      </c>
      <c r="Z442" t="n">
        <v>10</v>
      </c>
    </row>
    <row r="443">
      <c r="A443" t="n">
        <v>23</v>
      </c>
      <c r="B443" t="n">
        <v>95</v>
      </c>
      <c r="C443" t="inlineStr">
        <is>
          <t xml:space="preserve">CONCLUIDO	</t>
        </is>
      </c>
      <c r="D443" t="n">
        <v>5.4019</v>
      </c>
      <c r="E443" t="n">
        <v>18.51</v>
      </c>
      <c r="F443" t="n">
        <v>15.75</v>
      </c>
      <c r="G443" t="n">
        <v>118.09</v>
      </c>
      <c r="H443" t="n">
        <v>1.92</v>
      </c>
      <c r="I443" t="n">
        <v>8</v>
      </c>
      <c r="J443" t="n">
        <v>222.08</v>
      </c>
      <c r="K443" t="n">
        <v>53.44</v>
      </c>
      <c r="L443" t="n">
        <v>24</v>
      </c>
      <c r="M443" t="n">
        <v>6</v>
      </c>
      <c r="N443" t="n">
        <v>49.65</v>
      </c>
      <c r="O443" t="n">
        <v>27624.44</v>
      </c>
      <c r="P443" t="n">
        <v>205.9</v>
      </c>
      <c r="Q443" t="n">
        <v>198.04</v>
      </c>
      <c r="R443" t="n">
        <v>32.06</v>
      </c>
      <c r="S443" t="n">
        <v>21.27</v>
      </c>
      <c r="T443" t="n">
        <v>2676.95</v>
      </c>
      <c r="U443" t="n">
        <v>0.66</v>
      </c>
      <c r="V443" t="n">
        <v>0.77</v>
      </c>
      <c r="W443" t="n">
        <v>0.12</v>
      </c>
      <c r="X443" t="n">
        <v>0.15</v>
      </c>
      <c r="Y443" t="n">
        <v>0.5</v>
      </c>
      <c r="Z443" t="n">
        <v>10</v>
      </c>
    </row>
    <row r="444">
      <c r="A444" t="n">
        <v>24</v>
      </c>
      <c r="B444" t="n">
        <v>95</v>
      </c>
      <c r="C444" t="inlineStr">
        <is>
          <t xml:space="preserve">CONCLUIDO	</t>
        </is>
      </c>
      <c r="D444" t="n">
        <v>5.4214</v>
      </c>
      <c r="E444" t="n">
        <v>18.45</v>
      </c>
      <c r="F444" t="n">
        <v>15.72</v>
      </c>
      <c r="G444" t="n">
        <v>134.71</v>
      </c>
      <c r="H444" t="n">
        <v>1.99</v>
      </c>
      <c r="I444" t="n">
        <v>7</v>
      </c>
      <c r="J444" t="n">
        <v>223.75</v>
      </c>
      <c r="K444" t="n">
        <v>53.44</v>
      </c>
      <c r="L444" t="n">
        <v>25</v>
      </c>
      <c r="M444" t="n">
        <v>5</v>
      </c>
      <c r="N444" t="n">
        <v>50.31</v>
      </c>
      <c r="O444" t="n">
        <v>27829.77</v>
      </c>
      <c r="P444" t="n">
        <v>205.25</v>
      </c>
      <c r="Q444" t="n">
        <v>198.04</v>
      </c>
      <c r="R444" t="n">
        <v>31.01</v>
      </c>
      <c r="S444" t="n">
        <v>21.27</v>
      </c>
      <c r="T444" t="n">
        <v>2159.25</v>
      </c>
      <c r="U444" t="n">
        <v>0.6899999999999999</v>
      </c>
      <c r="V444" t="n">
        <v>0.77</v>
      </c>
      <c r="W444" t="n">
        <v>0.12</v>
      </c>
      <c r="X444" t="n">
        <v>0.12</v>
      </c>
      <c r="Y444" t="n">
        <v>0.5</v>
      </c>
      <c r="Z444" t="n">
        <v>10</v>
      </c>
    </row>
    <row r="445">
      <c r="A445" t="n">
        <v>25</v>
      </c>
      <c r="B445" t="n">
        <v>95</v>
      </c>
      <c r="C445" t="inlineStr">
        <is>
          <t xml:space="preserve">CONCLUIDO	</t>
        </is>
      </c>
      <c r="D445" t="n">
        <v>5.4304</v>
      </c>
      <c r="E445" t="n">
        <v>18.41</v>
      </c>
      <c r="F445" t="n">
        <v>15.69</v>
      </c>
      <c r="G445" t="n">
        <v>134.45</v>
      </c>
      <c r="H445" t="n">
        <v>2.05</v>
      </c>
      <c r="I445" t="n">
        <v>7</v>
      </c>
      <c r="J445" t="n">
        <v>225.42</v>
      </c>
      <c r="K445" t="n">
        <v>53.44</v>
      </c>
      <c r="L445" t="n">
        <v>26</v>
      </c>
      <c r="M445" t="n">
        <v>5</v>
      </c>
      <c r="N445" t="n">
        <v>50.98</v>
      </c>
      <c r="O445" t="n">
        <v>28035.92</v>
      </c>
      <c r="P445" t="n">
        <v>205.19</v>
      </c>
      <c r="Q445" t="n">
        <v>198.04</v>
      </c>
      <c r="R445" t="n">
        <v>30.02</v>
      </c>
      <c r="S445" t="n">
        <v>21.27</v>
      </c>
      <c r="T445" t="n">
        <v>1663.4</v>
      </c>
      <c r="U445" t="n">
        <v>0.71</v>
      </c>
      <c r="V445" t="n">
        <v>0.77</v>
      </c>
      <c r="W445" t="n">
        <v>0.12</v>
      </c>
      <c r="X445" t="n">
        <v>0.09</v>
      </c>
      <c r="Y445" t="n">
        <v>0.5</v>
      </c>
      <c r="Z445" t="n">
        <v>10</v>
      </c>
    </row>
    <row r="446">
      <c r="A446" t="n">
        <v>26</v>
      </c>
      <c r="B446" t="n">
        <v>95</v>
      </c>
      <c r="C446" t="inlineStr">
        <is>
          <t xml:space="preserve">CONCLUIDO	</t>
        </is>
      </c>
      <c r="D446" t="n">
        <v>5.4213</v>
      </c>
      <c r="E446" t="n">
        <v>18.45</v>
      </c>
      <c r="F446" t="n">
        <v>15.72</v>
      </c>
      <c r="G446" t="n">
        <v>134.71</v>
      </c>
      <c r="H446" t="n">
        <v>2.11</v>
      </c>
      <c r="I446" t="n">
        <v>7</v>
      </c>
      <c r="J446" t="n">
        <v>227.1</v>
      </c>
      <c r="K446" t="n">
        <v>53.44</v>
      </c>
      <c r="L446" t="n">
        <v>27</v>
      </c>
      <c r="M446" t="n">
        <v>5</v>
      </c>
      <c r="N446" t="n">
        <v>51.66</v>
      </c>
      <c r="O446" t="n">
        <v>28243</v>
      </c>
      <c r="P446" t="n">
        <v>205.9</v>
      </c>
      <c r="Q446" t="n">
        <v>198.04</v>
      </c>
      <c r="R446" t="n">
        <v>31.11</v>
      </c>
      <c r="S446" t="n">
        <v>21.27</v>
      </c>
      <c r="T446" t="n">
        <v>2209.38</v>
      </c>
      <c r="U446" t="n">
        <v>0.68</v>
      </c>
      <c r="V446" t="n">
        <v>0.77</v>
      </c>
      <c r="W446" t="n">
        <v>0.12</v>
      </c>
      <c r="X446" t="n">
        <v>0.12</v>
      </c>
      <c r="Y446" t="n">
        <v>0.5</v>
      </c>
      <c r="Z446" t="n">
        <v>10</v>
      </c>
    </row>
    <row r="447">
      <c r="A447" t="n">
        <v>27</v>
      </c>
      <c r="B447" t="n">
        <v>95</v>
      </c>
      <c r="C447" t="inlineStr">
        <is>
          <t xml:space="preserve">CONCLUIDO	</t>
        </is>
      </c>
      <c r="D447" t="n">
        <v>5.4196</v>
      </c>
      <c r="E447" t="n">
        <v>18.45</v>
      </c>
      <c r="F447" t="n">
        <v>15.72</v>
      </c>
      <c r="G447" t="n">
        <v>134.76</v>
      </c>
      <c r="H447" t="n">
        <v>2.18</v>
      </c>
      <c r="I447" t="n">
        <v>7</v>
      </c>
      <c r="J447" t="n">
        <v>228.79</v>
      </c>
      <c r="K447" t="n">
        <v>53.44</v>
      </c>
      <c r="L447" t="n">
        <v>28</v>
      </c>
      <c r="M447" t="n">
        <v>5</v>
      </c>
      <c r="N447" t="n">
        <v>52.35</v>
      </c>
      <c r="O447" t="n">
        <v>28451.04</v>
      </c>
      <c r="P447" t="n">
        <v>205.27</v>
      </c>
      <c r="Q447" t="n">
        <v>198.05</v>
      </c>
      <c r="R447" t="n">
        <v>31.29</v>
      </c>
      <c r="S447" t="n">
        <v>21.27</v>
      </c>
      <c r="T447" t="n">
        <v>2295.92</v>
      </c>
      <c r="U447" t="n">
        <v>0.68</v>
      </c>
      <c r="V447" t="n">
        <v>0.77</v>
      </c>
      <c r="W447" t="n">
        <v>0.12</v>
      </c>
      <c r="X447" t="n">
        <v>0.13</v>
      </c>
      <c r="Y447" t="n">
        <v>0.5</v>
      </c>
      <c r="Z447" t="n">
        <v>10</v>
      </c>
    </row>
    <row r="448">
      <c r="A448" t="n">
        <v>28</v>
      </c>
      <c r="B448" t="n">
        <v>95</v>
      </c>
      <c r="C448" t="inlineStr">
        <is>
          <t xml:space="preserve">CONCLUIDO	</t>
        </is>
      </c>
      <c r="D448" t="n">
        <v>5.4198</v>
      </c>
      <c r="E448" t="n">
        <v>18.45</v>
      </c>
      <c r="F448" t="n">
        <v>15.72</v>
      </c>
      <c r="G448" t="n">
        <v>134.76</v>
      </c>
      <c r="H448" t="n">
        <v>2.24</v>
      </c>
      <c r="I448" t="n">
        <v>7</v>
      </c>
      <c r="J448" t="n">
        <v>230.48</v>
      </c>
      <c r="K448" t="n">
        <v>53.44</v>
      </c>
      <c r="L448" t="n">
        <v>29</v>
      </c>
      <c r="M448" t="n">
        <v>5</v>
      </c>
      <c r="N448" t="n">
        <v>53.05</v>
      </c>
      <c r="O448" t="n">
        <v>28660.06</v>
      </c>
      <c r="P448" t="n">
        <v>204.34</v>
      </c>
      <c r="Q448" t="n">
        <v>198.04</v>
      </c>
      <c r="R448" t="n">
        <v>31.29</v>
      </c>
      <c r="S448" t="n">
        <v>21.27</v>
      </c>
      <c r="T448" t="n">
        <v>2297.77</v>
      </c>
      <c r="U448" t="n">
        <v>0.68</v>
      </c>
      <c r="V448" t="n">
        <v>0.77</v>
      </c>
      <c r="W448" t="n">
        <v>0.12</v>
      </c>
      <c r="X448" t="n">
        <v>0.13</v>
      </c>
      <c r="Y448" t="n">
        <v>0.5</v>
      </c>
      <c r="Z448" t="n">
        <v>10</v>
      </c>
    </row>
    <row r="449">
      <c r="A449" t="n">
        <v>29</v>
      </c>
      <c r="B449" t="n">
        <v>95</v>
      </c>
      <c r="C449" t="inlineStr">
        <is>
          <t xml:space="preserve">CONCLUIDO	</t>
        </is>
      </c>
      <c r="D449" t="n">
        <v>5.445</v>
      </c>
      <c r="E449" t="n">
        <v>18.37</v>
      </c>
      <c r="F449" t="n">
        <v>15.67</v>
      </c>
      <c r="G449" t="n">
        <v>156.74</v>
      </c>
      <c r="H449" t="n">
        <v>2.3</v>
      </c>
      <c r="I449" t="n">
        <v>6</v>
      </c>
      <c r="J449" t="n">
        <v>232.18</v>
      </c>
      <c r="K449" t="n">
        <v>53.44</v>
      </c>
      <c r="L449" t="n">
        <v>30</v>
      </c>
      <c r="M449" t="n">
        <v>4</v>
      </c>
      <c r="N449" t="n">
        <v>53.75</v>
      </c>
      <c r="O449" t="n">
        <v>28870.05</v>
      </c>
      <c r="P449" t="n">
        <v>203.68</v>
      </c>
      <c r="Q449" t="n">
        <v>198.04</v>
      </c>
      <c r="R449" t="n">
        <v>29.53</v>
      </c>
      <c r="S449" t="n">
        <v>21.27</v>
      </c>
      <c r="T449" t="n">
        <v>1424.75</v>
      </c>
      <c r="U449" t="n">
        <v>0.72</v>
      </c>
      <c r="V449" t="n">
        <v>0.77</v>
      </c>
      <c r="W449" t="n">
        <v>0.12</v>
      </c>
      <c r="X449" t="n">
        <v>0.08</v>
      </c>
      <c r="Y449" t="n">
        <v>0.5</v>
      </c>
      <c r="Z449" t="n">
        <v>10</v>
      </c>
    </row>
    <row r="450">
      <c r="A450" t="n">
        <v>30</v>
      </c>
      <c r="B450" t="n">
        <v>95</v>
      </c>
      <c r="C450" t="inlineStr">
        <is>
          <t xml:space="preserve">CONCLUIDO	</t>
        </is>
      </c>
      <c r="D450" t="n">
        <v>5.4373</v>
      </c>
      <c r="E450" t="n">
        <v>18.39</v>
      </c>
      <c r="F450" t="n">
        <v>15.7</v>
      </c>
      <c r="G450" t="n">
        <v>156.99</v>
      </c>
      <c r="H450" t="n">
        <v>2.36</v>
      </c>
      <c r="I450" t="n">
        <v>6</v>
      </c>
      <c r="J450" t="n">
        <v>233.89</v>
      </c>
      <c r="K450" t="n">
        <v>53.44</v>
      </c>
      <c r="L450" t="n">
        <v>31</v>
      </c>
      <c r="M450" t="n">
        <v>4</v>
      </c>
      <c r="N450" t="n">
        <v>54.46</v>
      </c>
      <c r="O450" t="n">
        <v>29081.05</v>
      </c>
      <c r="P450" t="n">
        <v>204.86</v>
      </c>
      <c r="Q450" t="n">
        <v>198.04</v>
      </c>
      <c r="R450" t="n">
        <v>30.58</v>
      </c>
      <c r="S450" t="n">
        <v>21.27</v>
      </c>
      <c r="T450" t="n">
        <v>1946.53</v>
      </c>
      <c r="U450" t="n">
        <v>0.7</v>
      </c>
      <c r="V450" t="n">
        <v>0.77</v>
      </c>
      <c r="W450" t="n">
        <v>0.12</v>
      </c>
      <c r="X450" t="n">
        <v>0.11</v>
      </c>
      <c r="Y450" t="n">
        <v>0.5</v>
      </c>
      <c r="Z450" t="n">
        <v>10</v>
      </c>
    </row>
    <row r="451">
      <c r="A451" t="n">
        <v>31</v>
      </c>
      <c r="B451" t="n">
        <v>95</v>
      </c>
      <c r="C451" t="inlineStr">
        <is>
          <t xml:space="preserve">CONCLUIDO	</t>
        </is>
      </c>
      <c r="D451" t="n">
        <v>5.4363</v>
      </c>
      <c r="E451" t="n">
        <v>18.39</v>
      </c>
      <c r="F451" t="n">
        <v>15.7</v>
      </c>
      <c r="G451" t="n">
        <v>157.03</v>
      </c>
      <c r="H451" t="n">
        <v>2.41</v>
      </c>
      <c r="I451" t="n">
        <v>6</v>
      </c>
      <c r="J451" t="n">
        <v>235.61</v>
      </c>
      <c r="K451" t="n">
        <v>53.44</v>
      </c>
      <c r="L451" t="n">
        <v>32</v>
      </c>
      <c r="M451" t="n">
        <v>4</v>
      </c>
      <c r="N451" t="n">
        <v>55.18</v>
      </c>
      <c r="O451" t="n">
        <v>29293.06</v>
      </c>
      <c r="P451" t="n">
        <v>205.43</v>
      </c>
      <c r="Q451" t="n">
        <v>198.04</v>
      </c>
      <c r="R451" t="n">
        <v>30.68</v>
      </c>
      <c r="S451" t="n">
        <v>21.27</v>
      </c>
      <c r="T451" t="n">
        <v>2000.45</v>
      </c>
      <c r="U451" t="n">
        <v>0.6899999999999999</v>
      </c>
      <c r="V451" t="n">
        <v>0.77</v>
      </c>
      <c r="W451" t="n">
        <v>0.12</v>
      </c>
      <c r="X451" t="n">
        <v>0.11</v>
      </c>
      <c r="Y451" t="n">
        <v>0.5</v>
      </c>
      <c r="Z451" t="n">
        <v>10</v>
      </c>
    </row>
    <row r="452">
      <c r="A452" t="n">
        <v>32</v>
      </c>
      <c r="B452" t="n">
        <v>95</v>
      </c>
      <c r="C452" t="inlineStr">
        <is>
          <t xml:space="preserve">CONCLUIDO	</t>
        </is>
      </c>
      <c r="D452" t="n">
        <v>5.4368</v>
      </c>
      <c r="E452" t="n">
        <v>18.39</v>
      </c>
      <c r="F452" t="n">
        <v>15.7</v>
      </c>
      <c r="G452" t="n">
        <v>157.01</v>
      </c>
      <c r="H452" t="n">
        <v>2.47</v>
      </c>
      <c r="I452" t="n">
        <v>6</v>
      </c>
      <c r="J452" t="n">
        <v>237.34</v>
      </c>
      <c r="K452" t="n">
        <v>53.44</v>
      </c>
      <c r="L452" t="n">
        <v>33</v>
      </c>
      <c r="M452" t="n">
        <v>4</v>
      </c>
      <c r="N452" t="n">
        <v>55.91</v>
      </c>
      <c r="O452" t="n">
        <v>29506.09</v>
      </c>
      <c r="P452" t="n">
        <v>205.25</v>
      </c>
      <c r="Q452" t="n">
        <v>198.04</v>
      </c>
      <c r="R452" t="n">
        <v>30.63</v>
      </c>
      <c r="S452" t="n">
        <v>21.27</v>
      </c>
      <c r="T452" t="n">
        <v>1975.18</v>
      </c>
      <c r="U452" t="n">
        <v>0.6899999999999999</v>
      </c>
      <c r="V452" t="n">
        <v>0.77</v>
      </c>
      <c r="W452" t="n">
        <v>0.12</v>
      </c>
      <c r="X452" t="n">
        <v>0.11</v>
      </c>
      <c r="Y452" t="n">
        <v>0.5</v>
      </c>
      <c r="Z452" t="n">
        <v>10</v>
      </c>
    </row>
    <row r="453">
      <c r="A453" t="n">
        <v>33</v>
      </c>
      <c r="B453" t="n">
        <v>95</v>
      </c>
      <c r="C453" t="inlineStr">
        <is>
          <t xml:space="preserve">CONCLUIDO	</t>
        </is>
      </c>
      <c r="D453" t="n">
        <v>5.4386</v>
      </c>
      <c r="E453" t="n">
        <v>18.39</v>
      </c>
      <c r="F453" t="n">
        <v>15.7</v>
      </c>
      <c r="G453" t="n">
        <v>156.95</v>
      </c>
      <c r="H453" t="n">
        <v>2.53</v>
      </c>
      <c r="I453" t="n">
        <v>6</v>
      </c>
      <c r="J453" t="n">
        <v>239.08</v>
      </c>
      <c r="K453" t="n">
        <v>53.44</v>
      </c>
      <c r="L453" t="n">
        <v>34</v>
      </c>
      <c r="M453" t="n">
        <v>4</v>
      </c>
      <c r="N453" t="n">
        <v>56.64</v>
      </c>
      <c r="O453" t="n">
        <v>29720.17</v>
      </c>
      <c r="P453" t="n">
        <v>204.72</v>
      </c>
      <c r="Q453" t="n">
        <v>198.04</v>
      </c>
      <c r="R453" t="n">
        <v>30.3</v>
      </c>
      <c r="S453" t="n">
        <v>21.27</v>
      </c>
      <c r="T453" t="n">
        <v>1809.76</v>
      </c>
      <c r="U453" t="n">
        <v>0.7</v>
      </c>
      <c r="V453" t="n">
        <v>0.77</v>
      </c>
      <c r="W453" t="n">
        <v>0.12</v>
      </c>
      <c r="X453" t="n">
        <v>0.1</v>
      </c>
      <c r="Y453" t="n">
        <v>0.5</v>
      </c>
      <c r="Z453" t="n">
        <v>10</v>
      </c>
    </row>
    <row r="454">
      <c r="A454" t="n">
        <v>34</v>
      </c>
      <c r="B454" t="n">
        <v>95</v>
      </c>
      <c r="C454" t="inlineStr">
        <is>
          <t xml:space="preserve">CONCLUIDO	</t>
        </is>
      </c>
      <c r="D454" t="n">
        <v>5.4376</v>
      </c>
      <c r="E454" t="n">
        <v>18.39</v>
      </c>
      <c r="F454" t="n">
        <v>15.7</v>
      </c>
      <c r="G454" t="n">
        <v>156.99</v>
      </c>
      <c r="H454" t="n">
        <v>2.58</v>
      </c>
      <c r="I454" t="n">
        <v>6</v>
      </c>
      <c r="J454" t="n">
        <v>240.82</v>
      </c>
      <c r="K454" t="n">
        <v>53.44</v>
      </c>
      <c r="L454" t="n">
        <v>35</v>
      </c>
      <c r="M454" t="n">
        <v>4</v>
      </c>
      <c r="N454" t="n">
        <v>57.39</v>
      </c>
      <c r="O454" t="n">
        <v>29935.43</v>
      </c>
      <c r="P454" t="n">
        <v>204</v>
      </c>
      <c r="Q454" t="n">
        <v>198.04</v>
      </c>
      <c r="R454" t="n">
        <v>30.6</v>
      </c>
      <c r="S454" t="n">
        <v>21.27</v>
      </c>
      <c r="T454" t="n">
        <v>1959.39</v>
      </c>
      <c r="U454" t="n">
        <v>0.6899999999999999</v>
      </c>
      <c r="V454" t="n">
        <v>0.77</v>
      </c>
      <c r="W454" t="n">
        <v>0.12</v>
      </c>
      <c r="X454" t="n">
        <v>0.1</v>
      </c>
      <c r="Y454" t="n">
        <v>0.5</v>
      </c>
      <c r="Z454" t="n">
        <v>10</v>
      </c>
    </row>
    <row r="455">
      <c r="A455" t="n">
        <v>35</v>
      </c>
      <c r="B455" t="n">
        <v>95</v>
      </c>
      <c r="C455" t="inlineStr">
        <is>
          <t xml:space="preserve">CONCLUIDO	</t>
        </is>
      </c>
      <c r="D455" t="n">
        <v>5.4363</v>
      </c>
      <c r="E455" t="n">
        <v>18.39</v>
      </c>
      <c r="F455" t="n">
        <v>15.7</v>
      </c>
      <c r="G455" t="n">
        <v>157.03</v>
      </c>
      <c r="H455" t="n">
        <v>2.64</v>
      </c>
      <c r="I455" t="n">
        <v>6</v>
      </c>
      <c r="J455" t="n">
        <v>242.57</v>
      </c>
      <c r="K455" t="n">
        <v>53.44</v>
      </c>
      <c r="L455" t="n">
        <v>36</v>
      </c>
      <c r="M455" t="n">
        <v>4</v>
      </c>
      <c r="N455" t="n">
        <v>58.14</v>
      </c>
      <c r="O455" t="n">
        <v>30151.65</v>
      </c>
      <c r="P455" t="n">
        <v>202.98</v>
      </c>
      <c r="Q455" t="n">
        <v>198.04</v>
      </c>
      <c r="R455" t="n">
        <v>30.75</v>
      </c>
      <c r="S455" t="n">
        <v>21.27</v>
      </c>
      <c r="T455" t="n">
        <v>2032.25</v>
      </c>
      <c r="U455" t="n">
        <v>0.6899999999999999</v>
      </c>
      <c r="V455" t="n">
        <v>0.77</v>
      </c>
      <c r="W455" t="n">
        <v>0.12</v>
      </c>
      <c r="X455" t="n">
        <v>0.11</v>
      </c>
      <c r="Y455" t="n">
        <v>0.5</v>
      </c>
      <c r="Z455" t="n">
        <v>10</v>
      </c>
    </row>
    <row r="456">
      <c r="A456" t="n">
        <v>36</v>
      </c>
      <c r="B456" t="n">
        <v>95</v>
      </c>
      <c r="C456" t="inlineStr">
        <is>
          <t xml:space="preserve">CONCLUIDO	</t>
        </is>
      </c>
      <c r="D456" t="n">
        <v>5.4571</v>
      </c>
      <c r="E456" t="n">
        <v>18.32</v>
      </c>
      <c r="F456" t="n">
        <v>15.67</v>
      </c>
      <c r="G456" t="n">
        <v>188.04</v>
      </c>
      <c r="H456" t="n">
        <v>2.69</v>
      </c>
      <c r="I456" t="n">
        <v>5</v>
      </c>
      <c r="J456" t="n">
        <v>244.34</v>
      </c>
      <c r="K456" t="n">
        <v>53.44</v>
      </c>
      <c r="L456" t="n">
        <v>37</v>
      </c>
      <c r="M456" t="n">
        <v>3</v>
      </c>
      <c r="N456" t="n">
        <v>58.9</v>
      </c>
      <c r="O456" t="n">
        <v>30368.96</v>
      </c>
      <c r="P456" t="n">
        <v>202.66</v>
      </c>
      <c r="Q456" t="n">
        <v>198.05</v>
      </c>
      <c r="R456" t="n">
        <v>29.57</v>
      </c>
      <c r="S456" t="n">
        <v>21.27</v>
      </c>
      <c r="T456" t="n">
        <v>1447.63</v>
      </c>
      <c r="U456" t="n">
        <v>0.72</v>
      </c>
      <c r="V456" t="n">
        <v>0.77</v>
      </c>
      <c r="W456" t="n">
        <v>0.12</v>
      </c>
      <c r="X456" t="n">
        <v>0.08</v>
      </c>
      <c r="Y456" t="n">
        <v>0.5</v>
      </c>
      <c r="Z456" t="n">
        <v>10</v>
      </c>
    </row>
    <row r="457">
      <c r="A457" t="n">
        <v>37</v>
      </c>
      <c r="B457" t="n">
        <v>95</v>
      </c>
      <c r="C457" t="inlineStr">
        <is>
          <t xml:space="preserve">CONCLUIDO	</t>
        </is>
      </c>
      <c r="D457" t="n">
        <v>5.456</v>
      </c>
      <c r="E457" t="n">
        <v>18.33</v>
      </c>
      <c r="F457" t="n">
        <v>15.67</v>
      </c>
      <c r="G457" t="n">
        <v>188.08</v>
      </c>
      <c r="H457" t="n">
        <v>2.75</v>
      </c>
      <c r="I457" t="n">
        <v>5</v>
      </c>
      <c r="J457" t="n">
        <v>246.11</v>
      </c>
      <c r="K457" t="n">
        <v>53.44</v>
      </c>
      <c r="L457" t="n">
        <v>38</v>
      </c>
      <c r="M457" t="n">
        <v>3</v>
      </c>
      <c r="N457" t="n">
        <v>59.67</v>
      </c>
      <c r="O457" t="n">
        <v>30587.38</v>
      </c>
      <c r="P457" t="n">
        <v>203.83</v>
      </c>
      <c r="Q457" t="n">
        <v>198.04</v>
      </c>
      <c r="R457" t="n">
        <v>29.66</v>
      </c>
      <c r="S457" t="n">
        <v>21.27</v>
      </c>
      <c r="T457" t="n">
        <v>1495.12</v>
      </c>
      <c r="U457" t="n">
        <v>0.72</v>
      </c>
      <c r="V457" t="n">
        <v>0.77</v>
      </c>
      <c r="W457" t="n">
        <v>0.12</v>
      </c>
      <c r="X457" t="n">
        <v>0.08</v>
      </c>
      <c r="Y457" t="n">
        <v>0.5</v>
      </c>
      <c r="Z457" t="n">
        <v>10</v>
      </c>
    </row>
    <row r="458">
      <c r="A458" t="n">
        <v>38</v>
      </c>
      <c r="B458" t="n">
        <v>95</v>
      </c>
      <c r="C458" t="inlineStr">
        <is>
          <t xml:space="preserve">CONCLUIDO	</t>
        </is>
      </c>
      <c r="D458" t="n">
        <v>5.4591</v>
      </c>
      <c r="E458" t="n">
        <v>18.32</v>
      </c>
      <c r="F458" t="n">
        <v>15.66</v>
      </c>
      <c r="G458" t="n">
        <v>187.96</v>
      </c>
      <c r="H458" t="n">
        <v>2.8</v>
      </c>
      <c r="I458" t="n">
        <v>5</v>
      </c>
      <c r="J458" t="n">
        <v>247.89</v>
      </c>
      <c r="K458" t="n">
        <v>53.44</v>
      </c>
      <c r="L458" t="n">
        <v>39</v>
      </c>
      <c r="M458" t="n">
        <v>3</v>
      </c>
      <c r="N458" t="n">
        <v>60.45</v>
      </c>
      <c r="O458" t="n">
        <v>30806.92</v>
      </c>
      <c r="P458" t="n">
        <v>204.38</v>
      </c>
      <c r="Q458" t="n">
        <v>198.04</v>
      </c>
      <c r="R458" t="n">
        <v>29.43</v>
      </c>
      <c r="S458" t="n">
        <v>21.27</v>
      </c>
      <c r="T458" t="n">
        <v>1377.68</v>
      </c>
      <c r="U458" t="n">
        <v>0.72</v>
      </c>
      <c r="V458" t="n">
        <v>0.77</v>
      </c>
      <c r="W458" t="n">
        <v>0.11</v>
      </c>
      <c r="X458" t="n">
        <v>0.07000000000000001</v>
      </c>
      <c r="Y458" t="n">
        <v>0.5</v>
      </c>
      <c r="Z458" t="n">
        <v>10</v>
      </c>
    </row>
    <row r="459">
      <c r="A459" t="n">
        <v>39</v>
      </c>
      <c r="B459" t="n">
        <v>95</v>
      </c>
      <c r="C459" t="inlineStr">
        <is>
          <t xml:space="preserve">CONCLUIDO	</t>
        </is>
      </c>
      <c r="D459" t="n">
        <v>5.4556</v>
      </c>
      <c r="E459" t="n">
        <v>18.33</v>
      </c>
      <c r="F459" t="n">
        <v>15.68</v>
      </c>
      <c r="G459" t="n">
        <v>188.1</v>
      </c>
      <c r="H459" t="n">
        <v>2.85</v>
      </c>
      <c r="I459" t="n">
        <v>5</v>
      </c>
      <c r="J459" t="n">
        <v>249.68</v>
      </c>
      <c r="K459" t="n">
        <v>53.44</v>
      </c>
      <c r="L459" t="n">
        <v>40</v>
      </c>
      <c r="M459" t="n">
        <v>3</v>
      </c>
      <c r="N459" t="n">
        <v>61.24</v>
      </c>
      <c r="O459" t="n">
        <v>31027.6</v>
      </c>
      <c r="P459" t="n">
        <v>204.94</v>
      </c>
      <c r="Q459" t="n">
        <v>198.04</v>
      </c>
      <c r="R459" t="n">
        <v>29.76</v>
      </c>
      <c r="S459" t="n">
        <v>21.27</v>
      </c>
      <c r="T459" t="n">
        <v>1543.09</v>
      </c>
      <c r="U459" t="n">
        <v>0.71</v>
      </c>
      <c r="V459" t="n">
        <v>0.77</v>
      </c>
      <c r="W459" t="n">
        <v>0.12</v>
      </c>
      <c r="X459" t="n">
        <v>0.08</v>
      </c>
      <c r="Y459" t="n">
        <v>0.5</v>
      </c>
      <c r="Z459" t="n">
        <v>10</v>
      </c>
    </row>
    <row r="460">
      <c r="A460" t="n">
        <v>0</v>
      </c>
      <c r="B460" t="n">
        <v>55</v>
      </c>
      <c r="C460" t="inlineStr">
        <is>
          <t xml:space="preserve">CONCLUIDO	</t>
        </is>
      </c>
      <c r="D460" t="n">
        <v>4.2612</v>
      </c>
      <c r="E460" t="n">
        <v>23.47</v>
      </c>
      <c r="F460" t="n">
        <v>18.25</v>
      </c>
      <c r="G460" t="n">
        <v>8.359999999999999</v>
      </c>
      <c r="H460" t="n">
        <v>0.15</v>
      </c>
      <c r="I460" t="n">
        <v>131</v>
      </c>
      <c r="J460" t="n">
        <v>116.05</v>
      </c>
      <c r="K460" t="n">
        <v>43.4</v>
      </c>
      <c r="L460" t="n">
        <v>1</v>
      </c>
      <c r="M460" t="n">
        <v>129</v>
      </c>
      <c r="N460" t="n">
        <v>16.65</v>
      </c>
      <c r="O460" t="n">
        <v>14546.17</v>
      </c>
      <c r="P460" t="n">
        <v>181.01</v>
      </c>
      <c r="Q460" t="n">
        <v>198.07</v>
      </c>
      <c r="R460" t="n">
        <v>110.25</v>
      </c>
      <c r="S460" t="n">
        <v>21.27</v>
      </c>
      <c r="T460" t="n">
        <v>41156.09</v>
      </c>
      <c r="U460" t="n">
        <v>0.19</v>
      </c>
      <c r="V460" t="n">
        <v>0.66</v>
      </c>
      <c r="W460" t="n">
        <v>0.32</v>
      </c>
      <c r="X460" t="n">
        <v>2.66</v>
      </c>
      <c r="Y460" t="n">
        <v>0.5</v>
      </c>
      <c r="Z460" t="n">
        <v>10</v>
      </c>
    </row>
    <row r="461">
      <c r="A461" t="n">
        <v>1</v>
      </c>
      <c r="B461" t="n">
        <v>55</v>
      </c>
      <c r="C461" t="inlineStr">
        <is>
          <t xml:space="preserve">CONCLUIDO	</t>
        </is>
      </c>
      <c r="D461" t="n">
        <v>4.9131</v>
      </c>
      <c r="E461" t="n">
        <v>20.35</v>
      </c>
      <c r="F461" t="n">
        <v>16.81</v>
      </c>
      <c r="G461" t="n">
        <v>16.54</v>
      </c>
      <c r="H461" t="n">
        <v>0.3</v>
      </c>
      <c r="I461" t="n">
        <v>61</v>
      </c>
      <c r="J461" t="n">
        <v>117.34</v>
      </c>
      <c r="K461" t="n">
        <v>43.4</v>
      </c>
      <c r="L461" t="n">
        <v>2</v>
      </c>
      <c r="M461" t="n">
        <v>59</v>
      </c>
      <c r="N461" t="n">
        <v>16.94</v>
      </c>
      <c r="O461" t="n">
        <v>14705.49</v>
      </c>
      <c r="P461" t="n">
        <v>165.62</v>
      </c>
      <c r="Q461" t="n">
        <v>198.07</v>
      </c>
      <c r="R461" t="n">
        <v>65.09999999999999</v>
      </c>
      <c r="S461" t="n">
        <v>21.27</v>
      </c>
      <c r="T461" t="n">
        <v>18933.99</v>
      </c>
      <c r="U461" t="n">
        <v>0.33</v>
      </c>
      <c r="V461" t="n">
        <v>0.72</v>
      </c>
      <c r="W461" t="n">
        <v>0.21</v>
      </c>
      <c r="X461" t="n">
        <v>1.22</v>
      </c>
      <c r="Y461" t="n">
        <v>0.5</v>
      </c>
      <c r="Z461" t="n">
        <v>10</v>
      </c>
    </row>
    <row r="462">
      <c r="A462" t="n">
        <v>2</v>
      </c>
      <c r="B462" t="n">
        <v>55</v>
      </c>
      <c r="C462" t="inlineStr">
        <is>
          <t xml:space="preserve">CONCLUIDO	</t>
        </is>
      </c>
      <c r="D462" t="n">
        <v>5.1509</v>
      </c>
      <c r="E462" t="n">
        <v>19.41</v>
      </c>
      <c r="F462" t="n">
        <v>16.37</v>
      </c>
      <c r="G462" t="n">
        <v>24.56</v>
      </c>
      <c r="H462" t="n">
        <v>0.45</v>
      </c>
      <c r="I462" t="n">
        <v>40</v>
      </c>
      <c r="J462" t="n">
        <v>118.63</v>
      </c>
      <c r="K462" t="n">
        <v>43.4</v>
      </c>
      <c r="L462" t="n">
        <v>3</v>
      </c>
      <c r="M462" t="n">
        <v>38</v>
      </c>
      <c r="N462" t="n">
        <v>17.23</v>
      </c>
      <c r="O462" t="n">
        <v>14865.24</v>
      </c>
      <c r="P462" t="n">
        <v>160.45</v>
      </c>
      <c r="Q462" t="n">
        <v>198.05</v>
      </c>
      <c r="R462" t="n">
        <v>51.54</v>
      </c>
      <c r="S462" t="n">
        <v>21.27</v>
      </c>
      <c r="T462" t="n">
        <v>12257.4</v>
      </c>
      <c r="U462" t="n">
        <v>0.41</v>
      </c>
      <c r="V462" t="n">
        <v>0.74</v>
      </c>
      <c r="W462" t="n">
        <v>0.17</v>
      </c>
      <c r="X462" t="n">
        <v>0.78</v>
      </c>
      <c r="Y462" t="n">
        <v>0.5</v>
      </c>
      <c r="Z462" t="n">
        <v>10</v>
      </c>
    </row>
    <row r="463">
      <c r="A463" t="n">
        <v>3</v>
      </c>
      <c r="B463" t="n">
        <v>55</v>
      </c>
      <c r="C463" t="inlineStr">
        <is>
          <t xml:space="preserve">CONCLUIDO	</t>
        </is>
      </c>
      <c r="D463" t="n">
        <v>5.2665</v>
      </c>
      <c r="E463" t="n">
        <v>18.99</v>
      </c>
      <c r="F463" t="n">
        <v>16.19</v>
      </c>
      <c r="G463" t="n">
        <v>32.37</v>
      </c>
      <c r="H463" t="n">
        <v>0.59</v>
      </c>
      <c r="I463" t="n">
        <v>30</v>
      </c>
      <c r="J463" t="n">
        <v>119.93</v>
      </c>
      <c r="K463" t="n">
        <v>43.4</v>
      </c>
      <c r="L463" t="n">
        <v>4</v>
      </c>
      <c r="M463" t="n">
        <v>28</v>
      </c>
      <c r="N463" t="n">
        <v>17.53</v>
      </c>
      <c r="O463" t="n">
        <v>15025.44</v>
      </c>
      <c r="P463" t="n">
        <v>157.47</v>
      </c>
      <c r="Q463" t="n">
        <v>198.04</v>
      </c>
      <c r="R463" t="n">
        <v>45.84</v>
      </c>
      <c r="S463" t="n">
        <v>21.27</v>
      </c>
      <c r="T463" t="n">
        <v>9458.700000000001</v>
      </c>
      <c r="U463" t="n">
        <v>0.46</v>
      </c>
      <c r="V463" t="n">
        <v>0.75</v>
      </c>
      <c r="W463" t="n">
        <v>0.15</v>
      </c>
      <c r="X463" t="n">
        <v>0.59</v>
      </c>
      <c r="Y463" t="n">
        <v>0.5</v>
      </c>
      <c r="Z463" t="n">
        <v>10</v>
      </c>
    </row>
    <row r="464">
      <c r="A464" t="n">
        <v>4</v>
      </c>
      <c r="B464" t="n">
        <v>55</v>
      </c>
      <c r="C464" t="inlineStr">
        <is>
          <t xml:space="preserve">CONCLUIDO	</t>
        </is>
      </c>
      <c r="D464" t="n">
        <v>5.3445</v>
      </c>
      <c r="E464" t="n">
        <v>18.71</v>
      </c>
      <c r="F464" t="n">
        <v>16.05</v>
      </c>
      <c r="G464" t="n">
        <v>40.13</v>
      </c>
      <c r="H464" t="n">
        <v>0.73</v>
      </c>
      <c r="I464" t="n">
        <v>24</v>
      </c>
      <c r="J464" t="n">
        <v>121.23</v>
      </c>
      <c r="K464" t="n">
        <v>43.4</v>
      </c>
      <c r="L464" t="n">
        <v>5</v>
      </c>
      <c r="M464" t="n">
        <v>22</v>
      </c>
      <c r="N464" t="n">
        <v>17.83</v>
      </c>
      <c r="O464" t="n">
        <v>15186.08</v>
      </c>
      <c r="P464" t="n">
        <v>155.4</v>
      </c>
      <c r="Q464" t="n">
        <v>198.05</v>
      </c>
      <c r="R464" t="n">
        <v>41.48</v>
      </c>
      <c r="S464" t="n">
        <v>21.27</v>
      </c>
      <c r="T464" t="n">
        <v>7308.13</v>
      </c>
      <c r="U464" t="n">
        <v>0.51</v>
      </c>
      <c r="V464" t="n">
        <v>0.76</v>
      </c>
      <c r="W464" t="n">
        <v>0.15</v>
      </c>
      <c r="X464" t="n">
        <v>0.46</v>
      </c>
      <c r="Y464" t="n">
        <v>0.5</v>
      </c>
      <c r="Z464" t="n">
        <v>10</v>
      </c>
    </row>
    <row r="465">
      <c r="A465" t="n">
        <v>5</v>
      </c>
      <c r="B465" t="n">
        <v>55</v>
      </c>
      <c r="C465" t="inlineStr">
        <is>
          <t xml:space="preserve">CONCLUIDO	</t>
        </is>
      </c>
      <c r="D465" t="n">
        <v>5.3945</v>
      </c>
      <c r="E465" t="n">
        <v>18.54</v>
      </c>
      <c r="F465" t="n">
        <v>15.98</v>
      </c>
      <c r="G465" t="n">
        <v>47.93</v>
      </c>
      <c r="H465" t="n">
        <v>0.86</v>
      </c>
      <c r="I465" t="n">
        <v>20</v>
      </c>
      <c r="J465" t="n">
        <v>122.54</v>
      </c>
      <c r="K465" t="n">
        <v>43.4</v>
      </c>
      <c r="L465" t="n">
        <v>6</v>
      </c>
      <c r="M465" t="n">
        <v>18</v>
      </c>
      <c r="N465" t="n">
        <v>18.14</v>
      </c>
      <c r="O465" t="n">
        <v>15347.16</v>
      </c>
      <c r="P465" t="n">
        <v>153.65</v>
      </c>
      <c r="Q465" t="n">
        <v>198.05</v>
      </c>
      <c r="R465" t="n">
        <v>39.09</v>
      </c>
      <c r="S465" t="n">
        <v>21.27</v>
      </c>
      <c r="T465" t="n">
        <v>6131.9</v>
      </c>
      <c r="U465" t="n">
        <v>0.54</v>
      </c>
      <c r="V465" t="n">
        <v>0.76</v>
      </c>
      <c r="W465" t="n">
        <v>0.14</v>
      </c>
      <c r="X465" t="n">
        <v>0.38</v>
      </c>
      <c r="Y465" t="n">
        <v>0.5</v>
      </c>
      <c r="Z465" t="n">
        <v>10</v>
      </c>
    </row>
    <row r="466">
      <c r="A466" t="n">
        <v>6</v>
      </c>
      <c r="B466" t="n">
        <v>55</v>
      </c>
      <c r="C466" t="inlineStr">
        <is>
          <t xml:space="preserve">CONCLUIDO	</t>
        </is>
      </c>
      <c r="D466" t="n">
        <v>5.4317</v>
      </c>
      <c r="E466" t="n">
        <v>18.41</v>
      </c>
      <c r="F466" t="n">
        <v>15.92</v>
      </c>
      <c r="G466" t="n">
        <v>56.19</v>
      </c>
      <c r="H466" t="n">
        <v>1</v>
      </c>
      <c r="I466" t="n">
        <v>17</v>
      </c>
      <c r="J466" t="n">
        <v>123.85</v>
      </c>
      <c r="K466" t="n">
        <v>43.4</v>
      </c>
      <c r="L466" t="n">
        <v>7</v>
      </c>
      <c r="M466" t="n">
        <v>15</v>
      </c>
      <c r="N466" t="n">
        <v>18.45</v>
      </c>
      <c r="O466" t="n">
        <v>15508.69</v>
      </c>
      <c r="P466" t="n">
        <v>152.19</v>
      </c>
      <c r="Q466" t="n">
        <v>198.05</v>
      </c>
      <c r="R466" t="n">
        <v>37.45</v>
      </c>
      <c r="S466" t="n">
        <v>21.27</v>
      </c>
      <c r="T466" t="n">
        <v>5329.53</v>
      </c>
      <c r="U466" t="n">
        <v>0.57</v>
      </c>
      <c r="V466" t="n">
        <v>0.76</v>
      </c>
      <c r="W466" t="n">
        <v>0.14</v>
      </c>
      <c r="X466" t="n">
        <v>0.33</v>
      </c>
      <c r="Y466" t="n">
        <v>0.5</v>
      </c>
      <c r="Z466" t="n">
        <v>10</v>
      </c>
    </row>
    <row r="467">
      <c r="A467" t="n">
        <v>7</v>
      </c>
      <c r="B467" t="n">
        <v>55</v>
      </c>
      <c r="C467" t="inlineStr">
        <is>
          <t xml:space="preserve">CONCLUIDO	</t>
        </is>
      </c>
      <c r="D467" t="n">
        <v>5.4539</v>
      </c>
      <c r="E467" t="n">
        <v>18.34</v>
      </c>
      <c r="F467" t="n">
        <v>15.89</v>
      </c>
      <c r="G467" t="n">
        <v>63.57</v>
      </c>
      <c r="H467" t="n">
        <v>1.13</v>
      </c>
      <c r="I467" t="n">
        <v>15</v>
      </c>
      <c r="J467" t="n">
        <v>125.16</v>
      </c>
      <c r="K467" t="n">
        <v>43.4</v>
      </c>
      <c r="L467" t="n">
        <v>8</v>
      </c>
      <c r="M467" t="n">
        <v>13</v>
      </c>
      <c r="N467" t="n">
        <v>18.76</v>
      </c>
      <c r="O467" t="n">
        <v>15670.68</v>
      </c>
      <c r="P467" t="n">
        <v>151.04</v>
      </c>
      <c r="Q467" t="n">
        <v>198.04</v>
      </c>
      <c r="R467" t="n">
        <v>36.69</v>
      </c>
      <c r="S467" t="n">
        <v>21.27</v>
      </c>
      <c r="T467" t="n">
        <v>4958.25</v>
      </c>
      <c r="U467" t="n">
        <v>0.58</v>
      </c>
      <c r="V467" t="n">
        <v>0.76</v>
      </c>
      <c r="W467" t="n">
        <v>0.13</v>
      </c>
      <c r="X467" t="n">
        <v>0.3</v>
      </c>
      <c r="Y467" t="n">
        <v>0.5</v>
      </c>
      <c r="Z467" t="n">
        <v>10</v>
      </c>
    </row>
    <row r="468">
      <c r="A468" t="n">
        <v>8</v>
      </c>
      <c r="B468" t="n">
        <v>55</v>
      </c>
      <c r="C468" t="inlineStr">
        <is>
          <t xml:space="preserve">CONCLUIDO	</t>
        </is>
      </c>
      <c r="D468" t="n">
        <v>5.4872</v>
      </c>
      <c r="E468" t="n">
        <v>18.22</v>
      </c>
      <c r="F468" t="n">
        <v>15.83</v>
      </c>
      <c r="G468" t="n">
        <v>73.06</v>
      </c>
      <c r="H468" t="n">
        <v>1.26</v>
      </c>
      <c r="I468" t="n">
        <v>13</v>
      </c>
      <c r="J468" t="n">
        <v>126.48</v>
      </c>
      <c r="K468" t="n">
        <v>43.4</v>
      </c>
      <c r="L468" t="n">
        <v>9</v>
      </c>
      <c r="M468" t="n">
        <v>11</v>
      </c>
      <c r="N468" t="n">
        <v>19.08</v>
      </c>
      <c r="O468" t="n">
        <v>15833.12</v>
      </c>
      <c r="P468" t="n">
        <v>149.49</v>
      </c>
      <c r="Q468" t="n">
        <v>198.06</v>
      </c>
      <c r="R468" t="n">
        <v>34.57</v>
      </c>
      <c r="S468" t="n">
        <v>21.27</v>
      </c>
      <c r="T468" t="n">
        <v>3908.26</v>
      </c>
      <c r="U468" t="n">
        <v>0.62</v>
      </c>
      <c r="V468" t="n">
        <v>0.77</v>
      </c>
      <c r="W468" t="n">
        <v>0.13</v>
      </c>
      <c r="X468" t="n">
        <v>0.23</v>
      </c>
      <c r="Y468" t="n">
        <v>0.5</v>
      </c>
      <c r="Z468" t="n">
        <v>10</v>
      </c>
    </row>
    <row r="469">
      <c r="A469" t="n">
        <v>9</v>
      </c>
      <c r="B469" t="n">
        <v>55</v>
      </c>
      <c r="C469" t="inlineStr">
        <is>
          <t xml:space="preserve">CONCLUIDO	</t>
        </is>
      </c>
      <c r="D469" t="n">
        <v>5.4952</v>
      </c>
      <c r="E469" t="n">
        <v>18.2</v>
      </c>
      <c r="F469" t="n">
        <v>15.83</v>
      </c>
      <c r="G469" t="n">
        <v>79.13</v>
      </c>
      <c r="H469" t="n">
        <v>1.38</v>
      </c>
      <c r="I469" t="n">
        <v>12</v>
      </c>
      <c r="J469" t="n">
        <v>127.8</v>
      </c>
      <c r="K469" t="n">
        <v>43.4</v>
      </c>
      <c r="L469" t="n">
        <v>10</v>
      </c>
      <c r="M469" t="n">
        <v>10</v>
      </c>
      <c r="N469" t="n">
        <v>19.4</v>
      </c>
      <c r="O469" t="n">
        <v>15996.02</v>
      </c>
      <c r="P469" t="n">
        <v>148.5</v>
      </c>
      <c r="Q469" t="n">
        <v>198.04</v>
      </c>
      <c r="R469" t="n">
        <v>34.54</v>
      </c>
      <c r="S469" t="n">
        <v>21.27</v>
      </c>
      <c r="T469" t="n">
        <v>3899.9</v>
      </c>
      <c r="U469" t="n">
        <v>0.62</v>
      </c>
      <c r="V469" t="n">
        <v>0.77</v>
      </c>
      <c r="W469" t="n">
        <v>0.13</v>
      </c>
      <c r="X469" t="n">
        <v>0.23</v>
      </c>
      <c r="Y469" t="n">
        <v>0.5</v>
      </c>
      <c r="Z469" t="n">
        <v>10</v>
      </c>
    </row>
    <row r="470">
      <c r="A470" t="n">
        <v>10</v>
      </c>
      <c r="B470" t="n">
        <v>55</v>
      </c>
      <c r="C470" t="inlineStr">
        <is>
          <t xml:space="preserve">CONCLUIDO	</t>
        </is>
      </c>
      <c r="D470" t="n">
        <v>5.5112</v>
      </c>
      <c r="E470" t="n">
        <v>18.14</v>
      </c>
      <c r="F470" t="n">
        <v>15.8</v>
      </c>
      <c r="G470" t="n">
        <v>86.17</v>
      </c>
      <c r="H470" t="n">
        <v>1.5</v>
      </c>
      <c r="I470" t="n">
        <v>11</v>
      </c>
      <c r="J470" t="n">
        <v>129.13</v>
      </c>
      <c r="K470" t="n">
        <v>43.4</v>
      </c>
      <c r="L470" t="n">
        <v>11</v>
      </c>
      <c r="M470" t="n">
        <v>9</v>
      </c>
      <c r="N470" t="n">
        <v>19.73</v>
      </c>
      <c r="O470" t="n">
        <v>16159.39</v>
      </c>
      <c r="P470" t="n">
        <v>147.33</v>
      </c>
      <c r="Q470" t="n">
        <v>198.04</v>
      </c>
      <c r="R470" t="n">
        <v>33.6</v>
      </c>
      <c r="S470" t="n">
        <v>21.27</v>
      </c>
      <c r="T470" t="n">
        <v>3433.51</v>
      </c>
      <c r="U470" t="n">
        <v>0.63</v>
      </c>
      <c r="V470" t="n">
        <v>0.77</v>
      </c>
      <c r="W470" t="n">
        <v>0.13</v>
      </c>
      <c r="X470" t="n">
        <v>0.2</v>
      </c>
      <c r="Y470" t="n">
        <v>0.5</v>
      </c>
      <c r="Z470" t="n">
        <v>10</v>
      </c>
    </row>
    <row r="471">
      <c r="A471" t="n">
        <v>11</v>
      </c>
      <c r="B471" t="n">
        <v>55</v>
      </c>
      <c r="C471" t="inlineStr">
        <is>
          <t xml:space="preserve">CONCLUIDO	</t>
        </is>
      </c>
      <c r="D471" t="n">
        <v>5.5261</v>
      </c>
      <c r="E471" t="n">
        <v>18.1</v>
      </c>
      <c r="F471" t="n">
        <v>15.77</v>
      </c>
      <c r="G471" t="n">
        <v>94.64</v>
      </c>
      <c r="H471" t="n">
        <v>1.63</v>
      </c>
      <c r="I471" t="n">
        <v>10</v>
      </c>
      <c r="J471" t="n">
        <v>130.45</v>
      </c>
      <c r="K471" t="n">
        <v>43.4</v>
      </c>
      <c r="L471" t="n">
        <v>12</v>
      </c>
      <c r="M471" t="n">
        <v>8</v>
      </c>
      <c r="N471" t="n">
        <v>20.05</v>
      </c>
      <c r="O471" t="n">
        <v>16323.22</v>
      </c>
      <c r="P471" t="n">
        <v>146.6</v>
      </c>
      <c r="Q471" t="n">
        <v>198.04</v>
      </c>
      <c r="R471" t="n">
        <v>32.8</v>
      </c>
      <c r="S471" t="n">
        <v>21.27</v>
      </c>
      <c r="T471" t="n">
        <v>3040.33</v>
      </c>
      <c r="U471" t="n">
        <v>0.65</v>
      </c>
      <c r="V471" t="n">
        <v>0.77</v>
      </c>
      <c r="W471" t="n">
        <v>0.12</v>
      </c>
      <c r="X471" t="n">
        <v>0.18</v>
      </c>
      <c r="Y471" t="n">
        <v>0.5</v>
      </c>
      <c r="Z471" t="n">
        <v>10</v>
      </c>
    </row>
    <row r="472">
      <c r="A472" t="n">
        <v>12</v>
      </c>
      <c r="B472" t="n">
        <v>55</v>
      </c>
      <c r="C472" t="inlineStr">
        <is>
          <t xml:space="preserve">CONCLUIDO	</t>
        </is>
      </c>
      <c r="D472" t="n">
        <v>5.536</v>
      </c>
      <c r="E472" t="n">
        <v>18.06</v>
      </c>
      <c r="F472" t="n">
        <v>15.76</v>
      </c>
      <c r="G472" t="n">
        <v>105.1</v>
      </c>
      <c r="H472" t="n">
        <v>1.74</v>
      </c>
      <c r="I472" t="n">
        <v>9</v>
      </c>
      <c r="J472" t="n">
        <v>131.79</v>
      </c>
      <c r="K472" t="n">
        <v>43.4</v>
      </c>
      <c r="L472" t="n">
        <v>13</v>
      </c>
      <c r="M472" t="n">
        <v>7</v>
      </c>
      <c r="N472" t="n">
        <v>20.39</v>
      </c>
      <c r="O472" t="n">
        <v>16487.53</v>
      </c>
      <c r="P472" t="n">
        <v>144.7</v>
      </c>
      <c r="Q472" t="n">
        <v>198.04</v>
      </c>
      <c r="R472" t="n">
        <v>32.65</v>
      </c>
      <c r="S472" t="n">
        <v>21.27</v>
      </c>
      <c r="T472" t="n">
        <v>2967.93</v>
      </c>
      <c r="U472" t="n">
        <v>0.65</v>
      </c>
      <c r="V472" t="n">
        <v>0.77</v>
      </c>
      <c r="W472" t="n">
        <v>0.12</v>
      </c>
      <c r="X472" t="n">
        <v>0.17</v>
      </c>
      <c r="Y472" t="n">
        <v>0.5</v>
      </c>
      <c r="Z472" t="n">
        <v>10</v>
      </c>
    </row>
    <row r="473">
      <c r="A473" t="n">
        <v>13</v>
      </c>
      <c r="B473" t="n">
        <v>55</v>
      </c>
      <c r="C473" t="inlineStr">
        <is>
          <t xml:space="preserve">CONCLUIDO	</t>
        </is>
      </c>
      <c r="D473" t="n">
        <v>5.538</v>
      </c>
      <c r="E473" t="n">
        <v>18.06</v>
      </c>
      <c r="F473" t="n">
        <v>15.76</v>
      </c>
      <c r="G473" t="n">
        <v>105.05</v>
      </c>
      <c r="H473" t="n">
        <v>1.86</v>
      </c>
      <c r="I473" t="n">
        <v>9</v>
      </c>
      <c r="J473" t="n">
        <v>133.12</v>
      </c>
      <c r="K473" t="n">
        <v>43.4</v>
      </c>
      <c r="L473" t="n">
        <v>14</v>
      </c>
      <c r="M473" t="n">
        <v>7</v>
      </c>
      <c r="N473" t="n">
        <v>20.72</v>
      </c>
      <c r="O473" t="n">
        <v>16652.31</v>
      </c>
      <c r="P473" t="n">
        <v>144.31</v>
      </c>
      <c r="Q473" t="n">
        <v>198.04</v>
      </c>
      <c r="R473" t="n">
        <v>32.45</v>
      </c>
      <c r="S473" t="n">
        <v>21.27</v>
      </c>
      <c r="T473" t="n">
        <v>2865.95</v>
      </c>
      <c r="U473" t="n">
        <v>0.66</v>
      </c>
      <c r="V473" t="n">
        <v>0.77</v>
      </c>
      <c r="W473" t="n">
        <v>0.12</v>
      </c>
      <c r="X473" t="n">
        <v>0.16</v>
      </c>
      <c r="Y473" t="n">
        <v>0.5</v>
      </c>
      <c r="Z473" t="n">
        <v>10</v>
      </c>
    </row>
    <row r="474">
      <c r="A474" t="n">
        <v>14</v>
      </c>
      <c r="B474" t="n">
        <v>55</v>
      </c>
      <c r="C474" t="inlineStr">
        <is>
          <t xml:space="preserve">CONCLUIDO	</t>
        </is>
      </c>
      <c r="D474" t="n">
        <v>5.5607</v>
      </c>
      <c r="E474" t="n">
        <v>17.98</v>
      </c>
      <c r="F474" t="n">
        <v>15.71</v>
      </c>
      <c r="G474" t="n">
        <v>117.81</v>
      </c>
      <c r="H474" t="n">
        <v>1.97</v>
      </c>
      <c r="I474" t="n">
        <v>8</v>
      </c>
      <c r="J474" t="n">
        <v>134.46</v>
      </c>
      <c r="K474" t="n">
        <v>43.4</v>
      </c>
      <c r="L474" t="n">
        <v>15</v>
      </c>
      <c r="M474" t="n">
        <v>6</v>
      </c>
      <c r="N474" t="n">
        <v>21.06</v>
      </c>
      <c r="O474" t="n">
        <v>16817.7</v>
      </c>
      <c r="P474" t="n">
        <v>143.12</v>
      </c>
      <c r="Q474" t="n">
        <v>198.04</v>
      </c>
      <c r="R474" t="n">
        <v>30.6</v>
      </c>
      <c r="S474" t="n">
        <v>21.27</v>
      </c>
      <c r="T474" t="n">
        <v>1946.59</v>
      </c>
      <c r="U474" t="n">
        <v>0.7</v>
      </c>
      <c r="V474" t="n">
        <v>0.77</v>
      </c>
      <c r="W474" t="n">
        <v>0.12</v>
      </c>
      <c r="X474" t="n">
        <v>0.11</v>
      </c>
      <c r="Y474" t="n">
        <v>0.5</v>
      </c>
      <c r="Z474" t="n">
        <v>10</v>
      </c>
    </row>
    <row r="475">
      <c r="A475" t="n">
        <v>15</v>
      </c>
      <c r="B475" t="n">
        <v>55</v>
      </c>
      <c r="C475" t="inlineStr">
        <is>
          <t xml:space="preserve">CONCLUIDO	</t>
        </is>
      </c>
      <c r="D475" t="n">
        <v>5.5492</v>
      </c>
      <c r="E475" t="n">
        <v>18.02</v>
      </c>
      <c r="F475" t="n">
        <v>15.75</v>
      </c>
      <c r="G475" t="n">
        <v>118.09</v>
      </c>
      <c r="H475" t="n">
        <v>2.08</v>
      </c>
      <c r="I475" t="n">
        <v>8</v>
      </c>
      <c r="J475" t="n">
        <v>135.81</v>
      </c>
      <c r="K475" t="n">
        <v>43.4</v>
      </c>
      <c r="L475" t="n">
        <v>16</v>
      </c>
      <c r="M475" t="n">
        <v>6</v>
      </c>
      <c r="N475" t="n">
        <v>21.41</v>
      </c>
      <c r="O475" t="n">
        <v>16983.46</v>
      </c>
      <c r="P475" t="n">
        <v>142.87</v>
      </c>
      <c r="Q475" t="n">
        <v>198.04</v>
      </c>
      <c r="R475" t="n">
        <v>31.97</v>
      </c>
      <c r="S475" t="n">
        <v>21.27</v>
      </c>
      <c r="T475" t="n">
        <v>2633.91</v>
      </c>
      <c r="U475" t="n">
        <v>0.67</v>
      </c>
      <c r="V475" t="n">
        <v>0.77</v>
      </c>
      <c r="W475" t="n">
        <v>0.12</v>
      </c>
      <c r="X475" t="n">
        <v>0.15</v>
      </c>
      <c r="Y475" t="n">
        <v>0.5</v>
      </c>
      <c r="Z475" t="n">
        <v>10</v>
      </c>
    </row>
    <row r="476">
      <c r="A476" t="n">
        <v>16</v>
      </c>
      <c r="B476" t="n">
        <v>55</v>
      </c>
      <c r="C476" t="inlineStr">
        <is>
          <t xml:space="preserve">CONCLUIDO	</t>
        </is>
      </c>
      <c r="D476" t="n">
        <v>5.5655</v>
      </c>
      <c r="E476" t="n">
        <v>17.97</v>
      </c>
      <c r="F476" t="n">
        <v>15.72</v>
      </c>
      <c r="G476" t="n">
        <v>134.71</v>
      </c>
      <c r="H476" t="n">
        <v>2.19</v>
      </c>
      <c r="I476" t="n">
        <v>7</v>
      </c>
      <c r="J476" t="n">
        <v>137.15</v>
      </c>
      <c r="K476" t="n">
        <v>43.4</v>
      </c>
      <c r="L476" t="n">
        <v>17</v>
      </c>
      <c r="M476" t="n">
        <v>5</v>
      </c>
      <c r="N476" t="n">
        <v>21.75</v>
      </c>
      <c r="O476" t="n">
        <v>17149.71</v>
      </c>
      <c r="P476" t="n">
        <v>140.27</v>
      </c>
      <c r="Q476" t="n">
        <v>198.04</v>
      </c>
      <c r="R476" t="n">
        <v>31.08</v>
      </c>
      <c r="S476" t="n">
        <v>21.27</v>
      </c>
      <c r="T476" t="n">
        <v>2193.54</v>
      </c>
      <c r="U476" t="n">
        <v>0.68</v>
      </c>
      <c r="V476" t="n">
        <v>0.77</v>
      </c>
      <c r="W476" t="n">
        <v>0.12</v>
      </c>
      <c r="X476" t="n">
        <v>0.12</v>
      </c>
      <c r="Y476" t="n">
        <v>0.5</v>
      </c>
      <c r="Z476" t="n">
        <v>10</v>
      </c>
    </row>
    <row r="477">
      <c r="A477" t="n">
        <v>17</v>
      </c>
      <c r="B477" t="n">
        <v>55</v>
      </c>
      <c r="C477" t="inlineStr">
        <is>
          <t xml:space="preserve">CONCLUIDO	</t>
        </is>
      </c>
      <c r="D477" t="n">
        <v>5.5622</v>
      </c>
      <c r="E477" t="n">
        <v>17.98</v>
      </c>
      <c r="F477" t="n">
        <v>15.73</v>
      </c>
      <c r="G477" t="n">
        <v>134.8</v>
      </c>
      <c r="H477" t="n">
        <v>2.3</v>
      </c>
      <c r="I477" t="n">
        <v>7</v>
      </c>
      <c r="J477" t="n">
        <v>138.51</v>
      </c>
      <c r="K477" t="n">
        <v>43.4</v>
      </c>
      <c r="L477" t="n">
        <v>18</v>
      </c>
      <c r="M477" t="n">
        <v>5</v>
      </c>
      <c r="N477" t="n">
        <v>22.11</v>
      </c>
      <c r="O477" t="n">
        <v>17316.45</v>
      </c>
      <c r="P477" t="n">
        <v>140.3</v>
      </c>
      <c r="Q477" t="n">
        <v>198.05</v>
      </c>
      <c r="R477" t="n">
        <v>31.5</v>
      </c>
      <c r="S477" t="n">
        <v>21.27</v>
      </c>
      <c r="T477" t="n">
        <v>2403.22</v>
      </c>
      <c r="U477" t="n">
        <v>0.68</v>
      </c>
      <c r="V477" t="n">
        <v>0.77</v>
      </c>
      <c r="W477" t="n">
        <v>0.12</v>
      </c>
      <c r="X477" t="n">
        <v>0.13</v>
      </c>
      <c r="Y477" t="n">
        <v>0.5</v>
      </c>
      <c r="Z477" t="n">
        <v>10</v>
      </c>
    </row>
    <row r="478">
      <c r="A478" t="n">
        <v>18</v>
      </c>
      <c r="B478" t="n">
        <v>55</v>
      </c>
      <c r="C478" t="inlineStr">
        <is>
          <t xml:space="preserve">CONCLUIDO	</t>
        </is>
      </c>
      <c r="D478" t="n">
        <v>5.5641</v>
      </c>
      <c r="E478" t="n">
        <v>17.97</v>
      </c>
      <c r="F478" t="n">
        <v>15.72</v>
      </c>
      <c r="G478" t="n">
        <v>134.75</v>
      </c>
      <c r="H478" t="n">
        <v>2.4</v>
      </c>
      <c r="I478" t="n">
        <v>7</v>
      </c>
      <c r="J478" t="n">
        <v>139.86</v>
      </c>
      <c r="K478" t="n">
        <v>43.4</v>
      </c>
      <c r="L478" t="n">
        <v>19</v>
      </c>
      <c r="M478" t="n">
        <v>5</v>
      </c>
      <c r="N478" t="n">
        <v>22.46</v>
      </c>
      <c r="O478" t="n">
        <v>17483.7</v>
      </c>
      <c r="P478" t="n">
        <v>138.79</v>
      </c>
      <c r="Q478" t="n">
        <v>198.04</v>
      </c>
      <c r="R478" t="n">
        <v>31.27</v>
      </c>
      <c r="S478" t="n">
        <v>21.27</v>
      </c>
      <c r="T478" t="n">
        <v>2286.48</v>
      </c>
      <c r="U478" t="n">
        <v>0.68</v>
      </c>
      <c r="V478" t="n">
        <v>0.77</v>
      </c>
      <c r="W478" t="n">
        <v>0.12</v>
      </c>
      <c r="X478" t="n">
        <v>0.13</v>
      </c>
      <c r="Y478" t="n">
        <v>0.5</v>
      </c>
      <c r="Z478" t="n">
        <v>10</v>
      </c>
    </row>
    <row r="479">
      <c r="A479" t="n">
        <v>19</v>
      </c>
      <c r="B479" t="n">
        <v>55</v>
      </c>
      <c r="C479" t="inlineStr">
        <is>
          <t xml:space="preserve">CONCLUIDO	</t>
        </is>
      </c>
      <c r="D479" t="n">
        <v>5.5862</v>
      </c>
      <c r="E479" t="n">
        <v>17.9</v>
      </c>
      <c r="F479" t="n">
        <v>15.67</v>
      </c>
      <c r="G479" t="n">
        <v>156.74</v>
      </c>
      <c r="H479" t="n">
        <v>2.5</v>
      </c>
      <c r="I479" t="n">
        <v>6</v>
      </c>
      <c r="J479" t="n">
        <v>141.22</v>
      </c>
      <c r="K479" t="n">
        <v>43.4</v>
      </c>
      <c r="L479" t="n">
        <v>20</v>
      </c>
      <c r="M479" t="n">
        <v>4</v>
      </c>
      <c r="N479" t="n">
        <v>22.82</v>
      </c>
      <c r="O479" t="n">
        <v>17651.44</v>
      </c>
      <c r="P479" t="n">
        <v>136.49</v>
      </c>
      <c r="Q479" t="n">
        <v>198.04</v>
      </c>
      <c r="R479" t="n">
        <v>29.57</v>
      </c>
      <c r="S479" t="n">
        <v>21.27</v>
      </c>
      <c r="T479" t="n">
        <v>1443.14</v>
      </c>
      <c r="U479" t="n">
        <v>0.72</v>
      </c>
      <c r="V479" t="n">
        <v>0.77</v>
      </c>
      <c r="W479" t="n">
        <v>0.12</v>
      </c>
      <c r="X479" t="n">
        <v>0.08</v>
      </c>
      <c r="Y479" t="n">
        <v>0.5</v>
      </c>
      <c r="Z479" t="n">
        <v>10</v>
      </c>
    </row>
    <row r="480">
      <c r="A480" t="n">
        <v>20</v>
      </c>
      <c r="B480" t="n">
        <v>55</v>
      </c>
      <c r="C480" t="inlineStr">
        <is>
          <t xml:space="preserve">CONCLUIDO	</t>
        </is>
      </c>
      <c r="D480" t="n">
        <v>5.5789</v>
      </c>
      <c r="E480" t="n">
        <v>17.92</v>
      </c>
      <c r="F480" t="n">
        <v>15.7</v>
      </c>
      <c r="G480" t="n">
        <v>156.97</v>
      </c>
      <c r="H480" t="n">
        <v>2.61</v>
      </c>
      <c r="I480" t="n">
        <v>6</v>
      </c>
      <c r="J480" t="n">
        <v>142.59</v>
      </c>
      <c r="K480" t="n">
        <v>43.4</v>
      </c>
      <c r="L480" t="n">
        <v>21</v>
      </c>
      <c r="M480" t="n">
        <v>4</v>
      </c>
      <c r="N480" t="n">
        <v>23.19</v>
      </c>
      <c r="O480" t="n">
        <v>17819.69</v>
      </c>
      <c r="P480" t="n">
        <v>136.97</v>
      </c>
      <c r="Q480" t="n">
        <v>198.04</v>
      </c>
      <c r="R480" t="n">
        <v>30.52</v>
      </c>
      <c r="S480" t="n">
        <v>21.27</v>
      </c>
      <c r="T480" t="n">
        <v>1917.17</v>
      </c>
      <c r="U480" t="n">
        <v>0.7</v>
      </c>
      <c r="V480" t="n">
        <v>0.77</v>
      </c>
      <c r="W480" t="n">
        <v>0.12</v>
      </c>
      <c r="X480" t="n">
        <v>0.1</v>
      </c>
      <c r="Y480" t="n">
        <v>0.5</v>
      </c>
      <c r="Z480" t="n">
        <v>10</v>
      </c>
    </row>
    <row r="481">
      <c r="A481" t="n">
        <v>21</v>
      </c>
      <c r="B481" t="n">
        <v>55</v>
      </c>
      <c r="C481" t="inlineStr">
        <is>
          <t xml:space="preserve">CONCLUIDO	</t>
        </is>
      </c>
      <c r="D481" t="n">
        <v>5.576</v>
      </c>
      <c r="E481" t="n">
        <v>17.93</v>
      </c>
      <c r="F481" t="n">
        <v>15.71</v>
      </c>
      <c r="G481" t="n">
        <v>157.06</v>
      </c>
      <c r="H481" t="n">
        <v>2.7</v>
      </c>
      <c r="I481" t="n">
        <v>6</v>
      </c>
      <c r="J481" t="n">
        <v>143.96</v>
      </c>
      <c r="K481" t="n">
        <v>43.4</v>
      </c>
      <c r="L481" t="n">
        <v>22</v>
      </c>
      <c r="M481" t="n">
        <v>4</v>
      </c>
      <c r="N481" t="n">
        <v>23.56</v>
      </c>
      <c r="O481" t="n">
        <v>17988.46</v>
      </c>
      <c r="P481" t="n">
        <v>136.01</v>
      </c>
      <c r="Q481" t="n">
        <v>198.04</v>
      </c>
      <c r="R481" t="n">
        <v>30.77</v>
      </c>
      <c r="S481" t="n">
        <v>21.27</v>
      </c>
      <c r="T481" t="n">
        <v>2045.33</v>
      </c>
      <c r="U481" t="n">
        <v>0.6899999999999999</v>
      </c>
      <c r="V481" t="n">
        <v>0.77</v>
      </c>
      <c r="W481" t="n">
        <v>0.12</v>
      </c>
      <c r="X481" t="n">
        <v>0.11</v>
      </c>
      <c r="Y481" t="n">
        <v>0.5</v>
      </c>
      <c r="Z481" t="n">
        <v>10</v>
      </c>
    </row>
    <row r="482">
      <c r="A482" t="n">
        <v>22</v>
      </c>
      <c r="B482" t="n">
        <v>55</v>
      </c>
      <c r="C482" t="inlineStr">
        <is>
          <t xml:space="preserve">CONCLUIDO	</t>
        </is>
      </c>
      <c r="D482" t="n">
        <v>5.5772</v>
      </c>
      <c r="E482" t="n">
        <v>17.93</v>
      </c>
      <c r="F482" t="n">
        <v>15.7</v>
      </c>
      <c r="G482" t="n">
        <v>157.03</v>
      </c>
      <c r="H482" t="n">
        <v>2.8</v>
      </c>
      <c r="I482" t="n">
        <v>6</v>
      </c>
      <c r="J482" t="n">
        <v>145.33</v>
      </c>
      <c r="K482" t="n">
        <v>43.4</v>
      </c>
      <c r="L482" t="n">
        <v>23</v>
      </c>
      <c r="M482" t="n">
        <v>4</v>
      </c>
      <c r="N482" t="n">
        <v>23.93</v>
      </c>
      <c r="O482" t="n">
        <v>18157.74</v>
      </c>
      <c r="P482" t="n">
        <v>134.44</v>
      </c>
      <c r="Q482" t="n">
        <v>198.05</v>
      </c>
      <c r="R482" t="n">
        <v>30.7</v>
      </c>
      <c r="S482" t="n">
        <v>21.27</v>
      </c>
      <c r="T482" t="n">
        <v>2006.69</v>
      </c>
      <c r="U482" t="n">
        <v>0.6899999999999999</v>
      </c>
      <c r="V482" t="n">
        <v>0.77</v>
      </c>
      <c r="W482" t="n">
        <v>0.12</v>
      </c>
      <c r="X482" t="n">
        <v>0.11</v>
      </c>
      <c r="Y482" t="n">
        <v>0.5</v>
      </c>
      <c r="Z482" t="n">
        <v>10</v>
      </c>
    </row>
    <row r="483">
      <c r="A483" t="n">
        <v>23</v>
      </c>
      <c r="B483" t="n">
        <v>55</v>
      </c>
      <c r="C483" t="inlineStr">
        <is>
          <t xml:space="preserve">CONCLUIDO	</t>
        </is>
      </c>
      <c r="D483" t="n">
        <v>5.5955</v>
      </c>
      <c r="E483" t="n">
        <v>17.87</v>
      </c>
      <c r="F483" t="n">
        <v>15.67</v>
      </c>
      <c r="G483" t="n">
        <v>188.01</v>
      </c>
      <c r="H483" t="n">
        <v>2.89</v>
      </c>
      <c r="I483" t="n">
        <v>5</v>
      </c>
      <c r="J483" t="n">
        <v>146.7</v>
      </c>
      <c r="K483" t="n">
        <v>43.4</v>
      </c>
      <c r="L483" t="n">
        <v>24</v>
      </c>
      <c r="M483" t="n">
        <v>3</v>
      </c>
      <c r="N483" t="n">
        <v>24.3</v>
      </c>
      <c r="O483" t="n">
        <v>18327.54</v>
      </c>
      <c r="P483" t="n">
        <v>131.92</v>
      </c>
      <c r="Q483" t="n">
        <v>198.04</v>
      </c>
      <c r="R483" t="n">
        <v>29.49</v>
      </c>
      <c r="S483" t="n">
        <v>21.27</v>
      </c>
      <c r="T483" t="n">
        <v>1408.41</v>
      </c>
      <c r="U483" t="n">
        <v>0.72</v>
      </c>
      <c r="V483" t="n">
        <v>0.77</v>
      </c>
      <c r="W483" t="n">
        <v>0.12</v>
      </c>
      <c r="X483" t="n">
        <v>0.07000000000000001</v>
      </c>
      <c r="Y483" t="n">
        <v>0.5</v>
      </c>
      <c r="Z483" t="n">
        <v>10</v>
      </c>
    </row>
    <row r="484">
      <c r="A484" t="n">
        <v>24</v>
      </c>
      <c r="B484" t="n">
        <v>55</v>
      </c>
      <c r="C484" t="inlineStr">
        <is>
          <t xml:space="preserve">CONCLUIDO	</t>
        </is>
      </c>
      <c r="D484" t="n">
        <v>5.5983</v>
      </c>
      <c r="E484" t="n">
        <v>17.86</v>
      </c>
      <c r="F484" t="n">
        <v>15.66</v>
      </c>
      <c r="G484" t="n">
        <v>187.91</v>
      </c>
      <c r="H484" t="n">
        <v>2.99</v>
      </c>
      <c r="I484" t="n">
        <v>5</v>
      </c>
      <c r="J484" t="n">
        <v>148.09</v>
      </c>
      <c r="K484" t="n">
        <v>43.4</v>
      </c>
      <c r="L484" t="n">
        <v>25</v>
      </c>
      <c r="M484" t="n">
        <v>2</v>
      </c>
      <c r="N484" t="n">
        <v>24.69</v>
      </c>
      <c r="O484" t="n">
        <v>18497.87</v>
      </c>
      <c r="P484" t="n">
        <v>132.35</v>
      </c>
      <c r="Q484" t="n">
        <v>198.04</v>
      </c>
      <c r="R484" t="n">
        <v>29.23</v>
      </c>
      <c r="S484" t="n">
        <v>21.27</v>
      </c>
      <c r="T484" t="n">
        <v>1275.82</v>
      </c>
      <c r="U484" t="n">
        <v>0.73</v>
      </c>
      <c r="V484" t="n">
        <v>0.77</v>
      </c>
      <c r="W484" t="n">
        <v>0.12</v>
      </c>
      <c r="X484" t="n">
        <v>0.06</v>
      </c>
      <c r="Y484" t="n">
        <v>0.5</v>
      </c>
      <c r="Z484" t="n">
        <v>10</v>
      </c>
    </row>
    <row r="485">
      <c r="A485" t="n">
        <v>25</v>
      </c>
      <c r="B485" t="n">
        <v>55</v>
      </c>
      <c r="C485" t="inlineStr">
        <is>
          <t xml:space="preserve">CONCLUIDO	</t>
        </is>
      </c>
      <c r="D485" t="n">
        <v>5.5933</v>
      </c>
      <c r="E485" t="n">
        <v>17.88</v>
      </c>
      <c r="F485" t="n">
        <v>15.68</v>
      </c>
      <c r="G485" t="n">
        <v>188.1</v>
      </c>
      <c r="H485" t="n">
        <v>3.08</v>
      </c>
      <c r="I485" t="n">
        <v>5</v>
      </c>
      <c r="J485" t="n">
        <v>149.47</v>
      </c>
      <c r="K485" t="n">
        <v>43.4</v>
      </c>
      <c r="L485" t="n">
        <v>26</v>
      </c>
      <c r="M485" t="n">
        <v>1</v>
      </c>
      <c r="N485" t="n">
        <v>25.07</v>
      </c>
      <c r="O485" t="n">
        <v>18668.73</v>
      </c>
      <c r="P485" t="n">
        <v>133.28</v>
      </c>
      <c r="Q485" t="n">
        <v>198.04</v>
      </c>
      <c r="R485" t="n">
        <v>29.72</v>
      </c>
      <c r="S485" t="n">
        <v>21.27</v>
      </c>
      <c r="T485" t="n">
        <v>1521.32</v>
      </c>
      <c r="U485" t="n">
        <v>0.72</v>
      </c>
      <c r="V485" t="n">
        <v>0.77</v>
      </c>
      <c r="W485" t="n">
        <v>0.12</v>
      </c>
      <c r="X485" t="n">
        <v>0.08</v>
      </c>
      <c r="Y485" t="n">
        <v>0.5</v>
      </c>
      <c r="Z485" t="n">
        <v>10</v>
      </c>
    </row>
    <row r="486">
      <c r="A486" t="n">
        <v>26</v>
      </c>
      <c r="B486" t="n">
        <v>55</v>
      </c>
      <c r="C486" t="inlineStr">
        <is>
          <t xml:space="preserve">CONCLUIDO	</t>
        </is>
      </c>
      <c r="D486" t="n">
        <v>5.5946</v>
      </c>
      <c r="E486" t="n">
        <v>17.87</v>
      </c>
      <c r="F486" t="n">
        <v>15.67</v>
      </c>
      <c r="G486" t="n">
        <v>188.05</v>
      </c>
      <c r="H486" t="n">
        <v>3.17</v>
      </c>
      <c r="I486" t="n">
        <v>5</v>
      </c>
      <c r="J486" t="n">
        <v>150.86</v>
      </c>
      <c r="K486" t="n">
        <v>43.4</v>
      </c>
      <c r="L486" t="n">
        <v>27</v>
      </c>
      <c r="M486" t="n">
        <v>0</v>
      </c>
      <c r="N486" t="n">
        <v>25.46</v>
      </c>
      <c r="O486" t="n">
        <v>18840.13</v>
      </c>
      <c r="P486" t="n">
        <v>134.23</v>
      </c>
      <c r="Q486" t="n">
        <v>198.04</v>
      </c>
      <c r="R486" t="n">
        <v>29.51</v>
      </c>
      <c r="S486" t="n">
        <v>21.27</v>
      </c>
      <c r="T486" t="n">
        <v>1419.45</v>
      </c>
      <c r="U486" t="n">
        <v>0.72</v>
      </c>
      <c r="V486" t="n">
        <v>0.77</v>
      </c>
      <c r="W486" t="n">
        <v>0.12</v>
      </c>
      <c r="X486" t="n">
        <v>0.08</v>
      </c>
      <c r="Y486" t="n">
        <v>0.5</v>
      </c>
      <c r="Z4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INDEX(resultados!$A$2:$ZZ$486, 1, MATCH($B$1, resultados!$A$1:$ZZ$1, 0))</f>
        <v/>
      </c>
      <c r="B7">
        <f>INDEX(resultados!$A$2:$ZZ$486, 1, MATCH($B$2, resultados!$A$1:$ZZ$1, 0))</f>
        <v/>
      </c>
      <c r="C7">
        <f>INDEX(resultados!$A$2:$ZZ$486, 1, MATCH($B$3, resultados!$A$1:$ZZ$1, 0))</f>
        <v/>
      </c>
    </row>
    <row r="8">
      <c r="A8">
        <f>INDEX(resultados!$A$2:$ZZ$486, 2, MATCH($B$1, resultados!$A$1:$ZZ$1, 0))</f>
        <v/>
      </c>
      <c r="B8">
        <f>INDEX(resultados!$A$2:$ZZ$486, 2, MATCH($B$2, resultados!$A$1:$ZZ$1, 0))</f>
        <v/>
      </c>
      <c r="C8">
        <f>INDEX(resultados!$A$2:$ZZ$486, 2, MATCH($B$3, resultados!$A$1:$ZZ$1, 0))</f>
        <v/>
      </c>
    </row>
    <row r="9">
      <c r="A9">
        <f>INDEX(resultados!$A$2:$ZZ$486, 3, MATCH($B$1, resultados!$A$1:$ZZ$1, 0))</f>
        <v/>
      </c>
      <c r="B9">
        <f>INDEX(resultados!$A$2:$ZZ$486, 3, MATCH($B$2, resultados!$A$1:$ZZ$1, 0))</f>
        <v/>
      </c>
      <c r="C9">
        <f>INDEX(resultados!$A$2:$ZZ$486, 3, MATCH($B$3, resultados!$A$1:$ZZ$1, 0))</f>
        <v/>
      </c>
    </row>
    <row r="10">
      <c r="A10">
        <f>INDEX(resultados!$A$2:$ZZ$486, 4, MATCH($B$1, resultados!$A$1:$ZZ$1, 0))</f>
        <v/>
      </c>
      <c r="B10">
        <f>INDEX(resultados!$A$2:$ZZ$486, 4, MATCH($B$2, resultados!$A$1:$ZZ$1, 0))</f>
        <v/>
      </c>
      <c r="C10">
        <f>INDEX(resultados!$A$2:$ZZ$486, 4, MATCH($B$3, resultados!$A$1:$ZZ$1, 0))</f>
        <v/>
      </c>
    </row>
    <row r="11">
      <c r="A11">
        <f>INDEX(resultados!$A$2:$ZZ$486, 5, MATCH($B$1, resultados!$A$1:$ZZ$1, 0))</f>
        <v/>
      </c>
      <c r="B11">
        <f>INDEX(resultados!$A$2:$ZZ$486, 5, MATCH($B$2, resultados!$A$1:$ZZ$1, 0))</f>
        <v/>
      </c>
      <c r="C11">
        <f>INDEX(resultados!$A$2:$ZZ$486, 5, MATCH($B$3, resultados!$A$1:$ZZ$1, 0))</f>
        <v/>
      </c>
    </row>
    <row r="12">
      <c r="A12">
        <f>INDEX(resultados!$A$2:$ZZ$486, 6, MATCH($B$1, resultados!$A$1:$ZZ$1, 0))</f>
        <v/>
      </c>
      <c r="B12">
        <f>INDEX(resultados!$A$2:$ZZ$486, 6, MATCH($B$2, resultados!$A$1:$ZZ$1, 0))</f>
        <v/>
      </c>
      <c r="C12">
        <f>INDEX(resultados!$A$2:$ZZ$486, 6, MATCH($B$3, resultados!$A$1:$ZZ$1, 0))</f>
        <v/>
      </c>
    </row>
    <row r="13">
      <c r="A13">
        <f>INDEX(resultados!$A$2:$ZZ$486, 7, MATCH($B$1, resultados!$A$1:$ZZ$1, 0))</f>
        <v/>
      </c>
      <c r="B13">
        <f>INDEX(resultados!$A$2:$ZZ$486, 7, MATCH($B$2, resultados!$A$1:$ZZ$1, 0))</f>
        <v/>
      </c>
      <c r="C13">
        <f>INDEX(resultados!$A$2:$ZZ$486, 7, MATCH($B$3, resultados!$A$1:$ZZ$1, 0))</f>
        <v/>
      </c>
    </row>
    <row r="14">
      <c r="A14">
        <f>INDEX(resultados!$A$2:$ZZ$486, 8, MATCH($B$1, resultados!$A$1:$ZZ$1, 0))</f>
        <v/>
      </c>
      <c r="B14">
        <f>INDEX(resultados!$A$2:$ZZ$486, 8, MATCH($B$2, resultados!$A$1:$ZZ$1, 0))</f>
        <v/>
      </c>
      <c r="C14">
        <f>INDEX(resultados!$A$2:$ZZ$486, 8, MATCH($B$3, resultados!$A$1:$ZZ$1, 0))</f>
        <v/>
      </c>
    </row>
    <row r="15">
      <c r="A15">
        <f>INDEX(resultados!$A$2:$ZZ$486, 9, MATCH($B$1, resultados!$A$1:$ZZ$1, 0))</f>
        <v/>
      </c>
      <c r="B15">
        <f>INDEX(resultados!$A$2:$ZZ$486, 9, MATCH($B$2, resultados!$A$1:$ZZ$1, 0))</f>
        <v/>
      </c>
      <c r="C15">
        <f>INDEX(resultados!$A$2:$ZZ$486, 9, MATCH($B$3, resultados!$A$1:$ZZ$1, 0))</f>
        <v/>
      </c>
    </row>
    <row r="16">
      <c r="A16">
        <f>INDEX(resultados!$A$2:$ZZ$486, 10, MATCH($B$1, resultados!$A$1:$ZZ$1, 0))</f>
        <v/>
      </c>
      <c r="B16">
        <f>INDEX(resultados!$A$2:$ZZ$486, 10, MATCH($B$2, resultados!$A$1:$ZZ$1, 0))</f>
        <v/>
      </c>
      <c r="C16">
        <f>INDEX(resultados!$A$2:$ZZ$486, 10, MATCH($B$3, resultados!$A$1:$ZZ$1, 0))</f>
        <v/>
      </c>
    </row>
    <row r="17">
      <c r="A17">
        <f>INDEX(resultados!$A$2:$ZZ$486, 11, MATCH($B$1, resultados!$A$1:$ZZ$1, 0))</f>
        <v/>
      </c>
      <c r="B17">
        <f>INDEX(resultados!$A$2:$ZZ$486, 11, MATCH($B$2, resultados!$A$1:$ZZ$1, 0))</f>
        <v/>
      </c>
      <c r="C17">
        <f>INDEX(resultados!$A$2:$ZZ$486, 11, MATCH($B$3, resultados!$A$1:$ZZ$1, 0))</f>
        <v/>
      </c>
    </row>
    <row r="18">
      <c r="A18">
        <f>INDEX(resultados!$A$2:$ZZ$486, 12, MATCH($B$1, resultados!$A$1:$ZZ$1, 0))</f>
        <v/>
      </c>
      <c r="B18">
        <f>INDEX(resultados!$A$2:$ZZ$486, 12, MATCH($B$2, resultados!$A$1:$ZZ$1, 0))</f>
        <v/>
      </c>
      <c r="C18">
        <f>INDEX(resultados!$A$2:$ZZ$486, 12, MATCH($B$3, resultados!$A$1:$ZZ$1, 0))</f>
        <v/>
      </c>
    </row>
    <row r="19">
      <c r="A19">
        <f>INDEX(resultados!$A$2:$ZZ$486, 13, MATCH($B$1, resultados!$A$1:$ZZ$1, 0))</f>
        <v/>
      </c>
      <c r="B19">
        <f>INDEX(resultados!$A$2:$ZZ$486, 13, MATCH($B$2, resultados!$A$1:$ZZ$1, 0))</f>
        <v/>
      </c>
      <c r="C19">
        <f>INDEX(resultados!$A$2:$ZZ$486, 13, MATCH($B$3, resultados!$A$1:$ZZ$1, 0))</f>
        <v/>
      </c>
    </row>
    <row r="20">
      <c r="A20">
        <f>INDEX(resultados!$A$2:$ZZ$486, 14, MATCH($B$1, resultados!$A$1:$ZZ$1, 0))</f>
        <v/>
      </c>
      <c r="B20">
        <f>INDEX(resultados!$A$2:$ZZ$486, 14, MATCH($B$2, resultados!$A$1:$ZZ$1, 0))</f>
        <v/>
      </c>
      <c r="C20">
        <f>INDEX(resultados!$A$2:$ZZ$486, 14, MATCH($B$3, resultados!$A$1:$ZZ$1, 0))</f>
        <v/>
      </c>
    </row>
    <row r="21">
      <c r="A21">
        <f>INDEX(resultados!$A$2:$ZZ$486, 15, MATCH($B$1, resultados!$A$1:$ZZ$1, 0))</f>
        <v/>
      </c>
      <c r="B21">
        <f>INDEX(resultados!$A$2:$ZZ$486, 15, MATCH($B$2, resultados!$A$1:$ZZ$1, 0))</f>
        <v/>
      </c>
      <c r="C21">
        <f>INDEX(resultados!$A$2:$ZZ$486, 15, MATCH($B$3, resultados!$A$1:$ZZ$1, 0))</f>
        <v/>
      </c>
    </row>
    <row r="22">
      <c r="A22">
        <f>INDEX(resultados!$A$2:$ZZ$486, 16, MATCH($B$1, resultados!$A$1:$ZZ$1, 0))</f>
        <v/>
      </c>
      <c r="B22">
        <f>INDEX(resultados!$A$2:$ZZ$486, 16, MATCH($B$2, resultados!$A$1:$ZZ$1, 0))</f>
        <v/>
      </c>
      <c r="C22">
        <f>INDEX(resultados!$A$2:$ZZ$486, 16, MATCH($B$3, resultados!$A$1:$ZZ$1, 0))</f>
        <v/>
      </c>
    </row>
    <row r="23">
      <c r="A23">
        <f>INDEX(resultados!$A$2:$ZZ$486, 17, MATCH($B$1, resultados!$A$1:$ZZ$1, 0))</f>
        <v/>
      </c>
      <c r="B23">
        <f>INDEX(resultados!$A$2:$ZZ$486, 17, MATCH($B$2, resultados!$A$1:$ZZ$1, 0))</f>
        <v/>
      </c>
      <c r="C23">
        <f>INDEX(resultados!$A$2:$ZZ$486, 17, MATCH($B$3, resultados!$A$1:$ZZ$1, 0))</f>
        <v/>
      </c>
    </row>
    <row r="24">
      <c r="A24">
        <f>INDEX(resultados!$A$2:$ZZ$486, 18, MATCH($B$1, resultados!$A$1:$ZZ$1, 0))</f>
        <v/>
      </c>
      <c r="B24">
        <f>INDEX(resultados!$A$2:$ZZ$486, 18, MATCH($B$2, resultados!$A$1:$ZZ$1, 0))</f>
        <v/>
      </c>
      <c r="C24">
        <f>INDEX(resultados!$A$2:$ZZ$486, 18, MATCH($B$3, resultados!$A$1:$ZZ$1, 0))</f>
        <v/>
      </c>
    </row>
    <row r="25">
      <c r="A25">
        <f>INDEX(resultados!$A$2:$ZZ$486, 19, MATCH($B$1, resultados!$A$1:$ZZ$1, 0))</f>
        <v/>
      </c>
      <c r="B25">
        <f>INDEX(resultados!$A$2:$ZZ$486, 19, MATCH($B$2, resultados!$A$1:$ZZ$1, 0))</f>
        <v/>
      </c>
      <c r="C25">
        <f>INDEX(resultados!$A$2:$ZZ$486, 19, MATCH($B$3, resultados!$A$1:$ZZ$1, 0))</f>
        <v/>
      </c>
    </row>
    <row r="26">
      <c r="A26">
        <f>INDEX(resultados!$A$2:$ZZ$486, 20, MATCH($B$1, resultados!$A$1:$ZZ$1, 0))</f>
        <v/>
      </c>
      <c r="B26">
        <f>INDEX(resultados!$A$2:$ZZ$486, 20, MATCH($B$2, resultados!$A$1:$ZZ$1, 0))</f>
        <v/>
      </c>
      <c r="C26">
        <f>INDEX(resultados!$A$2:$ZZ$486, 20, MATCH($B$3, resultados!$A$1:$ZZ$1, 0))</f>
        <v/>
      </c>
    </row>
    <row r="27">
      <c r="A27">
        <f>INDEX(resultados!$A$2:$ZZ$486, 21, MATCH($B$1, resultados!$A$1:$ZZ$1, 0))</f>
        <v/>
      </c>
      <c r="B27">
        <f>INDEX(resultados!$A$2:$ZZ$486, 21, MATCH($B$2, resultados!$A$1:$ZZ$1, 0))</f>
        <v/>
      </c>
      <c r="C27">
        <f>INDEX(resultados!$A$2:$ZZ$486, 21, MATCH($B$3, resultados!$A$1:$ZZ$1, 0))</f>
        <v/>
      </c>
    </row>
    <row r="28">
      <c r="A28">
        <f>INDEX(resultados!$A$2:$ZZ$486, 22, MATCH($B$1, resultados!$A$1:$ZZ$1, 0))</f>
        <v/>
      </c>
      <c r="B28">
        <f>INDEX(resultados!$A$2:$ZZ$486, 22, MATCH($B$2, resultados!$A$1:$ZZ$1, 0))</f>
        <v/>
      </c>
      <c r="C28">
        <f>INDEX(resultados!$A$2:$ZZ$486, 22, MATCH($B$3, resultados!$A$1:$ZZ$1, 0))</f>
        <v/>
      </c>
    </row>
    <row r="29">
      <c r="A29">
        <f>INDEX(resultados!$A$2:$ZZ$486, 23, MATCH($B$1, resultados!$A$1:$ZZ$1, 0))</f>
        <v/>
      </c>
      <c r="B29">
        <f>INDEX(resultados!$A$2:$ZZ$486, 23, MATCH($B$2, resultados!$A$1:$ZZ$1, 0))</f>
        <v/>
      </c>
      <c r="C29">
        <f>INDEX(resultados!$A$2:$ZZ$486, 23, MATCH($B$3, resultados!$A$1:$ZZ$1, 0))</f>
        <v/>
      </c>
    </row>
    <row r="30">
      <c r="A30">
        <f>INDEX(resultados!$A$2:$ZZ$486, 24, MATCH($B$1, resultados!$A$1:$ZZ$1, 0))</f>
        <v/>
      </c>
      <c r="B30">
        <f>INDEX(resultados!$A$2:$ZZ$486, 24, MATCH($B$2, resultados!$A$1:$ZZ$1, 0))</f>
        <v/>
      </c>
      <c r="C30">
        <f>INDEX(resultados!$A$2:$ZZ$486, 24, MATCH($B$3, resultados!$A$1:$ZZ$1, 0))</f>
        <v/>
      </c>
    </row>
    <row r="31">
      <c r="A31">
        <f>INDEX(resultados!$A$2:$ZZ$486, 25, MATCH($B$1, resultados!$A$1:$ZZ$1, 0))</f>
        <v/>
      </c>
      <c r="B31">
        <f>INDEX(resultados!$A$2:$ZZ$486, 25, MATCH($B$2, resultados!$A$1:$ZZ$1, 0))</f>
        <v/>
      </c>
      <c r="C31">
        <f>INDEX(resultados!$A$2:$ZZ$486, 25, MATCH($B$3, resultados!$A$1:$ZZ$1, 0))</f>
        <v/>
      </c>
    </row>
    <row r="32">
      <c r="A32">
        <f>INDEX(resultados!$A$2:$ZZ$486, 26, MATCH($B$1, resultados!$A$1:$ZZ$1, 0))</f>
        <v/>
      </c>
      <c r="B32">
        <f>INDEX(resultados!$A$2:$ZZ$486, 26, MATCH($B$2, resultados!$A$1:$ZZ$1, 0))</f>
        <v/>
      </c>
      <c r="C32">
        <f>INDEX(resultados!$A$2:$ZZ$486, 26, MATCH($B$3, resultados!$A$1:$ZZ$1, 0))</f>
        <v/>
      </c>
    </row>
    <row r="33">
      <c r="A33">
        <f>INDEX(resultados!$A$2:$ZZ$486, 27, MATCH($B$1, resultados!$A$1:$ZZ$1, 0))</f>
        <v/>
      </c>
      <c r="B33">
        <f>INDEX(resultados!$A$2:$ZZ$486, 27, MATCH($B$2, resultados!$A$1:$ZZ$1, 0))</f>
        <v/>
      </c>
      <c r="C33">
        <f>INDEX(resultados!$A$2:$ZZ$486, 27, MATCH($B$3, resultados!$A$1:$ZZ$1, 0))</f>
        <v/>
      </c>
    </row>
    <row r="34">
      <c r="A34">
        <f>INDEX(resultados!$A$2:$ZZ$486, 28, MATCH($B$1, resultados!$A$1:$ZZ$1, 0))</f>
        <v/>
      </c>
      <c r="B34">
        <f>INDEX(resultados!$A$2:$ZZ$486, 28, MATCH($B$2, resultados!$A$1:$ZZ$1, 0))</f>
        <v/>
      </c>
      <c r="C34">
        <f>INDEX(resultados!$A$2:$ZZ$486, 28, MATCH($B$3, resultados!$A$1:$ZZ$1, 0))</f>
        <v/>
      </c>
    </row>
    <row r="35">
      <c r="A35">
        <f>INDEX(resultados!$A$2:$ZZ$486, 29, MATCH($B$1, resultados!$A$1:$ZZ$1, 0))</f>
        <v/>
      </c>
      <c r="B35">
        <f>INDEX(resultados!$A$2:$ZZ$486, 29, MATCH($B$2, resultados!$A$1:$ZZ$1, 0))</f>
        <v/>
      </c>
      <c r="C35">
        <f>INDEX(resultados!$A$2:$ZZ$486, 29, MATCH($B$3, resultados!$A$1:$ZZ$1, 0))</f>
        <v/>
      </c>
    </row>
    <row r="36">
      <c r="A36">
        <f>INDEX(resultados!$A$2:$ZZ$486, 30, MATCH($B$1, resultados!$A$1:$ZZ$1, 0))</f>
        <v/>
      </c>
      <c r="B36">
        <f>INDEX(resultados!$A$2:$ZZ$486, 30, MATCH($B$2, resultados!$A$1:$ZZ$1, 0))</f>
        <v/>
      </c>
      <c r="C36">
        <f>INDEX(resultados!$A$2:$ZZ$486, 30, MATCH($B$3, resultados!$A$1:$ZZ$1, 0))</f>
        <v/>
      </c>
    </row>
    <row r="37">
      <c r="A37">
        <f>INDEX(resultados!$A$2:$ZZ$486, 31, MATCH($B$1, resultados!$A$1:$ZZ$1, 0))</f>
        <v/>
      </c>
      <c r="B37">
        <f>INDEX(resultados!$A$2:$ZZ$486, 31, MATCH($B$2, resultados!$A$1:$ZZ$1, 0))</f>
        <v/>
      </c>
      <c r="C37">
        <f>INDEX(resultados!$A$2:$ZZ$486, 31, MATCH($B$3, resultados!$A$1:$ZZ$1, 0))</f>
        <v/>
      </c>
    </row>
    <row r="38">
      <c r="A38">
        <f>INDEX(resultados!$A$2:$ZZ$486, 32, MATCH($B$1, resultados!$A$1:$ZZ$1, 0))</f>
        <v/>
      </c>
      <c r="B38">
        <f>INDEX(resultados!$A$2:$ZZ$486, 32, MATCH($B$2, resultados!$A$1:$ZZ$1, 0))</f>
        <v/>
      </c>
      <c r="C38">
        <f>INDEX(resultados!$A$2:$ZZ$486, 32, MATCH($B$3, resultados!$A$1:$ZZ$1, 0))</f>
        <v/>
      </c>
    </row>
    <row r="39">
      <c r="A39">
        <f>INDEX(resultados!$A$2:$ZZ$486, 33, MATCH($B$1, resultados!$A$1:$ZZ$1, 0))</f>
        <v/>
      </c>
      <c r="B39">
        <f>INDEX(resultados!$A$2:$ZZ$486, 33, MATCH($B$2, resultados!$A$1:$ZZ$1, 0))</f>
        <v/>
      </c>
      <c r="C39">
        <f>INDEX(resultados!$A$2:$ZZ$486, 33, MATCH($B$3, resultados!$A$1:$ZZ$1, 0))</f>
        <v/>
      </c>
    </row>
    <row r="40">
      <c r="A40">
        <f>INDEX(resultados!$A$2:$ZZ$486, 34, MATCH($B$1, resultados!$A$1:$ZZ$1, 0))</f>
        <v/>
      </c>
      <c r="B40">
        <f>INDEX(resultados!$A$2:$ZZ$486, 34, MATCH($B$2, resultados!$A$1:$ZZ$1, 0))</f>
        <v/>
      </c>
      <c r="C40">
        <f>INDEX(resultados!$A$2:$ZZ$486, 34, MATCH($B$3, resultados!$A$1:$ZZ$1, 0))</f>
        <v/>
      </c>
    </row>
    <row r="41">
      <c r="A41">
        <f>INDEX(resultados!$A$2:$ZZ$486, 35, MATCH($B$1, resultados!$A$1:$ZZ$1, 0))</f>
        <v/>
      </c>
      <c r="B41">
        <f>INDEX(resultados!$A$2:$ZZ$486, 35, MATCH($B$2, resultados!$A$1:$ZZ$1, 0))</f>
        <v/>
      </c>
      <c r="C41">
        <f>INDEX(resultados!$A$2:$ZZ$486, 35, MATCH($B$3, resultados!$A$1:$ZZ$1, 0))</f>
        <v/>
      </c>
    </row>
    <row r="42">
      <c r="A42">
        <f>INDEX(resultados!$A$2:$ZZ$486, 36, MATCH($B$1, resultados!$A$1:$ZZ$1, 0))</f>
        <v/>
      </c>
      <c r="B42">
        <f>INDEX(resultados!$A$2:$ZZ$486, 36, MATCH($B$2, resultados!$A$1:$ZZ$1, 0))</f>
        <v/>
      </c>
      <c r="C42">
        <f>INDEX(resultados!$A$2:$ZZ$486, 36, MATCH($B$3, resultados!$A$1:$ZZ$1, 0))</f>
        <v/>
      </c>
    </row>
    <row r="43">
      <c r="A43">
        <f>INDEX(resultados!$A$2:$ZZ$486, 37, MATCH($B$1, resultados!$A$1:$ZZ$1, 0))</f>
        <v/>
      </c>
      <c r="B43">
        <f>INDEX(resultados!$A$2:$ZZ$486, 37, MATCH($B$2, resultados!$A$1:$ZZ$1, 0))</f>
        <v/>
      </c>
      <c r="C43">
        <f>INDEX(resultados!$A$2:$ZZ$486, 37, MATCH($B$3, resultados!$A$1:$ZZ$1, 0))</f>
        <v/>
      </c>
    </row>
    <row r="44">
      <c r="A44">
        <f>INDEX(resultados!$A$2:$ZZ$486, 38, MATCH($B$1, resultados!$A$1:$ZZ$1, 0))</f>
        <v/>
      </c>
      <c r="B44">
        <f>INDEX(resultados!$A$2:$ZZ$486, 38, MATCH($B$2, resultados!$A$1:$ZZ$1, 0))</f>
        <v/>
      </c>
      <c r="C44">
        <f>INDEX(resultados!$A$2:$ZZ$486, 38, MATCH($B$3, resultados!$A$1:$ZZ$1, 0))</f>
        <v/>
      </c>
    </row>
    <row r="45">
      <c r="A45">
        <f>INDEX(resultados!$A$2:$ZZ$486, 39, MATCH($B$1, resultados!$A$1:$ZZ$1, 0))</f>
        <v/>
      </c>
      <c r="B45">
        <f>INDEX(resultados!$A$2:$ZZ$486, 39, MATCH($B$2, resultados!$A$1:$ZZ$1, 0))</f>
        <v/>
      </c>
      <c r="C45">
        <f>INDEX(resultados!$A$2:$ZZ$486, 39, MATCH($B$3, resultados!$A$1:$ZZ$1, 0))</f>
        <v/>
      </c>
    </row>
    <row r="46">
      <c r="A46">
        <f>INDEX(resultados!$A$2:$ZZ$486, 40, MATCH($B$1, resultados!$A$1:$ZZ$1, 0))</f>
        <v/>
      </c>
      <c r="B46">
        <f>INDEX(resultados!$A$2:$ZZ$486, 40, MATCH($B$2, resultados!$A$1:$ZZ$1, 0))</f>
        <v/>
      </c>
      <c r="C46">
        <f>INDEX(resultados!$A$2:$ZZ$486, 40, MATCH($B$3, resultados!$A$1:$ZZ$1, 0))</f>
        <v/>
      </c>
    </row>
    <row r="47">
      <c r="A47">
        <f>INDEX(resultados!$A$2:$ZZ$486, 41, MATCH($B$1, resultados!$A$1:$ZZ$1, 0))</f>
        <v/>
      </c>
      <c r="B47">
        <f>INDEX(resultados!$A$2:$ZZ$486, 41, MATCH($B$2, resultados!$A$1:$ZZ$1, 0))</f>
        <v/>
      </c>
      <c r="C47">
        <f>INDEX(resultados!$A$2:$ZZ$486, 41, MATCH($B$3, resultados!$A$1:$ZZ$1, 0))</f>
        <v/>
      </c>
    </row>
    <row r="48">
      <c r="A48">
        <f>INDEX(resultados!$A$2:$ZZ$486, 42, MATCH($B$1, resultados!$A$1:$ZZ$1, 0))</f>
        <v/>
      </c>
      <c r="B48">
        <f>INDEX(resultados!$A$2:$ZZ$486, 42, MATCH($B$2, resultados!$A$1:$ZZ$1, 0))</f>
        <v/>
      </c>
      <c r="C48">
        <f>INDEX(resultados!$A$2:$ZZ$486, 42, MATCH($B$3, resultados!$A$1:$ZZ$1, 0))</f>
        <v/>
      </c>
    </row>
    <row r="49">
      <c r="A49">
        <f>INDEX(resultados!$A$2:$ZZ$486, 43, MATCH($B$1, resultados!$A$1:$ZZ$1, 0))</f>
        <v/>
      </c>
      <c r="B49">
        <f>INDEX(resultados!$A$2:$ZZ$486, 43, MATCH($B$2, resultados!$A$1:$ZZ$1, 0))</f>
        <v/>
      </c>
      <c r="C49">
        <f>INDEX(resultados!$A$2:$ZZ$486, 43, MATCH($B$3, resultados!$A$1:$ZZ$1, 0))</f>
        <v/>
      </c>
    </row>
    <row r="50">
      <c r="A50">
        <f>INDEX(resultados!$A$2:$ZZ$486, 44, MATCH($B$1, resultados!$A$1:$ZZ$1, 0))</f>
        <v/>
      </c>
      <c r="B50">
        <f>INDEX(resultados!$A$2:$ZZ$486, 44, MATCH($B$2, resultados!$A$1:$ZZ$1, 0))</f>
        <v/>
      </c>
      <c r="C50">
        <f>INDEX(resultados!$A$2:$ZZ$486, 44, MATCH($B$3, resultados!$A$1:$ZZ$1, 0))</f>
        <v/>
      </c>
    </row>
    <row r="51">
      <c r="A51">
        <f>INDEX(resultados!$A$2:$ZZ$486, 45, MATCH($B$1, resultados!$A$1:$ZZ$1, 0))</f>
        <v/>
      </c>
      <c r="B51">
        <f>INDEX(resultados!$A$2:$ZZ$486, 45, MATCH($B$2, resultados!$A$1:$ZZ$1, 0))</f>
        <v/>
      </c>
      <c r="C51">
        <f>INDEX(resultados!$A$2:$ZZ$486, 45, MATCH($B$3, resultados!$A$1:$ZZ$1, 0))</f>
        <v/>
      </c>
    </row>
    <row r="52">
      <c r="A52">
        <f>INDEX(resultados!$A$2:$ZZ$486, 46, MATCH($B$1, resultados!$A$1:$ZZ$1, 0))</f>
        <v/>
      </c>
      <c r="B52">
        <f>INDEX(resultados!$A$2:$ZZ$486, 46, MATCH($B$2, resultados!$A$1:$ZZ$1, 0))</f>
        <v/>
      </c>
      <c r="C52">
        <f>INDEX(resultados!$A$2:$ZZ$486, 46, MATCH($B$3, resultados!$A$1:$ZZ$1, 0))</f>
        <v/>
      </c>
    </row>
    <row r="53">
      <c r="A53">
        <f>INDEX(resultados!$A$2:$ZZ$486, 47, MATCH($B$1, resultados!$A$1:$ZZ$1, 0))</f>
        <v/>
      </c>
      <c r="B53">
        <f>INDEX(resultados!$A$2:$ZZ$486, 47, MATCH($B$2, resultados!$A$1:$ZZ$1, 0))</f>
        <v/>
      </c>
      <c r="C53">
        <f>INDEX(resultados!$A$2:$ZZ$486, 47, MATCH($B$3, resultados!$A$1:$ZZ$1, 0))</f>
        <v/>
      </c>
    </row>
    <row r="54">
      <c r="A54">
        <f>INDEX(resultados!$A$2:$ZZ$486, 48, MATCH($B$1, resultados!$A$1:$ZZ$1, 0))</f>
        <v/>
      </c>
      <c r="B54">
        <f>INDEX(resultados!$A$2:$ZZ$486, 48, MATCH($B$2, resultados!$A$1:$ZZ$1, 0))</f>
        <v/>
      </c>
      <c r="C54">
        <f>INDEX(resultados!$A$2:$ZZ$486, 48, MATCH($B$3, resultados!$A$1:$ZZ$1, 0))</f>
        <v/>
      </c>
    </row>
    <row r="55">
      <c r="A55">
        <f>INDEX(resultados!$A$2:$ZZ$486, 49, MATCH($B$1, resultados!$A$1:$ZZ$1, 0))</f>
        <v/>
      </c>
      <c r="B55">
        <f>INDEX(resultados!$A$2:$ZZ$486, 49, MATCH($B$2, resultados!$A$1:$ZZ$1, 0))</f>
        <v/>
      </c>
      <c r="C55">
        <f>INDEX(resultados!$A$2:$ZZ$486, 49, MATCH($B$3, resultados!$A$1:$ZZ$1, 0))</f>
        <v/>
      </c>
    </row>
    <row r="56">
      <c r="A56">
        <f>INDEX(resultados!$A$2:$ZZ$486, 50, MATCH($B$1, resultados!$A$1:$ZZ$1, 0))</f>
        <v/>
      </c>
      <c r="B56">
        <f>INDEX(resultados!$A$2:$ZZ$486, 50, MATCH($B$2, resultados!$A$1:$ZZ$1, 0))</f>
        <v/>
      </c>
      <c r="C56">
        <f>INDEX(resultados!$A$2:$ZZ$486, 50, MATCH($B$3, resultados!$A$1:$ZZ$1, 0))</f>
        <v/>
      </c>
    </row>
    <row r="57">
      <c r="A57">
        <f>INDEX(resultados!$A$2:$ZZ$486, 51, MATCH($B$1, resultados!$A$1:$ZZ$1, 0))</f>
        <v/>
      </c>
      <c r="B57">
        <f>INDEX(resultados!$A$2:$ZZ$486, 51, MATCH($B$2, resultados!$A$1:$ZZ$1, 0))</f>
        <v/>
      </c>
      <c r="C57">
        <f>INDEX(resultados!$A$2:$ZZ$486, 51, MATCH($B$3, resultados!$A$1:$ZZ$1, 0))</f>
        <v/>
      </c>
    </row>
    <row r="58">
      <c r="A58">
        <f>INDEX(resultados!$A$2:$ZZ$486, 52, MATCH($B$1, resultados!$A$1:$ZZ$1, 0))</f>
        <v/>
      </c>
      <c r="B58">
        <f>INDEX(resultados!$A$2:$ZZ$486, 52, MATCH($B$2, resultados!$A$1:$ZZ$1, 0))</f>
        <v/>
      </c>
      <c r="C58">
        <f>INDEX(resultados!$A$2:$ZZ$486, 52, MATCH($B$3, resultados!$A$1:$ZZ$1, 0))</f>
        <v/>
      </c>
    </row>
    <row r="59">
      <c r="A59">
        <f>INDEX(resultados!$A$2:$ZZ$486, 53, MATCH($B$1, resultados!$A$1:$ZZ$1, 0))</f>
        <v/>
      </c>
      <c r="B59">
        <f>INDEX(resultados!$A$2:$ZZ$486, 53, MATCH($B$2, resultados!$A$1:$ZZ$1, 0))</f>
        <v/>
      </c>
      <c r="C59">
        <f>INDEX(resultados!$A$2:$ZZ$486, 53, MATCH($B$3, resultados!$A$1:$ZZ$1, 0))</f>
        <v/>
      </c>
    </row>
    <row r="60">
      <c r="A60">
        <f>INDEX(resultados!$A$2:$ZZ$486, 54, MATCH($B$1, resultados!$A$1:$ZZ$1, 0))</f>
        <v/>
      </c>
      <c r="B60">
        <f>INDEX(resultados!$A$2:$ZZ$486, 54, MATCH($B$2, resultados!$A$1:$ZZ$1, 0))</f>
        <v/>
      </c>
      <c r="C60">
        <f>INDEX(resultados!$A$2:$ZZ$486, 54, MATCH($B$3, resultados!$A$1:$ZZ$1, 0))</f>
        <v/>
      </c>
    </row>
    <row r="61">
      <c r="A61">
        <f>INDEX(resultados!$A$2:$ZZ$486, 55, MATCH($B$1, resultados!$A$1:$ZZ$1, 0))</f>
        <v/>
      </c>
      <c r="B61">
        <f>INDEX(resultados!$A$2:$ZZ$486, 55, MATCH($B$2, resultados!$A$1:$ZZ$1, 0))</f>
        <v/>
      </c>
      <c r="C61">
        <f>INDEX(resultados!$A$2:$ZZ$486, 55, MATCH($B$3, resultados!$A$1:$ZZ$1, 0))</f>
        <v/>
      </c>
    </row>
    <row r="62">
      <c r="A62">
        <f>INDEX(resultados!$A$2:$ZZ$486, 56, MATCH($B$1, resultados!$A$1:$ZZ$1, 0))</f>
        <v/>
      </c>
      <c r="B62">
        <f>INDEX(resultados!$A$2:$ZZ$486, 56, MATCH($B$2, resultados!$A$1:$ZZ$1, 0))</f>
        <v/>
      </c>
      <c r="C62">
        <f>INDEX(resultados!$A$2:$ZZ$486, 56, MATCH($B$3, resultados!$A$1:$ZZ$1, 0))</f>
        <v/>
      </c>
    </row>
    <row r="63">
      <c r="A63">
        <f>INDEX(resultados!$A$2:$ZZ$486, 57, MATCH($B$1, resultados!$A$1:$ZZ$1, 0))</f>
        <v/>
      </c>
      <c r="B63">
        <f>INDEX(resultados!$A$2:$ZZ$486, 57, MATCH($B$2, resultados!$A$1:$ZZ$1, 0))</f>
        <v/>
      </c>
      <c r="C63">
        <f>INDEX(resultados!$A$2:$ZZ$486, 57, MATCH($B$3, resultados!$A$1:$ZZ$1, 0))</f>
        <v/>
      </c>
    </row>
    <row r="64">
      <c r="A64">
        <f>INDEX(resultados!$A$2:$ZZ$486, 58, MATCH($B$1, resultados!$A$1:$ZZ$1, 0))</f>
        <v/>
      </c>
      <c r="B64">
        <f>INDEX(resultados!$A$2:$ZZ$486, 58, MATCH($B$2, resultados!$A$1:$ZZ$1, 0))</f>
        <v/>
      </c>
      <c r="C64">
        <f>INDEX(resultados!$A$2:$ZZ$486, 58, MATCH($B$3, resultados!$A$1:$ZZ$1, 0))</f>
        <v/>
      </c>
    </row>
    <row r="65">
      <c r="A65">
        <f>INDEX(resultados!$A$2:$ZZ$486, 59, MATCH($B$1, resultados!$A$1:$ZZ$1, 0))</f>
        <v/>
      </c>
      <c r="B65">
        <f>INDEX(resultados!$A$2:$ZZ$486, 59, MATCH($B$2, resultados!$A$1:$ZZ$1, 0))</f>
        <v/>
      </c>
      <c r="C65">
        <f>INDEX(resultados!$A$2:$ZZ$486, 59, MATCH($B$3, resultados!$A$1:$ZZ$1, 0))</f>
        <v/>
      </c>
    </row>
    <row r="66">
      <c r="A66">
        <f>INDEX(resultados!$A$2:$ZZ$486, 60, MATCH($B$1, resultados!$A$1:$ZZ$1, 0))</f>
        <v/>
      </c>
      <c r="B66">
        <f>INDEX(resultados!$A$2:$ZZ$486, 60, MATCH($B$2, resultados!$A$1:$ZZ$1, 0))</f>
        <v/>
      </c>
      <c r="C66">
        <f>INDEX(resultados!$A$2:$ZZ$486, 60, MATCH($B$3, resultados!$A$1:$ZZ$1, 0))</f>
        <v/>
      </c>
    </row>
    <row r="67">
      <c r="A67">
        <f>INDEX(resultados!$A$2:$ZZ$486, 61, MATCH($B$1, resultados!$A$1:$ZZ$1, 0))</f>
        <v/>
      </c>
      <c r="B67">
        <f>INDEX(resultados!$A$2:$ZZ$486, 61, MATCH($B$2, resultados!$A$1:$ZZ$1, 0))</f>
        <v/>
      </c>
      <c r="C67">
        <f>INDEX(resultados!$A$2:$ZZ$486, 61, MATCH($B$3, resultados!$A$1:$ZZ$1, 0))</f>
        <v/>
      </c>
    </row>
    <row r="68">
      <c r="A68">
        <f>INDEX(resultados!$A$2:$ZZ$486, 62, MATCH($B$1, resultados!$A$1:$ZZ$1, 0))</f>
        <v/>
      </c>
      <c r="B68">
        <f>INDEX(resultados!$A$2:$ZZ$486, 62, MATCH($B$2, resultados!$A$1:$ZZ$1, 0))</f>
        <v/>
      </c>
      <c r="C68">
        <f>INDEX(resultados!$A$2:$ZZ$486, 62, MATCH($B$3, resultados!$A$1:$ZZ$1, 0))</f>
        <v/>
      </c>
    </row>
    <row r="69">
      <c r="A69">
        <f>INDEX(resultados!$A$2:$ZZ$486, 63, MATCH($B$1, resultados!$A$1:$ZZ$1, 0))</f>
        <v/>
      </c>
      <c r="B69">
        <f>INDEX(resultados!$A$2:$ZZ$486, 63, MATCH($B$2, resultados!$A$1:$ZZ$1, 0))</f>
        <v/>
      </c>
      <c r="C69">
        <f>INDEX(resultados!$A$2:$ZZ$486, 63, MATCH($B$3, resultados!$A$1:$ZZ$1, 0))</f>
        <v/>
      </c>
    </row>
    <row r="70">
      <c r="A70">
        <f>INDEX(resultados!$A$2:$ZZ$486, 64, MATCH($B$1, resultados!$A$1:$ZZ$1, 0))</f>
        <v/>
      </c>
      <c r="B70">
        <f>INDEX(resultados!$A$2:$ZZ$486, 64, MATCH($B$2, resultados!$A$1:$ZZ$1, 0))</f>
        <v/>
      </c>
      <c r="C70">
        <f>INDEX(resultados!$A$2:$ZZ$486, 64, MATCH($B$3, resultados!$A$1:$ZZ$1, 0))</f>
        <v/>
      </c>
    </row>
    <row r="71">
      <c r="A71">
        <f>INDEX(resultados!$A$2:$ZZ$486, 65, MATCH($B$1, resultados!$A$1:$ZZ$1, 0))</f>
        <v/>
      </c>
      <c r="B71">
        <f>INDEX(resultados!$A$2:$ZZ$486, 65, MATCH($B$2, resultados!$A$1:$ZZ$1, 0))</f>
        <v/>
      </c>
      <c r="C71">
        <f>INDEX(resultados!$A$2:$ZZ$486, 65, MATCH($B$3, resultados!$A$1:$ZZ$1, 0))</f>
        <v/>
      </c>
    </row>
    <row r="72">
      <c r="A72">
        <f>INDEX(resultados!$A$2:$ZZ$486, 66, MATCH($B$1, resultados!$A$1:$ZZ$1, 0))</f>
        <v/>
      </c>
      <c r="B72">
        <f>INDEX(resultados!$A$2:$ZZ$486, 66, MATCH($B$2, resultados!$A$1:$ZZ$1, 0))</f>
        <v/>
      </c>
      <c r="C72">
        <f>INDEX(resultados!$A$2:$ZZ$486, 66, MATCH($B$3, resultados!$A$1:$ZZ$1, 0))</f>
        <v/>
      </c>
    </row>
    <row r="73">
      <c r="A73">
        <f>INDEX(resultados!$A$2:$ZZ$486, 67, MATCH($B$1, resultados!$A$1:$ZZ$1, 0))</f>
        <v/>
      </c>
      <c r="B73">
        <f>INDEX(resultados!$A$2:$ZZ$486, 67, MATCH($B$2, resultados!$A$1:$ZZ$1, 0))</f>
        <v/>
      </c>
      <c r="C73">
        <f>INDEX(resultados!$A$2:$ZZ$486, 67, MATCH($B$3, resultados!$A$1:$ZZ$1, 0))</f>
        <v/>
      </c>
    </row>
    <row r="74">
      <c r="A74">
        <f>INDEX(resultados!$A$2:$ZZ$486, 68, MATCH($B$1, resultados!$A$1:$ZZ$1, 0))</f>
        <v/>
      </c>
      <c r="B74">
        <f>INDEX(resultados!$A$2:$ZZ$486, 68, MATCH($B$2, resultados!$A$1:$ZZ$1, 0))</f>
        <v/>
      </c>
      <c r="C74">
        <f>INDEX(resultados!$A$2:$ZZ$486, 68, MATCH($B$3, resultados!$A$1:$ZZ$1, 0))</f>
        <v/>
      </c>
    </row>
    <row r="75">
      <c r="A75">
        <f>INDEX(resultados!$A$2:$ZZ$486, 69, MATCH($B$1, resultados!$A$1:$ZZ$1, 0))</f>
        <v/>
      </c>
      <c r="B75">
        <f>INDEX(resultados!$A$2:$ZZ$486, 69, MATCH($B$2, resultados!$A$1:$ZZ$1, 0))</f>
        <v/>
      </c>
      <c r="C75">
        <f>INDEX(resultados!$A$2:$ZZ$486, 69, MATCH($B$3, resultados!$A$1:$ZZ$1, 0))</f>
        <v/>
      </c>
    </row>
    <row r="76">
      <c r="A76">
        <f>INDEX(resultados!$A$2:$ZZ$486, 70, MATCH($B$1, resultados!$A$1:$ZZ$1, 0))</f>
        <v/>
      </c>
      <c r="B76">
        <f>INDEX(resultados!$A$2:$ZZ$486, 70, MATCH($B$2, resultados!$A$1:$ZZ$1, 0))</f>
        <v/>
      </c>
      <c r="C76">
        <f>INDEX(resultados!$A$2:$ZZ$486, 70, MATCH($B$3, resultados!$A$1:$ZZ$1, 0))</f>
        <v/>
      </c>
    </row>
    <row r="77">
      <c r="A77">
        <f>INDEX(resultados!$A$2:$ZZ$486, 71, MATCH($B$1, resultados!$A$1:$ZZ$1, 0))</f>
        <v/>
      </c>
      <c r="B77">
        <f>INDEX(resultados!$A$2:$ZZ$486, 71, MATCH($B$2, resultados!$A$1:$ZZ$1, 0))</f>
        <v/>
      </c>
      <c r="C77">
        <f>INDEX(resultados!$A$2:$ZZ$486, 71, MATCH($B$3, resultados!$A$1:$ZZ$1, 0))</f>
        <v/>
      </c>
    </row>
    <row r="78">
      <c r="A78">
        <f>INDEX(resultados!$A$2:$ZZ$486, 72, MATCH($B$1, resultados!$A$1:$ZZ$1, 0))</f>
        <v/>
      </c>
      <c r="B78">
        <f>INDEX(resultados!$A$2:$ZZ$486, 72, MATCH($B$2, resultados!$A$1:$ZZ$1, 0))</f>
        <v/>
      </c>
      <c r="C78">
        <f>INDEX(resultados!$A$2:$ZZ$486, 72, MATCH($B$3, resultados!$A$1:$ZZ$1, 0))</f>
        <v/>
      </c>
    </row>
    <row r="79">
      <c r="A79">
        <f>INDEX(resultados!$A$2:$ZZ$486, 73, MATCH($B$1, resultados!$A$1:$ZZ$1, 0))</f>
        <v/>
      </c>
      <c r="B79">
        <f>INDEX(resultados!$A$2:$ZZ$486, 73, MATCH($B$2, resultados!$A$1:$ZZ$1, 0))</f>
        <v/>
      </c>
      <c r="C79">
        <f>INDEX(resultados!$A$2:$ZZ$486, 73, MATCH($B$3, resultados!$A$1:$ZZ$1, 0))</f>
        <v/>
      </c>
    </row>
    <row r="80">
      <c r="A80">
        <f>INDEX(resultados!$A$2:$ZZ$486, 74, MATCH($B$1, resultados!$A$1:$ZZ$1, 0))</f>
        <v/>
      </c>
      <c r="B80">
        <f>INDEX(resultados!$A$2:$ZZ$486, 74, MATCH($B$2, resultados!$A$1:$ZZ$1, 0))</f>
        <v/>
      </c>
      <c r="C80">
        <f>INDEX(resultados!$A$2:$ZZ$486, 74, MATCH($B$3, resultados!$A$1:$ZZ$1, 0))</f>
        <v/>
      </c>
    </row>
    <row r="81">
      <c r="A81">
        <f>INDEX(resultados!$A$2:$ZZ$486, 75, MATCH($B$1, resultados!$A$1:$ZZ$1, 0))</f>
        <v/>
      </c>
      <c r="B81">
        <f>INDEX(resultados!$A$2:$ZZ$486, 75, MATCH($B$2, resultados!$A$1:$ZZ$1, 0))</f>
        <v/>
      </c>
      <c r="C81">
        <f>INDEX(resultados!$A$2:$ZZ$486, 75, MATCH($B$3, resultados!$A$1:$ZZ$1, 0))</f>
        <v/>
      </c>
    </row>
    <row r="82">
      <c r="A82">
        <f>INDEX(resultados!$A$2:$ZZ$486, 76, MATCH($B$1, resultados!$A$1:$ZZ$1, 0))</f>
        <v/>
      </c>
      <c r="B82">
        <f>INDEX(resultados!$A$2:$ZZ$486, 76, MATCH($B$2, resultados!$A$1:$ZZ$1, 0))</f>
        <v/>
      </c>
      <c r="C82">
        <f>INDEX(resultados!$A$2:$ZZ$486, 76, MATCH($B$3, resultados!$A$1:$ZZ$1, 0))</f>
        <v/>
      </c>
    </row>
    <row r="83">
      <c r="A83">
        <f>INDEX(resultados!$A$2:$ZZ$486, 77, MATCH($B$1, resultados!$A$1:$ZZ$1, 0))</f>
        <v/>
      </c>
      <c r="B83">
        <f>INDEX(resultados!$A$2:$ZZ$486, 77, MATCH($B$2, resultados!$A$1:$ZZ$1, 0))</f>
        <v/>
      </c>
      <c r="C83">
        <f>INDEX(resultados!$A$2:$ZZ$486, 77, MATCH($B$3, resultados!$A$1:$ZZ$1, 0))</f>
        <v/>
      </c>
    </row>
    <row r="84">
      <c r="A84">
        <f>INDEX(resultados!$A$2:$ZZ$486, 78, MATCH($B$1, resultados!$A$1:$ZZ$1, 0))</f>
        <v/>
      </c>
      <c r="B84">
        <f>INDEX(resultados!$A$2:$ZZ$486, 78, MATCH($B$2, resultados!$A$1:$ZZ$1, 0))</f>
        <v/>
      </c>
      <c r="C84">
        <f>INDEX(resultados!$A$2:$ZZ$486, 78, MATCH($B$3, resultados!$A$1:$ZZ$1, 0))</f>
        <v/>
      </c>
    </row>
    <row r="85">
      <c r="A85">
        <f>INDEX(resultados!$A$2:$ZZ$486, 79, MATCH($B$1, resultados!$A$1:$ZZ$1, 0))</f>
        <v/>
      </c>
      <c r="B85">
        <f>INDEX(resultados!$A$2:$ZZ$486, 79, MATCH($B$2, resultados!$A$1:$ZZ$1, 0))</f>
        <v/>
      </c>
      <c r="C85">
        <f>INDEX(resultados!$A$2:$ZZ$486, 79, MATCH($B$3, resultados!$A$1:$ZZ$1, 0))</f>
        <v/>
      </c>
    </row>
    <row r="86">
      <c r="A86">
        <f>INDEX(resultados!$A$2:$ZZ$486, 80, MATCH($B$1, resultados!$A$1:$ZZ$1, 0))</f>
        <v/>
      </c>
      <c r="B86">
        <f>INDEX(resultados!$A$2:$ZZ$486, 80, MATCH($B$2, resultados!$A$1:$ZZ$1, 0))</f>
        <v/>
      </c>
      <c r="C86">
        <f>INDEX(resultados!$A$2:$ZZ$486, 80, MATCH($B$3, resultados!$A$1:$ZZ$1, 0))</f>
        <v/>
      </c>
    </row>
    <row r="87">
      <c r="A87">
        <f>INDEX(resultados!$A$2:$ZZ$486, 81, MATCH($B$1, resultados!$A$1:$ZZ$1, 0))</f>
        <v/>
      </c>
      <c r="B87">
        <f>INDEX(resultados!$A$2:$ZZ$486, 81, MATCH($B$2, resultados!$A$1:$ZZ$1, 0))</f>
        <v/>
      </c>
      <c r="C87">
        <f>INDEX(resultados!$A$2:$ZZ$486, 81, MATCH($B$3, resultados!$A$1:$ZZ$1, 0))</f>
        <v/>
      </c>
    </row>
    <row r="88">
      <c r="A88">
        <f>INDEX(resultados!$A$2:$ZZ$486, 82, MATCH($B$1, resultados!$A$1:$ZZ$1, 0))</f>
        <v/>
      </c>
      <c r="B88">
        <f>INDEX(resultados!$A$2:$ZZ$486, 82, MATCH($B$2, resultados!$A$1:$ZZ$1, 0))</f>
        <v/>
      </c>
      <c r="C88">
        <f>INDEX(resultados!$A$2:$ZZ$486, 82, MATCH($B$3, resultados!$A$1:$ZZ$1, 0))</f>
        <v/>
      </c>
    </row>
    <row r="89">
      <c r="A89">
        <f>INDEX(resultados!$A$2:$ZZ$486, 83, MATCH($B$1, resultados!$A$1:$ZZ$1, 0))</f>
        <v/>
      </c>
      <c r="B89">
        <f>INDEX(resultados!$A$2:$ZZ$486, 83, MATCH($B$2, resultados!$A$1:$ZZ$1, 0))</f>
        <v/>
      </c>
      <c r="C89">
        <f>INDEX(resultados!$A$2:$ZZ$486, 83, MATCH($B$3, resultados!$A$1:$ZZ$1, 0))</f>
        <v/>
      </c>
    </row>
    <row r="90">
      <c r="A90">
        <f>INDEX(resultados!$A$2:$ZZ$486, 84, MATCH($B$1, resultados!$A$1:$ZZ$1, 0))</f>
        <v/>
      </c>
      <c r="B90">
        <f>INDEX(resultados!$A$2:$ZZ$486, 84, MATCH($B$2, resultados!$A$1:$ZZ$1, 0))</f>
        <v/>
      </c>
      <c r="C90">
        <f>INDEX(resultados!$A$2:$ZZ$486, 84, MATCH($B$3, resultados!$A$1:$ZZ$1, 0))</f>
        <v/>
      </c>
    </row>
    <row r="91">
      <c r="A91">
        <f>INDEX(resultados!$A$2:$ZZ$486, 85, MATCH($B$1, resultados!$A$1:$ZZ$1, 0))</f>
        <v/>
      </c>
      <c r="B91">
        <f>INDEX(resultados!$A$2:$ZZ$486, 85, MATCH($B$2, resultados!$A$1:$ZZ$1, 0))</f>
        <v/>
      </c>
      <c r="C91">
        <f>INDEX(resultados!$A$2:$ZZ$486, 85, MATCH($B$3, resultados!$A$1:$ZZ$1, 0))</f>
        <v/>
      </c>
    </row>
    <row r="92">
      <c r="A92">
        <f>INDEX(resultados!$A$2:$ZZ$486, 86, MATCH($B$1, resultados!$A$1:$ZZ$1, 0))</f>
        <v/>
      </c>
      <c r="B92">
        <f>INDEX(resultados!$A$2:$ZZ$486, 86, MATCH($B$2, resultados!$A$1:$ZZ$1, 0))</f>
        <v/>
      </c>
      <c r="C92">
        <f>INDEX(resultados!$A$2:$ZZ$486, 86, MATCH($B$3, resultados!$A$1:$ZZ$1, 0))</f>
        <v/>
      </c>
    </row>
    <row r="93">
      <c r="A93">
        <f>INDEX(resultados!$A$2:$ZZ$486, 87, MATCH($B$1, resultados!$A$1:$ZZ$1, 0))</f>
        <v/>
      </c>
      <c r="B93">
        <f>INDEX(resultados!$A$2:$ZZ$486, 87, MATCH($B$2, resultados!$A$1:$ZZ$1, 0))</f>
        <v/>
      </c>
      <c r="C93">
        <f>INDEX(resultados!$A$2:$ZZ$486, 87, MATCH($B$3, resultados!$A$1:$ZZ$1, 0))</f>
        <v/>
      </c>
    </row>
    <row r="94">
      <c r="A94">
        <f>INDEX(resultados!$A$2:$ZZ$486, 88, MATCH($B$1, resultados!$A$1:$ZZ$1, 0))</f>
        <v/>
      </c>
      <c r="B94">
        <f>INDEX(resultados!$A$2:$ZZ$486, 88, MATCH($B$2, resultados!$A$1:$ZZ$1, 0))</f>
        <v/>
      </c>
      <c r="C94">
        <f>INDEX(resultados!$A$2:$ZZ$486, 88, MATCH($B$3, resultados!$A$1:$ZZ$1, 0))</f>
        <v/>
      </c>
    </row>
    <row r="95">
      <c r="A95">
        <f>INDEX(resultados!$A$2:$ZZ$486, 89, MATCH($B$1, resultados!$A$1:$ZZ$1, 0))</f>
        <v/>
      </c>
      <c r="B95">
        <f>INDEX(resultados!$A$2:$ZZ$486, 89, MATCH($B$2, resultados!$A$1:$ZZ$1, 0))</f>
        <v/>
      </c>
      <c r="C95">
        <f>INDEX(resultados!$A$2:$ZZ$486, 89, MATCH($B$3, resultados!$A$1:$ZZ$1, 0))</f>
        <v/>
      </c>
    </row>
    <row r="96">
      <c r="A96">
        <f>INDEX(resultados!$A$2:$ZZ$486, 90, MATCH($B$1, resultados!$A$1:$ZZ$1, 0))</f>
        <v/>
      </c>
      <c r="B96">
        <f>INDEX(resultados!$A$2:$ZZ$486, 90, MATCH($B$2, resultados!$A$1:$ZZ$1, 0))</f>
        <v/>
      </c>
      <c r="C96">
        <f>INDEX(resultados!$A$2:$ZZ$486, 90, MATCH($B$3, resultados!$A$1:$ZZ$1, 0))</f>
        <v/>
      </c>
    </row>
    <row r="97">
      <c r="A97">
        <f>INDEX(resultados!$A$2:$ZZ$486, 91, MATCH($B$1, resultados!$A$1:$ZZ$1, 0))</f>
        <v/>
      </c>
      <c r="B97">
        <f>INDEX(resultados!$A$2:$ZZ$486, 91, MATCH($B$2, resultados!$A$1:$ZZ$1, 0))</f>
        <v/>
      </c>
      <c r="C97">
        <f>INDEX(resultados!$A$2:$ZZ$486, 91, MATCH($B$3, resultados!$A$1:$ZZ$1, 0))</f>
        <v/>
      </c>
    </row>
    <row r="98">
      <c r="A98">
        <f>INDEX(resultados!$A$2:$ZZ$486, 92, MATCH($B$1, resultados!$A$1:$ZZ$1, 0))</f>
        <v/>
      </c>
      <c r="B98">
        <f>INDEX(resultados!$A$2:$ZZ$486, 92, MATCH($B$2, resultados!$A$1:$ZZ$1, 0))</f>
        <v/>
      </c>
      <c r="C98">
        <f>INDEX(resultados!$A$2:$ZZ$486, 92, MATCH($B$3, resultados!$A$1:$ZZ$1, 0))</f>
        <v/>
      </c>
    </row>
    <row r="99">
      <c r="A99">
        <f>INDEX(resultados!$A$2:$ZZ$486, 93, MATCH($B$1, resultados!$A$1:$ZZ$1, 0))</f>
        <v/>
      </c>
      <c r="B99">
        <f>INDEX(resultados!$A$2:$ZZ$486, 93, MATCH($B$2, resultados!$A$1:$ZZ$1, 0))</f>
        <v/>
      </c>
      <c r="C99">
        <f>INDEX(resultados!$A$2:$ZZ$486, 93, MATCH($B$3, resultados!$A$1:$ZZ$1, 0))</f>
        <v/>
      </c>
    </row>
    <row r="100">
      <c r="A100">
        <f>INDEX(resultados!$A$2:$ZZ$486, 94, MATCH($B$1, resultados!$A$1:$ZZ$1, 0))</f>
        <v/>
      </c>
      <c r="B100">
        <f>INDEX(resultados!$A$2:$ZZ$486, 94, MATCH($B$2, resultados!$A$1:$ZZ$1, 0))</f>
        <v/>
      </c>
      <c r="C100">
        <f>INDEX(resultados!$A$2:$ZZ$486, 94, MATCH($B$3, resultados!$A$1:$ZZ$1, 0))</f>
        <v/>
      </c>
    </row>
    <row r="101">
      <c r="A101">
        <f>INDEX(resultados!$A$2:$ZZ$486, 95, MATCH($B$1, resultados!$A$1:$ZZ$1, 0))</f>
        <v/>
      </c>
      <c r="B101">
        <f>INDEX(resultados!$A$2:$ZZ$486, 95, MATCH($B$2, resultados!$A$1:$ZZ$1, 0))</f>
        <v/>
      </c>
      <c r="C101">
        <f>INDEX(resultados!$A$2:$ZZ$486, 95, MATCH($B$3, resultados!$A$1:$ZZ$1, 0))</f>
        <v/>
      </c>
    </row>
    <row r="102">
      <c r="A102">
        <f>INDEX(resultados!$A$2:$ZZ$486, 96, MATCH($B$1, resultados!$A$1:$ZZ$1, 0))</f>
        <v/>
      </c>
      <c r="B102">
        <f>INDEX(resultados!$A$2:$ZZ$486, 96, MATCH($B$2, resultados!$A$1:$ZZ$1, 0))</f>
        <v/>
      </c>
      <c r="C102">
        <f>INDEX(resultados!$A$2:$ZZ$486, 96, MATCH($B$3, resultados!$A$1:$ZZ$1, 0))</f>
        <v/>
      </c>
    </row>
    <row r="103">
      <c r="A103">
        <f>INDEX(resultados!$A$2:$ZZ$486, 97, MATCH($B$1, resultados!$A$1:$ZZ$1, 0))</f>
        <v/>
      </c>
      <c r="B103">
        <f>INDEX(resultados!$A$2:$ZZ$486, 97, MATCH($B$2, resultados!$A$1:$ZZ$1, 0))</f>
        <v/>
      </c>
      <c r="C103">
        <f>INDEX(resultados!$A$2:$ZZ$486, 97, MATCH($B$3, resultados!$A$1:$ZZ$1, 0))</f>
        <v/>
      </c>
    </row>
    <row r="104">
      <c r="A104">
        <f>INDEX(resultados!$A$2:$ZZ$486, 98, MATCH($B$1, resultados!$A$1:$ZZ$1, 0))</f>
        <v/>
      </c>
      <c r="B104">
        <f>INDEX(resultados!$A$2:$ZZ$486, 98, MATCH($B$2, resultados!$A$1:$ZZ$1, 0))</f>
        <v/>
      </c>
      <c r="C104">
        <f>INDEX(resultados!$A$2:$ZZ$486, 98, MATCH($B$3, resultados!$A$1:$ZZ$1, 0))</f>
        <v/>
      </c>
    </row>
    <row r="105">
      <c r="A105">
        <f>INDEX(resultados!$A$2:$ZZ$486, 99, MATCH($B$1, resultados!$A$1:$ZZ$1, 0))</f>
        <v/>
      </c>
      <c r="B105">
        <f>INDEX(resultados!$A$2:$ZZ$486, 99, MATCH($B$2, resultados!$A$1:$ZZ$1, 0))</f>
        <v/>
      </c>
      <c r="C105">
        <f>INDEX(resultados!$A$2:$ZZ$486, 99, MATCH($B$3, resultados!$A$1:$ZZ$1, 0))</f>
        <v/>
      </c>
    </row>
    <row r="106">
      <c r="A106">
        <f>INDEX(resultados!$A$2:$ZZ$486, 100, MATCH($B$1, resultados!$A$1:$ZZ$1, 0))</f>
        <v/>
      </c>
      <c r="B106">
        <f>INDEX(resultados!$A$2:$ZZ$486, 100, MATCH($B$2, resultados!$A$1:$ZZ$1, 0))</f>
        <v/>
      </c>
      <c r="C106">
        <f>INDEX(resultados!$A$2:$ZZ$486, 100, MATCH($B$3, resultados!$A$1:$ZZ$1, 0))</f>
        <v/>
      </c>
    </row>
    <row r="107">
      <c r="A107">
        <f>INDEX(resultados!$A$2:$ZZ$486, 101, MATCH($B$1, resultados!$A$1:$ZZ$1, 0))</f>
        <v/>
      </c>
      <c r="B107">
        <f>INDEX(resultados!$A$2:$ZZ$486, 101, MATCH($B$2, resultados!$A$1:$ZZ$1, 0))</f>
        <v/>
      </c>
      <c r="C107">
        <f>INDEX(resultados!$A$2:$ZZ$486, 101, MATCH($B$3, resultados!$A$1:$ZZ$1, 0))</f>
        <v/>
      </c>
    </row>
    <row r="108">
      <c r="A108">
        <f>INDEX(resultados!$A$2:$ZZ$486, 102, MATCH($B$1, resultados!$A$1:$ZZ$1, 0))</f>
        <v/>
      </c>
      <c r="B108">
        <f>INDEX(resultados!$A$2:$ZZ$486, 102, MATCH($B$2, resultados!$A$1:$ZZ$1, 0))</f>
        <v/>
      </c>
      <c r="C108">
        <f>INDEX(resultados!$A$2:$ZZ$486, 102, MATCH($B$3, resultados!$A$1:$ZZ$1, 0))</f>
        <v/>
      </c>
    </row>
    <row r="109">
      <c r="A109">
        <f>INDEX(resultados!$A$2:$ZZ$486, 103, MATCH($B$1, resultados!$A$1:$ZZ$1, 0))</f>
        <v/>
      </c>
      <c r="B109">
        <f>INDEX(resultados!$A$2:$ZZ$486, 103, MATCH($B$2, resultados!$A$1:$ZZ$1, 0))</f>
        <v/>
      </c>
      <c r="C109">
        <f>INDEX(resultados!$A$2:$ZZ$486, 103, MATCH($B$3, resultados!$A$1:$ZZ$1, 0))</f>
        <v/>
      </c>
    </row>
    <row r="110">
      <c r="A110">
        <f>INDEX(resultados!$A$2:$ZZ$486, 104, MATCH($B$1, resultados!$A$1:$ZZ$1, 0))</f>
        <v/>
      </c>
      <c r="B110">
        <f>INDEX(resultados!$A$2:$ZZ$486, 104, MATCH($B$2, resultados!$A$1:$ZZ$1, 0))</f>
        <v/>
      </c>
      <c r="C110">
        <f>INDEX(resultados!$A$2:$ZZ$486, 104, MATCH($B$3, resultados!$A$1:$ZZ$1, 0))</f>
        <v/>
      </c>
    </row>
    <row r="111">
      <c r="A111">
        <f>INDEX(resultados!$A$2:$ZZ$486, 105, MATCH($B$1, resultados!$A$1:$ZZ$1, 0))</f>
        <v/>
      </c>
      <c r="B111">
        <f>INDEX(resultados!$A$2:$ZZ$486, 105, MATCH($B$2, resultados!$A$1:$ZZ$1, 0))</f>
        <v/>
      </c>
      <c r="C111">
        <f>INDEX(resultados!$A$2:$ZZ$486, 105, MATCH($B$3, resultados!$A$1:$ZZ$1, 0))</f>
        <v/>
      </c>
    </row>
    <row r="112">
      <c r="A112">
        <f>INDEX(resultados!$A$2:$ZZ$486, 106, MATCH($B$1, resultados!$A$1:$ZZ$1, 0))</f>
        <v/>
      </c>
      <c r="B112">
        <f>INDEX(resultados!$A$2:$ZZ$486, 106, MATCH($B$2, resultados!$A$1:$ZZ$1, 0))</f>
        <v/>
      </c>
      <c r="C112">
        <f>INDEX(resultados!$A$2:$ZZ$486, 106, MATCH($B$3, resultados!$A$1:$ZZ$1, 0))</f>
        <v/>
      </c>
    </row>
    <row r="113">
      <c r="A113">
        <f>INDEX(resultados!$A$2:$ZZ$486, 107, MATCH($B$1, resultados!$A$1:$ZZ$1, 0))</f>
        <v/>
      </c>
      <c r="B113">
        <f>INDEX(resultados!$A$2:$ZZ$486, 107, MATCH($B$2, resultados!$A$1:$ZZ$1, 0))</f>
        <v/>
      </c>
      <c r="C113">
        <f>INDEX(resultados!$A$2:$ZZ$486, 107, MATCH($B$3, resultados!$A$1:$ZZ$1, 0))</f>
        <v/>
      </c>
    </row>
    <row r="114">
      <c r="A114">
        <f>INDEX(resultados!$A$2:$ZZ$486, 108, MATCH($B$1, resultados!$A$1:$ZZ$1, 0))</f>
        <v/>
      </c>
      <c r="B114">
        <f>INDEX(resultados!$A$2:$ZZ$486, 108, MATCH($B$2, resultados!$A$1:$ZZ$1, 0))</f>
        <v/>
      </c>
      <c r="C114">
        <f>INDEX(resultados!$A$2:$ZZ$486, 108, MATCH($B$3, resultados!$A$1:$ZZ$1, 0))</f>
        <v/>
      </c>
    </row>
    <row r="115">
      <c r="A115">
        <f>INDEX(resultados!$A$2:$ZZ$486, 109, MATCH($B$1, resultados!$A$1:$ZZ$1, 0))</f>
        <v/>
      </c>
      <c r="B115">
        <f>INDEX(resultados!$A$2:$ZZ$486, 109, MATCH($B$2, resultados!$A$1:$ZZ$1, 0))</f>
        <v/>
      </c>
      <c r="C115">
        <f>INDEX(resultados!$A$2:$ZZ$486, 109, MATCH($B$3, resultados!$A$1:$ZZ$1, 0))</f>
        <v/>
      </c>
    </row>
    <row r="116">
      <c r="A116">
        <f>INDEX(resultados!$A$2:$ZZ$486, 110, MATCH($B$1, resultados!$A$1:$ZZ$1, 0))</f>
        <v/>
      </c>
      <c r="B116">
        <f>INDEX(resultados!$A$2:$ZZ$486, 110, MATCH($B$2, resultados!$A$1:$ZZ$1, 0))</f>
        <v/>
      </c>
      <c r="C116">
        <f>INDEX(resultados!$A$2:$ZZ$486, 110, MATCH($B$3, resultados!$A$1:$ZZ$1, 0))</f>
        <v/>
      </c>
    </row>
    <row r="117">
      <c r="A117">
        <f>INDEX(resultados!$A$2:$ZZ$486, 111, MATCH($B$1, resultados!$A$1:$ZZ$1, 0))</f>
        <v/>
      </c>
      <c r="B117">
        <f>INDEX(resultados!$A$2:$ZZ$486, 111, MATCH($B$2, resultados!$A$1:$ZZ$1, 0))</f>
        <v/>
      </c>
      <c r="C117">
        <f>INDEX(resultados!$A$2:$ZZ$486, 111, MATCH($B$3, resultados!$A$1:$ZZ$1, 0))</f>
        <v/>
      </c>
    </row>
    <row r="118">
      <c r="A118">
        <f>INDEX(resultados!$A$2:$ZZ$486, 112, MATCH($B$1, resultados!$A$1:$ZZ$1, 0))</f>
        <v/>
      </c>
      <c r="B118">
        <f>INDEX(resultados!$A$2:$ZZ$486, 112, MATCH($B$2, resultados!$A$1:$ZZ$1, 0))</f>
        <v/>
      </c>
      <c r="C118">
        <f>INDEX(resultados!$A$2:$ZZ$486, 112, MATCH($B$3, resultados!$A$1:$ZZ$1, 0))</f>
        <v/>
      </c>
    </row>
    <row r="119">
      <c r="A119">
        <f>INDEX(resultados!$A$2:$ZZ$486, 113, MATCH($B$1, resultados!$A$1:$ZZ$1, 0))</f>
        <v/>
      </c>
      <c r="B119">
        <f>INDEX(resultados!$A$2:$ZZ$486, 113, MATCH($B$2, resultados!$A$1:$ZZ$1, 0))</f>
        <v/>
      </c>
      <c r="C119">
        <f>INDEX(resultados!$A$2:$ZZ$486, 113, MATCH($B$3, resultados!$A$1:$ZZ$1, 0))</f>
        <v/>
      </c>
    </row>
    <row r="120">
      <c r="A120">
        <f>INDEX(resultados!$A$2:$ZZ$486, 114, MATCH($B$1, resultados!$A$1:$ZZ$1, 0))</f>
        <v/>
      </c>
      <c r="B120">
        <f>INDEX(resultados!$A$2:$ZZ$486, 114, MATCH($B$2, resultados!$A$1:$ZZ$1, 0))</f>
        <v/>
      </c>
      <c r="C120">
        <f>INDEX(resultados!$A$2:$ZZ$486, 114, MATCH($B$3, resultados!$A$1:$ZZ$1, 0))</f>
        <v/>
      </c>
    </row>
    <row r="121">
      <c r="A121">
        <f>INDEX(resultados!$A$2:$ZZ$486, 115, MATCH($B$1, resultados!$A$1:$ZZ$1, 0))</f>
        <v/>
      </c>
      <c r="B121">
        <f>INDEX(resultados!$A$2:$ZZ$486, 115, MATCH($B$2, resultados!$A$1:$ZZ$1, 0))</f>
        <v/>
      </c>
      <c r="C121">
        <f>INDEX(resultados!$A$2:$ZZ$486, 115, MATCH($B$3, resultados!$A$1:$ZZ$1, 0))</f>
        <v/>
      </c>
    </row>
    <row r="122">
      <c r="A122">
        <f>INDEX(resultados!$A$2:$ZZ$486, 116, MATCH($B$1, resultados!$A$1:$ZZ$1, 0))</f>
        <v/>
      </c>
      <c r="B122">
        <f>INDEX(resultados!$A$2:$ZZ$486, 116, MATCH($B$2, resultados!$A$1:$ZZ$1, 0))</f>
        <v/>
      </c>
      <c r="C122">
        <f>INDEX(resultados!$A$2:$ZZ$486, 116, MATCH($B$3, resultados!$A$1:$ZZ$1, 0))</f>
        <v/>
      </c>
    </row>
    <row r="123">
      <c r="A123">
        <f>INDEX(resultados!$A$2:$ZZ$486, 117, MATCH($B$1, resultados!$A$1:$ZZ$1, 0))</f>
        <v/>
      </c>
      <c r="B123">
        <f>INDEX(resultados!$A$2:$ZZ$486, 117, MATCH($B$2, resultados!$A$1:$ZZ$1, 0))</f>
        <v/>
      </c>
      <c r="C123">
        <f>INDEX(resultados!$A$2:$ZZ$486, 117, MATCH($B$3, resultados!$A$1:$ZZ$1, 0))</f>
        <v/>
      </c>
    </row>
    <row r="124">
      <c r="A124">
        <f>INDEX(resultados!$A$2:$ZZ$486, 118, MATCH($B$1, resultados!$A$1:$ZZ$1, 0))</f>
        <v/>
      </c>
      <c r="B124">
        <f>INDEX(resultados!$A$2:$ZZ$486, 118, MATCH($B$2, resultados!$A$1:$ZZ$1, 0))</f>
        <v/>
      </c>
      <c r="C124">
        <f>INDEX(resultados!$A$2:$ZZ$486, 118, MATCH($B$3, resultados!$A$1:$ZZ$1, 0))</f>
        <v/>
      </c>
    </row>
    <row r="125">
      <c r="A125">
        <f>INDEX(resultados!$A$2:$ZZ$486, 119, MATCH($B$1, resultados!$A$1:$ZZ$1, 0))</f>
        <v/>
      </c>
      <c r="B125">
        <f>INDEX(resultados!$A$2:$ZZ$486, 119, MATCH($B$2, resultados!$A$1:$ZZ$1, 0))</f>
        <v/>
      </c>
      <c r="C125">
        <f>INDEX(resultados!$A$2:$ZZ$486, 119, MATCH($B$3, resultados!$A$1:$ZZ$1, 0))</f>
        <v/>
      </c>
    </row>
    <row r="126">
      <c r="A126">
        <f>INDEX(resultados!$A$2:$ZZ$486, 120, MATCH($B$1, resultados!$A$1:$ZZ$1, 0))</f>
        <v/>
      </c>
      <c r="B126">
        <f>INDEX(resultados!$A$2:$ZZ$486, 120, MATCH($B$2, resultados!$A$1:$ZZ$1, 0))</f>
        <v/>
      </c>
      <c r="C126">
        <f>INDEX(resultados!$A$2:$ZZ$486, 120, MATCH($B$3, resultados!$A$1:$ZZ$1, 0))</f>
        <v/>
      </c>
    </row>
    <row r="127">
      <c r="A127">
        <f>INDEX(resultados!$A$2:$ZZ$486, 121, MATCH($B$1, resultados!$A$1:$ZZ$1, 0))</f>
        <v/>
      </c>
      <c r="B127">
        <f>INDEX(resultados!$A$2:$ZZ$486, 121, MATCH($B$2, resultados!$A$1:$ZZ$1, 0))</f>
        <v/>
      </c>
      <c r="C127">
        <f>INDEX(resultados!$A$2:$ZZ$486, 121, MATCH($B$3, resultados!$A$1:$ZZ$1, 0))</f>
        <v/>
      </c>
    </row>
    <row r="128">
      <c r="A128">
        <f>INDEX(resultados!$A$2:$ZZ$486, 122, MATCH($B$1, resultados!$A$1:$ZZ$1, 0))</f>
        <v/>
      </c>
      <c r="B128">
        <f>INDEX(resultados!$A$2:$ZZ$486, 122, MATCH($B$2, resultados!$A$1:$ZZ$1, 0))</f>
        <v/>
      </c>
      <c r="C128">
        <f>INDEX(resultados!$A$2:$ZZ$486, 122, MATCH($B$3, resultados!$A$1:$ZZ$1, 0))</f>
        <v/>
      </c>
    </row>
    <row r="129">
      <c r="A129">
        <f>INDEX(resultados!$A$2:$ZZ$486, 123, MATCH($B$1, resultados!$A$1:$ZZ$1, 0))</f>
        <v/>
      </c>
      <c r="B129">
        <f>INDEX(resultados!$A$2:$ZZ$486, 123, MATCH($B$2, resultados!$A$1:$ZZ$1, 0))</f>
        <v/>
      </c>
      <c r="C129">
        <f>INDEX(resultados!$A$2:$ZZ$486, 123, MATCH($B$3, resultados!$A$1:$ZZ$1, 0))</f>
        <v/>
      </c>
    </row>
    <row r="130">
      <c r="A130">
        <f>INDEX(resultados!$A$2:$ZZ$486, 124, MATCH($B$1, resultados!$A$1:$ZZ$1, 0))</f>
        <v/>
      </c>
      <c r="B130">
        <f>INDEX(resultados!$A$2:$ZZ$486, 124, MATCH($B$2, resultados!$A$1:$ZZ$1, 0))</f>
        <v/>
      </c>
      <c r="C130">
        <f>INDEX(resultados!$A$2:$ZZ$486, 124, MATCH($B$3, resultados!$A$1:$ZZ$1, 0))</f>
        <v/>
      </c>
    </row>
    <row r="131">
      <c r="A131">
        <f>INDEX(resultados!$A$2:$ZZ$486, 125, MATCH($B$1, resultados!$A$1:$ZZ$1, 0))</f>
        <v/>
      </c>
      <c r="B131">
        <f>INDEX(resultados!$A$2:$ZZ$486, 125, MATCH($B$2, resultados!$A$1:$ZZ$1, 0))</f>
        <v/>
      </c>
      <c r="C131">
        <f>INDEX(resultados!$A$2:$ZZ$486, 125, MATCH($B$3, resultados!$A$1:$ZZ$1, 0))</f>
        <v/>
      </c>
    </row>
    <row r="132">
      <c r="A132">
        <f>INDEX(resultados!$A$2:$ZZ$486, 126, MATCH($B$1, resultados!$A$1:$ZZ$1, 0))</f>
        <v/>
      </c>
      <c r="B132">
        <f>INDEX(resultados!$A$2:$ZZ$486, 126, MATCH($B$2, resultados!$A$1:$ZZ$1, 0))</f>
        <v/>
      </c>
      <c r="C132">
        <f>INDEX(resultados!$A$2:$ZZ$486, 126, MATCH($B$3, resultados!$A$1:$ZZ$1, 0))</f>
        <v/>
      </c>
    </row>
    <row r="133">
      <c r="A133">
        <f>INDEX(resultados!$A$2:$ZZ$486, 127, MATCH($B$1, resultados!$A$1:$ZZ$1, 0))</f>
        <v/>
      </c>
      <c r="B133">
        <f>INDEX(resultados!$A$2:$ZZ$486, 127, MATCH($B$2, resultados!$A$1:$ZZ$1, 0))</f>
        <v/>
      </c>
      <c r="C133">
        <f>INDEX(resultados!$A$2:$ZZ$486, 127, MATCH($B$3, resultados!$A$1:$ZZ$1, 0))</f>
        <v/>
      </c>
    </row>
    <row r="134">
      <c r="A134">
        <f>INDEX(resultados!$A$2:$ZZ$486, 128, MATCH($B$1, resultados!$A$1:$ZZ$1, 0))</f>
        <v/>
      </c>
      <c r="B134">
        <f>INDEX(resultados!$A$2:$ZZ$486, 128, MATCH($B$2, resultados!$A$1:$ZZ$1, 0))</f>
        <v/>
      </c>
      <c r="C134">
        <f>INDEX(resultados!$A$2:$ZZ$486, 128, MATCH($B$3, resultados!$A$1:$ZZ$1, 0))</f>
        <v/>
      </c>
    </row>
    <row r="135">
      <c r="A135">
        <f>INDEX(resultados!$A$2:$ZZ$486, 129, MATCH($B$1, resultados!$A$1:$ZZ$1, 0))</f>
        <v/>
      </c>
      <c r="B135">
        <f>INDEX(resultados!$A$2:$ZZ$486, 129, MATCH($B$2, resultados!$A$1:$ZZ$1, 0))</f>
        <v/>
      </c>
      <c r="C135">
        <f>INDEX(resultados!$A$2:$ZZ$486, 129, MATCH($B$3, resultados!$A$1:$ZZ$1, 0))</f>
        <v/>
      </c>
    </row>
    <row r="136">
      <c r="A136">
        <f>INDEX(resultados!$A$2:$ZZ$486, 130, MATCH($B$1, resultados!$A$1:$ZZ$1, 0))</f>
        <v/>
      </c>
      <c r="B136">
        <f>INDEX(resultados!$A$2:$ZZ$486, 130, MATCH($B$2, resultados!$A$1:$ZZ$1, 0))</f>
        <v/>
      </c>
      <c r="C136">
        <f>INDEX(resultados!$A$2:$ZZ$486, 130, MATCH($B$3, resultados!$A$1:$ZZ$1, 0))</f>
        <v/>
      </c>
    </row>
    <row r="137">
      <c r="A137">
        <f>INDEX(resultados!$A$2:$ZZ$486, 131, MATCH($B$1, resultados!$A$1:$ZZ$1, 0))</f>
        <v/>
      </c>
      <c r="B137">
        <f>INDEX(resultados!$A$2:$ZZ$486, 131, MATCH($B$2, resultados!$A$1:$ZZ$1, 0))</f>
        <v/>
      </c>
      <c r="C137">
        <f>INDEX(resultados!$A$2:$ZZ$486, 131, MATCH($B$3, resultados!$A$1:$ZZ$1, 0))</f>
        <v/>
      </c>
    </row>
    <row r="138">
      <c r="A138">
        <f>INDEX(resultados!$A$2:$ZZ$486, 132, MATCH($B$1, resultados!$A$1:$ZZ$1, 0))</f>
        <v/>
      </c>
      <c r="B138">
        <f>INDEX(resultados!$A$2:$ZZ$486, 132, MATCH($B$2, resultados!$A$1:$ZZ$1, 0))</f>
        <v/>
      </c>
      <c r="C138">
        <f>INDEX(resultados!$A$2:$ZZ$486, 132, MATCH($B$3, resultados!$A$1:$ZZ$1, 0))</f>
        <v/>
      </c>
    </row>
    <row r="139">
      <c r="A139">
        <f>INDEX(resultados!$A$2:$ZZ$486, 133, MATCH($B$1, resultados!$A$1:$ZZ$1, 0))</f>
        <v/>
      </c>
      <c r="B139">
        <f>INDEX(resultados!$A$2:$ZZ$486, 133, MATCH($B$2, resultados!$A$1:$ZZ$1, 0))</f>
        <v/>
      </c>
      <c r="C139">
        <f>INDEX(resultados!$A$2:$ZZ$486, 133, MATCH($B$3, resultados!$A$1:$ZZ$1, 0))</f>
        <v/>
      </c>
    </row>
    <row r="140">
      <c r="A140">
        <f>INDEX(resultados!$A$2:$ZZ$486, 134, MATCH($B$1, resultados!$A$1:$ZZ$1, 0))</f>
        <v/>
      </c>
      <c r="B140">
        <f>INDEX(resultados!$A$2:$ZZ$486, 134, MATCH($B$2, resultados!$A$1:$ZZ$1, 0))</f>
        <v/>
      </c>
      <c r="C140">
        <f>INDEX(resultados!$A$2:$ZZ$486, 134, MATCH($B$3, resultados!$A$1:$ZZ$1, 0))</f>
        <v/>
      </c>
    </row>
    <row r="141">
      <c r="A141">
        <f>INDEX(resultados!$A$2:$ZZ$486, 135, MATCH($B$1, resultados!$A$1:$ZZ$1, 0))</f>
        <v/>
      </c>
      <c r="B141">
        <f>INDEX(resultados!$A$2:$ZZ$486, 135, MATCH($B$2, resultados!$A$1:$ZZ$1, 0))</f>
        <v/>
      </c>
      <c r="C141">
        <f>INDEX(resultados!$A$2:$ZZ$486, 135, MATCH($B$3, resultados!$A$1:$ZZ$1, 0))</f>
        <v/>
      </c>
    </row>
    <row r="142">
      <c r="A142">
        <f>INDEX(resultados!$A$2:$ZZ$486, 136, MATCH($B$1, resultados!$A$1:$ZZ$1, 0))</f>
        <v/>
      </c>
      <c r="B142">
        <f>INDEX(resultados!$A$2:$ZZ$486, 136, MATCH($B$2, resultados!$A$1:$ZZ$1, 0))</f>
        <v/>
      </c>
      <c r="C142">
        <f>INDEX(resultados!$A$2:$ZZ$486, 136, MATCH($B$3, resultados!$A$1:$ZZ$1, 0))</f>
        <v/>
      </c>
    </row>
    <row r="143">
      <c r="A143">
        <f>INDEX(resultados!$A$2:$ZZ$486, 137, MATCH($B$1, resultados!$A$1:$ZZ$1, 0))</f>
        <v/>
      </c>
      <c r="B143">
        <f>INDEX(resultados!$A$2:$ZZ$486, 137, MATCH($B$2, resultados!$A$1:$ZZ$1, 0))</f>
        <v/>
      </c>
      <c r="C143">
        <f>INDEX(resultados!$A$2:$ZZ$486, 137, MATCH($B$3, resultados!$A$1:$ZZ$1, 0))</f>
        <v/>
      </c>
    </row>
    <row r="144">
      <c r="A144">
        <f>INDEX(resultados!$A$2:$ZZ$486, 138, MATCH($B$1, resultados!$A$1:$ZZ$1, 0))</f>
        <v/>
      </c>
      <c r="B144">
        <f>INDEX(resultados!$A$2:$ZZ$486, 138, MATCH($B$2, resultados!$A$1:$ZZ$1, 0))</f>
        <v/>
      </c>
      <c r="C144">
        <f>INDEX(resultados!$A$2:$ZZ$486, 138, MATCH($B$3, resultados!$A$1:$ZZ$1, 0))</f>
        <v/>
      </c>
    </row>
    <row r="145">
      <c r="A145">
        <f>INDEX(resultados!$A$2:$ZZ$486, 139, MATCH($B$1, resultados!$A$1:$ZZ$1, 0))</f>
        <v/>
      </c>
      <c r="B145">
        <f>INDEX(resultados!$A$2:$ZZ$486, 139, MATCH($B$2, resultados!$A$1:$ZZ$1, 0))</f>
        <v/>
      </c>
      <c r="C145">
        <f>INDEX(resultados!$A$2:$ZZ$486, 139, MATCH($B$3, resultados!$A$1:$ZZ$1, 0))</f>
        <v/>
      </c>
    </row>
    <row r="146">
      <c r="A146">
        <f>INDEX(resultados!$A$2:$ZZ$486, 140, MATCH($B$1, resultados!$A$1:$ZZ$1, 0))</f>
        <v/>
      </c>
      <c r="B146">
        <f>INDEX(resultados!$A$2:$ZZ$486, 140, MATCH($B$2, resultados!$A$1:$ZZ$1, 0))</f>
        <v/>
      </c>
      <c r="C146">
        <f>INDEX(resultados!$A$2:$ZZ$486, 140, MATCH($B$3, resultados!$A$1:$ZZ$1, 0))</f>
        <v/>
      </c>
    </row>
    <row r="147">
      <c r="A147">
        <f>INDEX(resultados!$A$2:$ZZ$486, 141, MATCH($B$1, resultados!$A$1:$ZZ$1, 0))</f>
        <v/>
      </c>
      <c r="B147">
        <f>INDEX(resultados!$A$2:$ZZ$486, 141, MATCH($B$2, resultados!$A$1:$ZZ$1, 0))</f>
        <v/>
      </c>
      <c r="C147">
        <f>INDEX(resultados!$A$2:$ZZ$486, 141, MATCH($B$3, resultados!$A$1:$ZZ$1, 0))</f>
        <v/>
      </c>
    </row>
    <row r="148">
      <c r="A148">
        <f>INDEX(resultados!$A$2:$ZZ$486, 142, MATCH($B$1, resultados!$A$1:$ZZ$1, 0))</f>
        <v/>
      </c>
      <c r="B148">
        <f>INDEX(resultados!$A$2:$ZZ$486, 142, MATCH($B$2, resultados!$A$1:$ZZ$1, 0))</f>
        <v/>
      </c>
      <c r="C148">
        <f>INDEX(resultados!$A$2:$ZZ$486, 142, MATCH($B$3, resultados!$A$1:$ZZ$1, 0))</f>
        <v/>
      </c>
    </row>
    <row r="149">
      <c r="A149">
        <f>INDEX(resultados!$A$2:$ZZ$486, 143, MATCH($B$1, resultados!$A$1:$ZZ$1, 0))</f>
        <v/>
      </c>
      <c r="B149">
        <f>INDEX(resultados!$A$2:$ZZ$486, 143, MATCH($B$2, resultados!$A$1:$ZZ$1, 0))</f>
        <v/>
      </c>
      <c r="C149">
        <f>INDEX(resultados!$A$2:$ZZ$486, 143, MATCH($B$3, resultados!$A$1:$ZZ$1, 0))</f>
        <v/>
      </c>
    </row>
    <row r="150">
      <c r="A150">
        <f>INDEX(resultados!$A$2:$ZZ$486, 144, MATCH($B$1, resultados!$A$1:$ZZ$1, 0))</f>
        <v/>
      </c>
      <c r="B150">
        <f>INDEX(resultados!$A$2:$ZZ$486, 144, MATCH($B$2, resultados!$A$1:$ZZ$1, 0))</f>
        <v/>
      </c>
      <c r="C150">
        <f>INDEX(resultados!$A$2:$ZZ$486, 144, MATCH($B$3, resultados!$A$1:$ZZ$1, 0))</f>
        <v/>
      </c>
    </row>
    <row r="151">
      <c r="A151">
        <f>INDEX(resultados!$A$2:$ZZ$486, 145, MATCH($B$1, resultados!$A$1:$ZZ$1, 0))</f>
        <v/>
      </c>
      <c r="B151">
        <f>INDEX(resultados!$A$2:$ZZ$486, 145, MATCH($B$2, resultados!$A$1:$ZZ$1, 0))</f>
        <v/>
      </c>
      <c r="C151">
        <f>INDEX(resultados!$A$2:$ZZ$486, 145, MATCH($B$3, resultados!$A$1:$ZZ$1, 0))</f>
        <v/>
      </c>
    </row>
    <row r="152">
      <c r="A152">
        <f>INDEX(resultados!$A$2:$ZZ$486, 146, MATCH($B$1, resultados!$A$1:$ZZ$1, 0))</f>
        <v/>
      </c>
      <c r="B152">
        <f>INDEX(resultados!$A$2:$ZZ$486, 146, MATCH($B$2, resultados!$A$1:$ZZ$1, 0))</f>
        <v/>
      </c>
      <c r="C152">
        <f>INDEX(resultados!$A$2:$ZZ$486, 146, MATCH($B$3, resultados!$A$1:$ZZ$1, 0))</f>
        <v/>
      </c>
    </row>
    <row r="153">
      <c r="A153">
        <f>INDEX(resultados!$A$2:$ZZ$486, 147, MATCH($B$1, resultados!$A$1:$ZZ$1, 0))</f>
        <v/>
      </c>
      <c r="B153">
        <f>INDEX(resultados!$A$2:$ZZ$486, 147, MATCH($B$2, resultados!$A$1:$ZZ$1, 0))</f>
        <v/>
      </c>
      <c r="C153">
        <f>INDEX(resultados!$A$2:$ZZ$486, 147, MATCH($B$3, resultados!$A$1:$ZZ$1, 0))</f>
        <v/>
      </c>
    </row>
    <row r="154">
      <c r="A154">
        <f>INDEX(resultados!$A$2:$ZZ$486, 148, MATCH($B$1, resultados!$A$1:$ZZ$1, 0))</f>
        <v/>
      </c>
      <c r="B154">
        <f>INDEX(resultados!$A$2:$ZZ$486, 148, MATCH($B$2, resultados!$A$1:$ZZ$1, 0))</f>
        <v/>
      </c>
      <c r="C154">
        <f>INDEX(resultados!$A$2:$ZZ$486, 148, MATCH($B$3, resultados!$A$1:$ZZ$1, 0))</f>
        <v/>
      </c>
    </row>
    <row r="155">
      <c r="A155">
        <f>INDEX(resultados!$A$2:$ZZ$486, 149, MATCH($B$1, resultados!$A$1:$ZZ$1, 0))</f>
        <v/>
      </c>
      <c r="B155">
        <f>INDEX(resultados!$A$2:$ZZ$486, 149, MATCH($B$2, resultados!$A$1:$ZZ$1, 0))</f>
        <v/>
      </c>
      <c r="C155">
        <f>INDEX(resultados!$A$2:$ZZ$486, 149, MATCH($B$3, resultados!$A$1:$ZZ$1, 0))</f>
        <v/>
      </c>
    </row>
    <row r="156">
      <c r="A156">
        <f>INDEX(resultados!$A$2:$ZZ$486, 150, MATCH($B$1, resultados!$A$1:$ZZ$1, 0))</f>
        <v/>
      </c>
      <c r="B156">
        <f>INDEX(resultados!$A$2:$ZZ$486, 150, MATCH($B$2, resultados!$A$1:$ZZ$1, 0))</f>
        <v/>
      </c>
      <c r="C156">
        <f>INDEX(resultados!$A$2:$ZZ$486, 150, MATCH($B$3, resultados!$A$1:$ZZ$1, 0))</f>
        <v/>
      </c>
    </row>
    <row r="157">
      <c r="A157">
        <f>INDEX(resultados!$A$2:$ZZ$486, 151, MATCH($B$1, resultados!$A$1:$ZZ$1, 0))</f>
        <v/>
      </c>
      <c r="B157">
        <f>INDEX(resultados!$A$2:$ZZ$486, 151, MATCH($B$2, resultados!$A$1:$ZZ$1, 0))</f>
        <v/>
      </c>
      <c r="C157">
        <f>INDEX(resultados!$A$2:$ZZ$486, 151, MATCH($B$3, resultados!$A$1:$ZZ$1, 0))</f>
        <v/>
      </c>
    </row>
    <row r="158">
      <c r="A158">
        <f>INDEX(resultados!$A$2:$ZZ$486, 152, MATCH($B$1, resultados!$A$1:$ZZ$1, 0))</f>
        <v/>
      </c>
      <c r="B158">
        <f>INDEX(resultados!$A$2:$ZZ$486, 152, MATCH($B$2, resultados!$A$1:$ZZ$1, 0))</f>
        <v/>
      </c>
      <c r="C158">
        <f>INDEX(resultados!$A$2:$ZZ$486, 152, MATCH($B$3, resultados!$A$1:$ZZ$1, 0))</f>
        <v/>
      </c>
    </row>
    <row r="159">
      <c r="A159">
        <f>INDEX(resultados!$A$2:$ZZ$486, 153, MATCH($B$1, resultados!$A$1:$ZZ$1, 0))</f>
        <v/>
      </c>
      <c r="B159">
        <f>INDEX(resultados!$A$2:$ZZ$486, 153, MATCH($B$2, resultados!$A$1:$ZZ$1, 0))</f>
        <v/>
      </c>
      <c r="C159">
        <f>INDEX(resultados!$A$2:$ZZ$486, 153, MATCH($B$3, resultados!$A$1:$ZZ$1, 0))</f>
        <v/>
      </c>
    </row>
    <row r="160">
      <c r="A160">
        <f>INDEX(resultados!$A$2:$ZZ$486, 154, MATCH($B$1, resultados!$A$1:$ZZ$1, 0))</f>
        <v/>
      </c>
      <c r="B160">
        <f>INDEX(resultados!$A$2:$ZZ$486, 154, MATCH($B$2, resultados!$A$1:$ZZ$1, 0))</f>
        <v/>
      </c>
      <c r="C160">
        <f>INDEX(resultados!$A$2:$ZZ$486, 154, MATCH($B$3, resultados!$A$1:$ZZ$1, 0))</f>
        <v/>
      </c>
    </row>
    <row r="161">
      <c r="A161">
        <f>INDEX(resultados!$A$2:$ZZ$486, 155, MATCH($B$1, resultados!$A$1:$ZZ$1, 0))</f>
        <v/>
      </c>
      <c r="B161">
        <f>INDEX(resultados!$A$2:$ZZ$486, 155, MATCH($B$2, resultados!$A$1:$ZZ$1, 0))</f>
        <v/>
      </c>
      <c r="C161">
        <f>INDEX(resultados!$A$2:$ZZ$486, 155, MATCH($B$3, resultados!$A$1:$ZZ$1, 0))</f>
        <v/>
      </c>
    </row>
    <row r="162">
      <c r="A162">
        <f>INDEX(resultados!$A$2:$ZZ$486, 156, MATCH($B$1, resultados!$A$1:$ZZ$1, 0))</f>
        <v/>
      </c>
      <c r="B162">
        <f>INDEX(resultados!$A$2:$ZZ$486, 156, MATCH($B$2, resultados!$A$1:$ZZ$1, 0))</f>
        <v/>
      </c>
      <c r="C162">
        <f>INDEX(resultados!$A$2:$ZZ$486, 156, MATCH($B$3, resultados!$A$1:$ZZ$1, 0))</f>
        <v/>
      </c>
    </row>
    <row r="163">
      <c r="A163">
        <f>INDEX(resultados!$A$2:$ZZ$486, 157, MATCH($B$1, resultados!$A$1:$ZZ$1, 0))</f>
        <v/>
      </c>
      <c r="B163">
        <f>INDEX(resultados!$A$2:$ZZ$486, 157, MATCH($B$2, resultados!$A$1:$ZZ$1, 0))</f>
        <v/>
      </c>
      <c r="C163">
        <f>INDEX(resultados!$A$2:$ZZ$486, 157, MATCH($B$3, resultados!$A$1:$ZZ$1, 0))</f>
        <v/>
      </c>
    </row>
    <row r="164">
      <c r="A164">
        <f>INDEX(resultados!$A$2:$ZZ$486, 158, MATCH($B$1, resultados!$A$1:$ZZ$1, 0))</f>
        <v/>
      </c>
      <c r="B164">
        <f>INDEX(resultados!$A$2:$ZZ$486, 158, MATCH($B$2, resultados!$A$1:$ZZ$1, 0))</f>
        <v/>
      </c>
      <c r="C164">
        <f>INDEX(resultados!$A$2:$ZZ$486, 158, MATCH($B$3, resultados!$A$1:$ZZ$1, 0))</f>
        <v/>
      </c>
    </row>
    <row r="165">
      <c r="A165">
        <f>INDEX(resultados!$A$2:$ZZ$486, 159, MATCH($B$1, resultados!$A$1:$ZZ$1, 0))</f>
        <v/>
      </c>
      <c r="B165">
        <f>INDEX(resultados!$A$2:$ZZ$486, 159, MATCH($B$2, resultados!$A$1:$ZZ$1, 0))</f>
        <v/>
      </c>
      <c r="C165">
        <f>INDEX(resultados!$A$2:$ZZ$486, 159, MATCH($B$3, resultados!$A$1:$ZZ$1, 0))</f>
        <v/>
      </c>
    </row>
    <row r="166">
      <c r="A166">
        <f>INDEX(resultados!$A$2:$ZZ$486, 160, MATCH($B$1, resultados!$A$1:$ZZ$1, 0))</f>
        <v/>
      </c>
      <c r="B166">
        <f>INDEX(resultados!$A$2:$ZZ$486, 160, MATCH($B$2, resultados!$A$1:$ZZ$1, 0))</f>
        <v/>
      </c>
      <c r="C166">
        <f>INDEX(resultados!$A$2:$ZZ$486, 160, MATCH($B$3, resultados!$A$1:$ZZ$1, 0))</f>
        <v/>
      </c>
    </row>
    <row r="167">
      <c r="A167">
        <f>INDEX(resultados!$A$2:$ZZ$486, 161, MATCH($B$1, resultados!$A$1:$ZZ$1, 0))</f>
        <v/>
      </c>
      <c r="B167">
        <f>INDEX(resultados!$A$2:$ZZ$486, 161, MATCH($B$2, resultados!$A$1:$ZZ$1, 0))</f>
        <v/>
      </c>
      <c r="C167">
        <f>INDEX(resultados!$A$2:$ZZ$486, 161, MATCH($B$3, resultados!$A$1:$ZZ$1, 0))</f>
        <v/>
      </c>
    </row>
    <row r="168">
      <c r="A168">
        <f>INDEX(resultados!$A$2:$ZZ$486, 162, MATCH($B$1, resultados!$A$1:$ZZ$1, 0))</f>
        <v/>
      </c>
      <c r="B168">
        <f>INDEX(resultados!$A$2:$ZZ$486, 162, MATCH($B$2, resultados!$A$1:$ZZ$1, 0))</f>
        <v/>
      </c>
      <c r="C168">
        <f>INDEX(resultados!$A$2:$ZZ$486, 162, MATCH($B$3, resultados!$A$1:$ZZ$1, 0))</f>
        <v/>
      </c>
    </row>
    <row r="169">
      <c r="A169">
        <f>INDEX(resultados!$A$2:$ZZ$486, 163, MATCH($B$1, resultados!$A$1:$ZZ$1, 0))</f>
        <v/>
      </c>
      <c r="B169">
        <f>INDEX(resultados!$A$2:$ZZ$486, 163, MATCH($B$2, resultados!$A$1:$ZZ$1, 0))</f>
        <v/>
      </c>
      <c r="C169">
        <f>INDEX(resultados!$A$2:$ZZ$486, 163, MATCH($B$3, resultados!$A$1:$ZZ$1, 0))</f>
        <v/>
      </c>
    </row>
    <row r="170">
      <c r="A170">
        <f>INDEX(resultados!$A$2:$ZZ$486, 164, MATCH($B$1, resultados!$A$1:$ZZ$1, 0))</f>
        <v/>
      </c>
      <c r="B170">
        <f>INDEX(resultados!$A$2:$ZZ$486, 164, MATCH($B$2, resultados!$A$1:$ZZ$1, 0))</f>
        <v/>
      </c>
      <c r="C170">
        <f>INDEX(resultados!$A$2:$ZZ$486, 164, MATCH($B$3, resultados!$A$1:$ZZ$1, 0))</f>
        <v/>
      </c>
    </row>
    <row r="171">
      <c r="A171">
        <f>INDEX(resultados!$A$2:$ZZ$486, 165, MATCH($B$1, resultados!$A$1:$ZZ$1, 0))</f>
        <v/>
      </c>
      <c r="B171">
        <f>INDEX(resultados!$A$2:$ZZ$486, 165, MATCH($B$2, resultados!$A$1:$ZZ$1, 0))</f>
        <v/>
      </c>
      <c r="C171">
        <f>INDEX(resultados!$A$2:$ZZ$486, 165, MATCH($B$3, resultados!$A$1:$ZZ$1, 0))</f>
        <v/>
      </c>
    </row>
    <row r="172">
      <c r="A172">
        <f>INDEX(resultados!$A$2:$ZZ$486, 166, MATCH($B$1, resultados!$A$1:$ZZ$1, 0))</f>
        <v/>
      </c>
      <c r="B172">
        <f>INDEX(resultados!$A$2:$ZZ$486, 166, MATCH($B$2, resultados!$A$1:$ZZ$1, 0))</f>
        <v/>
      </c>
      <c r="C172">
        <f>INDEX(resultados!$A$2:$ZZ$486, 166, MATCH($B$3, resultados!$A$1:$ZZ$1, 0))</f>
        <v/>
      </c>
    </row>
    <row r="173">
      <c r="A173">
        <f>INDEX(resultados!$A$2:$ZZ$486, 167, MATCH($B$1, resultados!$A$1:$ZZ$1, 0))</f>
        <v/>
      </c>
      <c r="B173">
        <f>INDEX(resultados!$A$2:$ZZ$486, 167, MATCH($B$2, resultados!$A$1:$ZZ$1, 0))</f>
        <v/>
      </c>
      <c r="C173">
        <f>INDEX(resultados!$A$2:$ZZ$486, 167, MATCH($B$3, resultados!$A$1:$ZZ$1, 0))</f>
        <v/>
      </c>
    </row>
    <row r="174">
      <c r="A174">
        <f>INDEX(resultados!$A$2:$ZZ$486, 168, MATCH($B$1, resultados!$A$1:$ZZ$1, 0))</f>
        <v/>
      </c>
      <c r="B174">
        <f>INDEX(resultados!$A$2:$ZZ$486, 168, MATCH($B$2, resultados!$A$1:$ZZ$1, 0))</f>
        <v/>
      </c>
      <c r="C174">
        <f>INDEX(resultados!$A$2:$ZZ$486, 168, MATCH($B$3, resultados!$A$1:$ZZ$1, 0))</f>
        <v/>
      </c>
    </row>
    <row r="175">
      <c r="A175">
        <f>INDEX(resultados!$A$2:$ZZ$486, 169, MATCH($B$1, resultados!$A$1:$ZZ$1, 0))</f>
        <v/>
      </c>
      <c r="B175">
        <f>INDEX(resultados!$A$2:$ZZ$486, 169, MATCH($B$2, resultados!$A$1:$ZZ$1, 0))</f>
        <v/>
      </c>
      <c r="C175">
        <f>INDEX(resultados!$A$2:$ZZ$486, 169, MATCH($B$3, resultados!$A$1:$ZZ$1, 0))</f>
        <v/>
      </c>
    </row>
    <row r="176">
      <c r="A176">
        <f>INDEX(resultados!$A$2:$ZZ$486, 170, MATCH($B$1, resultados!$A$1:$ZZ$1, 0))</f>
        <v/>
      </c>
      <c r="B176">
        <f>INDEX(resultados!$A$2:$ZZ$486, 170, MATCH($B$2, resultados!$A$1:$ZZ$1, 0))</f>
        <v/>
      </c>
      <c r="C176">
        <f>INDEX(resultados!$A$2:$ZZ$486, 170, MATCH($B$3, resultados!$A$1:$ZZ$1, 0))</f>
        <v/>
      </c>
    </row>
    <row r="177">
      <c r="A177">
        <f>INDEX(resultados!$A$2:$ZZ$486, 171, MATCH($B$1, resultados!$A$1:$ZZ$1, 0))</f>
        <v/>
      </c>
      <c r="B177">
        <f>INDEX(resultados!$A$2:$ZZ$486, 171, MATCH($B$2, resultados!$A$1:$ZZ$1, 0))</f>
        <v/>
      </c>
      <c r="C177">
        <f>INDEX(resultados!$A$2:$ZZ$486, 171, MATCH($B$3, resultados!$A$1:$ZZ$1, 0))</f>
        <v/>
      </c>
    </row>
    <row r="178">
      <c r="A178">
        <f>INDEX(resultados!$A$2:$ZZ$486, 172, MATCH($B$1, resultados!$A$1:$ZZ$1, 0))</f>
        <v/>
      </c>
      <c r="B178">
        <f>INDEX(resultados!$A$2:$ZZ$486, 172, MATCH($B$2, resultados!$A$1:$ZZ$1, 0))</f>
        <v/>
      </c>
      <c r="C178">
        <f>INDEX(resultados!$A$2:$ZZ$486, 172, MATCH($B$3, resultados!$A$1:$ZZ$1, 0))</f>
        <v/>
      </c>
    </row>
    <row r="179">
      <c r="A179">
        <f>INDEX(resultados!$A$2:$ZZ$486, 173, MATCH($B$1, resultados!$A$1:$ZZ$1, 0))</f>
        <v/>
      </c>
      <c r="B179">
        <f>INDEX(resultados!$A$2:$ZZ$486, 173, MATCH($B$2, resultados!$A$1:$ZZ$1, 0))</f>
        <v/>
      </c>
      <c r="C179">
        <f>INDEX(resultados!$A$2:$ZZ$486, 173, MATCH($B$3, resultados!$A$1:$ZZ$1, 0))</f>
        <v/>
      </c>
    </row>
    <row r="180">
      <c r="A180">
        <f>INDEX(resultados!$A$2:$ZZ$486, 174, MATCH($B$1, resultados!$A$1:$ZZ$1, 0))</f>
        <v/>
      </c>
      <c r="B180">
        <f>INDEX(resultados!$A$2:$ZZ$486, 174, MATCH($B$2, resultados!$A$1:$ZZ$1, 0))</f>
        <v/>
      </c>
      <c r="C180">
        <f>INDEX(resultados!$A$2:$ZZ$486, 174, MATCH($B$3, resultados!$A$1:$ZZ$1, 0))</f>
        <v/>
      </c>
    </row>
    <row r="181">
      <c r="A181">
        <f>INDEX(resultados!$A$2:$ZZ$486, 175, MATCH($B$1, resultados!$A$1:$ZZ$1, 0))</f>
        <v/>
      </c>
      <c r="B181">
        <f>INDEX(resultados!$A$2:$ZZ$486, 175, MATCH($B$2, resultados!$A$1:$ZZ$1, 0))</f>
        <v/>
      </c>
      <c r="C181">
        <f>INDEX(resultados!$A$2:$ZZ$486, 175, MATCH($B$3, resultados!$A$1:$ZZ$1, 0))</f>
        <v/>
      </c>
    </row>
    <row r="182">
      <c r="A182">
        <f>INDEX(resultados!$A$2:$ZZ$486, 176, MATCH($B$1, resultados!$A$1:$ZZ$1, 0))</f>
        <v/>
      </c>
      <c r="B182">
        <f>INDEX(resultados!$A$2:$ZZ$486, 176, MATCH($B$2, resultados!$A$1:$ZZ$1, 0))</f>
        <v/>
      </c>
      <c r="C182">
        <f>INDEX(resultados!$A$2:$ZZ$486, 176, MATCH($B$3, resultados!$A$1:$ZZ$1, 0))</f>
        <v/>
      </c>
    </row>
    <row r="183">
      <c r="A183">
        <f>INDEX(resultados!$A$2:$ZZ$486, 177, MATCH($B$1, resultados!$A$1:$ZZ$1, 0))</f>
        <v/>
      </c>
      <c r="B183">
        <f>INDEX(resultados!$A$2:$ZZ$486, 177, MATCH($B$2, resultados!$A$1:$ZZ$1, 0))</f>
        <v/>
      </c>
      <c r="C183">
        <f>INDEX(resultados!$A$2:$ZZ$486, 177, MATCH($B$3, resultados!$A$1:$ZZ$1, 0))</f>
        <v/>
      </c>
    </row>
    <row r="184">
      <c r="A184">
        <f>INDEX(resultados!$A$2:$ZZ$486, 178, MATCH($B$1, resultados!$A$1:$ZZ$1, 0))</f>
        <v/>
      </c>
      <c r="B184">
        <f>INDEX(resultados!$A$2:$ZZ$486, 178, MATCH($B$2, resultados!$A$1:$ZZ$1, 0))</f>
        <v/>
      </c>
      <c r="C184">
        <f>INDEX(resultados!$A$2:$ZZ$486, 178, MATCH($B$3, resultados!$A$1:$ZZ$1, 0))</f>
        <v/>
      </c>
    </row>
    <row r="185">
      <c r="A185">
        <f>INDEX(resultados!$A$2:$ZZ$486, 179, MATCH($B$1, resultados!$A$1:$ZZ$1, 0))</f>
        <v/>
      </c>
      <c r="B185">
        <f>INDEX(resultados!$A$2:$ZZ$486, 179, MATCH($B$2, resultados!$A$1:$ZZ$1, 0))</f>
        <v/>
      </c>
      <c r="C185">
        <f>INDEX(resultados!$A$2:$ZZ$486, 179, MATCH($B$3, resultados!$A$1:$ZZ$1, 0))</f>
        <v/>
      </c>
    </row>
    <row r="186">
      <c r="A186">
        <f>INDEX(resultados!$A$2:$ZZ$486, 180, MATCH($B$1, resultados!$A$1:$ZZ$1, 0))</f>
        <v/>
      </c>
      <c r="B186">
        <f>INDEX(resultados!$A$2:$ZZ$486, 180, MATCH($B$2, resultados!$A$1:$ZZ$1, 0))</f>
        <v/>
      </c>
      <c r="C186">
        <f>INDEX(resultados!$A$2:$ZZ$486, 180, MATCH($B$3, resultados!$A$1:$ZZ$1, 0))</f>
        <v/>
      </c>
    </row>
    <row r="187">
      <c r="A187">
        <f>INDEX(resultados!$A$2:$ZZ$486, 181, MATCH($B$1, resultados!$A$1:$ZZ$1, 0))</f>
        <v/>
      </c>
      <c r="B187">
        <f>INDEX(resultados!$A$2:$ZZ$486, 181, MATCH($B$2, resultados!$A$1:$ZZ$1, 0))</f>
        <v/>
      </c>
      <c r="C187">
        <f>INDEX(resultados!$A$2:$ZZ$486, 181, MATCH($B$3, resultados!$A$1:$ZZ$1, 0))</f>
        <v/>
      </c>
    </row>
    <row r="188">
      <c r="A188">
        <f>INDEX(resultados!$A$2:$ZZ$486, 182, MATCH($B$1, resultados!$A$1:$ZZ$1, 0))</f>
        <v/>
      </c>
      <c r="B188">
        <f>INDEX(resultados!$A$2:$ZZ$486, 182, MATCH($B$2, resultados!$A$1:$ZZ$1, 0))</f>
        <v/>
      </c>
      <c r="C188">
        <f>INDEX(resultados!$A$2:$ZZ$486, 182, MATCH($B$3, resultados!$A$1:$ZZ$1, 0))</f>
        <v/>
      </c>
    </row>
    <row r="189">
      <c r="A189">
        <f>INDEX(resultados!$A$2:$ZZ$486, 183, MATCH($B$1, resultados!$A$1:$ZZ$1, 0))</f>
        <v/>
      </c>
      <c r="B189">
        <f>INDEX(resultados!$A$2:$ZZ$486, 183, MATCH($B$2, resultados!$A$1:$ZZ$1, 0))</f>
        <v/>
      </c>
      <c r="C189">
        <f>INDEX(resultados!$A$2:$ZZ$486, 183, MATCH($B$3, resultados!$A$1:$ZZ$1, 0))</f>
        <v/>
      </c>
    </row>
    <row r="190">
      <c r="A190">
        <f>INDEX(resultados!$A$2:$ZZ$486, 184, MATCH($B$1, resultados!$A$1:$ZZ$1, 0))</f>
        <v/>
      </c>
      <c r="B190">
        <f>INDEX(resultados!$A$2:$ZZ$486, 184, MATCH($B$2, resultados!$A$1:$ZZ$1, 0))</f>
        <v/>
      </c>
      <c r="C190">
        <f>INDEX(resultados!$A$2:$ZZ$486, 184, MATCH($B$3, resultados!$A$1:$ZZ$1, 0))</f>
        <v/>
      </c>
    </row>
    <row r="191">
      <c r="A191">
        <f>INDEX(resultados!$A$2:$ZZ$486, 185, MATCH($B$1, resultados!$A$1:$ZZ$1, 0))</f>
        <v/>
      </c>
      <c r="B191">
        <f>INDEX(resultados!$A$2:$ZZ$486, 185, MATCH($B$2, resultados!$A$1:$ZZ$1, 0))</f>
        <v/>
      </c>
      <c r="C191">
        <f>INDEX(resultados!$A$2:$ZZ$486, 185, MATCH($B$3, resultados!$A$1:$ZZ$1, 0))</f>
        <v/>
      </c>
    </row>
    <row r="192">
      <c r="A192">
        <f>INDEX(resultados!$A$2:$ZZ$486, 186, MATCH($B$1, resultados!$A$1:$ZZ$1, 0))</f>
        <v/>
      </c>
      <c r="B192">
        <f>INDEX(resultados!$A$2:$ZZ$486, 186, MATCH($B$2, resultados!$A$1:$ZZ$1, 0))</f>
        <v/>
      </c>
      <c r="C192">
        <f>INDEX(resultados!$A$2:$ZZ$486, 186, MATCH($B$3, resultados!$A$1:$ZZ$1, 0))</f>
        <v/>
      </c>
    </row>
    <row r="193">
      <c r="A193">
        <f>INDEX(resultados!$A$2:$ZZ$486, 187, MATCH($B$1, resultados!$A$1:$ZZ$1, 0))</f>
        <v/>
      </c>
      <c r="B193">
        <f>INDEX(resultados!$A$2:$ZZ$486, 187, MATCH($B$2, resultados!$A$1:$ZZ$1, 0))</f>
        <v/>
      </c>
      <c r="C193">
        <f>INDEX(resultados!$A$2:$ZZ$486, 187, MATCH($B$3, resultados!$A$1:$ZZ$1, 0))</f>
        <v/>
      </c>
    </row>
    <row r="194">
      <c r="A194">
        <f>INDEX(resultados!$A$2:$ZZ$486, 188, MATCH($B$1, resultados!$A$1:$ZZ$1, 0))</f>
        <v/>
      </c>
      <c r="B194">
        <f>INDEX(resultados!$A$2:$ZZ$486, 188, MATCH($B$2, resultados!$A$1:$ZZ$1, 0))</f>
        <v/>
      </c>
      <c r="C194">
        <f>INDEX(resultados!$A$2:$ZZ$486, 188, MATCH($B$3, resultados!$A$1:$ZZ$1, 0))</f>
        <v/>
      </c>
    </row>
    <row r="195">
      <c r="A195">
        <f>INDEX(resultados!$A$2:$ZZ$486, 189, MATCH($B$1, resultados!$A$1:$ZZ$1, 0))</f>
        <v/>
      </c>
      <c r="B195">
        <f>INDEX(resultados!$A$2:$ZZ$486, 189, MATCH($B$2, resultados!$A$1:$ZZ$1, 0))</f>
        <v/>
      </c>
      <c r="C195">
        <f>INDEX(resultados!$A$2:$ZZ$486, 189, MATCH($B$3, resultados!$A$1:$ZZ$1, 0))</f>
        <v/>
      </c>
    </row>
    <row r="196">
      <c r="A196">
        <f>INDEX(resultados!$A$2:$ZZ$486, 190, MATCH($B$1, resultados!$A$1:$ZZ$1, 0))</f>
        <v/>
      </c>
      <c r="B196">
        <f>INDEX(resultados!$A$2:$ZZ$486, 190, MATCH($B$2, resultados!$A$1:$ZZ$1, 0))</f>
        <v/>
      </c>
      <c r="C196">
        <f>INDEX(resultados!$A$2:$ZZ$486, 190, MATCH($B$3, resultados!$A$1:$ZZ$1, 0))</f>
        <v/>
      </c>
    </row>
    <row r="197">
      <c r="A197">
        <f>INDEX(resultados!$A$2:$ZZ$486, 191, MATCH($B$1, resultados!$A$1:$ZZ$1, 0))</f>
        <v/>
      </c>
      <c r="B197">
        <f>INDEX(resultados!$A$2:$ZZ$486, 191, MATCH($B$2, resultados!$A$1:$ZZ$1, 0))</f>
        <v/>
      </c>
      <c r="C197">
        <f>INDEX(resultados!$A$2:$ZZ$486, 191, MATCH($B$3, resultados!$A$1:$ZZ$1, 0))</f>
        <v/>
      </c>
    </row>
    <row r="198">
      <c r="A198">
        <f>INDEX(resultados!$A$2:$ZZ$486, 192, MATCH($B$1, resultados!$A$1:$ZZ$1, 0))</f>
        <v/>
      </c>
      <c r="B198">
        <f>INDEX(resultados!$A$2:$ZZ$486, 192, MATCH($B$2, resultados!$A$1:$ZZ$1, 0))</f>
        <v/>
      </c>
      <c r="C198">
        <f>INDEX(resultados!$A$2:$ZZ$486, 192, MATCH($B$3, resultados!$A$1:$ZZ$1, 0))</f>
        <v/>
      </c>
    </row>
    <row r="199">
      <c r="A199">
        <f>INDEX(resultados!$A$2:$ZZ$486, 193, MATCH($B$1, resultados!$A$1:$ZZ$1, 0))</f>
        <v/>
      </c>
      <c r="B199">
        <f>INDEX(resultados!$A$2:$ZZ$486, 193, MATCH($B$2, resultados!$A$1:$ZZ$1, 0))</f>
        <v/>
      </c>
      <c r="C199">
        <f>INDEX(resultados!$A$2:$ZZ$486, 193, MATCH($B$3, resultados!$A$1:$ZZ$1, 0))</f>
        <v/>
      </c>
    </row>
    <row r="200">
      <c r="A200">
        <f>INDEX(resultados!$A$2:$ZZ$486, 194, MATCH($B$1, resultados!$A$1:$ZZ$1, 0))</f>
        <v/>
      </c>
      <c r="B200">
        <f>INDEX(resultados!$A$2:$ZZ$486, 194, MATCH($B$2, resultados!$A$1:$ZZ$1, 0))</f>
        <v/>
      </c>
      <c r="C200">
        <f>INDEX(resultados!$A$2:$ZZ$486, 194, MATCH($B$3, resultados!$A$1:$ZZ$1, 0))</f>
        <v/>
      </c>
    </row>
    <row r="201">
      <c r="A201">
        <f>INDEX(resultados!$A$2:$ZZ$486, 195, MATCH($B$1, resultados!$A$1:$ZZ$1, 0))</f>
        <v/>
      </c>
      <c r="B201">
        <f>INDEX(resultados!$A$2:$ZZ$486, 195, MATCH($B$2, resultados!$A$1:$ZZ$1, 0))</f>
        <v/>
      </c>
      <c r="C201">
        <f>INDEX(resultados!$A$2:$ZZ$486, 195, MATCH($B$3, resultados!$A$1:$ZZ$1, 0))</f>
        <v/>
      </c>
    </row>
    <row r="202">
      <c r="A202">
        <f>INDEX(resultados!$A$2:$ZZ$486, 196, MATCH($B$1, resultados!$A$1:$ZZ$1, 0))</f>
        <v/>
      </c>
      <c r="B202">
        <f>INDEX(resultados!$A$2:$ZZ$486, 196, MATCH($B$2, resultados!$A$1:$ZZ$1, 0))</f>
        <v/>
      </c>
      <c r="C202">
        <f>INDEX(resultados!$A$2:$ZZ$486, 196, MATCH($B$3, resultados!$A$1:$ZZ$1, 0))</f>
        <v/>
      </c>
    </row>
    <row r="203">
      <c r="A203">
        <f>INDEX(resultados!$A$2:$ZZ$486, 197, MATCH($B$1, resultados!$A$1:$ZZ$1, 0))</f>
        <v/>
      </c>
      <c r="B203">
        <f>INDEX(resultados!$A$2:$ZZ$486, 197, MATCH($B$2, resultados!$A$1:$ZZ$1, 0))</f>
        <v/>
      </c>
      <c r="C203">
        <f>INDEX(resultados!$A$2:$ZZ$486, 197, MATCH($B$3, resultados!$A$1:$ZZ$1, 0))</f>
        <v/>
      </c>
    </row>
    <row r="204">
      <c r="A204">
        <f>INDEX(resultados!$A$2:$ZZ$486, 198, MATCH($B$1, resultados!$A$1:$ZZ$1, 0))</f>
        <v/>
      </c>
      <c r="B204">
        <f>INDEX(resultados!$A$2:$ZZ$486, 198, MATCH($B$2, resultados!$A$1:$ZZ$1, 0))</f>
        <v/>
      </c>
      <c r="C204">
        <f>INDEX(resultados!$A$2:$ZZ$486, 198, MATCH($B$3, resultados!$A$1:$ZZ$1, 0))</f>
        <v/>
      </c>
    </row>
    <row r="205">
      <c r="A205">
        <f>INDEX(resultados!$A$2:$ZZ$486, 199, MATCH($B$1, resultados!$A$1:$ZZ$1, 0))</f>
        <v/>
      </c>
      <c r="B205">
        <f>INDEX(resultados!$A$2:$ZZ$486, 199, MATCH($B$2, resultados!$A$1:$ZZ$1, 0))</f>
        <v/>
      </c>
      <c r="C205">
        <f>INDEX(resultados!$A$2:$ZZ$486, 199, MATCH($B$3, resultados!$A$1:$ZZ$1, 0))</f>
        <v/>
      </c>
    </row>
    <row r="206">
      <c r="A206">
        <f>INDEX(resultados!$A$2:$ZZ$486, 200, MATCH($B$1, resultados!$A$1:$ZZ$1, 0))</f>
        <v/>
      </c>
      <c r="B206">
        <f>INDEX(resultados!$A$2:$ZZ$486, 200, MATCH($B$2, resultados!$A$1:$ZZ$1, 0))</f>
        <v/>
      </c>
      <c r="C206">
        <f>INDEX(resultados!$A$2:$ZZ$486, 200, MATCH($B$3, resultados!$A$1:$ZZ$1, 0))</f>
        <v/>
      </c>
    </row>
    <row r="207">
      <c r="A207">
        <f>INDEX(resultados!$A$2:$ZZ$486, 201, MATCH($B$1, resultados!$A$1:$ZZ$1, 0))</f>
        <v/>
      </c>
      <c r="B207">
        <f>INDEX(resultados!$A$2:$ZZ$486, 201, MATCH($B$2, resultados!$A$1:$ZZ$1, 0))</f>
        <v/>
      </c>
      <c r="C207">
        <f>INDEX(resultados!$A$2:$ZZ$486, 201, MATCH($B$3, resultados!$A$1:$ZZ$1, 0))</f>
        <v/>
      </c>
    </row>
    <row r="208">
      <c r="A208">
        <f>INDEX(resultados!$A$2:$ZZ$486, 202, MATCH($B$1, resultados!$A$1:$ZZ$1, 0))</f>
        <v/>
      </c>
      <c r="B208">
        <f>INDEX(resultados!$A$2:$ZZ$486, 202, MATCH($B$2, resultados!$A$1:$ZZ$1, 0))</f>
        <v/>
      </c>
      <c r="C208">
        <f>INDEX(resultados!$A$2:$ZZ$486, 202, MATCH($B$3, resultados!$A$1:$ZZ$1, 0))</f>
        <v/>
      </c>
    </row>
    <row r="209">
      <c r="A209">
        <f>INDEX(resultados!$A$2:$ZZ$486, 203, MATCH($B$1, resultados!$A$1:$ZZ$1, 0))</f>
        <v/>
      </c>
      <c r="B209">
        <f>INDEX(resultados!$A$2:$ZZ$486, 203, MATCH($B$2, resultados!$A$1:$ZZ$1, 0))</f>
        <v/>
      </c>
      <c r="C209">
        <f>INDEX(resultados!$A$2:$ZZ$486, 203, MATCH($B$3, resultados!$A$1:$ZZ$1, 0))</f>
        <v/>
      </c>
    </row>
    <row r="210">
      <c r="A210">
        <f>INDEX(resultados!$A$2:$ZZ$486, 204, MATCH($B$1, resultados!$A$1:$ZZ$1, 0))</f>
        <v/>
      </c>
      <c r="B210">
        <f>INDEX(resultados!$A$2:$ZZ$486, 204, MATCH($B$2, resultados!$A$1:$ZZ$1, 0))</f>
        <v/>
      </c>
      <c r="C210">
        <f>INDEX(resultados!$A$2:$ZZ$486, 204, MATCH($B$3, resultados!$A$1:$ZZ$1, 0))</f>
        <v/>
      </c>
    </row>
    <row r="211">
      <c r="A211">
        <f>INDEX(resultados!$A$2:$ZZ$486, 205, MATCH($B$1, resultados!$A$1:$ZZ$1, 0))</f>
        <v/>
      </c>
      <c r="B211">
        <f>INDEX(resultados!$A$2:$ZZ$486, 205, MATCH($B$2, resultados!$A$1:$ZZ$1, 0))</f>
        <v/>
      </c>
      <c r="C211">
        <f>INDEX(resultados!$A$2:$ZZ$486, 205, MATCH($B$3, resultados!$A$1:$ZZ$1, 0))</f>
        <v/>
      </c>
    </row>
    <row r="212">
      <c r="A212">
        <f>INDEX(resultados!$A$2:$ZZ$486, 206, MATCH($B$1, resultados!$A$1:$ZZ$1, 0))</f>
        <v/>
      </c>
      <c r="B212">
        <f>INDEX(resultados!$A$2:$ZZ$486, 206, MATCH($B$2, resultados!$A$1:$ZZ$1, 0))</f>
        <v/>
      </c>
      <c r="C212">
        <f>INDEX(resultados!$A$2:$ZZ$486, 206, MATCH($B$3, resultados!$A$1:$ZZ$1, 0))</f>
        <v/>
      </c>
    </row>
    <row r="213">
      <c r="A213">
        <f>INDEX(resultados!$A$2:$ZZ$486, 207, MATCH($B$1, resultados!$A$1:$ZZ$1, 0))</f>
        <v/>
      </c>
      <c r="B213">
        <f>INDEX(resultados!$A$2:$ZZ$486, 207, MATCH($B$2, resultados!$A$1:$ZZ$1, 0))</f>
        <v/>
      </c>
      <c r="C213">
        <f>INDEX(resultados!$A$2:$ZZ$486, 207, MATCH($B$3, resultados!$A$1:$ZZ$1, 0))</f>
        <v/>
      </c>
    </row>
    <row r="214">
      <c r="A214">
        <f>INDEX(resultados!$A$2:$ZZ$486, 208, MATCH($B$1, resultados!$A$1:$ZZ$1, 0))</f>
        <v/>
      </c>
      <c r="B214">
        <f>INDEX(resultados!$A$2:$ZZ$486, 208, MATCH($B$2, resultados!$A$1:$ZZ$1, 0))</f>
        <v/>
      </c>
      <c r="C214">
        <f>INDEX(resultados!$A$2:$ZZ$486, 208, MATCH($B$3, resultados!$A$1:$ZZ$1, 0))</f>
        <v/>
      </c>
    </row>
    <row r="215">
      <c r="A215">
        <f>INDEX(resultados!$A$2:$ZZ$486, 209, MATCH($B$1, resultados!$A$1:$ZZ$1, 0))</f>
        <v/>
      </c>
      <c r="B215">
        <f>INDEX(resultados!$A$2:$ZZ$486, 209, MATCH($B$2, resultados!$A$1:$ZZ$1, 0))</f>
        <v/>
      </c>
      <c r="C215">
        <f>INDEX(resultados!$A$2:$ZZ$486, 209, MATCH($B$3, resultados!$A$1:$ZZ$1, 0))</f>
        <v/>
      </c>
    </row>
    <row r="216">
      <c r="A216">
        <f>INDEX(resultados!$A$2:$ZZ$486, 210, MATCH($B$1, resultados!$A$1:$ZZ$1, 0))</f>
        <v/>
      </c>
      <c r="B216">
        <f>INDEX(resultados!$A$2:$ZZ$486, 210, MATCH($B$2, resultados!$A$1:$ZZ$1, 0))</f>
        <v/>
      </c>
      <c r="C216">
        <f>INDEX(resultados!$A$2:$ZZ$486, 210, MATCH($B$3, resultados!$A$1:$ZZ$1, 0))</f>
        <v/>
      </c>
    </row>
    <row r="217">
      <c r="A217">
        <f>INDEX(resultados!$A$2:$ZZ$486, 211, MATCH($B$1, resultados!$A$1:$ZZ$1, 0))</f>
        <v/>
      </c>
      <c r="B217">
        <f>INDEX(resultados!$A$2:$ZZ$486, 211, MATCH($B$2, resultados!$A$1:$ZZ$1, 0))</f>
        <v/>
      </c>
      <c r="C217">
        <f>INDEX(resultados!$A$2:$ZZ$486, 211, MATCH($B$3, resultados!$A$1:$ZZ$1, 0))</f>
        <v/>
      </c>
    </row>
    <row r="218">
      <c r="A218">
        <f>INDEX(resultados!$A$2:$ZZ$486, 212, MATCH($B$1, resultados!$A$1:$ZZ$1, 0))</f>
        <v/>
      </c>
      <c r="B218">
        <f>INDEX(resultados!$A$2:$ZZ$486, 212, MATCH($B$2, resultados!$A$1:$ZZ$1, 0))</f>
        <v/>
      </c>
      <c r="C218">
        <f>INDEX(resultados!$A$2:$ZZ$486, 212, MATCH($B$3, resultados!$A$1:$ZZ$1, 0))</f>
        <v/>
      </c>
    </row>
    <row r="219">
      <c r="A219">
        <f>INDEX(resultados!$A$2:$ZZ$486, 213, MATCH($B$1, resultados!$A$1:$ZZ$1, 0))</f>
        <v/>
      </c>
      <c r="B219">
        <f>INDEX(resultados!$A$2:$ZZ$486, 213, MATCH($B$2, resultados!$A$1:$ZZ$1, 0))</f>
        <v/>
      </c>
      <c r="C219">
        <f>INDEX(resultados!$A$2:$ZZ$486, 213, MATCH($B$3, resultados!$A$1:$ZZ$1, 0))</f>
        <v/>
      </c>
    </row>
    <row r="220">
      <c r="A220">
        <f>INDEX(resultados!$A$2:$ZZ$486, 214, MATCH($B$1, resultados!$A$1:$ZZ$1, 0))</f>
        <v/>
      </c>
      <c r="B220">
        <f>INDEX(resultados!$A$2:$ZZ$486, 214, MATCH($B$2, resultados!$A$1:$ZZ$1, 0))</f>
        <v/>
      </c>
      <c r="C220">
        <f>INDEX(resultados!$A$2:$ZZ$486, 214, MATCH($B$3, resultados!$A$1:$ZZ$1, 0))</f>
        <v/>
      </c>
    </row>
    <row r="221">
      <c r="A221">
        <f>INDEX(resultados!$A$2:$ZZ$486, 215, MATCH($B$1, resultados!$A$1:$ZZ$1, 0))</f>
        <v/>
      </c>
      <c r="B221">
        <f>INDEX(resultados!$A$2:$ZZ$486, 215, MATCH($B$2, resultados!$A$1:$ZZ$1, 0))</f>
        <v/>
      </c>
      <c r="C221">
        <f>INDEX(resultados!$A$2:$ZZ$486, 215, MATCH($B$3, resultados!$A$1:$ZZ$1, 0))</f>
        <v/>
      </c>
    </row>
    <row r="222">
      <c r="A222">
        <f>INDEX(resultados!$A$2:$ZZ$486, 216, MATCH($B$1, resultados!$A$1:$ZZ$1, 0))</f>
        <v/>
      </c>
      <c r="B222">
        <f>INDEX(resultados!$A$2:$ZZ$486, 216, MATCH($B$2, resultados!$A$1:$ZZ$1, 0))</f>
        <v/>
      </c>
      <c r="C222">
        <f>INDEX(resultados!$A$2:$ZZ$486, 216, MATCH($B$3, resultados!$A$1:$ZZ$1, 0))</f>
        <v/>
      </c>
    </row>
    <row r="223">
      <c r="A223">
        <f>INDEX(resultados!$A$2:$ZZ$486, 217, MATCH($B$1, resultados!$A$1:$ZZ$1, 0))</f>
        <v/>
      </c>
      <c r="B223">
        <f>INDEX(resultados!$A$2:$ZZ$486, 217, MATCH($B$2, resultados!$A$1:$ZZ$1, 0))</f>
        <v/>
      </c>
      <c r="C223">
        <f>INDEX(resultados!$A$2:$ZZ$486, 217, MATCH($B$3, resultados!$A$1:$ZZ$1, 0))</f>
        <v/>
      </c>
    </row>
    <row r="224">
      <c r="A224">
        <f>INDEX(resultados!$A$2:$ZZ$486, 218, MATCH($B$1, resultados!$A$1:$ZZ$1, 0))</f>
        <v/>
      </c>
      <c r="B224">
        <f>INDEX(resultados!$A$2:$ZZ$486, 218, MATCH($B$2, resultados!$A$1:$ZZ$1, 0))</f>
        <v/>
      </c>
      <c r="C224">
        <f>INDEX(resultados!$A$2:$ZZ$486, 218, MATCH($B$3, resultados!$A$1:$ZZ$1, 0))</f>
        <v/>
      </c>
    </row>
    <row r="225">
      <c r="A225">
        <f>INDEX(resultados!$A$2:$ZZ$486, 219, MATCH($B$1, resultados!$A$1:$ZZ$1, 0))</f>
        <v/>
      </c>
      <c r="B225">
        <f>INDEX(resultados!$A$2:$ZZ$486, 219, MATCH($B$2, resultados!$A$1:$ZZ$1, 0))</f>
        <v/>
      </c>
      <c r="C225">
        <f>INDEX(resultados!$A$2:$ZZ$486, 219, MATCH($B$3, resultados!$A$1:$ZZ$1, 0))</f>
        <v/>
      </c>
    </row>
    <row r="226">
      <c r="A226">
        <f>INDEX(resultados!$A$2:$ZZ$486, 220, MATCH($B$1, resultados!$A$1:$ZZ$1, 0))</f>
        <v/>
      </c>
      <c r="B226">
        <f>INDEX(resultados!$A$2:$ZZ$486, 220, MATCH($B$2, resultados!$A$1:$ZZ$1, 0))</f>
        <v/>
      </c>
      <c r="C226">
        <f>INDEX(resultados!$A$2:$ZZ$486, 220, MATCH($B$3, resultados!$A$1:$ZZ$1, 0))</f>
        <v/>
      </c>
    </row>
    <row r="227">
      <c r="A227">
        <f>INDEX(resultados!$A$2:$ZZ$486, 221, MATCH($B$1, resultados!$A$1:$ZZ$1, 0))</f>
        <v/>
      </c>
      <c r="B227">
        <f>INDEX(resultados!$A$2:$ZZ$486, 221, MATCH($B$2, resultados!$A$1:$ZZ$1, 0))</f>
        <v/>
      </c>
      <c r="C227">
        <f>INDEX(resultados!$A$2:$ZZ$486, 221, MATCH($B$3, resultados!$A$1:$ZZ$1, 0))</f>
        <v/>
      </c>
    </row>
    <row r="228">
      <c r="A228">
        <f>INDEX(resultados!$A$2:$ZZ$486, 222, MATCH($B$1, resultados!$A$1:$ZZ$1, 0))</f>
        <v/>
      </c>
      <c r="B228">
        <f>INDEX(resultados!$A$2:$ZZ$486, 222, MATCH($B$2, resultados!$A$1:$ZZ$1, 0))</f>
        <v/>
      </c>
      <c r="C228">
        <f>INDEX(resultados!$A$2:$ZZ$486, 222, MATCH($B$3, resultados!$A$1:$ZZ$1, 0))</f>
        <v/>
      </c>
    </row>
    <row r="229">
      <c r="A229">
        <f>INDEX(resultados!$A$2:$ZZ$486, 223, MATCH($B$1, resultados!$A$1:$ZZ$1, 0))</f>
        <v/>
      </c>
      <c r="B229">
        <f>INDEX(resultados!$A$2:$ZZ$486, 223, MATCH($B$2, resultados!$A$1:$ZZ$1, 0))</f>
        <v/>
      </c>
      <c r="C229">
        <f>INDEX(resultados!$A$2:$ZZ$486, 223, MATCH($B$3, resultados!$A$1:$ZZ$1, 0))</f>
        <v/>
      </c>
    </row>
    <row r="230">
      <c r="A230">
        <f>INDEX(resultados!$A$2:$ZZ$486, 224, MATCH($B$1, resultados!$A$1:$ZZ$1, 0))</f>
        <v/>
      </c>
      <c r="B230">
        <f>INDEX(resultados!$A$2:$ZZ$486, 224, MATCH($B$2, resultados!$A$1:$ZZ$1, 0))</f>
        <v/>
      </c>
      <c r="C230">
        <f>INDEX(resultados!$A$2:$ZZ$486, 224, MATCH($B$3, resultados!$A$1:$ZZ$1, 0))</f>
        <v/>
      </c>
    </row>
    <row r="231">
      <c r="A231">
        <f>INDEX(resultados!$A$2:$ZZ$486, 225, MATCH($B$1, resultados!$A$1:$ZZ$1, 0))</f>
        <v/>
      </c>
      <c r="B231">
        <f>INDEX(resultados!$A$2:$ZZ$486, 225, MATCH($B$2, resultados!$A$1:$ZZ$1, 0))</f>
        <v/>
      </c>
      <c r="C231">
        <f>INDEX(resultados!$A$2:$ZZ$486, 225, MATCH($B$3, resultados!$A$1:$ZZ$1, 0))</f>
        <v/>
      </c>
    </row>
    <row r="232">
      <c r="A232">
        <f>INDEX(resultados!$A$2:$ZZ$486, 226, MATCH($B$1, resultados!$A$1:$ZZ$1, 0))</f>
        <v/>
      </c>
      <c r="B232">
        <f>INDEX(resultados!$A$2:$ZZ$486, 226, MATCH($B$2, resultados!$A$1:$ZZ$1, 0))</f>
        <v/>
      </c>
      <c r="C232">
        <f>INDEX(resultados!$A$2:$ZZ$486, 226, MATCH($B$3, resultados!$A$1:$ZZ$1, 0))</f>
        <v/>
      </c>
    </row>
    <row r="233">
      <c r="A233">
        <f>INDEX(resultados!$A$2:$ZZ$486, 227, MATCH($B$1, resultados!$A$1:$ZZ$1, 0))</f>
        <v/>
      </c>
      <c r="B233">
        <f>INDEX(resultados!$A$2:$ZZ$486, 227, MATCH($B$2, resultados!$A$1:$ZZ$1, 0))</f>
        <v/>
      </c>
      <c r="C233">
        <f>INDEX(resultados!$A$2:$ZZ$486, 227, MATCH($B$3, resultados!$A$1:$ZZ$1, 0))</f>
        <v/>
      </c>
    </row>
    <row r="234">
      <c r="A234">
        <f>INDEX(resultados!$A$2:$ZZ$486, 228, MATCH($B$1, resultados!$A$1:$ZZ$1, 0))</f>
        <v/>
      </c>
      <c r="B234">
        <f>INDEX(resultados!$A$2:$ZZ$486, 228, MATCH($B$2, resultados!$A$1:$ZZ$1, 0))</f>
        <v/>
      </c>
      <c r="C234">
        <f>INDEX(resultados!$A$2:$ZZ$486, 228, MATCH($B$3, resultados!$A$1:$ZZ$1, 0))</f>
        <v/>
      </c>
    </row>
    <row r="235">
      <c r="A235">
        <f>INDEX(resultados!$A$2:$ZZ$486, 229, MATCH($B$1, resultados!$A$1:$ZZ$1, 0))</f>
        <v/>
      </c>
      <c r="B235">
        <f>INDEX(resultados!$A$2:$ZZ$486, 229, MATCH($B$2, resultados!$A$1:$ZZ$1, 0))</f>
        <v/>
      </c>
      <c r="C235">
        <f>INDEX(resultados!$A$2:$ZZ$486, 229, MATCH($B$3, resultados!$A$1:$ZZ$1, 0))</f>
        <v/>
      </c>
    </row>
    <row r="236">
      <c r="A236">
        <f>INDEX(resultados!$A$2:$ZZ$486, 230, MATCH($B$1, resultados!$A$1:$ZZ$1, 0))</f>
        <v/>
      </c>
      <c r="B236">
        <f>INDEX(resultados!$A$2:$ZZ$486, 230, MATCH($B$2, resultados!$A$1:$ZZ$1, 0))</f>
        <v/>
      </c>
      <c r="C236">
        <f>INDEX(resultados!$A$2:$ZZ$486, 230, MATCH($B$3, resultados!$A$1:$ZZ$1, 0))</f>
        <v/>
      </c>
    </row>
    <row r="237">
      <c r="A237">
        <f>INDEX(resultados!$A$2:$ZZ$486, 231, MATCH($B$1, resultados!$A$1:$ZZ$1, 0))</f>
        <v/>
      </c>
      <c r="B237">
        <f>INDEX(resultados!$A$2:$ZZ$486, 231, MATCH($B$2, resultados!$A$1:$ZZ$1, 0))</f>
        <v/>
      </c>
      <c r="C237">
        <f>INDEX(resultados!$A$2:$ZZ$486, 231, MATCH($B$3, resultados!$A$1:$ZZ$1, 0))</f>
        <v/>
      </c>
    </row>
    <row r="238">
      <c r="A238">
        <f>INDEX(resultados!$A$2:$ZZ$486, 232, MATCH($B$1, resultados!$A$1:$ZZ$1, 0))</f>
        <v/>
      </c>
      <c r="B238">
        <f>INDEX(resultados!$A$2:$ZZ$486, 232, MATCH($B$2, resultados!$A$1:$ZZ$1, 0))</f>
        <v/>
      </c>
      <c r="C238">
        <f>INDEX(resultados!$A$2:$ZZ$486, 232, MATCH($B$3, resultados!$A$1:$ZZ$1, 0))</f>
        <v/>
      </c>
    </row>
    <row r="239">
      <c r="A239">
        <f>INDEX(resultados!$A$2:$ZZ$486, 233, MATCH($B$1, resultados!$A$1:$ZZ$1, 0))</f>
        <v/>
      </c>
      <c r="B239">
        <f>INDEX(resultados!$A$2:$ZZ$486, 233, MATCH($B$2, resultados!$A$1:$ZZ$1, 0))</f>
        <v/>
      </c>
      <c r="C239">
        <f>INDEX(resultados!$A$2:$ZZ$486, 233, MATCH($B$3, resultados!$A$1:$ZZ$1, 0))</f>
        <v/>
      </c>
    </row>
    <row r="240">
      <c r="A240">
        <f>INDEX(resultados!$A$2:$ZZ$486, 234, MATCH($B$1, resultados!$A$1:$ZZ$1, 0))</f>
        <v/>
      </c>
      <c r="B240">
        <f>INDEX(resultados!$A$2:$ZZ$486, 234, MATCH($B$2, resultados!$A$1:$ZZ$1, 0))</f>
        <v/>
      </c>
      <c r="C240">
        <f>INDEX(resultados!$A$2:$ZZ$486, 234, MATCH($B$3, resultados!$A$1:$ZZ$1, 0))</f>
        <v/>
      </c>
    </row>
    <row r="241">
      <c r="A241">
        <f>INDEX(resultados!$A$2:$ZZ$486, 235, MATCH($B$1, resultados!$A$1:$ZZ$1, 0))</f>
        <v/>
      </c>
      <c r="B241">
        <f>INDEX(resultados!$A$2:$ZZ$486, 235, MATCH($B$2, resultados!$A$1:$ZZ$1, 0))</f>
        <v/>
      </c>
      <c r="C241">
        <f>INDEX(resultados!$A$2:$ZZ$486, 235, MATCH($B$3, resultados!$A$1:$ZZ$1, 0))</f>
        <v/>
      </c>
    </row>
    <row r="242">
      <c r="A242">
        <f>INDEX(resultados!$A$2:$ZZ$486, 236, MATCH($B$1, resultados!$A$1:$ZZ$1, 0))</f>
        <v/>
      </c>
      <c r="B242">
        <f>INDEX(resultados!$A$2:$ZZ$486, 236, MATCH($B$2, resultados!$A$1:$ZZ$1, 0))</f>
        <v/>
      </c>
      <c r="C242">
        <f>INDEX(resultados!$A$2:$ZZ$486, 236, MATCH($B$3, resultados!$A$1:$ZZ$1, 0))</f>
        <v/>
      </c>
    </row>
    <row r="243">
      <c r="A243">
        <f>INDEX(resultados!$A$2:$ZZ$486, 237, MATCH($B$1, resultados!$A$1:$ZZ$1, 0))</f>
        <v/>
      </c>
      <c r="B243">
        <f>INDEX(resultados!$A$2:$ZZ$486, 237, MATCH($B$2, resultados!$A$1:$ZZ$1, 0))</f>
        <v/>
      </c>
      <c r="C243">
        <f>INDEX(resultados!$A$2:$ZZ$486, 237, MATCH($B$3, resultados!$A$1:$ZZ$1, 0))</f>
        <v/>
      </c>
    </row>
    <row r="244">
      <c r="A244">
        <f>INDEX(resultados!$A$2:$ZZ$486, 238, MATCH($B$1, resultados!$A$1:$ZZ$1, 0))</f>
        <v/>
      </c>
      <c r="B244">
        <f>INDEX(resultados!$A$2:$ZZ$486, 238, MATCH($B$2, resultados!$A$1:$ZZ$1, 0))</f>
        <v/>
      </c>
      <c r="C244">
        <f>INDEX(resultados!$A$2:$ZZ$486, 238, MATCH($B$3, resultados!$A$1:$ZZ$1, 0))</f>
        <v/>
      </c>
    </row>
    <row r="245">
      <c r="A245">
        <f>INDEX(resultados!$A$2:$ZZ$486, 239, MATCH($B$1, resultados!$A$1:$ZZ$1, 0))</f>
        <v/>
      </c>
      <c r="B245">
        <f>INDEX(resultados!$A$2:$ZZ$486, 239, MATCH($B$2, resultados!$A$1:$ZZ$1, 0))</f>
        <v/>
      </c>
      <c r="C245">
        <f>INDEX(resultados!$A$2:$ZZ$486, 239, MATCH($B$3, resultados!$A$1:$ZZ$1, 0))</f>
        <v/>
      </c>
    </row>
    <row r="246">
      <c r="A246">
        <f>INDEX(resultados!$A$2:$ZZ$486, 240, MATCH($B$1, resultados!$A$1:$ZZ$1, 0))</f>
        <v/>
      </c>
      <c r="B246">
        <f>INDEX(resultados!$A$2:$ZZ$486, 240, MATCH($B$2, resultados!$A$1:$ZZ$1, 0))</f>
        <v/>
      </c>
      <c r="C246">
        <f>INDEX(resultados!$A$2:$ZZ$486, 240, MATCH($B$3, resultados!$A$1:$ZZ$1, 0))</f>
        <v/>
      </c>
    </row>
    <row r="247">
      <c r="A247">
        <f>INDEX(resultados!$A$2:$ZZ$486, 241, MATCH($B$1, resultados!$A$1:$ZZ$1, 0))</f>
        <v/>
      </c>
      <c r="B247">
        <f>INDEX(resultados!$A$2:$ZZ$486, 241, MATCH($B$2, resultados!$A$1:$ZZ$1, 0))</f>
        <v/>
      </c>
      <c r="C247">
        <f>INDEX(resultados!$A$2:$ZZ$486, 241, MATCH($B$3, resultados!$A$1:$ZZ$1, 0))</f>
        <v/>
      </c>
    </row>
    <row r="248">
      <c r="A248">
        <f>INDEX(resultados!$A$2:$ZZ$486, 242, MATCH($B$1, resultados!$A$1:$ZZ$1, 0))</f>
        <v/>
      </c>
      <c r="B248">
        <f>INDEX(resultados!$A$2:$ZZ$486, 242, MATCH($B$2, resultados!$A$1:$ZZ$1, 0))</f>
        <v/>
      </c>
      <c r="C248">
        <f>INDEX(resultados!$A$2:$ZZ$486, 242, MATCH($B$3, resultados!$A$1:$ZZ$1, 0))</f>
        <v/>
      </c>
    </row>
    <row r="249">
      <c r="A249">
        <f>INDEX(resultados!$A$2:$ZZ$486, 243, MATCH($B$1, resultados!$A$1:$ZZ$1, 0))</f>
        <v/>
      </c>
      <c r="B249">
        <f>INDEX(resultados!$A$2:$ZZ$486, 243, MATCH($B$2, resultados!$A$1:$ZZ$1, 0))</f>
        <v/>
      </c>
      <c r="C249">
        <f>INDEX(resultados!$A$2:$ZZ$486, 243, MATCH($B$3, resultados!$A$1:$ZZ$1, 0))</f>
        <v/>
      </c>
    </row>
    <row r="250">
      <c r="A250">
        <f>INDEX(resultados!$A$2:$ZZ$486, 244, MATCH($B$1, resultados!$A$1:$ZZ$1, 0))</f>
        <v/>
      </c>
      <c r="B250">
        <f>INDEX(resultados!$A$2:$ZZ$486, 244, MATCH($B$2, resultados!$A$1:$ZZ$1, 0))</f>
        <v/>
      </c>
      <c r="C250">
        <f>INDEX(resultados!$A$2:$ZZ$486, 244, MATCH($B$3, resultados!$A$1:$ZZ$1, 0))</f>
        <v/>
      </c>
    </row>
    <row r="251">
      <c r="A251">
        <f>INDEX(resultados!$A$2:$ZZ$486, 245, MATCH($B$1, resultados!$A$1:$ZZ$1, 0))</f>
        <v/>
      </c>
      <c r="B251">
        <f>INDEX(resultados!$A$2:$ZZ$486, 245, MATCH($B$2, resultados!$A$1:$ZZ$1, 0))</f>
        <v/>
      </c>
      <c r="C251">
        <f>INDEX(resultados!$A$2:$ZZ$486, 245, MATCH($B$3, resultados!$A$1:$ZZ$1, 0))</f>
        <v/>
      </c>
    </row>
    <row r="252">
      <c r="A252">
        <f>INDEX(resultados!$A$2:$ZZ$486, 246, MATCH($B$1, resultados!$A$1:$ZZ$1, 0))</f>
        <v/>
      </c>
      <c r="B252">
        <f>INDEX(resultados!$A$2:$ZZ$486, 246, MATCH($B$2, resultados!$A$1:$ZZ$1, 0))</f>
        <v/>
      </c>
      <c r="C252">
        <f>INDEX(resultados!$A$2:$ZZ$486, 246, MATCH($B$3, resultados!$A$1:$ZZ$1, 0))</f>
        <v/>
      </c>
    </row>
    <row r="253">
      <c r="A253">
        <f>INDEX(resultados!$A$2:$ZZ$486, 247, MATCH($B$1, resultados!$A$1:$ZZ$1, 0))</f>
        <v/>
      </c>
      <c r="B253">
        <f>INDEX(resultados!$A$2:$ZZ$486, 247, MATCH($B$2, resultados!$A$1:$ZZ$1, 0))</f>
        <v/>
      </c>
      <c r="C253">
        <f>INDEX(resultados!$A$2:$ZZ$486, 247, MATCH($B$3, resultados!$A$1:$ZZ$1, 0))</f>
        <v/>
      </c>
    </row>
    <row r="254">
      <c r="A254">
        <f>INDEX(resultados!$A$2:$ZZ$486, 248, MATCH($B$1, resultados!$A$1:$ZZ$1, 0))</f>
        <v/>
      </c>
      <c r="B254">
        <f>INDEX(resultados!$A$2:$ZZ$486, 248, MATCH($B$2, resultados!$A$1:$ZZ$1, 0))</f>
        <v/>
      </c>
      <c r="C254">
        <f>INDEX(resultados!$A$2:$ZZ$486, 248, MATCH($B$3, resultados!$A$1:$ZZ$1, 0))</f>
        <v/>
      </c>
    </row>
    <row r="255">
      <c r="A255">
        <f>INDEX(resultados!$A$2:$ZZ$486, 249, MATCH($B$1, resultados!$A$1:$ZZ$1, 0))</f>
        <v/>
      </c>
      <c r="B255">
        <f>INDEX(resultados!$A$2:$ZZ$486, 249, MATCH($B$2, resultados!$A$1:$ZZ$1, 0))</f>
        <v/>
      </c>
      <c r="C255">
        <f>INDEX(resultados!$A$2:$ZZ$486, 249, MATCH($B$3, resultados!$A$1:$ZZ$1, 0))</f>
        <v/>
      </c>
    </row>
    <row r="256">
      <c r="A256">
        <f>INDEX(resultados!$A$2:$ZZ$486, 250, MATCH($B$1, resultados!$A$1:$ZZ$1, 0))</f>
        <v/>
      </c>
      <c r="B256">
        <f>INDEX(resultados!$A$2:$ZZ$486, 250, MATCH($B$2, resultados!$A$1:$ZZ$1, 0))</f>
        <v/>
      </c>
      <c r="C256">
        <f>INDEX(resultados!$A$2:$ZZ$486, 250, MATCH($B$3, resultados!$A$1:$ZZ$1, 0))</f>
        <v/>
      </c>
    </row>
    <row r="257">
      <c r="A257">
        <f>INDEX(resultados!$A$2:$ZZ$486, 251, MATCH($B$1, resultados!$A$1:$ZZ$1, 0))</f>
        <v/>
      </c>
      <c r="B257">
        <f>INDEX(resultados!$A$2:$ZZ$486, 251, MATCH($B$2, resultados!$A$1:$ZZ$1, 0))</f>
        <v/>
      </c>
      <c r="C257">
        <f>INDEX(resultados!$A$2:$ZZ$486, 251, MATCH($B$3, resultados!$A$1:$ZZ$1, 0))</f>
        <v/>
      </c>
    </row>
    <row r="258">
      <c r="A258">
        <f>INDEX(resultados!$A$2:$ZZ$486, 252, MATCH($B$1, resultados!$A$1:$ZZ$1, 0))</f>
        <v/>
      </c>
      <c r="B258">
        <f>INDEX(resultados!$A$2:$ZZ$486, 252, MATCH($B$2, resultados!$A$1:$ZZ$1, 0))</f>
        <v/>
      </c>
      <c r="C258">
        <f>INDEX(resultados!$A$2:$ZZ$486, 252, MATCH($B$3, resultados!$A$1:$ZZ$1, 0))</f>
        <v/>
      </c>
    </row>
    <row r="259">
      <c r="A259">
        <f>INDEX(resultados!$A$2:$ZZ$486, 253, MATCH($B$1, resultados!$A$1:$ZZ$1, 0))</f>
        <v/>
      </c>
      <c r="B259">
        <f>INDEX(resultados!$A$2:$ZZ$486, 253, MATCH($B$2, resultados!$A$1:$ZZ$1, 0))</f>
        <v/>
      </c>
      <c r="C259">
        <f>INDEX(resultados!$A$2:$ZZ$486, 253, MATCH($B$3, resultados!$A$1:$ZZ$1, 0))</f>
        <v/>
      </c>
    </row>
    <row r="260">
      <c r="A260">
        <f>INDEX(resultados!$A$2:$ZZ$486, 254, MATCH($B$1, resultados!$A$1:$ZZ$1, 0))</f>
        <v/>
      </c>
      <c r="B260">
        <f>INDEX(resultados!$A$2:$ZZ$486, 254, MATCH($B$2, resultados!$A$1:$ZZ$1, 0))</f>
        <v/>
      </c>
      <c r="C260">
        <f>INDEX(resultados!$A$2:$ZZ$486, 254, MATCH($B$3, resultados!$A$1:$ZZ$1, 0))</f>
        <v/>
      </c>
    </row>
    <row r="261">
      <c r="A261">
        <f>INDEX(resultados!$A$2:$ZZ$486, 255, MATCH($B$1, resultados!$A$1:$ZZ$1, 0))</f>
        <v/>
      </c>
      <c r="B261">
        <f>INDEX(resultados!$A$2:$ZZ$486, 255, MATCH($B$2, resultados!$A$1:$ZZ$1, 0))</f>
        <v/>
      </c>
      <c r="C261">
        <f>INDEX(resultados!$A$2:$ZZ$486, 255, MATCH($B$3, resultados!$A$1:$ZZ$1, 0))</f>
        <v/>
      </c>
    </row>
    <row r="262">
      <c r="A262">
        <f>INDEX(resultados!$A$2:$ZZ$486, 256, MATCH($B$1, resultados!$A$1:$ZZ$1, 0))</f>
        <v/>
      </c>
      <c r="B262">
        <f>INDEX(resultados!$A$2:$ZZ$486, 256, MATCH($B$2, resultados!$A$1:$ZZ$1, 0))</f>
        <v/>
      </c>
      <c r="C262">
        <f>INDEX(resultados!$A$2:$ZZ$486, 256, MATCH($B$3, resultados!$A$1:$ZZ$1, 0))</f>
        <v/>
      </c>
    </row>
    <row r="263">
      <c r="A263">
        <f>INDEX(resultados!$A$2:$ZZ$486, 257, MATCH($B$1, resultados!$A$1:$ZZ$1, 0))</f>
        <v/>
      </c>
      <c r="B263">
        <f>INDEX(resultados!$A$2:$ZZ$486, 257, MATCH($B$2, resultados!$A$1:$ZZ$1, 0))</f>
        <v/>
      </c>
      <c r="C263">
        <f>INDEX(resultados!$A$2:$ZZ$486, 257, MATCH($B$3, resultados!$A$1:$ZZ$1, 0))</f>
        <v/>
      </c>
    </row>
    <row r="264">
      <c r="A264">
        <f>INDEX(resultados!$A$2:$ZZ$486, 258, MATCH($B$1, resultados!$A$1:$ZZ$1, 0))</f>
        <v/>
      </c>
      <c r="B264">
        <f>INDEX(resultados!$A$2:$ZZ$486, 258, MATCH($B$2, resultados!$A$1:$ZZ$1, 0))</f>
        <v/>
      </c>
      <c r="C264">
        <f>INDEX(resultados!$A$2:$ZZ$486, 258, MATCH($B$3, resultados!$A$1:$ZZ$1, 0))</f>
        <v/>
      </c>
    </row>
    <row r="265">
      <c r="A265">
        <f>INDEX(resultados!$A$2:$ZZ$486, 259, MATCH($B$1, resultados!$A$1:$ZZ$1, 0))</f>
        <v/>
      </c>
      <c r="B265">
        <f>INDEX(resultados!$A$2:$ZZ$486, 259, MATCH($B$2, resultados!$A$1:$ZZ$1, 0))</f>
        <v/>
      </c>
      <c r="C265">
        <f>INDEX(resultados!$A$2:$ZZ$486, 259, MATCH($B$3, resultados!$A$1:$ZZ$1, 0))</f>
        <v/>
      </c>
    </row>
    <row r="266">
      <c r="A266">
        <f>INDEX(resultados!$A$2:$ZZ$486, 260, MATCH($B$1, resultados!$A$1:$ZZ$1, 0))</f>
        <v/>
      </c>
      <c r="B266">
        <f>INDEX(resultados!$A$2:$ZZ$486, 260, MATCH($B$2, resultados!$A$1:$ZZ$1, 0))</f>
        <v/>
      </c>
      <c r="C266">
        <f>INDEX(resultados!$A$2:$ZZ$486, 260, MATCH($B$3, resultados!$A$1:$ZZ$1, 0))</f>
        <v/>
      </c>
    </row>
    <row r="267">
      <c r="A267">
        <f>INDEX(resultados!$A$2:$ZZ$486, 261, MATCH($B$1, resultados!$A$1:$ZZ$1, 0))</f>
        <v/>
      </c>
      <c r="B267">
        <f>INDEX(resultados!$A$2:$ZZ$486, 261, MATCH($B$2, resultados!$A$1:$ZZ$1, 0))</f>
        <v/>
      </c>
      <c r="C267">
        <f>INDEX(resultados!$A$2:$ZZ$486, 261, MATCH($B$3, resultados!$A$1:$ZZ$1, 0))</f>
        <v/>
      </c>
    </row>
    <row r="268">
      <c r="A268">
        <f>INDEX(resultados!$A$2:$ZZ$486, 262, MATCH($B$1, resultados!$A$1:$ZZ$1, 0))</f>
        <v/>
      </c>
      <c r="B268">
        <f>INDEX(resultados!$A$2:$ZZ$486, 262, MATCH($B$2, resultados!$A$1:$ZZ$1, 0))</f>
        <v/>
      </c>
      <c r="C268">
        <f>INDEX(resultados!$A$2:$ZZ$486, 262, MATCH($B$3, resultados!$A$1:$ZZ$1, 0))</f>
        <v/>
      </c>
    </row>
    <row r="269">
      <c r="A269">
        <f>INDEX(resultados!$A$2:$ZZ$486, 263, MATCH($B$1, resultados!$A$1:$ZZ$1, 0))</f>
        <v/>
      </c>
      <c r="B269">
        <f>INDEX(resultados!$A$2:$ZZ$486, 263, MATCH($B$2, resultados!$A$1:$ZZ$1, 0))</f>
        <v/>
      </c>
      <c r="C269">
        <f>INDEX(resultados!$A$2:$ZZ$486, 263, MATCH($B$3, resultados!$A$1:$ZZ$1, 0))</f>
        <v/>
      </c>
    </row>
    <row r="270">
      <c r="A270">
        <f>INDEX(resultados!$A$2:$ZZ$486, 264, MATCH($B$1, resultados!$A$1:$ZZ$1, 0))</f>
        <v/>
      </c>
      <c r="B270">
        <f>INDEX(resultados!$A$2:$ZZ$486, 264, MATCH($B$2, resultados!$A$1:$ZZ$1, 0))</f>
        <v/>
      </c>
      <c r="C270">
        <f>INDEX(resultados!$A$2:$ZZ$486, 264, MATCH($B$3, resultados!$A$1:$ZZ$1, 0))</f>
        <v/>
      </c>
    </row>
    <row r="271">
      <c r="A271">
        <f>INDEX(resultados!$A$2:$ZZ$486, 265, MATCH($B$1, resultados!$A$1:$ZZ$1, 0))</f>
        <v/>
      </c>
      <c r="B271">
        <f>INDEX(resultados!$A$2:$ZZ$486, 265, MATCH($B$2, resultados!$A$1:$ZZ$1, 0))</f>
        <v/>
      </c>
      <c r="C271">
        <f>INDEX(resultados!$A$2:$ZZ$486, 265, MATCH($B$3, resultados!$A$1:$ZZ$1, 0))</f>
        <v/>
      </c>
    </row>
    <row r="272">
      <c r="A272">
        <f>INDEX(resultados!$A$2:$ZZ$486, 266, MATCH($B$1, resultados!$A$1:$ZZ$1, 0))</f>
        <v/>
      </c>
      <c r="B272">
        <f>INDEX(resultados!$A$2:$ZZ$486, 266, MATCH($B$2, resultados!$A$1:$ZZ$1, 0))</f>
        <v/>
      </c>
      <c r="C272">
        <f>INDEX(resultados!$A$2:$ZZ$486, 266, MATCH($B$3, resultados!$A$1:$ZZ$1, 0))</f>
        <v/>
      </c>
    </row>
    <row r="273">
      <c r="A273">
        <f>INDEX(resultados!$A$2:$ZZ$486, 267, MATCH($B$1, resultados!$A$1:$ZZ$1, 0))</f>
        <v/>
      </c>
      <c r="B273">
        <f>INDEX(resultados!$A$2:$ZZ$486, 267, MATCH($B$2, resultados!$A$1:$ZZ$1, 0))</f>
        <v/>
      </c>
      <c r="C273">
        <f>INDEX(resultados!$A$2:$ZZ$486, 267, MATCH($B$3, resultados!$A$1:$ZZ$1, 0))</f>
        <v/>
      </c>
    </row>
    <row r="274">
      <c r="A274">
        <f>INDEX(resultados!$A$2:$ZZ$486, 268, MATCH($B$1, resultados!$A$1:$ZZ$1, 0))</f>
        <v/>
      </c>
      <c r="B274">
        <f>INDEX(resultados!$A$2:$ZZ$486, 268, MATCH($B$2, resultados!$A$1:$ZZ$1, 0))</f>
        <v/>
      </c>
      <c r="C274">
        <f>INDEX(resultados!$A$2:$ZZ$486, 268, MATCH($B$3, resultados!$A$1:$ZZ$1, 0))</f>
        <v/>
      </c>
    </row>
    <row r="275">
      <c r="A275">
        <f>INDEX(resultados!$A$2:$ZZ$486, 269, MATCH($B$1, resultados!$A$1:$ZZ$1, 0))</f>
        <v/>
      </c>
      <c r="B275">
        <f>INDEX(resultados!$A$2:$ZZ$486, 269, MATCH($B$2, resultados!$A$1:$ZZ$1, 0))</f>
        <v/>
      </c>
      <c r="C275">
        <f>INDEX(resultados!$A$2:$ZZ$486, 269, MATCH($B$3, resultados!$A$1:$ZZ$1, 0))</f>
        <v/>
      </c>
    </row>
    <row r="276">
      <c r="A276">
        <f>INDEX(resultados!$A$2:$ZZ$486, 270, MATCH($B$1, resultados!$A$1:$ZZ$1, 0))</f>
        <v/>
      </c>
      <c r="B276">
        <f>INDEX(resultados!$A$2:$ZZ$486, 270, MATCH($B$2, resultados!$A$1:$ZZ$1, 0))</f>
        <v/>
      </c>
      <c r="C276">
        <f>INDEX(resultados!$A$2:$ZZ$486, 270, MATCH($B$3, resultados!$A$1:$ZZ$1, 0))</f>
        <v/>
      </c>
    </row>
    <row r="277">
      <c r="A277">
        <f>INDEX(resultados!$A$2:$ZZ$486, 271, MATCH($B$1, resultados!$A$1:$ZZ$1, 0))</f>
        <v/>
      </c>
      <c r="B277">
        <f>INDEX(resultados!$A$2:$ZZ$486, 271, MATCH($B$2, resultados!$A$1:$ZZ$1, 0))</f>
        <v/>
      </c>
      <c r="C277">
        <f>INDEX(resultados!$A$2:$ZZ$486, 271, MATCH($B$3, resultados!$A$1:$ZZ$1, 0))</f>
        <v/>
      </c>
    </row>
    <row r="278">
      <c r="A278">
        <f>INDEX(resultados!$A$2:$ZZ$486, 272, MATCH($B$1, resultados!$A$1:$ZZ$1, 0))</f>
        <v/>
      </c>
      <c r="B278">
        <f>INDEX(resultados!$A$2:$ZZ$486, 272, MATCH($B$2, resultados!$A$1:$ZZ$1, 0))</f>
        <v/>
      </c>
      <c r="C278">
        <f>INDEX(resultados!$A$2:$ZZ$486, 272, MATCH($B$3, resultados!$A$1:$ZZ$1, 0))</f>
        <v/>
      </c>
    </row>
    <row r="279">
      <c r="A279">
        <f>INDEX(resultados!$A$2:$ZZ$486, 273, MATCH($B$1, resultados!$A$1:$ZZ$1, 0))</f>
        <v/>
      </c>
      <c r="B279">
        <f>INDEX(resultados!$A$2:$ZZ$486, 273, MATCH($B$2, resultados!$A$1:$ZZ$1, 0))</f>
        <v/>
      </c>
      <c r="C279">
        <f>INDEX(resultados!$A$2:$ZZ$486, 273, MATCH($B$3, resultados!$A$1:$ZZ$1, 0))</f>
        <v/>
      </c>
    </row>
    <row r="280">
      <c r="A280">
        <f>INDEX(resultados!$A$2:$ZZ$486, 274, MATCH($B$1, resultados!$A$1:$ZZ$1, 0))</f>
        <v/>
      </c>
      <c r="B280">
        <f>INDEX(resultados!$A$2:$ZZ$486, 274, MATCH($B$2, resultados!$A$1:$ZZ$1, 0))</f>
        <v/>
      </c>
      <c r="C280">
        <f>INDEX(resultados!$A$2:$ZZ$486, 274, MATCH($B$3, resultados!$A$1:$ZZ$1, 0))</f>
        <v/>
      </c>
    </row>
    <row r="281">
      <c r="A281">
        <f>INDEX(resultados!$A$2:$ZZ$486, 275, MATCH($B$1, resultados!$A$1:$ZZ$1, 0))</f>
        <v/>
      </c>
      <c r="B281">
        <f>INDEX(resultados!$A$2:$ZZ$486, 275, MATCH($B$2, resultados!$A$1:$ZZ$1, 0))</f>
        <v/>
      </c>
      <c r="C281">
        <f>INDEX(resultados!$A$2:$ZZ$486, 275, MATCH($B$3, resultados!$A$1:$ZZ$1, 0))</f>
        <v/>
      </c>
    </row>
    <row r="282">
      <c r="A282">
        <f>INDEX(resultados!$A$2:$ZZ$486, 276, MATCH($B$1, resultados!$A$1:$ZZ$1, 0))</f>
        <v/>
      </c>
      <c r="B282">
        <f>INDEX(resultados!$A$2:$ZZ$486, 276, MATCH($B$2, resultados!$A$1:$ZZ$1, 0))</f>
        <v/>
      </c>
      <c r="C282">
        <f>INDEX(resultados!$A$2:$ZZ$486, 276, MATCH($B$3, resultados!$A$1:$ZZ$1, 0))</f>
        <v/>
      </c>
    </row>
    <row r="283">
      <c r="A283">
        <f>INDEX(resultados!$A$2:$ZZ$486, 277, MATCH($B$1, resultados!$A$1:$ZZ$1, 0))</f>
        <v/>
      </c>
      <c r="B283">
        <f>INDEX(resultados!$A$2:$ZZ$486, 277, MATCH($B$2, resultados!$A$1:$ZZ$1, 0))</f>
        <v/>
      </c>
      <c r="C283">
        <f>INDEX(resultados!$A$2:$ZZ$486, 277, MATCH($B$3, resultados!$A$1:$ZZ$1, 0))</f>
        <v/>
      </c>
    </row>
    <row r="284">
      <c r="A284">
        <f>INDEX(resultados!$A$2:$ZZ$486, 278, MATCH($B$1, resultados!$A$1:$ZZ$1, 0))</f>
        <v/>
      </c>
      <c r="B284">
        <f>INDEX(resultados!$A$2:$ZZ$486, 278, MATCH($B$2, resultados!$A$1:$ZZ$1, 0))</f>
        <v/>
      </c>
      <c r="C284">
        <f>INDEX(resultados!$A$2:$ZZ$486, 278, MATCH($B$3, resultados!$A$1:$ZZ$1, 0))</f>
        <v/>
      </c>
    </row>
    <row r="285">
      <c r="A285">
        <f>INDEX(resultados!$A$2:$ZZ$486, 279, MATCH($B$1, resultados!$A$1:$ZZ$1, 0))</f>
        <v/>
      </c>
      <c r="B285">
        <f>INDEX(resultados!$A$2:$ZZ$486, 279, MATCH($B$2, resultados!$A$1:$ZZ$1, 0))</f>
        <v/>
      </c>
      <c r="C285">
        <f>INDEX(resultados!$A$2:$ZZ$486, 279, MATCH($B$3, resultados!$A$1:$ZZ$1, 0))</f>
        <v/>
      </c>
    </row>
    <row r="286">
      <c r="A286">
        <f>INDEX(resultados!$A$2:$ZZ$486, 280, MATCH($B$1, resultados!$A$1:$ZZ$1, 0))</f>
        <v/>
      </c>
      <c r="B286">
        <f>INDEX(resultados!$A$2:$ZZ$486, 280, MATCH($B$2, resultados!$A$1:$ZZ$1, 0))</f>
        <v/>
      </c>
      <c r="C286">
        <f>INDEX(resultados!$A$2:$ZZ$486, 280, MATCH($B$3, resultados!$A$1:$ZZ$1, 0))</f>
        <v/>
      </c>
    </row>
    <row r="287">
      <c r="A287">
        <f>INDEX(resultados!$A$2:$ZZ$486, 281, MATCH($B$1, resultados!$A$1:$ZZ$1, 0))</f>
        <v/>
      </c>
      <c r="B287">
        <f>INDEX(resultados!$A$2:$ZZ$486, 281, MATCH($B$2, resultados!$A$1:$ZZ$1, 0))</f>
        <v/>
      </c>
      <c r="C287">
        <f>INDEX(resultados!$A$2:$ZZ$486, 281, MATCH($B$3, resultados!$A$1:$ZZ$1, 0))</f>
        <v/>
      </c>
    </row>
    <row r="288">
      <c r="A288">
        <f>INDEX(resultados!$A$2:$ZZ$486, 282, MATCH($B$1, resultados!$A$1:$ZZ$1, 0))</f>
        <v/>
      </c>
      <c r="B288">
        <f>INDEX(resultados!$A$2:$ZZ$486, 282, MATCH($B$2, resultados!$A$1:$ZZ$1, 0))</f>
        <v/>
      </c>
      <c r="C288">
        <f>INDEX(resultados!$A$2:$ZZ$486, 282, MATCH($B$3, resultados!$A$1:$ZZ$1, 0))</f>
        <v/>
      </c>
    </row>
    <row r="289">
      <c r="A289">
        <f>INDEX(resultados!$A$2:$ZZ$486, 283, MATCH($B$1, resultados!$A$1:$ZZ$1, 0))</f>
        <v/>
      </c>
      <c r="B289">
        <f>INDEX(resultados!$A$2:$ZZ$486, 283, MATCH($B$2, resultados!$A$1:$ZZ$1, 0))</f>
        <v/>
      </c>
      <c r="C289">
        <f>INDEX(resultados!$A$2:$ZZ$486, 283, MATCH($B$3, resultados!$A$1:$ZZ$1, 0))</f>
        <v/>
      </c>
    </row>
    <row r="290">
      <c r="A290">
        <f>INDEX(resultados!$A$2:$ZZ$486, 284, MATCH($B$1, resultados!$A$1:$ZZ$1, 0))</f>
        <v/>
      </c>
      <c r="B290">
        <f>INDEX(resultados!$A$2:$ZZ$486, 284, MATCH($B$2, resultados!$A$1:$ZZ$1, 0))</f>
        <v/>
      </c>
      <c r="C290">
        <f>INDEX(resultados!$A$2:$ZZ$486, 284, MATCH($B$3, resultados!$A$1:$ZZ$1, 0))</f>
        <v/>
      </c>
    </row>
    <row r="291">
      <c r="A291">
        <f>INDEX(resultados!$A$2:$ZZ$486, 285, MATCH($B$1, resultados!$A$1:$ZZ$1, 0))</f>
        <v/>
      </c>
      <c r="B291">
        <f>INDEX(resultados!$A$2:$ZZ$486, 285, MATCH($B$2, resultados!$A$1:$ZZ$1, 0))</f>
        <v/>
      </c>
      <c r="C291">
        <f>INDEX(resultados!$A$2:$ZZ$486, 285, MATCH($B$3, resultados!$A$1:$ZZ$1, 0))</f>
        <v/>
      </c>
    </row>
    <row r="292">
      <c r="A292">
        <f>INDEX(resultados!$A$2:$ZZ$486, 286, MATCH($B$1, resultados!$A$1:$ZZ$1, 0))</f>
        <v/>
      </c>
      <c r="B292">
        <f>INDEX(resultados!$A$2:$ZZ$486, 286, MATCH($B$2, resultados!$A$1:$ZZ$1, 0))</f>
        <v/>
      </c>
      <c r="C292">
        <f>INDEX(resultados!$A$2:$ZZ$486, 286, MATCH($B$3, resultados!$A$1:$ZZ$1, 0))</f>
        <v/>
      </c>
    </row>
    <row r="293">
      <c r="A293">
        <f>INDEX(resultados!$A$2:$ZZ$486, 287, MATCH($B$1, resultados!$A$1:$ZZ$1, 0))</f>
        <v/>
      </c>
      <c r="B293">
        <f>INDEX(resultados!$A$2:$ZZ$486, 287, MATCH($B$2, resultados!$A$1:$ZZ$1, 0))</f>
        <v/>
      </c>
      <c r="C293">
        <f>INDEX(resultados!$A$2:$ZZ$486, 287, MATCH($B$3, resultados!$A$1:$ZZ$1, 0))</f>
        <v/>
      </c>
    </row>
    <row r="294">
      <c r="A294">
        <f>INDEX(resultados!$A$2:$ZZ$486, 288, MATCH($B$1, resultados!$A$1:$ZZ$1, 0))</f>
        <v/>
      </c>
      <c r="B294">
        <f>INDEX(resultados!$A$2:$ZZ$486, 288, MATCH($B$2, resultados!$A$1:$ZZ$1, 0))</f>
        <v/>
      </c>
      <c r="C294">
        <f>INDEX(resultados!$A$2:$ZZ$486, 288, MATCH($B$3, resultados!$A$1:$ZZ$1, 0))</f>
        <v/>
      </c>
    </row>
    <row r="295">
      <c r="A295">
        <f>INDEX(resultados!$A$2:$ZZ$486, 289, MATCH($B$1, resultados!$A$1:$ZZ$1, 0))</f>
        <v/>
      </c>
      <c r="B295">
        <f>INDEX(resultados!$A$2:$ZZ$486, 289, MATCH($B$2, resultados!$A$1:$ZZ$1, 0))</f>
        <v/>
      </c>
      <c r="C295">
        <f>INDEX(resultados!$A$2:$ZZ$486, 289, MATCH($B$3, resultados!$A$1:$ZZ$1, 0))</f>
        <v/>
      </c>
    </row>
    <row r="296">
      <c r="A296">
        <f>INDEX(resultados!$A$2:$ZZ$486, 290, MATCH($B$1, resultados!$A$1:$ZZ$1, 0))</f>
        <v/>
      </c>
      <c r="B296">
        <f>INDEX(resultados!$A$2:$ZZ$486, 290, MATCH($B$2, resultados!$A$1:$ZZ$1, 0))</f>
        <v/>
      </c>
      <c r="C296">
        <f>INDEX(resultados!$A$2:$ZZ$486, 290, MATCH($B$3, resultados!$A$1:$ZZ$1, 0))</f>
        <v/>
      </c>
    </row>
    <row r="297">
      <c r="A297">
        <f>INDEX(resultados!$A$2:$ZZ$486, 291, MATCH($B$1, resultados!$A$1:$ZZ$1, 0))</f>
        <v/>
      </c>
      <c r="B297">
        <f>INDEX(resultados!$A$2:$ZZ$486, 291, MATCH($B$2, resultados!$A$1:$ZZ$1, 0))</f>
        <v/>
      </c>
      <c r="C297">
        <f>INDEX(resultados!$A$2:$ZZ$486, 291, MATCH($B$3, resultados!$A$1:$ZZ$1, 0))</f>
        <v/>
      </c>
    </row>
    <row r="298">
      <c r="A298">
        <f>INDEX(resultados!$A$2:$ZZ$486, 292, MATCH($B$1, resultados!$A$1:$ZZ$1, 0))</f>
        <v/>
      </c>
      <c r="B298">
        <f>INDEX(resultados!$A$2:$ZZ$486, 292, MATCH($B$2, resultados!$A$1:$ZZ$1, 0))</f>
        <v/>
      </c>
      <c r="C298">
        <f>INDEX(resultados!$A$2:$ZZ$486, 292, MATCH($B$3, resultados!$A$1:$ZZ$1, 0))</f>
        <v/>
      </c>
    </row>
    <row r="299">
      <c r="A299">
        <f>INDEX(resultados!$A$2:$ZZ$486, 293, MATCH($B$1, resultados!$A$1:$ZZ$1, 0))</f>
        <v/>
      </c>
      <c r="B299">
        <f>INDEX(resultados!$A$2:$ZZ$486, 293, MATCH($B$2, resultados!$A$1:$ZZ$1, 0))</f>
        <v/>
      </c>
      <c r="C299">
        <f>INDEX(resultados!$A$2:$ZZ$486, 293, MATCH($B$3, resultados!$A$1:$ZZ$1, 0))</f>
        <v/>
      </c>
    </row>
    <row r="300">
      <c r="A300">
        <f>INDEX(resultados!$A$2:$ZZ$486, 294, MATCH($B$1, resultados!$A$1:$ZZ$1, 0))</f>
        <v/>
      </c>
      <c r="B300">
        <f>INDEX(resultados!$A$2:$ZZ$486, 294, MATCH($B$2, resultados!$A$1:$ZZ$1, 0))</f>
        <v/>
      </c>
      <c r="C300">
        <f>INDEX(resultados!$A$2:$ZZ$486, 294, MATCH($B$3, resultados!$A$1:$ZZ$1, 0))</f>
        <v/>
      </c>
    </row>
    <row r="301">
      <c r="A301">
        <f>INDEX(resultados!$A$2:$ZZ$486, 295, MATCH($B$1, resultados!$A$1:$ZZ$1, 0))</f>
        <v/>
      </c>
      <c r="B301">
        <f>INDEX(resultados!$A$2:$ZZ$486, 295, MATCH($B$2, resultados!$A$1:$ZZ$1, 0))</f>
        <v/>
      </c>
      <c r="C301">
        <f>INDEX(resultados!$A$2:$ZZ$486, 295, MATCH($B$3, resultados!$A$1:$ZZ$1, 0))</f>
        <v/>
      </c>
    </row>
    <row r="302">
      <c r="A302">
        <f>INDEX(resultados!$A$2:$ZZ$486, 296, MATCH($B$1, resultados!$A$1:$ZZ$1, 0))</f>
        <v/>
      </c>
      <c r="B302">
        <f>INDEX(resultados!$A$2:$ZZ$486, 296, MATCH($B$2, resultados!$A$1:$ZZ$1, 0))</f>
        <v/>
      </c>
      <c r="C302">
        <f>INDEX(resultados!$A$2:$ZZ$486, 296, MATCH($B$3, resultados!$A$1:$ZZ$1, 0))</f>
        <v/>
      </c>
    </row>
    <row r="303">
      <c r="A303">
        <f>INDEX(resultados!$A$2:$ZZ$486, 297, MATCH($B$1, resultados!$A$1:$ZZ$1, 0))</f>
        <v/>
      </c>
      <c r="B303">
        <f>INDEX(resultados!$A$2:$ZZ$486, 297, MATCH($B$2, resultados!$A$1:$ZZ$1, 0))</f>
        <v/>
      </c>
      <c r="C303">
        <f>INDEX(resultados!$A$2:$ZZ$486, 297, MATCH($B$3, resultados!$A$1:$ZZ$1, 0))</f>
        <v/>
      </c>
    </row>
    <row r="304">
      <c r="A304">
        <f>INDEX(resultados!$A$2:$ZZ$486, 298, MATCH($B$1, resultados!$A$1:$ZZ$1, 0))</f>
        <v/>
      </c>
      <c r="B304">
        <f>INDEX(resultados!$A$2:$ZZ$486, 298, MATCH($B$2, resultados!$A$1:$ZZ$1, 0))</f>
        <v/>
      </c>
      <c r="C304">
        <f>INDEX(resultados!$A$2:$ZZ$486, 298, MATCH($B$3, resultados!$A$1:$ZZ$1, 0))</f>
        <v/>
      </c>
    </row>
    <row r="305">
      <c r="A305">
        <f>INDEX(resultados!$A$2:$ZZ$486, 299, MATCH($B$1, resultados!$A$1:$ZZ$1, 0))</f>
        <v/>
      </c>
      <c r="B305">
        <f>INDEX(resultados!$A$2:$ZZ$486, 299, MATCH($B$2, resultados!$A$1:$ZZ$1, 0))</f>
        <v/>
      </c>
      <c r="C305">
        <f>INDEX(resultados!$A$2:$ZZ$486, 299, MATCH($B$3, resultados!$A$1:$ZZ$1, 0))</f>
        <v/>
      </c>
    </row>
    <row r="306">
      <c r="A306">
        <f>INDEX(resultados!$A$2:$ZZ$486, 300, MATCH($B$1, resultados!$A$1:$ZZ$1, 0))</f>
        <v/>
      </c>
      <c r="B306">
        <f>INDEX(resultados!$A$2:$ZZ$486, 300, MATCH($B$2, resultados!$A$1:$ZZ$1, 0))</f>
        <v/>
      </c>
      <c r="C306">
        <f>INDEX(resultados!$A$2:$ZZ$486, 300, MATCH($B$3, resultados!$A$1:$ZZ$1, 0))</f>
        <v/>
      </c>
    </row>
    <row r="307">
      <c r="A307">
        <f>INDEX(resultados!$A$2:$ZZ$486, 301, MATCH($B$1, resultados!$A$1:$ZZ$1, 0))</f>
        <v/>
      </c>
      <c r="B307">
        <f>INDEX(resultados!$A$2:$ZZ$486, 301, MATCH($B$2, resultados!$A$1:$ZZ$1, 0))</f>
        <v/>
      </c>
      <c r="C307">
        <f>INDEX(resultados!$A$2:$ZZ$486, 301, MATCH($B$3, resultados!$A$1:$ZZ$1, 0))</f>
        <v/>
      </c>
    </row>
    <row r="308">
      <c r="A308">
        <f>INDEX(resultados!$A$2:$ZZ$486, 302, MATCH($B$1, resultados!$A$1:$ZZ$1, 0))</f>
        <v/>
      </c>
      <c r="B308">
        <f>INDEX(resultados!$A$2:$ZZ$486, 302, MATCH($B$2, resultados!$A$1:$ZZ$1, 0))</f>
        <v/>
      </c>
      <c r="C308">
        <f>INDEX(resultados!$A$2:$ZZ$486, 302, MATCH($B$3, resultados!$A$1:$ZZ$1, 0))</f>
        <v/>
      </c>
    </row>
    <row r="309">
      <c r="A309">
        <f>INDEX(resultados!$A$2:$ZZ$486, 303, MATCH($B$1, resultados!$A$1:$ZZ$1, 0))</f>
        <v/>
      </c>
      <c r="B309">
        <f>INDEX(resultados!$A$2:$ZZ$486, 303, MATCH($B$2, resultados!$A$1:$ZZ$1, 0))</f>
        <v/>
      </c>
      <c r="C309">
        <f>INDEX(resultados!$A$2:$ZZ$486, 303, MATCH($B$3, resultados!$A$1:$ZZ$1, 0))</f>
        <v/>
      </c>
    </row>
    <row r="310">
      <c r="A310">
        <f>INDEX(resultados!$A$2:$ZZ$486, 304, MATCH($B$1, resultados!$A$1:$ZZ$1, 0))</f>
        <v/>
      </c>
      <c r="B310">
        <f>INDEX(resultados!$A$2:$ZZ$486, 304, MATCH($B$2, resultados!$A$1:$ZZ$1, 0))</f>
        <v/>
      </c>
      <c r="C310">
        <f>INDEX(resultados!$A$2:$ZZ$486, 304, MATCH($B$3, resultados!$A$1:$ZZ$1, 0))</f>
        <v/>
      </c>
    </row>
    <row r="311">
      <c r="A311">
        <f>INDEX(resultados!$A$2:$ZZ$486, 305, MATCH($B$1, resultados!$A$1:$ZZ$1, 0))</f>
        <v/>
      </c>
      <c r="B311">
        <f>INDEX(resultados!$A$2:$ZZ$486, 305, MATCH($B$2, resultados!$A$1:$ZZ$1, 0))</f>
        <v/>
      </c>
      <c r="C311">
        <f>INDEX(resultados!$A$2:$ZZ$486, 305, MATCH($B$3, resultados!$A$1:$ZZ$1, 0))</f>
        <v/>
      </c>
    </row>
    <row r="312">
      <c r="A312">
        <f>INDEX(resultados!$A$2:$ZZ$486, 306, MATCH($B$1, resultados!$A$1:$ZZ$1, 0))</f>
        <v/>
      </c>
      <c r="B312">
        <f>INDEX(resultados!$A$2:$ZZ$486, 306, MATCH($B$2, resultados!$A$1:$ZZ$1, 0))</f>
        <v/>
      </c>
      <c r="C312">
        <f>INDEX(resultados!$A$2:$ZZ$486, 306, MATCH($B$3, resultados!$A$1:$ZZ$1, 0))</f>
        <v/>
      </c>
    </row>
    <row r="313">
      <c r="A313">
        <f>INDEX(resultados!$A$2:$ZZ$486, 307, MATCH($B$1, resultados!$A$1:$ZZ$1, 0))</f>
        <v/>
      </c>
      <c r="B313">
        <f>INDEX(resultados!$A$2:$ZZ$486, 307, MATCH($B$2, resultados!$A$1:$ZZ$1, 0))</f>
        <v/>
      </c>
      <c r="C313">
        <f>INDEX(resultados!$A$2:$ZZ$486, 307, MATCH($B$3, resultados!$A$1:$ZZ$1, 0))</f>
        <v/>
      </c>
    </row>
    <row r="314">
      <c r="A314">
        <f>INDEX(resultados!$A$2:$ZZ$486, 308, MATCH($B$1, resultados!$A$1:$ZZ$1, 0))</f>
        <v/>
      </c>
      <c r="B314">
        <f>INDEX(resultados!$A$2:$ZZ$486, 308, MATCH($B$2, resultados!$A$1:$ZZ$1, 0))</f>
        <v/>
      </c>
      <c r="C314">
        <f>INDEX(resultados!$A$2:$ZZ$486, 308, MATCH($B$3, resultados!$A$1:$ZZ$1, 0))</f>
        <v/>
      </c>
    </row>
    <row r="315">
      <c r="A315">
        <f>INDEX(resultados!$A$2:$ZZ$486, 309, MATCH($B$1, resultados!$A$1:$ZZ$1, 0))</f>
        <v/>
      </c>
      <c r="B315">
        <f>INDEX(resultados!$A$2:$ZZ$486, 309, MATCH($B$2, resultados!$A$1:$ZZ$1, 0))</f>
        <v/>
      </c>
      <c r="C315">
        <f>INDEX(resultados!$A$2:$ZZ$486, 309, MATCH($B$3, resultados!$A$1:$ZZ$1, 0))</f>
        <v/>
      </c>
    </row>
    <row r="316">
      <c r="A316">
        <f>INDEX(resultados!$A$2:$ZZ$486, 310, MATCH($B$1, resultados!$A$1:$ZZ$1, 0))</f>
        <v/>
      </c>
      <c r="B316">
        <f>INDEX(resultados!$A$2:$ZZ$486, 310, MATCH($B$2, resultados!$A$1:$ZZ$1, 0))</f>
        <v/>
      </c>
      <c r="C316">
        <f>INDEX(resultados!$A$2:$ZZ$486, 310, MATCH($B$3, resultados!$A$1:$ZZ$1, 0))</f>
        <v/>
      </c>
    </row>
    <row r="317">
      <c r="A317">
        <f>INDEX(resultados!$A$2:$ZZ$486, 311, MATCH($B$1, resultados!$A$1:$ZZ$1, 0))</f>
        <v/>
      </c>
      <c r="B317">
        <f>INDEX(resultados!$A$2:$ZZ$486, 311, MATCH($B$2, resultados!$A$1:$ZZ$1, 0))</f>
        <v/>
      </c>
      <c r="C317">
        <f>INDEX(resultados!$A$2:$ZZ$486, 311, MATCH($B$3, resultados!$A$1:$ZZ$1, 0))</f>
        <v/>
      </c>
    </row>
    <row r="318">
      <c r="A318">
        <f>INDEX(resultados!$A$2:$ZZ$486, 312, MATCH($B$1, resultados!$A$1:$ZZ$1, 0))</f>
        <v/>
      </c>
      <c r="B318">
        <f>INDEX(resultados!$A$2:$ZZ$486, 312, MATCH($B$2, resultados!$A$1:$ZZ$1, 0))</f>
        <v/>
      </c>
      <c r="C318">
        <f>INDEX(resultados!$A$2:$ZZ$486, 312, MATCH($B$3, resultados!$A$1:$ZZ$1, 0))</f>
        <v/>
      </c>
    </row>
    <row r="319">
      <c r="A319">
        <f>INDEX(resultados!$A$2:$ZZ$486, 313, MATCH($B$1, resultados!$A$1:$ZZ$1, 0))</f>
        <v/>
      </c>
      <c r="B319">
        <f>INDEX(resultados!$A$2:$ZZ$486, 313, MATCH($B$2, resultados!$A$1:$ZZ$1, 0))</f>
        <v/>
      </c>
      <c r="C319">
        <f>INDEX(resultados!$A$2:$ZZ$486, 313, MATCH($B$3, resultados!$A$1:$ZZ$1, 0))</f>
        <v/>
      </c>
    </row>
    <row r="320">
      <c r="A320">
        <f>INDEX(resultados!$A$2:$ZZ$486, 314, MATCH($B$1, resultados!$A$1:$ZZ$1, 0))</f>
        <v/>
      </c>
      <c r="B320">
        <f>INDEX(resultados!$A$2:$ZZ$486, 314, MATCH($B$2, resultados!$A$1:$ZZ$1, 0))</f>
        <v/>
      </c>
      <c r="C320">
        <f>INDEX(resultados!$A$2:$ZZ$486, 314, MATCH($B$3, resultados!$A$1:$ZZ$1, 0))</f>
        <v/>
      </c>
    </row>
    <row r="321">
      <c r="A321">
        <f>INDEX(resultados!$A$2:$ZZ$486, 315, MATCH($B$1, resultados!$A$1:$ZZ$1, 0))</f>
        <v/>
      </c>
      <c r="B321">
        <f>INDEX(resultados!$A$2:$ZZ$486, 315, MATCH($B$2, resultados!$A$1:$ZZ$1, 0))</f>
        <v/>
      </c>
      <c r="C321">
        <f>INDEX(resultados!$A$2:$ZZ$486, 315, MATCH($B$3, resultados!$A$1:$ZZ$1, 0))</f>
        <v/>
      </c>
    </row>
    <row r="322">
      <c r="A322">
        <f>INDEX(resultados!$A$2:$ZZ$486, 316, MATCH($B$1, resultados!$A$1:$ZZ$1, 0))</f>
        <v/>
      </c>
      <c r="B322">
        <f>INDEX(resultados!$A$2:$ZZ$486, 316, MATCH($B$2, resultados!$A$1:$ZZ$1, 0))</f>
        <v/>
      </c>
      <c r="C322">
        <f>INDEX(resultados!$A$2:$ZZ$486, 316, MATCH($B$3, resultados!$A$1:$ZZ$1, 0))</f>
        <v/>
      </c>
    </row>
    <row r="323">
      <c r="A323">
        <f>INDEX(resultados!$A$2:$ZZ$486, 317, MATCH($B$1, resultados!$A$1:$ZZ$1, 0))</f>
        <v/>
      </c>
      <c r="B323">
        <f>INDEX(resultados!$A$2:$ZZ$486, 317, MATCH($B$2, resultados!$A$1:$ZZ$1, 0))</f>
        <v/>
      </c>
      <c r="C323">
        <f>INDEX(resultados!$A$2:$ZZ$486, 317, MATCH($B$3, resultados!$A$1:$ZZ$1, 0))</f>
        <v/>
      </c>
    </row>
    <row r="324">
      <c r="A324">
        <f>INDEX(resultados!$A$2:$ZZ$486, 318, MATCH($B$1, resultados!$A$1:$ZZ$1, 0))</f>
        <v/>
      </c>
      <c r="B324">
        <f>INDEX(resultados!$A$2:$ZZ$486, 318, MATCH($B$2, resultados!$A$1:$ZZ$1, 0))</f>
        <v/>
      </c>
      <c r="C324">
        <f>INDEX(resultados!$A$2:$ZZ$486, 318, MATCH($B$3, resultados!$A$1:$ZZ$1, 0))</f>
        <v/>
      </c>
    </row>
    <row r="325">
      <c r="A325">
        <f>INDEX(resultados!$A$2:$ZZ$486, 319, MATCH($B$1, resultados!$A$1:$ZZ$1, 0))</f>
        <v/>
      </c>
      <c r="B325">
        <f>INDEX(resultados!$A$2:$ZZ$486, 319, MATCH($B$2, resultados!$A$1:$ZZ$1, 0))</f>
        <v/>
      </c>
      <c r="C325">
        <f>INDEX(resultados!$A$2:$ZZ$486, 319, MATCH($B$3, resultados!$A$1:$ZZ$1, 0))</f>
        <v/>
      </c>
    </row>
    <row r="326">
      <c r="A326">
        <f>INDEX(resultados!$A$2:$ZZ$486, 320, MATCH($B$1, resultados!$A$1:$ZZ$1, 0))</f>
        <v/>
      </c>
      <c r="B326">
        <f>INDEX(resultados!$A$2:$ZZ$486, 320, MATCH($B$2, resultados!$A$1:$ZZ$1, 0))</f>
        <v/>
      </c>
      <c r="C326">
        <f>INDEX(resultados!$A$2:$ZZ$486, 320, MATCH($B$3, resultados!$A$1:$ZZ$1, 0))</f>
        <v/>
      </c>
    </row>
    <row r="327">
      <c r="A327">
        <f>INDEX(resultados!$A$2:$ZZ$486, 321, MATCH($B$1, resultados!$A$1:$ZZ$1, 0))</f>
        <v/>
      </c>
      <c r="B327">
        <f>INDEX(resultados!$A$2:$ZZ$486, 321, MATCH($B$2, resultados!$A$1:$ZZ$1, 0))</f>
        <v/>
      </c>
      <c r="C327">
        <f>INDEX(resultados!$A$2:$ZZ$486, 321, MATCH($B$3, resultados!$A$1:$ZZ$1, 0))</f>
        <v/>
      </c>
    </row>
    <row r="328">
      <c r="A328">
        <f>INDEX(resultados!$A$2:$ZZ$486, 322, MATCH($B$1, resultados!$A$1:$ZZ$1, 0))</f>
        <v/>
      </c>
      <c r="B328">
        <f>INDEX(resultados!$A$2:$ZZ$486, 322, MATCH($B$2, resultados!$A$1:$ZZ$1, 0))</f>
        <v/>
      </c>
      <c r="C328">
        <f>INDEX(resultados!$A$2:$ZZ$486, 322, MATCH($B$3, resultados!$A$1:$ZZ$1, 0))</f>
        <v/>
      </c>
    </row>
    <row r="329">
      <c r="A329">
        <f>INDEX(resultados!$A$2:$ZZ$486, 323, MATCH($B$1, resultados!$A$1:$ZZ$1, 0))</f>
        <v/>
      </c>
      <c r="B329">
        <f>INDEX(resultados!$A$2:$ZZ$486, 323, MATCH($B$2, resultados!$A$1:$ZZ$1, 0))</f>
        <v/>
      </c>
      <c r="C329">
        <f>INDEX(resultados!$A$2:$ZZ$486, 323, MATCH($B$3, resultados!$A$1:$ZZ$1, 0))</f>
        <v/>
      </c>
    </row>
    <row r="330">
      <c r="A330">
        <f>INDEX(resultados!$A$2:$ZZ$486, 324, MATCH($B$1, resultados!$A$1:$ZZ$1, 0))</f>
        <v/>
      </c>
      <c r="B330">
        <f>INDEX(resultados!$A$2:$ZZ$486, 324, MATCH($B$2, resultados!$A$1:$ZZ$1, 0))</f>
        <v/>
      </c>
      <c r="C330">
        <f>INDEX(resultados!$A$2:$ZZ$486, 324, MATCH($B$3, resultados!$A$1:$ZZ$1, 0))</f>
        <v/>
      </c>
    </row>
    <row r="331">
      <c r="A331">
        <f>INDEX(resultados!$A$2:$ZZ$486, 325, MATCH($B$1, resultados!$A$1:$ZZ$1, 0))</f>
        <v/>
      </c>
      <c r="B331">
        <f>INDEX(resultados!$A$2:$ZZ$486, 325, MATCH($B$2, resultados!$A$1:$ZZ$1, 0))</f>
        <v/>
      </c>
      <c r="C331">
        <f>INDEX(resultados!$A$2:$ZZ$486, 325, MATCH($B$3, resultados!$A$1:$ZZ$1, 0))</f>
        <v/>
      </c>
    </row>
    <row r="332">
      <c r="A332">
        <f>INDEX(resultados!$A$2:$ZZ$486, 326, MATCH($B$1, resultados!$A$1:$ZZ$1, 0))</f>
        <v/>
      </c>
      <c r="B332">
        <f>INDEX(resultados!$A$2:$ZZ$486, 326, MATCH($B$2, resultados!$A$1:$ZZ$1, 0))</f>
        <v/>
      </c>
      <c r="C332">
        <f>INDEX(resultados!$A$2:$ZZ$486, 326, MATCH($B$3, resultados!$A$1:$ZZ$1, 0))</f>
        <v/>
      </c>
    </row>
    <row r="333">
      <c r="A333">
        <f>INDEX(resultados!$A$2:$ZZ$486, 327, MATCH($B$1, resultados!$A$1:$ZZ$1, 0))</f>
        <v/>
      </c>
      <c r="B333">
        <f>INDEX(resultados!$A$2:$ZZ$486, 327, MATCH($B$2, resultados!$A$1:$ZZ$1, 0))</f>
        <v/>
      </c>
      <c r="C333">
        <f>INDEX(resultados!$A$2:$ZZ$486, 327, MATCH($B$3, resultados!$A$1:$ZZ$1, 0))</f>
        <v/>
      </c>
    </row>
    <row r="334">
      <c r="A334">
        <f>INDEX(resultados!$A$2:$ZZ$486, 328, MATCH($B$1, resultados!$A$1:$ZZ$1, 0))</f>
        <v/>
      </c>
      <c r="B334">
        <f>INDEX(resultados!$A$2:$ZZ$486, 328, MATCH($B$2, resultados!$A$1:$ZZ$1, 0))</f>
        <v/>
      </c>
      <c r="C334">
        <f>INDEX(resultados!$A$2:$ZZ$486, 328, MATCH($B$3, resultados!$A$1:$ZZ$1, 0))</f>
        <v/>
      </c>
    </row>
    <row r="335">
      <c r="A335">
        <f>INDEX(resultados!$A$2:$ZZ$486, 329, MATCH($B$1, resultados!$A$1:$ZZ$1, 0))</f>
        <v/>
      </c>
      <c r="B335">
        <f>INDEX(resultados!$A$2:$ZZ$486, 329, MATCH($B$2, resultados!$A$1:$ZZ$1, 0))</f>
        <v/>
      </c>
      <c r="C335">
        <f>INDEX(resultados!$A$2:$ZZ$486, 329, MATCH($B$3, resultados!$A$1:$ZZ$1, 0))</f>
        <v/>
      </c>
    </row>
    <row r="336">
      <c r="A336">
        <f>INDEX(resultados!$A$2:$ZZ$486, 330, MATCH($B$1, resultados!$A$1:$ZZ$1, 0))</f>
        <v/>
      </c>
      <c r="B336">
        <f>INDEX(resultados!$A$2:$ZZ$486, 330, MATCH($B$2, resultados!$A$1:$ZZ$1, 0))</f>
        <v/>
      </c>
      <c r="C336">
        <f>INDEX(resultados!$A$2:$ZZ$486, 330, MATCH($B$3, resultados!$A$1:$ZZ$1, 0))</f>
        <v/>
      </c>
    </row>
    <row r="337">
      <c r="A337">
        <f>INDEX(resultados!$A$2:$ZZ$486, 331, MATCH($B$1, resultados!$A$1:$ZZ$1, 0))</f>
        <v/>
      </c>
      <c r="B337">
        <f>INDEX(resultados!$A$2:$ZZ$486, 331, MATCH($B$2, resultados!$A$1:$ZZ$1, 0))</f>
        <v/>
      </c>
      <c r="C337">
        <f>INDEX(resultados!$A$2:$ZZ$486, 331, MATCH($B$3, resultados!$A$1:$ZZ$1, 0))</f>
        <v/>
      </c>
    </row>
    <row r="338">
      <c r="A338">
        <f>INDEX(resultados!$A$2:$ZZ$486, 332, MATCH($B$1, resultados!$A$1:$ZZ$1, 0))</f>
        <v/>
      </c>
      <c r="B338">
        <f>INDEX(resultados!$A$2:$ZZ$486, 332, MATCH($B$2, resultados!$A$1:$ZZ$1, 0))</f>
        <v/>
      </c>
      <c r="C338">
        <f>INDEX(resultados!$A$2:$ZZ$486, 332, MATCH($B$3, resultados!$A$1:$ZZ$1, 0))</f>
        <v/>
      </c>
    </row>
    <row r="339">
      <c r="A339">
        <f>INDEX(resultados!$A$2:$ZZ$486, 333, MATCH($B$1, resultados!$A$1:$ZZ$1, 0))</f>
        <v/>
      </c>
      <c r="B339">
        <f>INDEX(resultados!$A$2:$ZZ$486, 333, MATCH($B$2, resultados!$A$1:$ZZ$1, 0))</f>
        <v/>
      </c>
      <c r="C339">
        <f>INDEX(resultados!$A$2:$ZZ$486, 333, MATCH($B$3, resultados!$A$1:$ZZ$1, 0))</f>
        <v/>
      </c>
    </row>
    <row r="340">
      <c r="A340">
        <f>INDEX(resultados!$A$2:$ZZ$486, 334, MATCH($B$1, resultados!$A$1:$ZZ$1, 0))</f>
        <v/>
      </c>
      <c r="B340">
        <f>INDEX(resultados!$A$2:$ZZ$486, 334, MATCH($B$2, resultados!$A$1:$ZZ$1, 0))</f>
        <v/>
      </c>
      <c r="C340">
        <f>INDEX(resultados!$A$2:$ZZ$486, 334, MATCH($B$3, resultados!$A$1:$ZZ$1, 0))</f>
        <v/>
      </c>
    </row>
    <row r="341">
      <c r="A341">
        <f>INDEX(resultados!$A$2:$ZZ$486, 335, MATCH($B$1, resultados!$A$1:$ZZ$1, 0))</f>
        <v/>
      </c>
      <c r="B341">
        <f>INDEX(resultados!$A$2:$ZZ$486, 335, MATCH($B$2, resultados!$A$1:$ZZ$1, 0))</f>
        <v/>
      </c>
      <c r="C341">
        <f>INDEX(resultados!$A$2:$ZZ$486, 335, MATCH($B$3, resultados!$A$1:$ZZ$1, 0))</f>
        <v/>
      </c>
    </row>
    <row r="342">
      <c r="A342">
        <f>INDEX(resultados!$A$2:$ZZ$486, 336, MATCH($B$1, resultados!$A$1:$ZZ$1, 0))</f>
        <v/>
      </c>
      <c r="B342">
        <f>INDEX(resultados!$A$2:$ZZ$486, 336, MATCH($B$2, resultados!$A$1:$ZZ$1, 0))</f>
        <v/>
      </c>
      <c r="C342">
        <f>INDEX(resultados!$A$2:$ZZ$486, 336, MATCH($B$3, resultados!$A$1:$ZZ$1, 0))</f>
        <v/>
      </c>
    </row>
    <row r="343">
      <c r="A343">
        <f>INDEX(resultados!$A$2:$ZZ$486, 337, MATCH($B$1, resultados!$A$1:$ZZ$1, 0))</f>
        <v/>
      </c>
      <c r="B343">
        <f>INDEX(resultados!$A$2:$ZZ$486, 337, MATCH($B$2, resultados!$A$1:$ZZ$1, 0))</f>
        <v/>
      </c>
      <c r="C343">
        <f>INDEX(resultados!$A$2:$ZZ$486, 337, MATCH($B$3, resultados!$A$1:$ZZ$1, 0))</f>
        <v/>
      </c>
    </row>
    <row r="344">
      <c r="A344">
        <f>INDEX(resultados!$A$2:$ZZ$486, 338, MATCH($B$1, resultados!$A$1:$ZZ$1, 0))</f>
        <v/>
      </c>
      <c r="B344">
        <f>INDEX(resultados!$A$2:$ZZ$486, 338, MATCH($B$2, resultados!$A$1:$ZZ$1, 0))</f>
        <v/>
      </c>
      <c r="C344">
        <f>INDEX(resultados!$A$2:$ZZ$486, 338, MATCH($B$3, resultados!$A$1:$ZZ$1, 0))</f>
        <v/>
      </c>
    </row>
    <row r="345">
      <c r="A345">
        <f>INDEX(resultados!$A$2:$ZZ$486, 339, MATCH($B$1, resultados!$A$1:$ZZ$1, 0))</f>
        <v/>
      </c>
      <c r="B345">
        <f>INDEX(resultados!$A$2:$ZZ$486, 339, MATCH($B$2, resultados!$A$1:$ZZ$1, 0))</f>
        <v/>
      </c>
      <c r="C345">
        <f>INDEX(resultados!$A$2:$ZZ$486, 339, MATCH($B$3, resultados!$A$1:$ZZ$1, 0))</f>
        <v/>
      </c>
    </row>
    <row r="346">
      <c r="A346">
        <f>INDEX(resultados!$A$2:$ZZ$486, 340, MATCH($B$1, resultados!$A$1:$ZZ$1, 0))</f>
        <v/>
      </c>
      <c r="B346">
        <f>INDEX(resultados!$A$2:$ZZ$486, 340, MATCH($B$2, resultados!$A$1:$ZZ$1, 0))</f>
        <v/>
      </c>
      <c r="C346">
        <f>INDEX(resultados!$A$2:$ZZ$486, 340, MATCH($B$3, resultados!$A$1:$ZZ$1, 0))</f>
        <v/>
      </c>
    </row>
    <row r="347">
      <c r="A347">
        <f>INDEX(resultados!$A$2:$ZZ$486, 341, MATCH($B$1, resultados!$A$1:$ZZ$1, 0))</f>
        <v/>
      </c>
      <c r="B347">
        <f>INDEX(resultados!$A$2:$ZZ$486, 341, MATCH($B$2, resultados!$A$1:$ZZ$1, 0))</f>
        <v/>
      </c>
      <c r="C347">
        <f>INDEX(resultados!$A$2:$ZZ$486, 341, MATCH($B$3, resultados!$A$1:$ZZ$1, 0))</f>
        <v/>
      </c>
    </row>
    <row r="348">
      <c r="A348">
        <f>INDEX(resultados!$A$2:$ZZ$486, 342, MATCH($B$1, resultados!$A$1:$ZZ$1, 0))</f>
        <v/>
      </c>
      <c r="B348">
        <f>INDEX(resultados!$A$2:$ZZ$486, 342, MATCH($B$2, resultados!$A$1:$ZZ$1, 0))</f>
        <v/>
      </c>
      <c r="C348">
        <f>INDEX(resultados!$A$2:$ZZ$486, 342, MATCH($B$3, resultados!$A$1:$ZZ$1, 0))</f>
        <v/>
      </c>
    </row>
    <row r="349">
      <c r="A349">
        <f>INDEX(resultados!$A$2:$ZZ$486, 343, MATCH($B$1, resultados!$A$1:$ZZ$1, 0))</f>
        <v/>
      </c>
      <c r="B349">
        <f>INDEX(resultados!$A$2:$ZZ$486, 343, MATCH($B$2, resultados!$A$1:$ZZ$1, 0))</f>
        <v/>
      </c>
      <c r="C349">
        <f>INDEX(resultados!$A$2:$ZZ$486, 343, MATCH($B$3, resultados!$A$1:$ZZ$1, 0))</f>
        <v/>
      </c>
    </row>
    <row r="350">
      <c r="A350">
        <f>INDEX(resultados!$A$2:$ZZ$486, 344, MATCH($B$1, resultados!$A$1:$ZZ$1, 0))</f>
        <v/>
      </c>
      <c r="B350">
        <f>INDEX(resultados!$A$2:$ZZ$486, 344, MATCH($B$2, resultados!$A$1:$ZZ$1, 0))</f>
        <v/>
      </c>
      <c r="C350">
        <f>INDEX(resultados!$A$2:$ZZ$486, 344, MATCH($B$3, resultados!$A$1:$ZZ$1, 0))</f>
        <v/>
      </c>
    </row>
    <row r="351">
      <c r="A351">
        <f>INDEX(resultados!$A$2:$ZZ$486, 345, MATCH($B$1, resultados!$A$1:$ZZ$1, 0))</f>
        <v/>
      </c>
      <c r="B351">
        <f>INDEX(resultados!$A$2:$ZZ$486, 345, MATCH($B$2, resultados!$A$1:$ZZ$1, 0))</f>
        <v/>
      </c>
      <c r="C351">
        <f>INDEX(resultados!$A$2:$ZZ$486, 345, MATCH($B$3, resultados!$A$1:$ZZ$1, 0))</f>
        <v/>
      </c>
    </row>
    <row r="352">
      <c r="A352">
        <f>INDEX(resultados!$A$2:$ZZ$486, 346, MATCH($B$1, resultados!$A$1:$ZZ$1, 0))</f>
        <v/>
      </c>
      <c r="B352">
        <f>INDEX(resultados!$A$2:$ZZ$486, 346, MATCH($B$2, resultados!$A$1:$ZZ$1, 0))</f>
        <v/>
      </c>
      <c r="C352">
        <f>INDEX(resultados!$A$2:$ZZ$486, 346, MATCH($B$3, resultados!$A$1:$ZZ$1, 0))</f>
        <v/>
      </c>
    </row>
    <row r="353">
      <c r="A353">
        <f>INDEX(resultados!$A$2:$ZZ$486, 347, MATCH($B$1, resultados!$A$1:$ZZ$1, 0))</f>
        <v/>
      </c>
      <c r="B353">
        <f>INDEX(resultados!$A$2:$ZZ$486, 347, MATCH($B$2, resultados!$A$1:$ZZ$1, 0))</f>
        <v/>
      </c>
      <c r="C353">
        <f>INDEX(resultados!$A$2:$ZZ$486, 347, MATCH($B$3, resultados!$A$1:$ZZ$1, 0))</f>
        <v/>
      </c>
    </row>
    <row r="354">
      <c r="A354">
        <f>INDEX(resultados!$A$2:$ZZ$486, 348, MATCH($B$1, resultados!$A$1:$ZZ$1, 0))</f>
        <v/>
      </c>
      <c r="B354">
        <f>INDEX(resultados!$A$2:$ZZ$486, 348, MATCH($B$2, resultados!$A$1:$ZZ$1, 0))</f>
        <v/>
      </c>
      <c r="C354">
        <f>INDEX(resultados!$A$2:$ZZ$486, 348, MATCH($B$3, resultados!$A$1:$ZZ$1, 0))</f>
        <v/>
      </c>
    </row>
    <row r="355">
      <c r="A355">
        <f>INDEX(resultados!$A$2:$ZZ$486, 349, MATCH($B$1, resultados!$A$1:$ZZ$1, 0))</f>
        <v/>
      </c>
      <c r="B355">
        <f>INDEX(resultados!$A$2:$ZZ$486, 349, MATCH($B$2, resultados!$A$1:$ZZ$1, 0))</f>
        <v/>
      </c>
      <c r="C355">
        <f>INDEX(resultados!$A$2:$ZZ$486, 349, MATCH($B$3, resultados!$A$1:$ZZ$1, 0))</f>
        <v/>
      </c>
    </row>
    <row r="356">
      <c r="A356">
        <f>INDEX(resultados!$A$2:$ZZ$486, 350, MATCH($B$1, resultados!$A$1:$ZZ$1, 0))</f>
        <v/>
      </c>
      <c r="B356">
        <f>INDEX(resultados!$A$2:$ZZ$486, 350, MATCH($B$2, resultados!$A$1:$ZZ$1, 0))</f>
        <v/>
      </c>
      <c r="C356">
        <f>INDEX(resultados!$A$2:$ZZ$486, 350, MATCH($B$3, resultados!$A$1:$ZZ$1, 0))</f>
        <v/>
      </c>
    </row>
    <row r="357">
      <c r="A357">
        <f>INDEX(resultados!$A$2:$ZZ$486, 351, MATCH($B$1, resultados!$A$1:$ZZ$1, 0))</f>
        <v/>
      </c>
      <c r="B357">
        <f>INDEX(resultados!$A$2:$ZZ$486, 351, MATCH($B$2, resultados!$A$1:$ZZ$1, 0))</f>
        <v/>
      </c>
      <c r="C357">
        <f>INDEX(resultados!$A$2:$ZZ$486, 351, MATCH($B$3, resultados!$A$1:$ZZ$1, 0))</f>
        <v/>
      </c>
    </row>
    <row r="358">
      <c r="A358">
        <f>INDEX(resultados!$A$2:$ZZ$486, 352, MATCH($B$1, resultados!$A$1:$ZZ$1, 0))</f>
        <v/>
      </c>
      <c r="B358">
        <f>INDEX(resultados!$A$2:$ZZ$486, 352, MATCH($B$2, resultados!$A$1:$ZZ$1, 0))</f>
        <v/>
      </c>
      <c r="C358">
        <f>INDEX(resultados!$A$2:$ZZ$486, 352, MATCH($B$3, resultados!$A$1:$ZZ$1, 0))</f>
        <v/>
      </c>
    </row>
    <row r="359">
      <c r="A359">
        <f>INDEX(resultados!$A$2:$ZZ$486, 353, MATCH($B$1, resultados!$A$1:$ZZ$1, 0))</f>
        <v/>
      </c>
      <c r="B359">
        <f>INDEX(resultados!$A$2:$ZZ$486, 353, MATCH($B$2, resultados!$A$1:$ZZ$1, 0))</f>
        <v/>
      </c>
      <c r="C359">
        <f>INDEX(resultados!$A$2:$ZZ$486, 353, MATCH($B$3, resultados!$A$1:$ZZ$1, 0))</f>
        <v/>
      </c>
    </row>
    <row r="360">
      <c r="A360">
        <f>INDEX(resultados!$A$2:$ZZ$486, 354, MATCH($B$1, resultados!$A$1:$ZZ$1, 0))</f>
        <v/>
      </c>
      <c r="B360">
        <f>INDEX(resultados!$A$2:$ZZ$486, 354, MATCH($B$2, resultados!$A$1:$ZZ$1, 0))</f>
        <v/>
      </c>
      <c r="C360">
        <f>INDEX(resultados!$A$2:$ZZ$486, 354, MATCH($B$3, resultados!$A$1:$ZZ$1, 0))</f>
        <v/>
      </c>
    </row>
    <row r="361">
      <c r="A361">
        <f>INDEX(resultados!$A$2:$ZZ$486, 355, MATCH($B$1, resultados!$A$1:$ZZ$1, 0))</f>
        <v/>
      </c>
      <c r="B361">
        <f>INDEX(resultados!$A$2:$ZZ$486, 355, MATCH($B$2, resultados!$A$1:$ZZ$1, 0))</f>
        <v/>
      </c>
      <c r="C361">
        <f>INDEX(resultados!$A$2:$ZZ$486, 355, MATCH($B$3, resultados!$A$1:$ZZ$1, 0))</f>
        <v/>
      </c>
    </row>
    <row r="362">
      <c r="A362">
        <f>INDEX(resultados!$A$2:$ZZ$486, 356, MATCH($B$1, resultados!$A$1:$ZZ$1, 0))</f>
        <v/>
      </c>
      <c r="B362">
        <f>INDEX(resultados!$A$2:$ZZ$486, 356, MATCH($B$2, resultados!$A$1:$ZZ$1, 0))</f>
        <v/>
      </c>
      <c r="C362">
        <f>INDEX(resultados!$A$2:$ZZ$486, 356, MATCH($B$3, resultados!$A$1:$ZZ$1, 0))</f>
        <v/>
      </c>
    </row>
    <row r="363">
      <c r="A363">
        <f>INDEX(resultados!$A$2:$ZZ$486, 357, MATCH($B$1, resultados!$A$1:$ZZ$1, 0))</f>
        <v/>
      </c>
      <c r="B363">
        <f>INDEX(resultados!$A$2:$ZZ$486, 357, MATCH($B$2, resultados!$A$1:$ZZ$1, 0))</f>
        <v/>
      </c>
      <c r="C363">
        <f>INDEX(resultados!$A$2:$ZZ$486, 357, MATCH($B$3, resultados!$A$1:$ZZ$1, 0))</f>
        <v/>
      </c>
    </row>
    <row r="364">
      <c r="A364">
        <f>INDEX(resultados!$A$2:$ZZ$486, 358, MATCH($B$1, resultados!$A$1:$ZZ$1, 0))</f>
        <v/>
      </c>
      <c r="B364">
        <f>INDEX(resultados!$A$2:$ZZ$486, 358, MATCH($B$2, resultados!$A$1:$ZZ$1, 0))</f>
        <v/>
      </c>
      <c r="C364">
        <f>INDEX(resultados!$A$2:$ZZ$486, 358, MATCH($B$3, resultados!$A$1:$ZZ$1, 0))</f>
        <v/>
      </c>
    </row>
    <row r="365">
      <c r="A365">
        <f>INDEX(resultados!$A$2:$ZZ$486, 359, MATCH($B$1, resultados!$A$1:$ZZ$1, 0))</f>
        <v/>
      </c>
      <c r="B365">
        <f>INDEX(resultados!$A$2:$ZZ$486, 359, MATCH($B$2, resultados!$A$1:$ZZ$1, 0))</f>
        <v/>
      </c>
      <c r="C365">
        <f>INDEX(resultados!$A$2:$ZZ$486, 359, MATCH($B$3, resultados!$A$1:$ZZ$1, 0))</f>
        <v/>
      </c>
    </row>
    <row r="366">
      <c r="A366">
        <f>INDEX(resultados!$A$2:$ZZ$486, 360, MATCH($B$1, resultados!$A$1:$ZZ$1, 0))</f>
        <v/>
      </c>
      <c r="B366">
        <f>INDEX(resultados!$A$2:$ZZ$486, 360, MATCH($B$2, resultados!$A$1:$ZZ$1, 0))</f>
        <v/>
      </c>
      <c r="C366">
        <f>INDEX(resultados!$A$2:$ZZ$486, 360, MATCH($B$3, resultados!$A$1:$ZZ$1, 0))</f>
        <v/>
      </c>
    </row>
    <row r="367">
      <c r="A367">
        <f>INDEX(resultados!$A$2:$ZZ$486, 361, MATCH($B$1, resultados!$A$1:$ZZ$1, 0))</f>
        <v/>
      </c>
      <c r="B367">
        <f>INDEX(resultados!$A$2:$ZZ$486, 361, MATCH($B$2, resultados!$A$1:$ZZ$1, 0))</f>
        <v/>
      </c>
      <c r="C367">
        <f>INDEX(resultados!$A$2:$ZZ$486, 361, MATCH($B$3, resultados!$A$1:$ZZ$1, 0))</f>
        <v/>
      </c>
    </row>
    <row r="368">
      <c r="A368">
        <f>INDEX(resultados!$A$2:$ZZ$486, 362, MATCH($B$1, resultados!$A$1:$ZZ$1, 0))</f>
        <v/>
      </c>
      <c r="B368">
        <f>INDEX(resultados!$A$2:$ZZ$486, 362, MATCH($B$2, resultados!$A$1:$ZZ$1, 0))</f>
        <v/>
      </c>
      <c r="C368">
        <f>INDEX(resultados!$A$2:$ZZ$486, 362, MATCH($B$3, resultados!$A$1:$ZZ$1, 0))</f>
        <v/>
      </c>
    </row>
    <row r="369">
      <c r="A369">
        <f>INDEX(resultados!$A$2:$ZZ$486, 363, MATCH($B$1, resultados!$A$1:$ZZ$1, 0))</f>
        <v/>
      </c>
      <c r="B369">
        <f>INDEX(resultados!$A$2:$ZZ$486, 363, MATCH($B$2, resultados!$A$1:$ZZ$1, 0))</f>
        <v/>
      </c>
      <c r="C369">
        <f>INDEX(resultados!$A$2:$ZZ$486, 363, MATCH($B$3, resultados!$A$1:$ZZ$1, 0))</f>
        <v/>
      </c>
    </row>
    <row r="370">
      <c r="A370">
        <f>INDEX(resultados!$A$2:$ZZ$486, 364, MATCH($B$1, resultados!$A$1:$ZZ$1, 0))</f>
        <v/>
      </c>
      <c r="B370">
        <f>INDEX(resultados!$A$2:$ZZ$486, 364, MATCH($B$2, resultados!$A$1:$ZZ$1, 0))</f>
        <v/>
      </c>
      <c r="C370">
        <f>INDEX(resultados!$A$2:$ZZ$486, 364, MATCH($B$3, resultados!$A$1:$ZZ$1, 0))</f>
        <v/>
      </c>
    </row>
    <row r="371">
      <c r="A371">
        <f>INDEX(resultados!$A$2:$ZZ$486, 365, MATCH($B$1, resultados!$A$1:$ZZ$1, 0))</f>
        <v/>
      </c>
      <c r="B371">
        <f>INDEX(resultados!$A$2:$ZZ$486, 365, MATCH($B$2, resultados!$A$1:$ZZ$1, 0))</f>
        <v/>
      </c>
      <c r="C371">
        <f>INDEX(resultados!$A$2:$ZZ$486, 365, MATCH($B$3, resultados!$A$1:$ZZ$1, 0))</f>
        <v/>
      </c>
    </row>
    <row r="372">
      <c r="A372">
        <f>INDEX(resultados!$A$2:$ZZ$486, 366, MATCH($B$1, resultados!$A$1:$ZZ$1, 0))</f>
        <v/>
      </c>
      <c r="B372">
        <f>INDEX(resultados!$A$2:$ZZ$486, 366, MATCH($B$2, resultados!$A$1:$ZZ$1, 0))</f>
        <v/>
      </c>
      <c r="C372">
        <f>INDEX(resultados!$A$2:$ZZ$486, 366, MATCH($B$3, resultados!$A$1:$ZZ$1, 0))</f>
        <v/>
      </c>
    </row>
    <row r="373">
      <c r="A373">
        <f>INDEX(resultados!$A$2:$ZZ$486, 367, MATCH($B$1, resultados!$A$1:$ZZ$1, 0))</f>
        <v/>
      </c>
      <c r="B373">
        <f>INDEX(resultados!$A$2:$ZZ$486, 367, MATCH($B$2, resultados!$A$1:$ZZ$1, 0))</f>
        <v/>
      </c>
      <c r="C373">
        <f>INDEX(resultados!$A$2:$ZZ$486, 367, MATCH($B$3, resultados!$A$1:$ZZ$1, 0))</f>
        <v/>
      </c>
    </row>
    <row r="374">
      <c r="A374">
        <f>INDEX(resultados!$A$2:$ZZ$486, 368, MATCH($B$1, resultados!$A$1:$ZZ$1, 0))</f>
        <v/>
      </c>
      <c r="B374">
        <f>INDEX(resultados!$A$2:$ZZ$486, 368, MATCH($B$2, resultados!$A$1:$ZZ$1, 0))</f>
        <v/>
      </c>
      <c r="C374">
        <f>INDEX(resultados!$A$2:$ZZ$486, 368, MATCH($B$3, resultados!$A$1:$ZZ$1, 0))</f>
        <v/>
      </c>
    </row>
    <row r="375">
      <c r="A375">
        <f>INDEX(resultados!$A$2:$ZZ$486, 369, MATCH($B$1, resultados!$A$1:$ZZ$1, 0))</f>
        <v/>
      </c>
      <c r="B375">
        <f>INDEX(resultados!$A$2:$ZZ$486, 369, MATCH($B$2, resultados!$A$1:$ZZ$1, 0))</f>
        <v/>
      </c>
      <c r="C375">
        <f>INDEX(resultados!$A$2:$ZZ$486, 369, MATCH($B$3, resultados!$A$1:$ZZ$1, 0))</f>
        <v/>
      </c>
    </row>
    <row r="376">
      <c r="A376">
        <f>INDEX(resultados!$A$2:$ZZ$486, 370, MATCH($B$1, resultados!$A$1:$ZZ$1, 0))</f>
        <v/>
      </c>
      <c r="B376">
        <f>INDEX(resultados!$A$2:$ZZ$486, 370, MATCH($B$2, resultados!$A$1:$ZZ$1, 0))</f>
        <v/>
      </c>
      <c r="C376">
        <f>INDEX(resultados!$A$2:$ZZ$486, 370, MATCH($B$3, resultados!$A$1:$ZZ$1, 0))</f>
        <v/>
      </c>
    </row>
    <row r="377">
      <c r="A377">
        <f>INDEX(resultados!$A$2:$ZZ$486, 371, MATCH($B$1, resultados!$A$1:$ZZ$1, 0))</f>
        <v/>
      </c>
      <c r="B377">
        <f>INDEX(resultados!$A$2:$ZZ$486, 371, MATCH($B$2, resultados!$A$1:$ZZ$1, 0))</f>
        <v/>
      </c>
      <c r="C377">
        <f>INDEX(resultados!$A$2:$ZZ$486, 371, MATCH($B$3, resultados!$A$1:$ZZ$1, 0))</f>
        <v/>
      </c>
    </row>
    <row r="378">
      <c r="A378">
        <f>INDEX(resultados!$A$2:$ZZ$486, 372, MATCH($B$1, resultados!$A$1:$ZZ$1, 0))</f>
        <v/>
      </c>
      <c r="B378">
        <f>INDEX(resultados!$A$2:$ZZ$486, 372, MATCH($B$2, resultados!$A$1:$ZZ$1, 0))</f>
        <v/>
      </c>
      <c r="C378">
        <f>INDEX(resultados!$A$2:$ZZ$486, 372, MATCH($B$3, resultados!$A$1:$ZZ$1, 0))</f>
        <v/>
      </c>
    </row>
    <row r="379">
      <c r="A379">
        <f>INDEX(resultados!$A$2:$ZZ$486, 373, MATCH($B$1, resultados!$A$1:$ZZ$1, 0))</f>
        <v/>
      </c>
      <c r="B379">
        <f>INDEX(resultados!$A$2:$ZZ$486, 373, MATCH($B$2, resultados!$A$1:$ZZ$1, 0))</f>
        <v/>
      </c>
      <c r="C379">
        <f>INDEX(resultados!$A$2:$ZZ$486, 373, MATCH($B$3, resultados!$A$1:$ZZ$1, 0))</f>
        <v/>
      </c>
    </row>
    <row r="380">
      <c r="A380">
        <f>INDEX(resultados!$A$2:$ZZ$486, 374, MATCH($B$1, resultados!$A$1:$ZZ$1, 0))</f>
        <v/>
      </c>
      <c r="B380">
        <f>INDEX(resultados!$A$2:$ZZ$486, 374, MATCH($B$2, resultados!$A$1:$ZZ$1, 0))</f>
        <v/>
      </c>
      <c r="C380">
        <f>INDEX(resultados!$A$2:$ZZ$486, 374, MATCH($B$3, resultados!$A$1:$ZZ$1, 0))</f>
        <v/>
      </c>
    </row>
    <row r="381">
      <c r="A381">
        <f>INDEX(resultados!$A$2:$ZZ$486, 375, MATCH($B$1, resultados!$A$1:$ZZ$1, 0))</f>
        <v/>
      </c>
      <c r="B381">
        <f>INDEX(resultados!$A$2:$ZZ$486, 375, MATCH($B$2, resultados!$A$1:$ZZ$1, 0))</f>
        <v/>
      </c>
      <c r="C381">
        <f>INDEX(resultados!$A$2:$ZZ$486, 375, MATCH($B$3, resultados!$A$1:$ZZ$1, 0))</f>
        <v/>
      </c>
    </row>
    <row r="382">
      <c r="A382">
        <f>INDEX(resultados!$A$2:$ZZ$486, 376, MATCH($B$1, resultados!$A$1:$ZZ$1, 0))</f>
        <v/>
      </c>
      <c r="B382">
        <f>INDEX(resultados!$A$2:$ZZ$486, 376, MATCH($B$2, resultados!$A$1:$ZZ$1, 0))</f>
        <v/>
      </c>
      <c r="C382">
        <f>INDEX(resultados!$A$2:$ZZ$486, 376, MATCH($B$3, resultados!$A$1:$ZZ$1, 0))</f>
        <v/>
      </c>
    </row>
    <row r="383">
      <c r="A383">
        <f>INDEX(resultados!$A$2:$ZZ$486, 377, MATCH($B$1, resultados!$A$1:$ZZ$1, 0))</f>
        <v/>
      </c>
      <c r="B383">
        <f>INDEX(resultados!$A$2:$ZZ$486, 377, MATCH($B$2, resultados!$A$1:$ZZ$1, 0))</f>
        <v/>
      </c>
      <c r="C383">
        <f>INDEX(resultados!$A$2:$ZZ$486, 377, MATCH($B$3, resultados!$A$1:$ZZ$1, 0))</f>
        <v/>
      </c>
    </row>
    <row r="384">
      <c r="A384">
        <f>INDEX(resultados!$A$2:$ZZ$486, 378, MATCH($B$1, resultados!$A$1:$ZZ$1, 0))</f>
        <v/>
      </c>
      <c r="B384">
        <f>INDEX(resultados!$A$2:$ZZ$486, 378, MATCH($B$2, resultados!$A$1:$ZZ$1, 0))</f>
        <v/>
      </c>
      <c r="C384">
        <f>INDEX(resultados!$A$2:$ZZ$486, 378, MATCH($B$3, resultados!$A$1:$ZZ$1, 0))</f>
        <v/>
      </c>
    </row>
    <row r="385">
      <c r="A385">
        <f>INDEX(resultados!$A$2:$ZZ$486, 379, MATCH($B$1, resultados!$A$1:$ZZ$1, 0))</f>
        <v/>
      </c>
      <c r="B385">
        <f>INDEX(resultados!$A$2:$ZZ$486, 379, MATCH($B$2, resultados!$A$1:$ZZ$1, 0))</f>
        <v/>
      </c>
      <c r="C385">
        <f>INDEX(resultados!$A$2:$ZZ$486, 379, MATCH($B$3, resultados!$A$1:$ZZ$1, 0))</f>
        <v/>
      </c>
    </row>
    <row r="386">
      <c r="A386">
        <f>INDEX(resultados!$A$2:$ZZ$486, 380, MATCH($B$1, resultados!$A$1:$ZZ$1, 0))</f>
        <v/>
      </c>
      <c r="B386">
        <f>INDEX(resultados!$A$2:$ZZ$486, 380, MATCH($B$2, resultados!$A$1:$ZZ$1, 0))</f>
        <v/>
      </c>
      <c r="C386">
        <f>INDEX(resultados!$A$2:$ZZ$486, 380, MATCH($B$3, resultados!$A$1:$ZZ$1, 0))</f>
        <v/>
      </c>
    </row>
    <row r="387">
      <c r="A387">
        <f>INDEX(resultados!$A$2:$ZZ$486, 381, MATCH($B$1, resultados!$A$1:$ZZ$1, 0))</f>
        <v/>
      </c>
      <c r="B387">
        <f>INDEX(resultados!$A$2:$ZZ$486, 381, MATCH($B$2, resultados!$A$1:$ZZ$1, 0))</f>
        <v/>
      </c>
      <c r="C387">
        <f>INDEX(resultados!$A$2:$ZZ$486, 381, MATCH($B$3, resultados!$A$1:$ZZ$1, 0))</f>
        <v/>
      </c>
    </row>
    <row r="388">
      <c r="A388">
        <f>INDEX(resultados!$A$2:$ZZ$486, 382, MATCH($B$1, resultados!$A$1:$ZZ$1, 0))</f>
        <v/>
      </c>
      <c r="B388">
        <f>INDEX(resultados!$A$2:$ZZ$486, 382, MATCH($B$2, resultados!$A$1:$ZZ$1, 0))</f>
        <v/>
      </c>
      <c r="C388">
        <f>INDEX(resultados!$A$2:$ZZ$486, 382, MATCH($B$3, resultados!$A$1:$ZZ$1, 0))</f>
        <v/>
      </c>
    </row>
    <row r="389">
      <c r="A389">
        <f>INDEX(resultados!$A$2:$ZZ$486, 383, MATCH($B$1, resultados!$A$1:$ZZ$1, 0))</f>
        <v/>
      </c>
      <c r="B389">
        <f>INDEX(resultados!$A$2:$ZZ$486, 383, MATCH($B$2, resultados!$A$1:$ZZ$1, 0))</f>
        <v/>
      </c>
      <c r="C389">
        <f>INDEX(resultados!$A$2:$ZZ$486, 383, MATCH($B$3, resultados!$A$1:$ZZ$1, 0))</f>
        <v/>
      </c>
    </row>
    <row r="390">
      <c r="A390">
        <f>INDEX(resultados!$A$2:$ZZ$486, 384, MATCH($B$1, resultados!$A$1:$ZZ$1, 0))</f>
        <v/>
      </c>
      <c r="B390">
        <f>INDEX(resultados!$A$2:$ZZ$486, 384, MATCH($B$2, resultados!$A$1:$ZZ$1, 0))</f>
        <v/>
      </c>
      <c r="C390">
        <f>INDEX(resultados!$A$2:$ZZ$486, 384, MATCH($B$3, resultados!$A$1:$ZZ$1, 0))</f>
        <v/>
      </c>
    </row>
    <row r="391">
      <c r="A391">
        <f>INDEX(resultados!$A$2:$ZZ$486, 385, MATCH($B$1, resultados!$A$1:$ZZ$1, 0))</f>
        <v/>
      </c>
      <c r="B391">
        <f>INDEX(resultados!$A$2:$ZZ$486, 385, MATCH($B$2, resultados!$A$1:$ZZ$1, 0))</f>
        <v/>
      </c>
      <c r="C391">
        <f>INDEX(resultados!$A$2:$ZZ$486, 385, MATCH($B$3, resultados!$A$1:$ZZ$1, 0))</f>
        <v/>
      </c>
    </row>
    <row r="392">
      <c r="A392">
        <f>INDEX(resultados!$A$2:$ZZ$486, 386, MATCH($B$1, resultados!$A$1:$ZZ$1, 0))</f>
        <v/>
      </c>
      <c r="B392">
        <f>INDEX(resultados!$A$2:$ZZ$486, 386, MATCH($B$2, resultados!$A$1:$ZZ$1, 0))</f>
        <v/>
      </c>
      <c r="C392">
        <f>INDEX(resultados!$A$2:$ZZ$486, 386, MATCH($B$3, resultados!$A$1:$ZZ$1, 0))</f>
        <v/>
      </c>
    </row>
    <row r="393">
      <c r="A393">
        <f>INDEX(resultados!$A$2:$ZZ$486, 387, MATCH($B$1, resultados!$A$1:$ZZ$1, 0))</f>
        <v/>
      </c>
      <c r="B393">
        <f>INDEX(resultados!$A$2:$ZZ$486, 387, MATCH($B$2, resultados!$A$1:$ZZ$1, 0))</f>
        <v/>
      </c>
      <c r="C393">
        <f>INDEX(resultados!$A$2:$ZZ$486, 387, MATCH($B$3, resultados!$A$1:$ZZ$1, 0))</f>
        <v/>
      </c>
    </row>
    <row r="394">
      <c r="A394">
        <f>INDEX(resultados!$A$2:$ZZ$486, 388, MATCH($B$1, resultados!$A$1:$ZZ$1, 0))</f>
        <v/>
      </c>
      <c r="B394">
        <f>INDEX(resultados!$A$2:$ZZ$486, 388, MATCH($B$2, resultados!$A$1:$ZZ$1, 0))</f>
        <v/>
      </c>
      <c r="C394">
        <f>INDEX(resultados!$A$2:$ZZ$486, 388, MATCH($B$3, resultados!$A$1:$ZZ$1, 0))</f>
        <v/>
      </c>
    </row>
    <row r="395">
      <c r="A395">
        <f>INDEX(resultados!$A$2:$ZZ$486, 389, MATCH($B$1, resultados!$A$1:$ZZ$1, 0))</f>
        <v/>
      </c>
      <c r="B395">
        <f>INDEX(resultados!$A$2:$ZZ$486, 389, MATCH($B$2, resultados!$A$1:$ZZ$1, 0))</f>
        <v/>
      </c>
      <c r="C395">
        <f>INDEX(resultados!$A$2:$ZZ$486, 389, MATCH($B$3, resultados!$A$1:$ZZ$1, 0))</f>
        <v/>
      </c>
    </row>
    <row r="396">
      <c r="A396">
        <f>INDEX(resultados!$A$2:$ZZ$486, 390, MATCH($B$1, resultados!$A$1:$ZZ$1, 0))</f>
        <v/>
      </c>
      <c r="B396">
        <f>INDEX(resultados!$A$2:$ZZ$486, 390, MATCH($B$2, resultados!$A$1:$ZZ$1, 0))</f>
        <v/>
      </c>
      <c r="C396">
        <f>INDEX(resultados!$A$2:$ZZ$486, 390, MATCH($B$3, resultados!$A$1:$ZZ$1, 0))</f>
        <v/>
      </c>
    </row>
    <row r="397">
      <c r="A397">
        <f>INDEX(resultados!$A$2:$ZZ$486, 391, MATCH($B$1, resultados!$A$1:$ZZ$1, 0))</f>
        <v/>
      </c>
      <c r="B397">
        <f>INDEX(resultados!$A$2:$ZZ$486, 391, MATCH($B$2, resultados!$A$1:$ZZ$1, 0))</f>
        <v/>
      </c>
      <c r="C397">
        <f>INDEX(resultados!$A$2:$ZZ$486, 391, MATCH($B$3, resultados!$A$1:$ZZ$1, 0))</f>
        <v/>
      </c>
    </row>
    <row r="398">
      <c r="A398">
        <f>INDEX(resultados!$A$2:$ZZ$486, 392, MATCH($B$1, resultados!$A$1:$ZZ$1, 0))</f>
        <v/>
      </c>
      <c r="B398">
        <f>INDEX(resultados!$A$2:$ZZ$486, 392, MATCH($B$2, resultados!$A$1:$ZZ$1, 0))</f>
        <v/>
      </c>
      <c r="C398">
        <f>INDEX(resultados!$A$2:$ZZ$486, 392, MATCH($B$3, resultados!$A$1:$ZZ$1, 0))</f>
        <v/>
      </c>
    </row>
    <row r="399">
      <c r="A399">
        <f>INDEX(resultados!$A$2:$ZZ$486, 393, MATCH($B$1, resultados!$A$1:$ZZ$1, 0))</f>
        <v/>
      </c>
      <c r="B399">
        <f>INDEX(resultados!$A$2:$ZZ$486, 393, MATCH($B$2, resultados!$A$1:$ZZ$1, 0))</f>
        <v/>
      </c>
      <c r="C399">
        <f>INDEX(resultados!$A$2:$ZZ$486, 393, MATCH($B$3, resultados!$A$1:$ZZ$1, 0))</f>
        <v/>
      </c>
    </row>
    <row r="400">
      <c r="A400">
        <f>INDEX(resultados!$A$2:$ZZ$486, 394, MATCH($B$1, resultados!$A$1:$ZZ$1, 0))</f>
        <v/>
      </c>
      <c r="B400">
        <f>INDEX(resultados!$A$2:$ZZ$486, 394, MATCH($B$2, resultados!$A$1:$ZZ$1, 0))</f>
        <v/>
      </c>
      <c r="C400">
        <f>INDEX(resultados!$A$2:$ZZ$486, 394, MATCH($B$3, resultados!$A$1:$ZZ$1, 0))</f>
        <v/>
      </c>
    </row>
    <row r="401">
      <c r="A401">
        <f>INDEX(resultados!$A$2:$ZZ$486, 395, MATCH($B$1, resultados!$A$1:$ZZ$1, 0))</f>
        <v/>
      </c>
      <c r="B401">
        <f>INDEX(resultados!$A$2:$ZZ$486, 395, MATCH($B$2, resultados!$A$1:$ZZ$1, 0))</f>
        <v/>
      </c>
      <c r="C401">
        <f>INDEX(resultados!$A$2:$ZZ$486, 395, MATCH($B$3, resultados!$A$1:$ZZ$1, 0))</f>
        <v/>
      </c>
    </row>
    <row r="402">
      <c r="A402">
        <f>INDEX(resultados!$A$2:$ZZ$486, 396, MATCH($B$1, resultados!$A$1:$ZZ$1, 0))</f>
        <v/>
      </c>
      <c r="B402">
        <f>INDEX(resultados!$A$2:$ZZ$486, 396, MATCH($B$2, resultados!$A$1:$ZZ$1, 0))</f>
        <v/>
      </c>
      <c r="C402">
        <f>INDEX(resultados!$A$2:$ZZ$486, 396, MATCH($B$3, resultados!$A$1:$ZZ$1, 0))</f>
        <v/>
      </c>
    </row>
    <row r="403">
      <c r="A403">
        <f>INDEX(resultados!$A$2:$ZZ$486, 397, MATCH($B$1, resultados!$A$1:$ZZ$1, 0))</f>
        <v/>
      </c>
      <c r="B403">
        <f>INDEX(resultados!$A$2:$ZZ$486, 397, MATCH($B$2, resultados!$A$1:$ZZ$1, 0))</f>
        <v/>
      </c>
      <c r="C403">
        <f>INDEX(resultados!$A$2:$ZZ$486, 397, MATCH($B$3, resultados!$A$1:$ZZ$1, 0))</f>
        <v/>
      </c>
    </row>
    <row r="404">
      <c r="A404">
        <f>INDEX(resultados!$A$2:$ZZ$486, 398, MATCH($B$1, resultados!$A$1:$ZZ$1, 0))</f>
        <v/>
      </c>
      <c r="B404">
        <f>INDEX(resultados!$A$2:$ZZ$486, 398, MATCH($B$2, resultados!$A$1:$ZZ$1, 0))</f>
        <v/>
      </c>
      <c r="C404">
        <f>INDEX(resultados!$A$2:$ZZ$486, 398, MATCH($B$3, resultados!$A$1:$ZZ$1, 0))</f>
        <v/>
      </c>
    </row>
    <row r="405">
      <c r="A405">
        <f>INDEX(resultados!$A$2:$ZZ$486, 399, MATCH($B$1, resultados!$A$1:$ZZ$1, 0))</f>
        <v/>
      </c>
      <c r="B405">
        <f>INDEX(resultados!$A$2:$ZZ$486, 399, MATCH($B$2, resultados!$A$1:$ZZ$1, 0))</f>
        <v/>
      </c>
      <c r="C405">
        <f>INDEX(resultados!$A$2:$ZZ$486, 399, MATCH($B$3, resultados!$A$1:$ZZ$1, 0))</f>
        <v/>
      </c>
    </row>
    <row r="406">
      <c r="A406">
        <f>INDEX(resultados!$A$2:$ZZ$486, 400, MATCH($B$1, resultados!$A$1:$ZZ$1, 0))</f>
        <v/>
      </c>
      <c r="B406">
        <f>INDEX(resultados!$A$2:$ZZ$486, 400, MATCH($B$2, resultados!$A$1:$ZZ$1, 0))</f>
        <v/>
      </c>
      <c r="C406">
        <f>INDEX(resultados!$A$2:$ZZ$486, 400, MATCH($B$3, resultados!$A$1:$ZZ$1, 0))</f>
        <v/>
      </c>
    </row>
    <row r="407">
      <c r="A407">
        <f>INDEX(resultados!$A$2:$ZZ$486, 401, MATCH($B$1, resultados!$A$1:$ZZ$1, 0))</f>
        <v/>
      </c>
      <c r="B407">
        <f>INDEX(resultados!$A$2:$ZZ$486, 401, MATCH($B$2, resultados!$A$1:$ZZ$1, 0))</f>
        <v/>
      </c>
      <c r="C407">
        <f>INDEX(resultados!$A$2:$ZZ$486, 401, MATCH($B$3, resultados!$A$1:$ZZ$1, 0))</f>
        <v/>
      </c>
    </row>
    <row r="408">
      <c r="A408">
        <f>INDEX(resultados!$A$2:$ZZ$486, 402, MATCH($B$1, resultados!$A$1:$ZZ$1, 0))</f>
        <v/>
      </c>
      <c r="B408">
        <f>INDEX(resultados!$A$2:$ZZ$486, 402, MATCH($B$2, resultados!$A$1:$ZZ$1, 0))</f>
        <v/>
      </c>
      <c r="C408">
        <f>INDEX(resultados!$A$2:$ZZ$486, 402, MATCH($B$3, resultados!$A$1:$ZZ$1, 0))</f>
        <v/>
      </c>
    </row>
    <row r="409">
      <c r="A409">
        <f>INDEX(resultados!$A$2:$ZZ$486, 403, MATCH($B$1, resultados!$A$1:$ZZ$1, 0))</f>
        <v/>
      </c>
      <c r="B409">
        <f>INDEX(resultados!$A$2:$ZZ$486, 403, MATCH($B$2, resultados!$A$1:$ZZ$1, 0))</f>
        <v/>
      </c>
      <c r="C409">
        <f>INDEX(resultados!$A$2:$ZZ$486, 403, MATCH($B$3, resultados!$A$1:$ZZ$1, 0))</f>
        <v/>
      </c>
    </row>
    <row r="410">
      <c r="A410">
        <f>INDEX(resultados!$A$2:$ZZ$486, 404, MATCH($B$1, resultados!$A$1:$ZZ$1, 0))</f>
        <v/>
      </c>
      <c r="B410">
        <f>INDEX(resultados!$A$2:$ZZ$486, 404, MATCH($B$2, resultados!$A$1:$ZZ$1, 0))</f>
        <v/>
      </c>
      <c r="C410">
        <f>INDEX(resultados!$A$2:$ZZ$486, 404, MATCH($B$3, resultados!$A$1:$ZZ$1, 0))</f>
        <v/>
      </c>
    </row>
    <row r="411">
      <c r="A411">
        <f>INDEX(resultados!$A$2:$ZZ$486, 405, MATCH($B$1, resultados!$A$1:$ZZ$1, 0))</f>
        <v/>
      </c>
      <c r="B411">
        <f>INDEX(resultados!$A$2:$ZZ$486, 405, MATCH($B$2, resultados!$A$1:$ZZ$1, 0))</f>
        <v/>
      </c>
      <c r="C411">
        <f>INDEX(resultados!$A$2:$ZZ$486, 405, MATCH($B$3, resultados!$A$1:$ZZ$1, 0))</f>
        <v/>
      </c>
    </row>
    <row r="412">
      <c r="A412">
        <f>INDEX(resultados!$A$2:$ZZ$486, 406, MATCH($B$1, resultados!$A$1:$ZZ$1, 0))</f>
        <v/>
      </c>
      <c r="B412">
        <f>INDEX(resultados!$A$2:$ZZ$486, 406, MATCH($B$2, resultados!$A$1:$ZZ$1, 0))</f>
        <v/>
      </c>
      <c r="C412">
        <f>INDEX(resultados!$A$2:$ZZ$486, 406, MATCH($B$3, resultados!$A$1:$ZZ$1, 0))</f>
        <v/>
      </c>
    </row>
    <row r="413">
      <c r="A413">
        <f>INDEX(resultados!$A$2:$ZZ$486, 407, MATCH($B$1, resultados!$A$1:$ZZ$1, 0))</f>
        <v/>
      </c>
      <c r="B413">
        <f>INDEX(resultados!$A$2:$ZZ$486, 407, MATCH($B$2, resultados!$A$1:$ZZ$1, 0))</f>
        <v/>
      </c>
      <c r="C413">
        <f>INDEX(resultados!$A$2:$ZZ$486, 407, MATCH($B$3, resultados!$A$1:$ZZ$1, 0))</f>
        <v/>
      </c>
    </row>
    <row r="414">
      <c r="A414">
        <f>INDEX(resultados!$A$2:$ZZ$486, 408, MATCH($B$1, resultados!$A$1:$ZZ$1, 0))</f>
        <v/>
      </c>
      <c r="B414">
        <f>INDEX(resultados!$A$2:$ZZ$486, 408, MATCH($B$2, resultados!$A$1:$ZZ$1, 0))</f>
        <v/>
      </c>
      <c r="C414">
        <f>INDEX(resultados!$A$2:$ZZ$486, 408, MATCH($B$3, resultados!$A$1:$ZZ$1, 0))</f>
        <v/>
      </c>
    </row>
    <row r="415">
      <c r="A415">
        <f>INDEX(resultados!$A$2:$ZZ$486, 409, MATCH($B$1, resultados!$A$1:$ZZ$1, 0))</f>
        <v/>
      </c>
      <c r="B415">
        <f>INDEX(resultados!$A$2:$ZZ$486, 409, MATCH($B$2, resultados!$A$1:$ZZ$1, 0))</f>
        <v/>
      </c>
      <c r="C415">
        <f>INDEX(resultados!$A$2:$ZZ$486, 409, MATCH($B$3, resultados!$A$1:$ZZ$1, 0))</f>
        <v/>
      </c>
    </row>
    <row r="416">
      <c r="A416">
        <f>INDEX(resultados!$A$2:$ZZ$486, 410, MATCH($B$1, resultados!$A$1:$ZZ$1, 0))</f>
        <v/>
      </c>
      <c r="B416">
        <f>INDEX(resultados!$A$2:$ZZ$486, 410, MATCH($B$2, resultados!$A$1:$ZZ$1, 0))</f>
        <v/>
      </c>
      <c r="C416">
        <f>INDEX(resultados!$A$2:$ZZ$486, 410, MATCH($B$3, resultados!$A$1:$ZZ$1, 0))</f>
        <v/>
      </c>
    </row>
    <row r="417">
      <c r="A417">
        <f>INDEX(resultados!$A$2:$ZZ$486, 411, MATCH($B$1, resultados!$A$1:$ZZ$1, 0))</f>
        <v/>
      </c>
      <c r="B417">
        <f>INDEX(resultados!$A$2:$ZZ$486, 411, MATCH($B$2, resultados!$A$1:$ZZ$1, 0))</f>
        <v/>
      </c>
      <c r="C417">
        <f>INDEX(resultados!$A$2:$ZZ$486, 411, MATCH($B$3, resultados!$A$1:$ZZ$1, 0))</f>
        <v/>
      </c>
    </row>
    <row r="418">
      <c r="A418">
        <f>INDEX(resultados!$A$2:$ZZ$486, 412, MATCH($B$1, resultados!$A$1:$ZZ$1, 0))</f>
        <v/>
      </c>
      <c r="B418">
        <f>INDEX(resultados!$A$2:$ZZ$486, 412, MATCH($B$2, resultados!$A$1:$ZZ$1, 0))</f>
        <v/>
      </c>
      <c r="C418">
        <f>INDEX(resultados!$A$2:$ZZ$486, 412, MATCH($B$3, resultados!$A$1:$ZZ$1, 0))</f>
        <v/>
      </c>
    </row>
    <row r="419">
      <c r="A419">
        <f>INDEX(resultados!$A$2:$ZZ$486, 413, MATCH($B$1, resultados!$A$1:$ZZ$1, 0))</f>
        <v/>
      </c>
      <c r="B419">
        <f>INDEX(resultados!$A$2:$ZZ$486, 413, MATCH($B$2, resultados!$A$1:$ZZ$1, 0))</f>
        <v/>
      </c>
      <c r="C419">
        <f>INDEX(resultados!$A$2:$ZZ$486, 413, MATCH($B$3, resultados!$A$1:$ZZ$1, 0))</f>
        <v/>
      </c>
    </row>
    <row r="420">
      <c r="A420">
        <f>INDEX(resultados!$A$2:$ZZ$486, 414, MATCH($B$1, resultados!$A$1:$ZZ$1, 0))</f>
        <v/>
      </c>
      <c r="B420">
        <f>INDEX(resultados!$A$2:$ZZ$486, 414, MATCH($B$2, resultados!$A$1:$ZZ$1, 0))</f>
        <v/>
      </c>
      <c r="C420">
        <f>INDEX(resultados!$A$2:$ZZ$486, 414, MATCH($B$3, resultados!$A$1:$ZZ$1, 0))</f>
        <v/>
      </c>
    </row>
    <row r="421">
      <c r="A421">
        <f>INDEX(resultados!$A$2:$ZZ$486, 415, MATCH($B$1, resultados!$A$1:$ZZ$1, 0))</f>
        <v/>
      </c>
      <c r="B421">
        <f>INDEX(resultados!$A$2:$ZZ$486, 415, MATCH($B$2, resultados!$A$1:$ZZ$1, 0))</f>
        <v/>
      </c>
      <c r="C421">
        <f>INDEX(resultados!$A$2:$ZZ$486, 415, MATCH($B$3, resultados!$A$1:$ZZ$1, 0))</f>
        <v/>
      </c>
    </row>
    <row r="422">
      <c r="A422">
        <f>INDEX(resultados!$A$2:$ZZ$486, 416, MATCH($B$1, resultados!$A$1:$ZZ$1, 0))</f>
        <v/>
      </c>
      <c r="B422">
        <f>INDEX(resultados!$A$2:$ZZ$486, 416, MATCH($B$2, resultados!$A$1:$ZZ$1, 0))</f>
        <v/>
      </c>
      <c r="C422">
        <f>INDEX(resultados!$A$2:$ZZ$486, 416, MATCH($B$3, resultados!$A$1:$ZZ$1, 0))</f>
        <v/>
      </c>
    </row>
    <row r="423">
      <c r="A423">
        <f>INDEX(resultados!$A$2:$ZZ$486, 417, MATCH($B$1, resultados!$A$1:$ZZ$1, 0))</f>
        <v/>
      </c>
      <c r="B423">
        <f>INDEX(resultados!$A$2:$ZZ$486, 417, MATCH($B$2, resultados!$A$1:$ZZ$1, 0))</f>
        <v/>
      </c>
      <c r="C423">
        <f>INDEX(resultados!$A$2:$ZZ$486, 417, MATCH($B$3, resultados!$A$1:$ZZ$1, 0))</f>
        <v/>
      </c>
    </row>
    <row r="424">
      <c r="A424">
        <f>INDEX(resultados!$A$2:$ZZ$486, 418, MATCH($B$1, resultados!$A$1:$ZZ$1, 0))</f>
        <v/>
      </c>
      <c r="B424">
        <f>INDEX(resultados!$A$2:$ZZ$486, 418, MATCH($B$2, resultados!$A$1:$ZZ$1, 0))</f>
        <v/>
      </c>
      <c r="C424">
        <f>INDEX(resultados!$A$2:$ZZ$486, 418, MATCH($B$3, resultados!$A$1:$ZZ$1, 0))</f>
        <v/>
      </c>
    </row>
    <row r="425">
      <c r="A425">
        <f>INDEX(resultados!$A$2:$ZZ$486, 419, MATCH($B$1, resultados!$A$1:$ZZ$1, 0))</f>
        <v/>
      </c>
      <c r="B425">
        <f>INDEX(resultados!$A$2:$ZZ$486, 419, MATCH($B$2, resultados!$A$1:$ZZ$1, 0))</f>
        <v/>
      </c>
      <c r="C425">
        <f>INDEX(resultados!$A$2:$ZZ$486, 419, MATCH($B$3, resultados!$A$1:$ZZ$1, 0))</f>
        <v/>
      </c>
    </row>
    <row r="426">
      <c r="A426">
        <f>INDEX(resultados!$A$2:$ZZ$486, 420, MATCH($B$1, resultados!$A$1:$ZZ$1, 0))</f>
        <v/>
      </c>
      <c r="B426">
        <f>INDEX(resultados!$A$2:$ZZ$486, 420, MATCH($B$2, resultados!$A$1:$ZZ$1, 0))</f>
        <v/>
      </c>
      <c r="C426">
        <f>INDEX(resultados!$A$2:$ZZ$486, 420, MATCH($B$3, resultados!$A$1:$ZZ$1, 0))</f>
        <v/>
      </c>
    </row>
    <row r="427">
      <c r="A427">
        <f>INDEX(resultados!$A$2:$ZZ$486, 421, MATCH($B$1, resultados!$A$1:$ZZ$1, 0))</f>
        <v/>
      </c>
      <c r="B427">
        <f>INDEX(resultados!$A$2:$ZZ$486, 421, MATCH($B$2, resultados!$A$1:$ZZ$1, 0))</f>
        <v/>
      </c>
      <c r="C427">
        <f>INDEX(resultados!$A$2:$ZZ$486, 421, MATCH($B$3, resultados!$A$1:$ZZ$1, 0))</f>
        <v/>
      </c>
    </row>
    <row r="428">
      <c r="A428">
        <f>INDEX(resultados!$A$2:$ZZ$486, 422, MATCH($B$1, resultados!$A$1:$ZZ$1, 0))</f>
        <v/>
      </c>
      <c r="B428">
        <f>INDEX(resultados!$A$2:$ZZ$486, 422, MATCH($B$2, resultados!$A$1:$ZZ$1, 0))</f>
        <v/>
      </c>
      <c r="C428">
        <f>INDEX(resultados!$A$2:$ZZ$486, 422, MATCH($B$3, resultados!$A$1:$ZZ$1, 0))</f>
        <v/>
      </c>
    </row>
    <row r="429">
      <c r="A429">
        <f>INDEX(resultados!$A$2:$ZZ$486, 423, MATCH($B$1, resultados!$A$1:$ZZ$1, 0))</f>
        <v/>
      </c>
      <c r="B429">
        <f>INDEX(resultados!$A$2:$ZZ$486, 423, MATCH($B$2, resultados!$A$1:$ZZ$1, 0))</f>
        <v/>
      </c>
      <c r="C429">
        <f>INDEX(resultados!$A$2:$ZZ$486, 423, MATCH($B$3, resultados!$A$1:$ZZ$1, 0))</f>
        <v/>
      </c>
    </row>
    <row r="430">
      <c r="A430">
        <f>INDEX(resultados!$A$2:$ZZ$486, 424, MATCH($B$1, resultados!$A$1:$ZZ$1, 0))</f>
        <v/>
      </c>
      <c r="B430">
        <f>INDEX(resultados!$A$2:$ZZ$486, 424, MATCH($B$2, resultados!$A$1:$ZZ$1, 0))</f>
        <v/>
      </c>
      <c r="C430">
        <f>INDEX(resultados!$A$2:$ZZ$486, 424, MATCH($B$3, resultados!$A$1:$ZZ$1, 0))</f>
        <v/>
      </c>
    </row>
    <row r="431">
      <c r="A431">
        <f>INDEX(resultados!$A$2:$ZZ$486, 425, MATCH($B$1, resultados!$A$1:$ZZ$1, 0))</f>
        <v/>
      </c>
      <c r="B431">
        <f>INDEX(resultados!$A$2:$ZZ$486, 425, MATCH($B$2, resultados!$A$1:$ZZ$1, 0))</f>
        <v/>
      </c>
      <c r="C431">
        <f>INDEX(resultados!$A$2:$ZZ$486, 425, MATCH($B$3, resultados!$A$1:$ZZ$1, 0))</f>
        <v/>
      </c>
    </row>
    <row r="432">
      <c r="A432">
        <f>INDEX(resultados!$A$2:$ZZ$486, 426, MATCH($B$1, resultados!$A$1:$ZZ$1, 0))</f>
        <v/>
      </c>
      <c r="B432">
        <f>INDEX(resultados!$A$2:$ZZ$486, 426, MATCH($B$2, resultados!$A$1:$ZZ$1, 0))</f>
        <v/>
      </c>
      <c r="C432">
        <f>INDEX(resultados!$A$2:$ZZ$486, 426, MATCH($B$3, resultados!$A$1:$ZZ$1, 0))</f>
        <v/>
      </c>
    </row>
    <row r="433">
      <c r="A433">
        <f>INDEX(resultados!$A$2:$ZZ$486, 427, MATCH($B$1, resultados!$A$1:$ZZ$1, 0))</f>
        <v/>
      </c>
      <c r="B433">
        <f>INDEX(resultados!$A$2:$ZZ$486, 427, MATCH($B$2, resultados!$A$1:$ZZ$1, 0))</f>
        <v/>
      </c>
      <c r="C433">
        <f>INDEX(resultados!$A$2:$ZZ$486, 427, MATCH($B$3, resultados!$A$1:$ZZ$1, 0))</f>
        <v/>
      </c>
    </row>
    <row r="434">
      <c r="A434">
        <f>INDEX(resultados!$A$2:$ZZ$486, 428, MATCH($B$1, resultados!$A$1:$ZZ$1, 0))</f>
        <v/>
      </c>
      <c r="B434">
        <f>INDEX(resultados!$A$2:$ZZ$486, 428, MATCH($B$2, resultados!$A$1:$ZZ$1, 0))</f>
        <v/>
      </c>
      <c r="C434">
        <f>INDEX(resultados!$A$2:$ZZ$486, 428, MATCH($B$3, resultados!$A$1:$ZZ$1, 0))</f>
        <v/>
      </c>
    </row>
    <row r="435">
      <c r="A435">
        <f>INDEX(resultados!$A$2:$ZZ$486, 429, MATCH($B$1, resultados!$A$1:$ZZ$1, 0))</f>
        <v/>
      </c>
      <c r="B435">
        <f>INDEX(resultados!$A$2:$ZZ$486, 429, MATCH($B$2, resultados!$A$1:$ZZ$1, 0))</f>
        <v/>
      </c>
      <c r="C435">
        <f>INDEX(resultados!$A$2:$ZZ$486, 429, MATCH($B$3, resultados!$A$1:$ZZ$1, 0))</f>
        <v/>
      </c>
    </row>
    <row r="436">
      <c r="A436">
        <f>INDEX(resultados!$A$2:$ZZ$486, 430, MATCH($B$1, resultados!$A$1:$ZZ$1, 0))</f>
        <v/>
      </c>
      <c r="B436">
        <f>INDEX(resultados!$A$2:$ZZ$486, 430, MATCH($B$2, resultados!$A$1:$ZZ$1, 0))</f>
        <v/>
      </c>
      <c r="C436">
        <f>INDEX(resultados!$A$2:$ZZ$486, 430, MATCH($B$3, resultados!$A$1:$ZZ$1, 0))</f>
        <v/>
      </c>
    </row>
    <row r="437">
      <c r="A437">
        <f>INDEX(resultados!$A$2:$ZZ$486, 431, MATCH($B$1, resultados!$A$1:$ZZ$1, 0))</f>
        <v/>
      </c>
      <c r="B437">
        <f>INDEX(resultados!$A$2:$ZZ$486, 431, MATCH($B$2, resultados!$A$1:$ZZ$1, 0))</f>
        <v/>
      </c>
      <c r="C437">
        <f>INDEX(resultados!$A$2:$ZZ$486, 431, MATCH($B$3, resultados!$A$1:$ZZ$1, 0))</f>
        <v/>
      </c>
    </row>
    <row r="438">
      <c r="A438">
        <f>INDEX(resultados!$A$2:$ZZ$486, 432, MATCH($B$1, resultados!$A$1:$ZZ$1, 0))</f>
        <v/>
      </c>
      <c r="B438">
        <f>INDEX(resultados!$A$2:$ZZ$486, 432, MATCH($B$2, resultados!$A$1:$ZZ$1, 0))</f>
        <v/>
      </c>
      <c r="C438">
        <f>INDEX(resultados!$A$2:$ZZ$486, 432, MATCH($B$3, resultados!$A$1:$ZZ$1, 0))</f>
        <v/>
      </c>
    </row>
    <row r="439">
      <c r="A439">
        <f>INDEX(resultados!$A$2:$ZZ$486, 433, MATCH($B$1, resultados!$A$1:$ZZ$1, 0))</f>
        <v/>
      </c>
      <c r="B439">
        <f>INDEX(resultados!$A$2:$ZZ$486, 433, MATCH($B$2, resultados!$A$1:$ZZ$1, 0))</f>
        <v/>
      </c>
      <c r="C439">
        <f>INDEX(resultados!$A$2:$ZZ$486, 433, MATCH($B$3, resultados!$A$1:$ZZ$1, 0))</f>
        <v/>
      </c>
    </row>
    <row r="440">
      <c r="A440">
        <f>INDEX(resultados!$A$2:$ZZ$486, 434, MATCH($B$1, resultados!$A$1:$ZZ$1, 0))</f>
        <v/>
      </c>
      <c r="B440">
        <f>INDEX(resultados!$A$2:$ZZ$486, 434, MATCH($B$2, resultados!$A$1:$ZZ$1, 0))</f>
        <v/>
      </c>
      <c r="C440">
        <f>INDEX(resultados!$A$2:$ZZ$486, 434, MATCH($B$3, resultados!$A$1:$ZZ$1, 0))</f>
        <v/>
      </c>
    </row>
    <row r="441">
      <c r="A441">
        <f>INDEX(resultados!$A$2:$ZZ$486, 435, MATCH($B$1, resultados!$A$1:$ZZ$1, 0))</f>
        <v/>
      </c>
      <c r="B441">
        <f>INDEX(resultados!$A$2:$ZZ$486, 435, MATCH($B$2, resultados!$A$1:$ZZ$1, 0))</f>
        <v/>
      </c>
      <c r="C441">
        <f>INDEX(resultados!$A$2:$ZZ$486, 435, MATCH($B$3, resultados!$A$1:$ZZ$1, 0))</f>
        <v/>
      </c>
    </row>
    <row r="442">
      <c r="A442">
        <f>INDEX(resultados!$A$2:$ZZ$486, 436, MATCH($B$1, resultados!$A$1:$ZZ$1, 0))</f>
        <v/>
      </c>
      <c r="B442">
        <f>INDEX(resultados!$A$2:$ZZ$486, 436, MATCH($B$2, resultados!$A$1:$ZZ$1, 0))</f>
        <v/>
      </c>
      <c r="C442">
        <f>INDEX(resultados!$A$2:$ZZ$486, 436, MATCH($B$3, resultados!$A$1:$ZZ$1, 0))</f>
        <v/>
      </c>
    </row>
    <row r="443">
      <c r="A443">
        <f>INDEX(resultados!$A$2:$ZZ$486, 437, MATCH($B$1, resultados!$A$1:$ZZ$1, 0))</f>
        <v/>
      </c>
      <c r="B443">
        <f>INDEX(resultados!$A$2:$ZZ$486, 437, MATCH($B$2, resultados!$A$1:$ZZ$1, 0))</f>
        <v/>
      </c>
      <c r="C443">
        <f>INDEX(resultados!$A$2:$ZZ$486, 437, MATCH($B$3, resultados!$A$1:$ZZ$1, 0))</f>
        <v/>
      </c>
    </row>
    <row r="444">
      <c r="A444">
        <f>INDEX(resultados!$A$2:$ZZ$486, 438, MATCH($B$1, resultados!$A$1:$ZZ$1, 0))</f>
        <v/>
      </c>
      <c r="B444">
        <f>INDEX(resultados!$A$2:$ZZ$486, 438, MATCH($B$2, resultados!$A$1:$ZZ$1, 0))</f>
        <v/>
      </c>
      <c r="C444">
        <f>INDEX(resultados!$A$2:$ZZ$486, 438, MATCH($B$3, resultados!$A$1:$ZZ$1, 0))</f>
        <v/>
      </c>
    </row>
    <row r="445">
      <c r="A445">
        <f>INDEX(resultados!$A$2:$ZZ$486, 439, MATCH($B$1, resultados!$A$1:$ZZ$1, 0))</f>
        <v/>
      </c>
      <c r="B445">
        <f>INDEX(resultados!$A$2:$ZZ$486, 439, MATCH($B$2, resultados!$A$1:$ZZ$1, 0))</f>
        <v/>
      </c>
      <c r="C445">
        <f>INDEX(resultados!$A$2:$ZZ$486, 439, MATCH($B$3, resultados!$A$1:$ZZ$1, 0))</f>
        <v/>
      </c>
    </row>
    <row r="446">
      <c r="A446">
        <f>INDEX(resultados!$A$2:$ZZ$486, 440, MATCH($B$1, resultados!$A$1:$ZZ$1, 0))</f>
        <v/>
      </c>
      <c r="B446">
        <f>INDEX(resultados!$A$2:$ZZ$486, 440, MATCH($B$2, resultados!$A$1:$ZZ$1, 0))</f>
        <v/>
      </c>
      <c r="C446">
        <f>INDEX(resultados!$A$2:$ZZ$486, 440, MATCH($B$3, resultados!$A$1:$ZZ$1, 0))</f>
        <v/>
      </c>
    </row>
    <row r="447">
      <c r="A447">
        <f>INDEX(resultados!$A$2:$ZZ$486, 441, MATCH($B$1, resultados!$A$1:$ZZ$1, 0))</f>
        <v/>
      </c>
      <c r="B447">
        <f>INDEX(resultados!$A$2:$ZZ$486, 441, MATCH($B$2, resultados!$A$1:$ZZ$1, 0))</f>
        <v/>
      </c>
      <c r="C447">
        <f>INDEX(resultados!$A$2:$ZZ$486, 441, MATCH($B$3, resultados!$A$1:$ZZ$1, 0))</f>
        <v/>
      </c>
    </row>
    <row r="448">
      <c r="A448">
        <f>INDEX(resultados!$A$2:$ZZ$486, 442, MATCH($B$1, resultados!$A$1:$ZZ$1, 0))</f>
        <v/>
      </c>
      <c r="B448">
        <f>INDEX(resultados!$A$2:$ZZ$486, 442, MATCH($B$2, resultados!$A$1:$ZZ$1, 0))</f>
        <v/>
      </c>
      <c r="C448">
        <f>INDEX(resultados!$A$2:$ZZ$486, 442, MATCH($B$3, resultados!$A$1:$ZZ$1, 0))</f>
        <v/>
      </c>
    </row>
    <row r="449">
      <c r="A449">
        <f>INDEX(resultados!$A$2:$ZZ$486, 443, MATCH($B$1, resultados!$A$1:$ZZ$1, 0))</f>
        <v/>
      </c>
      <c r="B449">
        <f>INDEX(resultados!$A$2:$ZZ$486, 443, MATCH($B$2, resultados!$A$1:$ZZ$1, 0))</f>
        <v/>
      </c>
      <c r="C449">
        <f>INDEX(resultados!$A$2:$ZZ$486, 443, MATCH($B$3, resultados!$A$1:$ZZ$1, 0))</f>
        <v/>
      </c>
    </row>
    <row r="450">
      <c r="A450">
        <f>INDEX(resultados!$A$2:$ZZ$486, 444, MATCH($B$1, resultados!$A$1:$ZZ$1, 0))</f>
        <v/>
      </c>
      <c r="B450">
        <f>INDEX(resultados!$A$2:$ZZ$486, 444, MATCH($B$2, resultados!$A$1:$ZZ$1, 0))</f>
        <v/>
      </c>
      <c r="C450">
        <f>INDEX(resultados!$A$2:$ZZ$486, 444, MATCH($B$3, resultados!$A$1:$ZZ$1, 0))</f>
        <v/>
      </c>
    </row>
    <row r="451">
      <c r="A451">
        <f>INDEX(resultados!$A$2:$ZZ$486, 445, MATCH($B$1, resultados!$A$1:$ZZ$1, 0))</f>
        <v/>
      </c>
      <c r="B451">
        <f>INDEX(resultados!$A$2:$ZZ$486, 445, MATCH($B$2, resultados!$A$1:$ZZ$1, 0))</f>
        <v/>
      </c>
      <c r="C451">
        <f>INDEX(resultados!$A$2:$ZZ$486, 445, MATCH($B$3, resultados!$A$1:$ZZ$1, 0))</f>
        <v/>
      </c>
    </row>
    <row r="452">
      <c r="A452">
        <f>INDEX(resultados!$A$2:$ZZ$486, 446, MATCH($B$1, resultados!$A$1:$ZZ$1, 0))</f>
        <v/>
      </c>
      <c r="B452">
        <f>INDEX(resultados!$A$2:$ZZ$486, 446, MATCH($B$2, resultados!$A$1:$ZZ$1, 0))</f>
        <v/>
      </c>
      <c r="C452">
        <f>INDEX(resultados!$A$2:$ZZ$486, 446, MATCH($B$3, resultados!$A$1:$ZZ$1, 0))</f>
        <v/>
      </c>
    </row>
    <row r="453">
      <c r="A453">
        <f>INDEX(resultados!$A$2:$ZZ$486, 447, MATCH($B$1, resultados!$A$1:$ZZ$1, 0))</f>
        <v/>
      </c>
      <c r="B453">
        <f>INDEX(resultados!$A$2:$ZZ$486, 447, MATCH($B$2, resultados!$A$1:$ZZ$1, 0))</f>
        <v/>
      </c>
      <c r="C453">
        <f>INDEX(resultados!$A$2:$ZZ$486, 447, MATCH($B$3, resultados!$A$1:$ZZ$1, 0))</f>
        <v/>
      </c>
    </row>
    <row r="454">
      <c r="A454">
        <f>INDEX(resultados!$A$2:$ZZ$486, 448, MATCH($B$1, resultados!$A$1:$ZZ$1, 0))</f>
        <v/>
      </c>
      <c r="B454">
        <f>INDEX(resultados!$A$2:$ZZ$486, 448, MATCH($B$2, resultados!$A$1:$ZZ$1, 0))</f>
        <v/>
      </c>
      <c r="C454">
        <f>INDEX(resultados!$A$2:$ZZ$486, 448, MATCH($B$3, resultados!$A$1:$ZZ$1, 0))</f>
        <v/>
      </c>
    </row>
    <row r="455">
      <c r="A455">
        <f>INDEX(resultados!$A$2:$ZZ$486, 449, MATCH($B$1, resultados!$A$1:$ZZ$1, 0))</f>
        <v/>
      </c>
      <c r="B455">
        <f>INDEX(resultados!$A$2:$ZZ$486, 449, MATCH($B$2, resultados!$A$1:$ZZ$1, 0))</f>
        <v/>
      </c>
      <c r="C455">
        <f>INDEX(resultados!$A$2:$ZZ$486, 449, MATCH($B$3, resultados!$A$1:$ZZ$1, 0))</f>
        <v/>
      </c>
    </row>
    <row r="456">
      <c r="A456">
        <f>INDEX(resultados!$A$2:$ZZ$486, 450, MATCH($B$1, resultados!$A$1:$ZZ$1, 0))</f>
        <v/>
      </c>
      <c r="B456">
        <f>INDEX(resultados!$A$2:$ZZ$486, 450, MATCH($B$2, resultados!$A$1:$ZZ$1, 0))</f>
        <v/>
      </c>
      <c r="C456">
        <f>INDEX(resultados!$A$2:$ZZ$486, 450, MATCH($B$3, resultados!$A$1:$ZZ$1, 0))</f>
        <v/>
      </c>
    </row>
    <row r="457">
      <c r="A457">
        <f>INDEX(resultados!$A$2:$ZZ$486, 451, MATCH($B$1, resultados!$A$1:$ZZ$1, 0))</f>
        <v/>
      </c>
      <c r="B457">
        <f>INDEX(resultados!$A$2:$ZZ$486, 451, MATCH($B$2, resultados!$A$1:$ZZ$1, 0))</f>
        <v/>
      </c>
      <c r="C457">
        <f>INDEX(resultados!$A$2:$ZZ$486, 451, MATCH($B$3, resultados!$A$1:$ZZ$1, 0))</f>
        <v/>
      </c>
    </row>
    <row r="458">
      <c r="A458">
        <f>INDEX(resultados!$A$2:$ZZ$486, 452, MATCH($B$1, resultados!$A$1:$ZZ$1, 0))</f>
        <v/>
      </c>
      <c r="B458">
        <f>INDEX(resultados!$A$2:$ZZ$486, 452, MATCH($B$2, resultados!$A$1:$ZZ$1, 0))</f>
        <v/>
      </c>
      <c r="C458">
        <f>INDEX(resultados!$A$2:$ZZ$486, 452, MATCH($B$3, resultados!$A$1:$ZZ$1, 0))</f>
        <v/>
      </c>
    </row>
    <row r="459">
      <c r="A459">
        <f>INDEX(resultados!$A$2:$ZZ$486, 453, MATCH($B$1, resultados!$A$1:$ZZ$1, 0))</f>
        <v/>
      </c>
      <c r="B459">
        <f>INDEX(resultados!$A$2:$ZZ$486, 453, MATCH($B$2, resultados!$A$1:$ZZ$1, 0))</f>
        <v/>
      </c>
      <c r="C459">
        <f>INDEX(resultados!$A$2:$ZZ$486, 453, MATCH($B$3, resultados!$A$1:$ZZ$1, 0))</f>
        <v/>
      </c>
    </row>
    <row r="460">
      <c r="A460">
        <f>INDEX(resultados!$A$2:$ZZ$486, 454, MATCH($B$1, resultados!$A$1:$ZZ$1, 0))</f>
        <v/>
      </c>
      <c r="B460">
        <f>INDEX(resultados!$A$2:$ZZ$486, 454, MATCH($B$2, resultados!$A$1:$ZZ$1, 0))</f>
        <v/>
      </c>
      <c r="C460">
        <f>INDEX(resultados!$A$2:$ZZ$486, 454, MATCH($B$3, resultados!$A$1:$ZZ$1, 0))</f>
        <v/>
      </c>
    </row>
    <row r="461">
      <c r="A461">
        <f>INDEX(resultados!$A$2:$ZZ$486, 455, MATCH($B$1, resultados!$A$1:$ZZ$1, 0))</f>
        <v/>
      </c>
      <c r="B461">
        <f>INDEX(resultados!$A$2:$ZZ$486, 455, MATCH($B$2, resultados!$A$1:$ZZ$1, 0))</f>
        <v/>
      </c>
      <c r="C461">
        <f>INDEX(resultados!$A$2:$ZZ$486, 455, MATCH($B$3, resultados!$A$1:$ZZ$1, 0))</f>
        <v/>
      </c>
    </row>
    <row r="462">
      <c r="A462">
        <f>INDEX(resultados!$A$2:$ZZ$486, 456, MATCH($B$1, resultados!$A$1:$ZZ$1, 0))</f>
        <v/>
      </c>
      <c r="B462">
        <f>INDEX(resultados!$A$2:$ZZ$486, 456, MATCH($B$2, resultados!$A$1:$ZZ$1, 0))</f>
        <v/>
      </c>
      <c r="C462">
        <f>INDEX(resultados!$A$2:$ZZ$486, 456, MATCH($B$3, resultados!$A$1:$ZZ$1, 0))</f>
        <v/>
      </c>
    </row>
    <row r="463">
      <c r="A463">
        <f>INDEX(resultados!$A$2:$ZZ$486, 457, MATCH($B$1, resultados!$A$1:$ZZ$1, 0))</f>
        <v/>
      </c>
      <c r="B463">
        <f>INDEX(resultados!$A$2:$ZZ$486, 457, MATCH($B$2, resultados!$A$1:$ZZ$1, 0))</f>
        <v/>
      </c>
      <c r="C463">
        <f>INDEX(resultados!$A$2:$ZZ$486, 457, MATCH($B$3, resultados!$A$1:$ZZ$1, 0))</f>
        <v/>
      </c>
    </row>
    <row r="464">
      <c r="A464">
        <f>INDEX(resultados!$A$2:$ZZ$486, 458, MATCH($B$1, resultados!$A$1:$ZZ$1, 0))</f>
        <v/>
      </c>
      <c r="B464">
        <f>INDEX(resultados!$A$2:$ZZ$486, 458, MATCH($B$2, resultados!$A$1:$ZZ$1, 0))</f>
        <v/>
      </c>
      <c r="C464">
        <f>INDEX(resultados!$A$2:$ZZ$486, 458, MATCH($B$3, resultados!$A$1:$ZZ$1, 0))</f>
        <v/>
      </c>
    </row>
    <row r="465">
      <c r="A465">
        <f>INDEX(resultados!$A$2:$ZZ$486, 459, MATCH($B$1, resultados!$A$1:$ZZ$1, 0))</f>
        <v/>
      </c>
      <c r="B465">
        <f>INDEX(resultados!$A$2:$ZZ$486, 459, MATCH($B$2, resultados!$A$1:$ZZ$1, 0))</f>
        <v/>
      </c>
      <c r="C465">
        <f>INDEX(resultados!$A$2:$ZZ$486, 459, MATCH($B$3, resultados!$A$1:$ZZ$1, 0))</f>
        <v/>
      </c>
    </row>
    <row r="466">
      <c r="A466">
        <f>INDEX(resultados!$A$2:$ZZ$486, 460, MATCH($B$1, resultados!$A$1:$ZZ$1, 0))</f>
        <v/>
      </c>
      <c r="B466">
        <f>INDEX(resultados!$A$2:$ZZ$486, 460, MATCH($B$2, resultados!$A$1:$ZZ$1, 0))</f>
        <v/>
      </c>
      <c r="C466">
        <f>INDEX(resultados!$A$2:$ZZ$486, 460, MATCH($B$3, resultados!$A$1:$ZZ$1, 0))</f>
        <v/>
      </c>
    </row>
    <row r="467">
      <c r="A467">
        <f>INDEX(resultados!$A$2:$ZZ$486, 461, MATCH($B$1, resultados!$A$1:$ZZ$1, 0))</f>
        <v/>
      </c>
      <c r="B467">
        <f>INDEX(resultados!$A$2:$ZZ$486, 461, MATCH($B$2, resultados!$A$1:$ZZ$1, 0))</f>
        <v/>
      </c>
      <c r="C467">
        <f>INDEX(resultados!$A$2:$ZZ$486, 461, MATCH($B$3, resultados!$A$1:$ZZ$1, 0))</f>
        <v/>
      </c>
    </row>
    <row r="468">
      <c r="A468">
        <f>INDEX(resultados!$A$2:$ZZ$486, 462, MATCH($B$1, resultados!$A$1:$ZZ$1, 0))</f>
        <v/>
      </c>
      <c r="B468">
        <f>INDEX(resultados!$A$2:$ZZ$486, 462, MATCH($B$2, resultados!$A$1:$ZZ$1, 0))</f>
        <v/>
      </c>
      <c r="C468">
        <f>INDEX(resultados!$A$2:$ZZ$486, 462, MATCH($B$3, resultados!$A$1:$ZZ$1, 0))</f>
        <v/>
      </c>
    </row>
    <row r="469">
      <c r="A469">
        <f>INDEX(resultados!$A$2:$ZZ$486, 463, MATCH($B$1, resultados!$A$1:$ZZ$1, 0))</f>
        <v/>
      </c>
      <c r="B469">
        <f>INDEX(resultados!$A$2:$ZZ$486, 463, MATCH($B$2, resultados!$A$1:$ZZ$1, 0))</f>
        <v/>
      </c>
      <c r="C469">
        <f>INDEX(resultados!$A$2:$ZZ$486, 463, MATCH($B$3, resultados!$A$1:$ZZ$1, 0))</f>
        <v/>
      </c>
    </row>
    <row r="470">
      <c r="A470">
        <f>INDEX(resultados!$A$2:$ZZ$486, 464, MATCH($B$1, resultados!$A$1:$ZZ$1, 0))</f>
        <v/>
      </c>
      <c r="B470">
        <f>INDEX(resultados!$A$2:$ZZ$486, 464, MATCH($B$2, resultados!$A$1:$ZZ$1, 0))</f>
        <v/>
      </c>
      <c r="C470">
        <f>INDEX(resultados!$A$2:$ZZ$486, 464, MATCH($B$3, resultados!$A$1:$ZZ$1, 0))</f>
        <v/>
      </c>
    </row>
    <row r="471">
      <c r="A471">
        <f>INDEX(resultados!$A$2:$ZZ$486, 465, MATCH($B$1, resultados!$A$1:$ZZ$1, 0))</f>
        <v/>
      </c>
      <c r="B471">
        <f>INDEX(resultados!$A$2:$ZZ$486, 465, MATCH($B$2, resultados!$A$1:$ZZ$1, 0))</f>
        <v/>
      </c>
      <c r="C471">
        <f>INDEX(resultados!$A$2:$ZZ$486, 465, MATCH($B$3, resultados!$A$1:$ZZ$1, 0))</f>
        <v/>
      </c>
    </row>
    <row r="472">
      <c r="A472">
        <f>INDEX(resultados!$A$2:$ZZ$486, 466, MATCH($B$1, resultados!$A$1:$ZZ$1, 0))</f>
        <v/>
      </c>
      <c r="B472">
        <f>INDEX(resultados!$A$2:$ZZ$486, 466, MATCH($B$2, resultados!$A$1:$ZZ$1, 0))</f>
        <v/>
      </c>
      <c r="C472">
        <f>INDEX(resultados!$A$2:$ZZ$486, 466, MATCH($B$3, resultados!$A$1:$ZZ$1, 0))</f>
        <v/>
      </c>
    </row>
    <row r="473">
      <c r="A473">
        <f>INDEX(resultados!$A$2:$ZZ$486, 467, MATCH($B$1, resultados!$A$1:$ZZ$1, 0))</f>
        <v/>
      </c>
      <c r="B473">
        <f>INDEX(resultados!$A$2:$ZZ$486, 467, MATCH($B$2, resultados!$A$1:$ZZ$1, 0))</f>
        <v/>
      </c>
      <c r="C473">
        <f>INDEX(resultados!$A$2:$ZZ$486, 467, MATCH($B$3, resultados!$A$1:$ZZ$1, 0))</f>
        <v/>
      </c>
    </row>
    <row r="474">
      <c r="A474">
        <f>INDEX(resultados!$A$2:$ZZ$486, 468, MATCH($B$1, resultados!$A$1:$ZZ$1, 0))</f>
        <v/>
      </c>
      <c r="B474">
        <f>INDEX(resultados!$A$2:$ZZ$486, 468, MATCH($B$2, resultados!$A$1:$ZZ$1, 0))</f>
        <v/>
      </c>
      <c r="C474">
        <f>INDEX(resultados!$A$2:$ZZ$486, 468, MATCH($B$3, resultados!$A$1:$ZZ$1, 0))</f>
        <v/>
      </c>
    </row>
    <row r="475">
      <c r="A475">
        <f>INDEX(resultados!$A$2:$ZZ$486, 469, MATCH($B$1, resultados!$A$1:$ZZ$1, 0))</f>
        <v/>
      </c>
      <c r="B475">
        <f>INDEX(resultados!$A$2:$ZZ$486, 469, MATCH($B$2, resultados!$A$1:$ZZ$1, 0))</f>
        <v/>
      </c>
      <c r="C475">
        <f>INDEX(resultados!$A$2:$ZZ$486, 469, MATCH($B$3, resultados!$A$1:$ZZ$1, 0))</f>
        <v/>
      </c>
    </row>
    <row r="476">
      <c r="A476">
        <f>INDEX(resultados!$A$2:$ZZ$486, 470, MATCH($B$1, resultados!$A$1:$ZZ$1, 0))</f>
        <v/>
      </c>
      <c r="B476">
        <f>INDEX(resultados!$A$2:$ZZ$486, 470, MATCH($B$2, resultados!$A$1:$ZZ$1, 0))</f>
        <v/>
      </c>
      <c r="C476">
        <f>INDEX(resultados!$A$2:$ZZ$486, 470, MATCH($B$3, resultados!$A$1:$ZZ$1, 0))</f>
        <v/>
      </c>
    </row>
    <row r="477">
      <c r="A477">
        <f>INDEX(resultados!$A$2:$ZZ$486, 471, MATCH($B$1, resultados!$A$1:$ZZ$1, 0))</f>
        <v/>
      </c>
      <c r="B477">
        <f>INDEX(resultados!$A$2:$ZZ$486, 471, MATCH($B$2, resultados!$A$1:$ZZ$1, 0))</f>
        <v/>
      </c>
      <c r="C477">
        <f>INDEX(resultados!$A$2:$ZZ$486, 471, MATCH($B$3, resultados!$A$1:$ZZ$1, 0))</f>
        <v/>
      </c>
    </row>
    <row r="478">
      <c r="A478">
        <f>INDEX(resultados!$A$2:$ZZ$486, 472, MATCH($B$1, resultados!$A$1:$ZZ$1, 0))</f>
        <v/>
      </c>
      <c r="B478">
        <f>INDEX(resultados!$A$2:$ZZ$486, 472, MATCH($B$2, resultados!$A$1:$ZZ$1, 0))</f>
        <v/>
      </c>
      <c r="C478">
        <f>INDEX(resultados!$A$2:$ZZ$486, 472, MATCH($B$3, resultados!$A$1:$ZZ$1, 0))</f>
        <v/>
      </c>
    </row>
    <row r="479">
      <c r="A479">
        <f>INDEX(resultados!$A$2:$ZZ$486, 473, MATCH($B$1, resultados!$A$1:$ZZ$1, 0))</f>
        <v/>
      </c>
      <c r="B479">
        <f>INDEX(resultados!$A$2:$ZZ$486, 473, MATCH($B$2, resultados!$A$1:$ZZ$1, 0))</f>
        <v/>
      </c>
      <c r="C479">
        <f>INDEX(resultados!$A$2:$ZZ$486, 473, MATCH($B$3, resultados!$A$1:$ZZ$1, 0))</f>
        <v/>
      </c>
    </row>
    <row r="480">
      <c r="A480">
        <f>INDEX(resultados!$A$2:$ZZ$486, 474, MATCH($B$1, resultados!$A$1:$ZZ$1, 0))</f>
        <v/>
      </c>
      <c r="B480">
        <f>INDEX(resultados!$A$2:$ZZ$486, 474, MATCH($B$2, resultados!$A$1:$ZZ$1, 0))</f>
        <v/>
      </c>
      <c r="C480">
        <f>INDEX(resultados!$A$2:$ZZ$486, 474, MATCH($B$3, resultados!$A$1:$ZZ$1, 0))</f>
        <v/>
      </c>
    </row>
    <row r="481">
      <c r="A481">
        <f>INDEX(resultados!$A$2:$ZZ$486, 475, MATCH($B$1, resultados!$A$1:$ZZ$1, 0))</f>
        <v/>
      </c>
      <c r="B481">
        <f>INDEX(resultados!$A$2:$ZZ$486, 475, MATCH($B$2, resultados!$A$1:$ZZ$1, 0))</f>
        <v/>
      </c>
      <c r="C481">
        <f>INDEX(resultados!$A$2:$ZZ$486, 475, MATCH($B$3, resultados!$A$1:$ZZ$1, 0))</f>
        <v/>
      </c>
    </row>
    <row r="482">
      <c r="A482">
        <f>INDEX(resultados!$A$2:$ZZ$486, 476, MATCH($B$1, resultados!$A$1:$ZZ$1, 0))</f>
        <v/>
      </c>
      <c r="B482">
        <f>INDEX(resultados!$A$2:$ZZ$486, 476, MATCH($B$2, resultados!$A$1:$ZZ$1, 0))</f>
        <v/>
      </c>
      <c r="C482">
        <f>INDEX(resultados!$A$2:$ZZ$486, 476, MATCH($B$3, resultados!$A$1:$ZZ$1, 0))</f>
        <v/>
      </c>
    </row>
    <row r="483">
      <c r="A483">
        <f>INDEX(resultados!$A$2:$ZZ$486, 477, MATCH($B$1, resultados!$A$1:$ZZ$1, 0))</f>
        <v/>
      </c>
      <c r="B483">
        <f>INDEX(resultados!$A$2:$ZZ$486, 477, MATCH($B$2, resultados!$A$1:$ZZ$1, 0))</f>
        <v/>
      </c>
      <c r="C483">
        <f>INDEX(resultados!$A$2:$ZZ$486, 477, MATCH($B$3, resultados!$A$1:$ZZ$1, 0))</f>
        <v/>
      </c>
    </row>
    <row r="484">
      <c r="A484">
        <f>INDEX(resultados!$A$2:$ZZ$486, 478, MATCH($B$1, resultados!$A$1:$ZZ$1, 0))</f>
        <v/>
      </c>
      <c r="B484">
        <f>INDEX(resultados!$A$2:$ZZ$486, 478, MATCH($B$2, resultados!$A$1:$ZZ$1, 0))</f>
        <v/>
      </c>
      <c r="C484">
        <f>INDEX(resultados!$A$2:$ZZ$486, 478, MATCH($B$3, resultados!$A$1:$ZZ$1, 0))</f>
        <v/>
      </c>
    </row>
    <row r="485">
      <c r="A485">
        <f>INDEX(resultados!$A$2:$ZZ$486, 479, MATCH($B$1, resultados!$A$1:$ZZ$1, 0))</f>
        <v/>
      </c>
      <c r="B485">
        <f>INDEX(resultados!$A$2:$ZZ$486, 479, MATCH($B$2, resultados!$A$1:$ZZ$1, 0))</f>
        <v/>
      </c>
      <c r="C485">
        <f>INDEX(resultados!$A$2:$ZZ$486, 479, MATCH($B$3, resultados!$A$1:$ZZ$1, 0))</f>
        <v/>
      </c>
    </row>
    <row r="486">
      <c r="A486">
        <f>INDEX(resultados!$A$2:$ZZ$486, 480, MATCH($B$1, resultados!$A$1:$ZZ$1, 0))</f>
        <v/>
      </c>
      <c r="B486">
        <f>INDEX(resultados!$A$2:$ZZ$486, 480, MATCH($B$2, resultados!$A$1:$ZZ$1, 0))</f>
        <v/>
      </c>
      <c r="C486">
        <f>INDEX(resultados!$A$2:$ZZ$486, 480, MATCH($B$3, resultados!$A$1:$ZZ$1, 0))</f>
        <v/>
      </c>
    </row>
    <row r="487">
      <c r="A487">
        <f>INDEX(resultados!$A$2:$ZZ$486, 481, MATCH($B$1, resultados!$A$1:$ZZ$1, 0))</f>
        <v/>
      </c>
      <c r="B487">
        <f>INDEX(resultados!$A$2:$ZZ$486, 481, MATCH($B$2, resultados!$A$1:$ZZ$1, 0))</f>
        <v/>
      </c>
      <c r="C487">
        <f>INDEX(resultados!$A$2:$ZZ$486, 481, MATCH($B$3, resultados!$A$1:$ZZ$1, 0))</f>
        <v/>
      </c>
    </row>
    <row r="488">
      <c r="A488">
        <f>INDEX(resultados!$A$2:$ZZ$486, 482, MATCH($B$1, resultados!$A$1:$ZZ$1, 0))</f>
        <v/>
      </c>
      <c r="B488">
        <f>INDEX(resultados!$A$2:$ZZ$486, 482, MATCH($B$2, resultados!$A$1:$ZZ$1, 0))</f>
        <v/>
      </c>
      <c r="C488">
        <f>INDEX(resultados!$A$2:$ZZ$486, 482, MATCH($B$3, resultados!$A$1:$ZZ$1, 0))</f>
        <v/>
      </c>
    </row>
    <row r="489">
      <c r="A489">
        <f>INDEX(resultados!$A$2:$ZZ$486, 483, MATCH($B$1, resultados!$A$1:$ZZ$1, 0))</f>
        <v/>
      </c>
      <c r="B489">
        <f>INDEX(resultados!$A$2:$ZZ$486, 483, MATCH($B$2, resultados!$A$1:$ZZ$1, 0))</f>
        <v/>
      </c>
      <c r="C489">
        <f>INDEX(resultados!$A$2:$ZZ$486, 483, MATCH($B$3, resultados!$A$1:$ZZ$1, 0))</f>
        <v/>
      </c>
    </row>
    <row r="490">
      <c r="A490">
        <f>INDEX(resultados!$A$2:$ZZ$486, 484, MATCH($B$1, resultados!$A$1:$ZZ$1, 0))</f>
        <v/>
      </c>
      <c r="B490">
        <f>INDEX(resultados!$A$2:$ZZ$486, 484, MATCH($B$2, resultados!$A$1:$ZZ$1, 0))</f>
        <v/>
      </c>
      <c r="C490">
        <f>INDEX(resultados!$A$2:$ZZ$486, 484, MATCH($B$3, resultados!$A$1:$ZZ$1, 0))</f>
        <v/>
      </c>
    </row>
    <row r="491">
      <c r="A491">
        <f>INDEX(resultados!$A$2:$ZZ$486, 485, MATCH($B$1, resultados!$A$1:$ZZ$1, 0))</f>
        <v/>
      </c>
      <c r="B491">
        <f>INDEX(resultados!$A$2:$ZZ$486, 485, MATCH($B$2, resultados!$A$1:$ZZ$1, 0))</f>
        <v/>
      </c>
      <c r="C491">
        <f>INDEX(resultados!$A$2:$ZZ$486, 485,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4.8435</v>
      </c>
      <c r="E2" t="n">
        <v>20.65</v>
      </c>
      <c r="F2" t="n">
        <v>17.4</v>
      </c>
      <c r="G2" t="n">
        <v>11.6</v>
      </c>
      <c r="H2" t="n">
        <v>0.24</v>
      </c>
      <c r="I2" t="n">
        <v>90</v>
      </c>
      <c r="J2" t="n">
        <v>71.52</v>
      </c>
      <c r="K2" t="n">
        <v>32.27</v>
      </c>
      <c r="L2" t="n">
        <v>1</v>
      </c>
      <c r="M2" t="n">
        <v>88</v>
      </c>
      <c r="N2" t="n">
        <v>8.25</v>
      </c>
      <c r="O2" t="n">
        <v>9054.6</v>
      </c>
      <c r="P2" t="n">
        <v>123.59</v>
      </c>
      <c r="Q2" t="n">
        <v>198.05</v>
      </c>
      <c r="R2" t="n">
        <v>83.64</v>
      </c>
      <c r="S2" t="n">
        <v>21.27</v>
      </c>
      <c r="T2" t="n">
        <v>28057.57</v>
      </c>
      <c r="U2" t="n">
        <v>0.25</v>
      </c>
      <c r="V2" t="n">
        <v>0.7</v>
      </c>
      <c r="W2" t="n">
        <v>0.25</v>
      </c>
      <c r="X2" t="n">
        <v>1.81</v>
      </c>
      <c r="Y2" t="n">
        <v>0.5</v>
      </c>
      <c r="Z2" t="n">
        <v>10</v>
      </c>
      <c r="AA2" t="n">
        <v>414.013525498168</v>
      </c>
      <c r="AB2" t="n">
        <v>566.4715705742612</v>
      </c>
      <c r="AC2" t="n">
        <v>512.4083189264957</v>
      </c>
      <c r="AD2" t="n">
        <v>414013.525498168</v>
      </c>
      <c r="AE2" t="n">
        <v>566471.5705742612</v>
      </c>
      <c r="AF2" t="n">
        <v>2.887908785422997e-06</v>
      </c>
      <c r="AG2" t="n">
        <v>13.44401041666667</v>
      </c>
      <c r="AH2" t="n">
        <v>512408.3189264957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5.2758</v>
      </c>
      <c r="E3" t="n">
        <v>18.95</v>
      </c>
      <c r="F3" t="n">
        <v>16.44</v>
      </c>
      <c r="G3" t="n">
        <v>22.94</v>
      </c>
      <c r="H3" t="n">
        <v>0.48</v>
      </c>
      <c r="I3" t="n">
        <v>43</v>
      </c>
      <c r="J3" t="n">
        <v>72.7</v>
      </c>
      <c r="K3" t="n">
        <v>32.27</v>
      </c>
      <c r="L3" t="n">
        <v>2</v>
      </c>
      <c r="M3" t="n">
        <v>41</v>
      </c>
      <c r="N3" t="n">
        <v>8.43</v>
      </c>
      <c r="O3" t="n">
        <v>9200.25</v>
      </c>
      <c r="P3" t="n">
        <v>115.02</v>
      </c>
      <c r="Q3" t="n">
        <v>198.05</v>
      </c>
      <c r="R3" t="n">
        <v>53.66</v>
      </c>
      <c r="S3" t="n">
        <v>21.27</v>
      </c>
      <c r="T3" t="n">
        <v>13302.56</v>
      </c>
      <c r="U3" t="n">
        <v>0.4</v>
      </c>
      <c r="V3" t="n">
        <v>0.74</v>
      </c>
      <c r="W3" t="n">
        <v>0.18</v>
      </c>
      <c r="X3" t="n">
        <v>0.85</v>
      </c>
      <c r="Y3" t="n">
        <v>0.5</v>
      </c>
      <c r="Z3" t="n">
        <v>10</v>
      </c>
      <c r="AA3" t="n">
        <v>365.6943160518184</v>
      </c>
      <c r="AB3" t="n">
        <v>500.3590965166924</v>
      </c>
      <c r="AC3" t="n">
        <v>452.605526603541</v>
      </c>
      <c r="AD3" t="n">
        <v>365694.3160518184</v>
      </c>
      <c r="AE3" t="n">
        <v>500359.0965166924</v>
      </c>
      <c r="AF3" t="n">
        <v>3.145665153326035e-06</v>
      </c>
      <c r="AG3" t="n">
        <v>12.33723958333333</v>
      </c>
      <c r="AH3" t="n">
        <v>452605.526603541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5.4272</v>
      </c>
      <c r="E4" t="n">
        <v>18.43</v>
      </c>
      <c r="F4" t="n">
        <v>16.15</v>
      </c>
      <c r="G4" t="n">
        <v>34.6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110.96</v>
      </c>
      <c r="Q4" t="n">
        <v>198.04</v>
      </c>
      <c r="R4" t="n">
        <v>44.5</v>
      </c>
      <c r="S4" t="n">
        <v>21.27</v>
      </c>
      <c r="T4" t="n">
        <v>8795.49</v>
      </c>
      <c r="U4" t="n">
        <v>0.48</v>
      </c>
      <c r="V4" t="n">
        <v>0.75</v>
      </c>
      <c r="W4" t="n">
        <v>0.15</v>
      </c>
      <c r="X4" t="n">
        <v>0.55</v>
      </c>
      <c r="Y4" t="n">
        <v>0.5</v>
      </c>
      <c r="Z4" t="n">
        <v>10</v>
      </c>
      <c r="AA4" t="n">
        <v>355.9121303786179</v>
      </c>
      <c r="AB4" t="n">
        <v>486.9746785190455</v>
      </c>
      <c r="AC4" t="n">
        <v>440.498498674441</v>
      </c>
      <c r="AD4" t="n">
        <v>355912.1303786179</v>
      </c>
      <c r="AE4" t="n">
        <v>486974.6785190455</v>
      </c>
      <c r="AF4" t="n">
        <v>3.235936525291151e-06</v>
      </c>
      <c r="AG4" t="n">
        <v>11.99869791666667</v>
      </c>
      <c r="AH4" t="n">
        <v>440498.498674441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5.5035</v>
      </c>
      <c r="E5" t="n">
        <v>18.17</v>
      </c>
      <c r="F5" t="n">
        <v>16</v>
      </c>
      <c r="G5" t="n">
        <v>45.71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108.14</v>
      </c>
      <c r="Q5" t="n">
        <v>198.05</v>
      </c>
      <c r="R5" t="n">
        <v>39.9</v>
      </c>
      <c r="S5" t="n">
        <v>21.27</v>
      </c>
      <c r="T5" t="n">
        <v>6531.53</v>
      </c>
      <c r="U5" t="n">
        <v>0.53</v>
      </c>
      <c r="V5" t="n">
        <v>0.76</v>
      </c>
      <c r="W5" t="n">
        <v>0.14</v>
      </c>
      <c r="X5" t="n">
        <v>0.41</v>
      </c>
      <c r="Y5" t="n">
        <v>0.5</v>
      </c>
      <c r="Z5" t="n">
        <v>10</v>
      </c>
      <c r="AA5" t="n">
        <v>340.3975722259474</v>
      </c>
      <c r="AB5" t="n">
        <v>465.7469756005624</v>
      </c>
      <c r="AC5" t="n">
        <v>421.2967379292297</v>
      </c>
      <c r="AD5" t="n">
        <v>340397.5722259475</v>
      </c>
      <c r="AE5" t="n">
        <v>465746.9756005624</v>
      </c>
      <c r="AF5" t="n">
        <v>3.281429957794046e-06</v>
      </c>
      <c r="AG5" t="n">
        <v>11.82942708333333</v>
      </c>
      <c r="AH5" t="n">
        <v>421296.7379292297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5.5449</v>
      </c>
      <c r="E6" t="n">
        <v>18.03</v>
      </c>
      <c r="F6" t="n">
        <v>15.93</v>
      </c>
      <c r="G6" t="n">
        <v>56.21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15</v>
      </c>
      <c r="N6" t="n">
        <v>8.99</v>
      </c>
      <c r="O6" t="n">
        <v>9639.200000000001</v>
      </c>
      <c r="P6" t="n">
        <v>105.76</v>
      </c>
      <c r="Q6" t="n">
        <v>198.04</v>
      </c>
      <c r="R6" t="n">
        <v>37.67</v>
      </c>
      <c r="S6" t="n">
        <v>21.27</v>
      </c>
      <c r="T6" t="n">
        <v>5437.11</v>
      </c>
      <c r="U6" t="n">
        <v>0.5600000000000001</v>
      </c>
      <c r="V6" t="n">
        <v>0.76</v>
      </c>
      <c r="W6" t="n">
        <v>0.14</v>
      </c>
      <c r="X6" t="n">
        <v>0.33</v>
      </c>
      <c r="Y6" t="n">
        <v>0.5</v>
      </c>
      <c r="Z6" t="n">
        <v>10</v>
      </c>
      <c r="AA6" t="n">
        <v>336.7177503467225</v>
      </c>
      <c r="AB6" t="n">
        <v>460.7120809631231</v>
      </c>
      <c r="AC6" t="n">
        <v>416.7423665694686</v>
      </c>
      <c r="AD6" t="n">
        <v>336717.7503467225</v>
      </c>
      <c r="AE6" t="n">
        <v>460712.0809631231</v>
      </c>
      <c r="AF6" t="n">
        <v>3.306114467697322e-06</v>
      </c>
      <c r="AG6" t="n">
        <v>11.73828125</v>
      </c>
      <c r="AH6" t="n">
        <v>416742.3665694686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5.5807</v>
      </c>
      <c r="E7" t="n">
        <v>17.92</v>
      </c>
      <c r="F7" t="n">
        <v>15.86</v>
      </c>
      <c r="G7" t="n">
        <v>67.95999999999999</v>
      </c>
      <c r="H7" t="n">
        <v>1.36</v>
      </c>
      <c r="I7" t="n">
        <v>14</v>
      </c>
      <c r="J7" t="n">
        <v>77.45</v>
      </c>
      <c r="K7" t="n">
        <v>32.27</v>
      </c>
      <c r="L7" t="n">
        <v>6</v>
      </c>
      <c r="M7" t="n">
        <v>12</v>
      </c>
      <c r="N7" t="n">
        <v>9.18</v>
      </c>
      <c r="O7" t="n">
        <v>9786.190000000001</v>
      </c>
      <c r="P7" t="n">
        <v>103.59</v>
      </c>
      <c r="Q7" t="n">
        <v>198.04</v>
      </c>
      <c r="R7" t="n">
        <v>35.44</v>
      </c>
      <c r="S7" t="n">
        <v>21.27</v>
      </c>
      <c r="T7" t="n">
        <v>4337.95</v>
      </c>
      <c r="U7" t="n">
        <v>0.6</v>
      </c>
      <c r="V7" t="n">
        <v>0.76</v>
      </c>
      <c r="W7" t="n">
        <v>0.13</v>
      </c>
      <c r="X7" t="n">
        <v>0.26</v>
      </c>
      <c r="Y7" t="n">
        <v>0.5</v>
      </c>
      <c r="Z7" t="n">
        <v>10</v>
      </c>
      <c r="AA7" t="n">
        <v>333.4435856109601</v>
      </c>
      <c r="AB7" t="n">
        <v>456.2322243256993</v>
      </c>
      <c r="AC7" t="n">
        <v>412.6900611620023</v>
      </c>
      <c r="AD7" t="n">
        <v>333443.5856109601</v>
      </c>
      <c r="AE7" t="n">
        <v>456232.2243256993</v>
      </c>
      <c r="AF7" t="n">
        <v>3.327460010077448e-06</v>
      </c>
      <c r="AG7" t="n">
        <v>11.66666666666667</v>
      </c>
      <c r="AH7" t="n">
        <v>412690.0611620023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5.6008</v>
      </c>
      <c r="E8" t="n">
        <v>17.85</v>
      </c>
      <c r="F8" t="n">
        <v>15.82</v>
      </c>
      <c r="G8" t="n">
        <v>79.12</v>
      </c>
      <c r="H8" t="n">
        <v>1.56</v>
      </c>
      <c r="I8" t="n">
        <v>12</v>
      </c>
      <c r="J8" t="n">
        <v>78.65000000000001</v>
      </c>
      <c r="K8" t="n">
        <v>32.27</v>
      </c>
      <c r="L8" t="n">
        <v>7</v>
      </c>
      <c r="M8" t="n">
        <v>10</v>
      </c>
      <c r="N8" t="n">
        <v>9.380000000000001</v>
      </c>
      <c r="O8" t="n">
        <v>9933.52</v>
      </c>
      <c r="P8" t="n">
        <v>101.15</v>
      </c>
      <c r="Q8" t="n">
        <v>198.04</v>
      </c>
      <c r="R8" t="n">
        <v>34.51</v>
      </c>
      <c r="S8" t="n">
        <v>21.27</v>
      </c>
      <c r="T8" t="n">
        <v>3880.68</v>
      </c>
      <c r="U8" t="n">
        <v>0.62</v>
      </c>
      <c r="V8" t="n">
        <v>0.77</v>
      </c>
      <c r="W8" t="n">
        <v>0.13</v>
      </c>
      <c r="X8" t="n">
        <v>0.23</v>
      </c>
      <c r="Y8" t="n">
        <v>0.5</v>
      </c>
      <c r="Z8" t="n">
        <v>10</v>
      </c>
      <c r="AA8" t="n">
        <v>330.4346618881207</v>
      </c>
      <c r="AB8" t="n">
        <v>452.1152821437645</v>
      </c>
      <c r="AC8" t="n">
        <v>408.9660341637467</v>
      </c>
      <c r="AD8" t="n">
        <v>330434.6618881207</v>
      </c>
      <c r="AE8" t="n">
        <v>452115.2821437645</v>
      </c>
      <c r="AF8" t="n">
        <v>3.339444518508748e-06</v>
      </c>
      <c r="AG8" t="n">
        <v>11.62109375</v>
      </c>
      <c r="AH8" t="n">
        <v>408966.0341637466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5.6243</v>
      </c>
      <c r="E9" t="n">
        <v>17.78</v>
      </c>
      <c r="F9" t="n">
        <v>15.78</v>
      </c>
      <c r="G9" t="n">
        <v>94.68000000000001</v>
      </c>
      <c r="H9" t="n">
        <v>1.75</v>
      </c>
      <c r="I9" t="n">
        <v>10</v>
      </c>
      <c r="J9" t="n">
        <v>79.84</v>
      </c>
      <c r="K9" t="n">
        <v>32.27</v>
      </c>
      <c r="L9" t="n">
        <v>8</v>
      </c>
      <c r="M9" t="n">
        <v>8</v>
      </c>
      <c r="N9" t="n">
        <v>9.57</v>
      </c>
      <c r="O9" t="n">
        <v>10081.19</v>
      </c>
      <c r="P9" t="n">
        <v>99</v>
      </c>
      <c r="Q9" t="n">
        <v>198.04</v>
      </c>
      <c r="R9" t="n">
        <v>33.04</v>
      </c>
      <c r="S9" t="n">
        <v>21.27</v>
      </c>
      <c r="T9" t="n">
        <v>3157.66</v>
      </c>
      <c r="U9" t="n">
        <v>0.64</v>
      </c>
      <c r="V9" t="n">
        <v>0.77</v>
      </c>
      <c r="W9" t="n">
        <v>0.12</v>
      </c>
      <c r="X9" t="n">
        <v>0.19</v>
      </c>
      <c r="Y9" t="n">
        <v>0.5</v>
      </c>
      <c r="Z9" t="n">
        <v>10</v>
      </c>
      <c r="AA9" t="n">
        <v>327.6431104480243</v>
      </c>
      <c r="AB9" t="n">
        <v>448.2957583088669</v>
      </c>
      <c r="AC9" t="n">
        <v>405.5110403229164</v>
      </c>
      <c r="AD9" t="n">
        <v>327643.1104480244</v>
      </c>
      <c r="AE9" t="n">
        <v>448295.7583088669</v>
      </c>
      <c r="AF9" t="n">
        <v>3.35345625722196e-06</v>
      </c>
      <c r="AG9" t="n">
        <v>11.57552083333333</v>
      </c>
      <c r="AH9" t="n">
        <v>405511.0403229163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5.6344</v>
      </c>
      <c r="E10" t="n">
        <v>17.75</v>
      </c>
      <c r="F10" t="n">
        <v>15.76</v>
      </c>
      <c r="G10" t="n">
        <v>105.09</v>
      </c>
      <c r="H10" t="n">
        <v>1.94</v>
      </c>
      <c r="I10" t="n">
        <v>9</v>
      </c>
      <c r="J10" t="n">
        <v>81.04000000000001</v>
      </c>
      <c r="K10" t="n">
        <v>32.27</v>
      </c>
      <c r="L10" t="n">
        <v>9</v>
      </c>
      <c r="M10" t="n">
        <v>6</v>
      </c>
      <c r="N10" t="n">
        <v>9.77</v>
      </c>
      <c r="O10" t="n">
        <v>10229.34</v>
      </c>
      <c r="P10" t="n">
        <v>96.63</v>
      </c>
      <c r="Q10" t="n">
        <v>198.04</v>
      </c>
      <c r="R10" t="n">
        <v>32.5</v>
      </c>
      <c r="S10" t="n">
        <v>21.27</v>
      </c>
      <c r="T10" t="n">
        <v>2893.19</v>
      </c>
      <c r="U10" t="n">
        <v>0.65</v>
      </c>
      <c r="V10" t="n">
        <v>0.77</v>
      </c>
      <c r="W10" t="n">
        <v>0.12</v>
      </c>
      <c r="X10" t="n">
        <v>0.17</v>
      </c>
      <c r="Y10" t="n">
        <v>0.5</v>
      </c>
      <c r="Z10" t="n">
        <v>10</v>
      </c>
      <c r="AA10" t="n">
        <v>325.0459986577986</v>
      </c>
      <c r="AB10" t="n">
        <v>444.7422753809942</v>
      </c>
      <c r="AC10" t="n">
        <v>402.2966968183351</v>
      </c>
      <c r="AD10" t="n">
        <v>325045.9986577986</v>
      </c>
      <c r="AE10" t="n">
        <v>444742.2753809942</v>
      </c>
      <c r="AF10" t="n">
        <v>3.359478323647638e-06</v>
      </c>
      <c r="AG10" t="n">
        <v>11.55598958333333</v>
      </c>
      <c r="AH10" t="n">
        <v>402296.6968183352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5.6526</v>
      </c>
      <c r="E11" t="n">
        <v>17.69</v>
      </c>
      <c r="F11" t="n">
        <v>15.72</v>
      </c>
      <c r="G11" t="n">
        <v>117.92</v>
      </c>
      <c r="H11" t="n">
        <v>2.13</v>
      </c>
      <c r="I11" t="n">
        <v>8</v>
      </c>
      <c r="J11" t="n">
        <v>82.25</v>
      </c>
      <c r="K11" t="n">
        <v>32.27</v>
      </c>
      <c r="L11" t="n">
        <v>10</v>
      </c>
      <c r="M11" t="n">
        <v>3</v>
      </c>
      <c r="N11" t="n">
        <v>9.98</v>
      </c>
      <c r="O11" t="n">
        <v>10377.72</v>
      </c>
      <c r="P11" t="n">
        <v>94.61</v>
      </c>
      <c r="Q11" t="n">
        <v>198.04</v>
      </c>
      <c r="R11" t="n">
        <v>31.1</v>
      </c>
      <c r="S11" t="n">
        <v>21.27</v>
      </c>
      <c r="T11" t="n">
        <v>2198.13</v>
      </c>
      <c r="U11" t="n">
        <v>0.68</v>
      </c>
      <c r="V11" t="n">
        <v>0.77</v>
      </c>
      <c r="W11" t="n">
        <v>0.12</v>
      </c>
      <c r="X11" t="n">
        <v>0.13</v>
      </c>
      <c r="Y11" t="n">
        <v>0.5</v>
      </c>
      <c r="Z11" t="n">
        <v>10</v>
      </c>
      <c r="AA11" t="n">
        <v>322.5451716802627</v>
      </c>
      <c r="AB11" t="n">
        <v>441.32053358163</v>
      </c>
      <c r="AC11" t="n">
        <v>399.2015212538575</v>
      </c>
      <c r="AD11" t="n">
        <v>322545.1716802627</v>
      </c>
      <c r="AE11" t="n">
        <v>441320.53358163</v>
      </c>
      <c r="AF11" t="n">
        <v>3.37032996809787e-06</v>
      </c>
      <c r="AG11" t="n">
        <v>11.51692708333333</v>
      </c>
      <c r="AH11" t="n">
        <v>399201.5212538575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5.6522</v>
      </c>
      <c r="E12" t="n">
        <v>17.69</v>
      </c>
      <c r="F12" t="n">
        <v>15.72</v>
      </c>
      <c r="G12" t="n">
        <v>117.93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1</v>
      </c>
      <c r="N12" t="n">
        <v>10.18</v>
      </c>
      <c r="O12" t="n">
        <v>10526.45</v>
      </c>
      <c r="P12" t="n">
        <v>95.37</v>
      </c>
      <c r="Q12" t="n">
        <v>198.04</v>
      </c>
      <c r="R12" t="n">
        <v>31.03</v>
      </c>
      <c r="S12" t="n">
        <v>21.27</v>
      </c>
      <c r="T12" t="n">
        <v>2163.93</v>
      </c>
      <c r="U12" t="n">
        <v>0.6899999999999999</v>
      </c>
      <c r="V12" t="n">
        <v>0.77</v>
      </c>
      <c r="W12" t="n">
        <v>0.13</v>
      </c>
      <c r="X12" t="n">
        <v>0.13</v>
      </c>
      <c r="Y12" t="n">
        <v>0.5</v>
      </c>
      <c r="Z12" t="n">
        <v>10</v>
      </c>
      <c r="AA12" t="n">
        <v>323.2864763300866</v>
      </c>
      <c r="AB12" t="n">
        <v>442.3348193075721</v>
      </c>
      <c r="AC12" t="n">
        <v>400.1190049736746</v>
      </c>
      <c r="AD12" t="n">
        <v>323286.4763300866</v>
      </c>
      <c r="AE12" t="n">
        <v>442334.8193075721</v>
      </c>
      <c r="AF12" t="n">
        <v>3.370091470417645e-06</v>
      </c>
      <c r="AG12" t="n">
        <v>11.51692708333333</v>
      </c>
      <c r="AH12" t="n">
        <v>400119.0049736747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5.6518</v>
      </c>
      <c r="E13" t="n">
        <v>17.69</v>
      </c>
      <c r="F13" t="n">
        <v>15.73</v>
      </c>
      <c r="G13" t="n">
        <v>117.94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96.63</v>
      </c>
      <c r="Q13" t="n">
        <v>198.04</v>
      </c>
      <c r="R13" t="n">
        <v>31.03</v>
      </c>
      <c r="S13" t="n">
        <v>21.27</v>
      </c>
      <c r="T13" t="n">
        <v>2164.19</v>
      </c>
      <c r="U13" t="n">
        <v>0.6899999999999999</v>
      </c>
      <c r="V13" t="n">
        <v>0.77</v>
      </c>
      <c r="W13" t="n">
        <v>0.13</v>
      </c>
      <c r="X13" t="n">
        <v>0.13</v>
      </c>
      <c r="Y13" t="n">
        <v>0.5</v>
      </c>
      <c r="Z13" t="n">
        <v>10</v>
      </c>
      <c r="AA13" t="n">
        <v>324.5374426063947</v>
      </c>
      <c r="AB13" t="n">
        <v>444.0464465555539</v>
      </c>
      <c r="AC13" t="n">
        <v>401.667276919393</v>
      </c>
      <c r="AD13" t="n">
        <v>324537.4426063947</v>
      </c>
      <c r="AE13" t="n">
        <v>444046.4465555539</v>
      </c>
      <c r="AF13" t="n">
        <v>3.36985297273742e-06</v>
      </c>
      <c r="AG13" t="n">
        <v>11.51692708333333</v>
      </c>
      <c r="AH13" t="n">
        <v>401667.276919393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5.2572</v>
      </c>
      <c r="E2" t="n">
        <v>19.02</v>
      </c>
      <c r="F2" t="n">
        <v>16.7</v>
      </c>
      <c r="G2" t="n">
        <v>17.89</v>
      </c>
      <c r="H2" t="n">
        <v>0.43</v>
      </c>
      <c r="I2" t="n">
        <v>56</v>
      </c>
      <c r="J2" t="n">
        <v>39.78</v>
      </c>
      <c r="K2" t="n">
        <v>19.54</v>
      </c>
      <c r="L2" t="n">
        <v>1</v>
      </c>
      <c r="M2" t="n">
        <v>54</v>
      </c>
      <c r="N2" t="n">
        <v>4.24</v>
      </c>
      <c r="O2" t="n">
        <v>5140</v>
      </c>
      <c r="P2" t="n">
        <v>76.19</v>
      </c>
      <c r="Q2" t="n">
        <v>198.05</v>
      </c>
      <c r="R2" t="n">
        <v>61.72</v>
      </c>
      <c r="S2" t="n">
        <v>21.27</v>
      </c>
      <c r="T2" t="n">
        <v>17265.86</v>
      </c>
      <c r="U2" t="n">
        <v>0.34</v>
      </c>
      <c r="V2" t="n">
        <v>0.73</v>
      </c>
      <c r="W2" t="n">
        <v>0.2</v>
      </c>
      <c r="X2" t="n">
        <v>1.11</v>
      </c>
      <c r="Y2" t="n">
        <v>0.5</v>
      </c>
      <c r="Z2" t="n">
        <v>10</v>
      </c>
      <c r="AA2" t="n">
        <v>300.2593792703207</v>
      </c>
      <c r="AB2" t="n">
        <v>410.8281292265754</v>
      </c>
      <c r="AC2" t="n">
        <v>371.6192691740911</v>
      </c>
      <c r="AD2" t="n">
        <v>300259.3792703206</v>
      </c>
      <c r="AE2" t="n">
        <v>410828.1292265754</v>
      </c>
      <c r="AF2" t="n">
        <v>3.681113372766205e-06</v>
      </c>
      <c r="AG2" t="n">
        <v>12.3828125</v>
      </c>
      <c r="AH2" t="n">
        <v>371619.2691740911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5.5292</v>
      </c>
      <c r="E3" t="n">
        <v>18.09</v>
      </c>
      <c r="F3" t="n">
        <v>16.1</v>
      </c>
      <c r="G3" t="n">
        <v>37.15</v>
      </c>
      <c r="H3" t="n">
        <v>0.84</v>
      </c>
      <c r="I3" t="n">
        <v>26</v>
      </c>
      <c r="J3" t="n">
        <v>40.89</v>
      </c>
      <c r="K3" t="n">
        <v>19.54</v>
      </c>
      <c r="L3" t="n">
        <v>2</v>
      </c>
      <c r="M3" t="n">
        <v>24</v>
      </c>
      <c r="N3" t="n">
        <v>4.35</v>
      </c>
      <c r="O3" t="n">
        <v>5277.26</v>
      </c>
      <c r="P3" t="n">
        <v>69.70999999999999</v>
      </c>
      <c r="Q3" t="n">
        <v>198.05</v>
      </c>
      <c r="R3" t="n">
        <v>42.98</v>
      </c>
      <c r="S3" t="n">
        <v>21.27</v>
      </c>
      <c r="T3" t="n">
        <v>8046.32</v>
      </c>
      <c r="U3" t="n">
        <v>0.49</v>
      </c>
      <c r="V3" t="n">
        <v>0.75</v>
      </c>
      <c r="W3" t="n">
        <v>0.15</v>
      </c>
      <c r="X3" t="n">
        <v>0.5</v>
      </c>
      <c r="Y3" t="n">
        <v>0.5</v>
      </c>
      <c r="Z3" t="n">
        <v>10</v>
      </c>
      <c r="AA3" t="n">
        <v>277.3077348733798</v>
      </c>
      <c r="AB3" t="n">
        <v>379.4246768075927</v>
      </c>
      <c r="AC3" t="n">
        <v>343.2129181789538</v>
      </c>
      <c r="AD3" t="n">
        <v>277307.7348733798</v>
      </c>
      <c r="AE3" t="n">
        <v>379424.6768075927</v>
      </c>
      <c r="AF3" t="n">
        <v>3.871568907536123e-06</v>
      </c>
      <c r="AG3" t="n">
        <v>11.77734375</v>
      </c>
      <c r="AH3" t="n">
        <v>343212.9181789538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5.6135</v>
      </c>
      <c r="E4" t="n">
        <v>17.81</v>
      </c>
      <c r="F4" t="n">
        <v>15.93</v>
      </c>
      <c r="G4" t="n">
        <v>56.21</v>
      </c>
      <c r="H4" t="n">
        <v>1.22</v>
      </c>
      <c r="I4" t="n">
        <v>17</v>
      </c>
      <c r="J4" t="n">
        <v>42.01</v>
      </c>
      <c r="K4" t="n">
        <v>19.54</v>
      </c>
      <c r="L4" t="n">
        <v>3</v>
      </c>
      <c r="M4" t="n">
        <v>14</v>
      </c>
      <c r="N4" t="n">
        <v>4.46</v>
      </c>
      <c r="O4" t="n">
        <v>5414.79</v>
      </c>
      <c r="P4" t="n">
        <v>64.76000000000001</v>
      </c>
      <c r="Q4" t="n">
        <v>198.04</v>
      </c>
      <c r="R4" t="n">
        <v>37.67</v>
      </c>
      <c r="S4" t="n">
        <v>21.27</v>
      </c>
      <c r="T4" t="n">
        <v>5436.39</v>
      </c>
      <c r="U4" t="n">
        <v>0.5600000000000001</v>
      </c>
      <c r="V4" t="n">
        <v>0.76</v>
      </c>
      <c r="W4" t="n">
        <v>0.14</v>
      </c>
      <c r="X4" t="n">
        <v>0.33</v>
      </c>
      <c r="Y4" t="n">
        <v>0.5</v>
      </c>
      <c r="Z4" t="n">
        <v>10</v>
      </c>
      <c r="AA4" t="n">
        <v>270.5892709661847</v>
      </c>
      <c r="AB4" t="n">
        <v>370.2321780920595</v>
      </c>
      <c r="AC4" t="n">
        <v>334.8977386390781</v>
      </c>
      <c r="AD4" t="n">
        <v>270589.2709661847</v>
      </c>
      <c r="AE4" t="n">
        <v>370232.1780920596</v>
      </c>
      <c r="AF4" t="n">
        <v>3.930596119231358e-06</v>
      </c>
      <c r="AG4" t="n">
        <v>11.59505208333333</v>
      </c>
      <c r="AH4" t="n">
        <v>334897.7386390781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5.6298</v>
      </c>
      <c r="E5" t="n">
        <v>17.76</v>
      </c>
      <c r="F5" t="n">
        <v>15.9</v>
      </c>
      <c r="G5" t="n">
        <v>63.59</v>
      </c>
      <c r="H5" t="n">
        <v>1.59</v>
      </c>
      <c r="I5" t="n">
        <v>15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63.66</v>
      </c>
      <c r="Q5" t="n">
        <v>198.04</v>
      </c>
      <c r="R5" t="n">
        <v>36.23</v>
      </c>
      <c r="S5" t="n">
        <v>21.27</v>
      </c>
      <c r="T5" t="n">
        <v>4729.15</v>
      </c>
      <c r="U5" t="n">
        <v>0.59</v>
      </c>
      <c r="V5" t="n">
        <v>0.76</v>
      </c>
      <c r="W5" t="n">
        <v>0.15</v>
      </c>
      <c r="X5" t="n">
        <v>0.3</v>
      </c>
      <c r="Y5" t="n">
        <v>0.5</v>
      </c>
      <c r="Z5" t="n">
        <v>10</v>
      </c>
      <c r="AA5" t="n">
        <v>269.1814340512453</v>
      </c>
      <c r="AB5" t="n">
        <v>368.3059135156582</v>
      </c>
      <c r="AC5" t="n">
        <v>333.1553140503192</v>
      </c>
      <c r="AD5" t="n">
        <v>269181.4340512453</v>
      </c>
      <c r="AE5" t="n">
        <v>368305.9135156582</v>
      </c>
      <c r="AF5" t="n">
        <v>3.942009447234114e-06</v>
      </c>
      <c r="AG5" t="n">
        <v>11.5625</v>
      </c>
      <c r="AH5" t="n">
        <v>333155.3140503192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3.9438</v>
      </c>
      <c r="E2" t="n">
        <v>25.36</v>
      </c>
      <c r="F2" t="n">
        <v>18.71</v>
      </c>
      <c r="G2" t="n">
        <v>7.34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211.88</v>
      </c>
      <c r="Q2" t="n">
        <v>198.07</v>
      </c>
      <c r="R2" t="n">
        <v>124.38</v>
      </c>
      <c r="S2" t="n">
        <v>21.27</v>
      </c>
      <c r="T2" t="n">
        <v>48112.5</v>
      </c>
      <c r="U2" t="n">
        <v>0.17</v>
      </c>
      <c r="V2" t="n">
        <v>0.65</v>
      </c>
      <c r="W2" t="n">
        <v>0.35</v>
      </c>
      <c r="X2" t="n">
        <v>3.11</v>
      </c>
      <c r="Y2" t="n">
        <v>0.5</v>
      </c>
      <c r="Z2" t="n">
        <v>10</v>
      </c>
      <c r="AA2" t="n">
        <v>700.9192017523022</v>
      </c>
      <c r="AB2" t="n">
        <v>959.0285742102906</v>
      </c>
      <c r="AC2" t="n">
        <v>867.5002330927174</v>
      </c>
      <c r="AD2" t="n">
        <v>700919.2017523022</v>
      </c>
      <c r="AE2" t="n">
        <v>959028.5742102906</v>
      </c>
      <c r="AF2" t="n">
        <v>1.884166240200702e-06</v>
      </c>
      <c r="AG2" t="n">
        <v>16.51041666666667</v>
      </c>
      <c r="AH2" t="n">
        <v>867500.2330927174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4.7051</v>
      </c>
      <c r="E3" t="n">
        <v>21.25</v>
      </c>
      <c r="F3" t="n">
        <v>17</v>
      </c>
      <c r="G3" t="n">
        <v>14.57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191.7</v>
      </c>
      <c r="Q3" t="n">
        <v>198.05</v>
      </c>
      <c r="R3" t="n">
        <v>71.38</v>
      </c>
      <c r="S3" t="n">
        <v>21.27</v>
      </c>
      <c r="T3" t="n">
        <v>22025.74</v>
      </c>
      <c r="U3" t="n">
        <v>0.3</v>
      </c>
      <c r="V3" t="n">
        <v>0.71</v>
      </c>
      <c r="W3" t="n">
        <v>0.22</v>
      </c>
      <c r="X3" t="n">
        <v>1.41</v>
      </c>
      <c r="Y3" t="n">
        <v>0.5</v>
      </c>
      <c r="Z3" t="n">
        <v>10</v>
      </c>
      <c r="AA3" t="n">
        <v>547.1858395427682</v>
      </c>
      <c r="AB3" t="n">
        <v>748.6838057979317</v>
      </c>
      <c r="AC3" t="n">
        <v>677.2304741568972</v>
      </c>
      <c r="AD3" t="n">
        <v>547185.8395427682</v>
      </c>
      <c r="AE3" t="n">
        <v>748683.8057979316</v>
      </c>
      <c r="AF3" t="n">
        <v>2.247880363296395e-06</v>
      </c>
      <c r="AG3" t="n">
        <v>13.83463541666667</v>
      </c>
      <c r="AH3" t="n">
        <v>677230.4741568973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4.9854</v>
      </c>
      <c r="E4" t="n">
        <v>20.06</v>
      </c>
      <c r="F4" t="n">
        <v>16.5</v>
      </c>
      <c r="G4" t="n">
        <v>21.52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185.24</v>
      </c>
      <c r="Q4" t="n">
        <v>198.05</v>
      </c>
      <c r="R4" t="n">
        <v>55.67</v>
      </c>
      <c r="S4" t="n">
        <v>21.27</v>
      </c>
      <c r="T4" t="n">
        <v>14295.4</v>
      </c>
      <c r="U4" t="n">
        <v>0.38</v>
      </c>
      <c r="V4" t="n">
        <v>0.73</v>
      </c>
      <c r="W4" t="n">
        <v>0.18</v>
      </c>
      <c r="X4" t="n">
        <v>0.91</v>
      </c>
      <c r="Y4" t="n">
        <v>0.5</v>
      </c>
      <c r="Z4" t="n">
        <v>10</v>
      </c>
      <c r="AA4" t="n">
        <v>509.3574007638151</v>
      </c>
      <c r="AB4" t="n">
        <v>696.9252669876323</v>
      </c>
      <c r="AC4" t="n">
        <v>630.4116976470874</v>
      </c>
      <c r="AD4" t="n">
        <v>509357.4007638151</v>
      </c>
      <c r="AE4" t="n">
        <v>696925.2669876323</v>
      </c>
      <c r="AF4" t="n">
        <v>2.381794810562549e-06</v>
      </c>
      <c r="AG4" t="n">
        <v>13.05989583333333</v>
      </c>
      <c r="AH4" t="n">
        <v>630411.6976470874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5.1164</v>
      </c>
      <c r="E5" t="n">
        <v>19.55</v>
      </c>
      <c r="F5" t="n">
        <v>16.33</v>
      </c>
      <c r="G5" t="n">
        <v>28.83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182.83</v>
      </c>
      <c r="Q5" t="n">
        <v>198.04</v>
      </c>
      <c r="R5" t="n">
        <v>50.69</v>
      </c>
      <c r="S5" t="n">
        <v>21.27</v>
      </c>
      <c r="T5" t="n">
        <v>11862.63</v>
      </c>
      <c r="U5" t="n">
        <v>0.42</v>
      </c>
      <c r="V5" t="n">
        <v>0.74</v>
      </c>
      <c r="W5" t="n">
        <v>0.16</v>
      </c>
      <c r="X5" t="n">
        <v>0.74</v>
      </c>
      <c r="Y5" t="n">
        <v>0.5</v>
      </c>
      <c r="Z5" t="n">
        <v>10</v>
      </c>
      <c r="AA5" t="n">
        <v>498.8074453853333</v>
      </c>
      <c r="AB5" t="n">
        <v>682.4903526076106</v>
      </c>
      <c r="AC5" t="n">
        <v>617.3544312359654</v>
      </c>
      <c r="AD5" t="n">
        <v>498807.4453853333</v>
      </c>
      <c r="AE5" t="n">
        <v>682490.3526076106</v>
      </c>
      <c r="AF5" t="n">
        <v>2.444380585060822e-06</v>
      </c>
      <c r="AG5" t="n">
        <v>12.72786458333333</v>
      </c>
      <c r="AH5" t="n">
        <v>617354.4312359655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16.12</v>
      </c>
      <c r="G6" t="n">
        <v>35.83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179.82</v>
      </c>
      <c r="Q6" t="n">
        <v>198.04</v>
      </c>
      <c r="R6" t="n">
        <v>43.73</v>
      </c>
      <c r="S6" t="n">
        <v>21.27</v>
      </c>
      <c r="T6" t="n">
        <v>8416.219999999999</v>
      </c>
      <c r="U6" t="n">
        <v>0.49</v>
      </c>
      <c r="V6" t="n">
        <v>0.75</v>
      </c>
      <c r="W6" t="n">
        <v>0.15</v>
      </c>
      <c r="X6" t="n">
        <v>0.53</v>
      </c>
      <c r="Y6" t="n">
        <v>0.5</v>
      </c>
      <c r="Z6" t="n">
        <v>10</v>
      </c>
      <c r="AA6" t="n">
        <v>477.6215048734987</v>
      </c>
      <c r="AB6" t="n">
        <v>653.502814141588</v>
      </c>
      <c r="AC6" t="n">
        <v>591.1334227568742</v>
      </c>
      <c r="AD6" t="n">
        <v>477621.5048734987</v>
      </c>
      <c r="AE6" t="n">
        <v>653502.8141415881</v>
      </c>
      <c r="AF6" t="n">
        <v>2.497267953281883e-06</v>
      </c>
      <c r="AG6" t="n">
        <v>12.45442708333333</v>
      </c>
      <c r="AH6" t="n">
        <v>591133.4227568742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5.2808</v>
      </c>
      <c r="E7" t="n">
        <v>18.94</v>
      </c>
      <c r="F7" t="n">
        <v>16.04</v>
      </c>
      <c r="G7" t="n">
        <v>41.85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21</v>
      </c>
      <c r="N7" t="n">
        <v>24.85</v>
      </c>
      <c r="O7" t="n">
        <v>18570.94</v>
      </c>
      <c r="P7" t="n">
        <v>178.15</v>
      </c>
      <c r="Q7" t="n">
        <v>198.05</v>
      </c>
      <c r="R7" t="n">
        <v>41.23</v>
      </c>
      <c r="S7" t="n">
        <v>21.27</v>
      </c>
      <c r="T7" t="n">
        <v>7190.18</v>
      </c>
      <c r="U7" t="n">
        <v>0.52</v>
      </c>
      <c r="V7" t="n">
        <v>0.76</v>
      </c>
      <c r="W7" t="n">
        <v>0.15</v>
      </c>
      <c r="X7" t="n">
        <v>0.45</v>
      </c>
      <c r="Y7" t="n">
        <v>0.5</v>
      </c>
      <c r="Z7" t="n">
        <v>10</v>
      </c>
      <c r="AA7" t="n">
        <v>472.9564379437862</v>
      </c>
      <c r="AB7" t="n">
        <v>647.1198637601276</v>
      </c>
      <c r="AC7" t="n">
        <v>585.3596522012932</v>
      </c>
      <c r="AD7" t="n">
        <v>472956.4379437861</v>
      </c>
      <c r="AE7" t="n">
        <v>647119.8637601276</v>
      </c>
      <c r="AF7" t="n">
        <v>2.522923343286137e-06</v>
      </c>
      <c r="AG7" t="n">
        <v>12.33072916666667</v>
      </c>
      <c r="AH7" t="n">
        <v>585359.6522012933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5.322</v>
      </c>
      <c r="E8" t="n">
        <v>18.79</v>
      </c>
      <c r="F8" t="n">
        <v>15.98</v>
      </c>
      <c r="G8" t="n">
        <v>47.95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176.9</v>
      </c>
      <c r="Q8" t="n">
        <v>198.08</v>
      </c>
      <c r="R8" t="n">
        <v>39.3</v>
      </c>
      <c r="S8" t="n">
        <v>21.27</v>
      </c>
      <c r="T8" t="n">
        <v>6240.01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469.4788657295122</v>
      </c>
      <c r="AB8" t="n">
        <v>642.3616960368997</v>
      </c>
      <c r="AC8" t="n">
        <v>581.0555973274401</v>
      </c>
      <c r="AD8" t="n">
        <v>469478.8657295122</v>
      </c>
      <c r="AE8" t="n">
        <v>642361.6960368997</v>
      </c>
      <c r="AF8" t="n">
        <v>2.542606808242846e-06</v>
      </c>
      <c r="AG8" t="n">
        <v>12.23307291666667</v>
      </c>
      <c r="AH8" t="n">
        <v>581055.59732744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5.3646</v>
      </c>
      <c r="E9" t="n">
        <v>18.64</v>
      </c>
      <c r="F9" t="n">
        <v>15.92</v>
      </c>
      <c r="G9" t="n">
        <v>56.19</v>
      </c>
      <c r="H9" t="n">
        <v>0.9399999999999999</v>
      </c>
      <c r="I9" t="n">
        <v>17</v>
      </c>
      <c r="J9" t="n">
        <v>151.46</v>
      </c>
      <c r="K9" t="n">
        <v>47.83</v>
      </c>
      <c r="L9" t="n">
        <v>8</v>
      </c>
      <c r="M9" t="n">
        <v>15</v>
      </c>
      <c r="N9" t="n">
        <v>25.63</v>
      </c>
      <c r="O9" t="n">
        <v>18913.66</v>
      </c>
      <c r="P9" t="n">
        <v>175.58</v>
      </c>
      <c r="Q9" t="n">
        <v>198.04</v>
      </c>
      <c r="R9" t="n">
        <v>37.48</v>
      </c>
      <c r="S9" t="n">
        <v>21.27</v>
      </c>
      <c r="T9" t="n">
        <v>5341.77</v>
      </c>
      <c r="U9" t="n">
        <v>0.57</v>
      </c>
      <c r="V9" t="n">
        <v>0.76</v>
      </c>
      <c r="W9" t="n">
        <v>0.13</v>
      </c>
      <c r="X9" t="n">
        <v>0.33</v>
      </c>
      <c r="Y9" t="n">
        <v>0.5</v>
      </c>
      <c r="Z9" t="n">
        <v>10</v>
      </c>
      <c r="AA9" t="n">
        <v>465.9198725998715</v>
      </c>
      <c r="AB9" t="n">
        <v>637.4921246252298</v>
      </c>
      <c r="AC9" t="n">
        <v>576.6507709768134</v>
      </c>
      <c r="AD9" t="n">
        <v>465919.8725998715</v>
      </c>
      <c r="AE9" t="n">
        <v>637492.1246252299</v>
      </c>
      <c r="AF9" t="n">
        <v>2.56295912880488e-06</v>
      </c>
      <c r="AG9" t="n">
        <v>12.13541666666667</v>
      </c>
      <c r="AH9" t="n">
        <v>576650.7709768134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5.3929</v>
      </c>
      <c r="E10" t="n">
        <v>18.54</v>
      </c>
      <c r="F10" t="n">
        <v>15.88</v>
      </c>
      <c r="G10" t="n">
        <v>63.52</v>
      </c>
      <c r="H10" t="n">
        <v>1.04</v>
      </c>
      <c r="I10" t="n">
        <v>15</v>
      </c>
      <c r="J10" t="n">
        <v>152.85</v>
      </c>
      <c r="K10" t="n">
        <v>47.83</v>
      </c>
      <c r="L10" t="n">
        <v>9</v>
      </c>
      <c r="M10" t="n">
        <v>13</v>
      </c>
      <c r="N10" t="n">
        <v>26.03</v>
      </c>
      <c r="O10" t="n">
        <v>19085.83</v>
      </c>
      <c r="P10" t="n">
        <v>174.43</v>
      </c>
      <c r="Q10" t="n">
        <v>198.04</v>
      </c>
      <c r="R10" t="n">
        <v>36.24</v>
      </c>
      <c r="S10" t="n">
        <v>21.27</v>
      </c>
      <c r="T10" t="n">
        <v>4732.61</v>
      </c>
      <c r="U10" t="n">
        <v>0.59</v>
      </c>
      <c r="V10" t="n">
        <v>0.76</v>
      </c>
      <c r="W10" t="n">
        <v>0.13</v>
      </c>
      <c r="X10" t="n">
        <v>0.29</v>
      </c>
      <c r="Y10" t="n">
        <v>0.5</v>
      </c>
      <c r="Z10" t="n">
        <v>10</v>
      </c>
      <c r="AA10" t="n">
        <v>463.3104811696768</v>
      </c>
      <c r="AB10" t="n">
        <v>633.9218401522121</v>
      </c>
      <c r="AC10" t="n">
        <v>573.4212294429748</v>
      </c>
      <c r="AD10" t="n">
        <v>463310.4811696769</v>
      </c>
      <c r="AE10" t="n">
        <v>633921.8401522121</v>
      </c>
      <c r="AF10" t="n">
        <v>2.576479567112522e-06</v>
      </c>
      <c r="AG10" t="n">
        <v>12.0703125</v>
      </c>
      <c r="AH10" t="n">
        <v>573421.2294429748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5.4065</v>
      </c>
      <c r="E11" t="n">
        <v>18.5</v>
      </c>
      <c r="F11" t="n">
        <v>15.86</v>
      </c>
      <c r="G11" t="n">
        <v>67.98999999999999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173.93</v>
      </c>
      <c r="Q11" t="n">
        <v>198.05</v>
      </c>
      <c r="R11" t="n">
        <v>35.6</v>
      </c>
      <c r="S11" t="n">
        <v>21.27</v>
      </c>
      <c r="T11" t="n">
        <v>4419.86</v>
      </c>
      <c r="U11" t="n">
        <v>0.6</v>
      </c>
      <c r="V11" t="n">
        <v>0.76</v>
      </c>
      <c r="W11" t="n">
        <v>0.13</v>
      </c>
      <c r="X11" t="n">
        <v>0.27</v>
      </c>
      <c r="Y11" t="n">
        <v>0.5</v>
      </c>
      <c r="Z11" t="n">
        <v>10</v>
      </c>
      <c r="AA11" t="n">
        <v>462.1159954129646</v>
      </c>
      <c r="AB11" t="n">
        <v>632.2874920428861</v>
      </c>
      <c r="AC11" t="n">
        <v>571.9428612233808</v>
      </c>
      <c r="AD11" t="n">
        <v>462115.9954129646</v>
      </c>
      <c r="AE11" t="n">
        <v>632287.4920428861</v>
      </c>
      <c r="AF11" t="n">
        <v>2.582977021564251e-06</v>
      </c>
      <c r="AG11" t="n">
        <v>12.04427083333333</v>
      </c>
      <c r="AH11" t="n">
        <v>571942.8612233808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5.439</v>
      </c>
      <c r="E12" t="n">
        <v>18.39</v>
      </c>
      <c r="F12" t="n">
        <v>15.78</v>
      </c>
      <c r="G12" t="n">
        <v>72.84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171.98</v>
      </c>
      <c r="Q12" t="n">
        <v>198.04</v>
      </c>
      <c r="R12" t="n">
        <v>33.11</v>
      </c>
      <c r="S12" t="n">
        <v>21.27</v>
      </c>
      <c r="T12" t="n">
        <v>3178.35</v>
      </c>
      <c r="U12" t="n">
        <v>0.64</v>
      </c>
      <c r="V12" t="n">
        <v>0.77</v>
      </c>
      <c r="W12" t="n">
        <v>0.12</v>
      </c>
      <c r="X12" t="n">
        <v>0.19</v>
      </c>
      <c r="Y12" t="n">
        <v>0.5</v>
      </c>
      <c r="Z12" t="n">
        <v>10</v>
      </c>
      <c r="AA12" t="n">
        <v>458.2271169773578</v>
      </c>
      <c r="AB12" t="n">
        <v>626.9665570020808</v>
      </c>
      <c r="AC12" t="n">
        <v>567.1297487548908</v>
      </c>
      <c r="AD12" t="n">
        <v>458227.1169773578</v>
      </c>
      <c r="AE12" t="n">
        <v>626966.5570020807</v>
      </c>
      <c r="AF12" t="n">
        <v>2.598504026687869e-06</v>
      </c>
      <c r="AG12" t="n">
        <v>11.97265625</v>
      </c>
      <c r="AH12" t="n">
        <v>567129.7487548908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5.4344</v>
      </c>
      <c r="E13" t="n">
        <v>18.4</v>
      </c>
      <c r="F13" t="n">
        <v>15.83</v>
      </c>
      <c r="G13" t="n">
        <v>79.13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172.16</v>
      </c>
      <c r="Q13" t="n">
        <v>198.04</v>
      </c>
      <c r="R13" t="n">
        <v>34.5</v>
      </c>
      <c r="S13" t="n">
        <v>21.27</v>
      </c>
      <c r="T13" t="n">
        <v>3877.74</v>
      </c>
      <c r="U13" t="n">
        <v>0.62</v>
      </c>
      <c r="V13" t="n">
        <v>0.77</v>
      </c>
      <c r="W13" t="n">
        <v>0.13</v>
      </c>
      <c r="X13" t="n">
        <v>0.23</v>
      </c>
      <c r="Y13" t="n">
        <v>0.5</v>
      </c>
      <c r="Z13" t="n">
        <v>10</v>
      </c>
      <c r="AA13" t="n">
        <v>458.8137628286105</v>
      </c>
      <c r="AB13" t="n">
        <v>627.769231736753</v>
      </c>
      <c r="AC13" t="n">
        <v>567.8558173394471</v>
      </c>
      <c r="AD13" t="n">
        <v>458813.7628286105</v>
      </c>
      <c r="AE13" t="n">
        <v>627769.231736753</v>
      </c>
      <c r="AF13" t="n">
        <v>2.596306358270373e-06</v>
      </c>
      <c r="AG13" t="n">
        <v>11.97916666666667</v>
      </c>
      <c r="AH13" t="n">
        <v>567855.8173394471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5.4509</v>
      </c>
      <c r="E14" t="n">
        <v>18.35</v>
      </c>
      <c r="F14" t="n">
        <v>15.8</v>
      </c>
      <c r="G14" t="n">
        <v>86.18000000000001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171.15</v>
      </c>
      <c r="Q14" t="n">
        <v>198.04</v>
      </c>
      <c r="R14" t="n">
        <v>33.6</v>
      </c>
      <c r="S14" t="n">
        <v>21.27</v>
      </c>
      <c r="T14" t="n">
        <v>3430.61</v>
      </c>
      <c r="U14" t="n">
        <v>0.63</v>
      </c>
      <c r="V14" t="n">
        <v>0.77</v>
      </c>
      <c r="W14" t="n">
        <v>0.13</v>
      </c>
      <c r="X14" t="n">
        <v>0.21</v>
      </c>
      <c r="Y14" t="n">
        <v>0.5</v>
      </c>
      <c r="Z14" t="n">
        <v>10</v>
      </c>
      <c r="AA14" t="n">
        <v>456.9632135054868</v>
      </c>
      <c r="AB14" t="n">
        <v>625.237228512381</v>
      </c>
      <c r="AC14" t="n">
        <v>565.56546494912</v>
      </c>
      <c r="AD14" t="n">
        <v>456963.2135054868</v>
      </c>
      <c r="AE14" t="n">
        <v>625237.228512381</v>
      </c>
      <c r="AF14" t="n">
        <v>2.604189299333132e-06</v>
      </c>
      <c r="AG14" t="n">
        <v>11.94661458333333</v>
      </c>
      <c r="AH14" t="n">
        <v>565565.4649491201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5.4678</v>
      </c>
      <c r="E15" t="n">
        <v>18.29</v>
      </c>
      <c r="F15" t="n">
        <v>15.77</v>
      </c>
      <c r="G15" t="n">
        <v>94.63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170.69</v>
      </c>
      <c r="Q15" t="n">
        <v>198.04</v>
      </c>
      <c r="R15" t="n">
        <v>32.78</v>
      </c>
      <c r="S15" t="n">
        <v>21.27</v>
      </c>
      <c r="T15" t="n">
        <v>3029.73</v>
      </c>
      <c r="U15" t="n">
        <v>0.65</v>
      </c>
      <c r="V15" t="n">
        <v>0.77</v>
      </c>
      <c r="W15" t="n">
        <v>0.12</v>
      </c>
      <c r="X15" t="n">
        <v>0.18</v>
      </c>
      <c r="Y15" t="n">
        <v>0.5</v>
      </c>
      <c r="Z15" t="n">
        <v>10</v>
      </c>
      <c r="AA15" t="n">
        <v>455.654125540384</v>
      </c>
      <c r="AB15" t="n">
        <v>623.4460766056422</v>
      </c>
      <c r="AC15" t="n">
        <v>563.9452580664631</v>
      </c>
      <c r="AD15" t="n">
        <v>455654.125540384</v>
      </c>
      <c r="AE15" t="n">
        <v>623446.0766056422</v>
      </c>
      <c r="AF15" t="n">
        <v>2.612263341997413e-06</v>
      </c>
      <c r="AG15" t="n">
        <v>11.90755208333333</v>
      </c>
      <c r="AH15" t="n">
        <v>563945.2580664632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5.4656</v>
      </c>
      <c r="E16" t="n">
        <v>18.3</v>
      </c>
      <c r="F16" t="n">
        <v>15.78</v>
      </c>
      <c r="G16" t="n">
        <v>94.67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169.68</v>
      </c>
      <c r="Q16" t="n">
        <v>198.05</v>
      </c>
      <c r="R16" t="n">
        <v>33.14</v>
      </c>
      <c r="S16" t="n">
        <v>21.27</v>
      </c>
      <c r="T16" t="n">
        <v>3205.9</v>
      </c>
      <c r="U16" t="n">
        <v>0.64</v>
      </c>
      <c r="V16" t="n">
        <v>0.77</v>
      </c>
      <c r="W16" t="n">
        <v>0.12</v>
      </c>
      <c r="X16" t="n">
        <v>0.18</v>
      </c>
      <c r="Y16" t="n">
        <v>0.5</v>
      </c>
      <c r="Z16" t="n">
        <v>10</v>
      </c>
      <c r="AA16" t="n">
        <v>454.7837706413276</v>
      </c>
      <c r="AB16" t="n">
        <v>622.255218635405</v>
      </c>
      <c r="AC16" t="n">
        <v>562.8680539095258</v>
      </c>
      <c r="AD16" t="n">
        <v>454783.7706413276</v>
      </c>
      <c r="AE16" t="n">
        <v>622255.2186354049</v>
      </c>
      <c r="AF16" t="n">
        <v>2.611212283189045e-06</v>
      </c>
      <c r="AG16" t="n">
        <v>11.9140625</v>
      </c>
      <c r="AH16" t="n">
        <v>562868.0539095257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5.4802</v>
      </c>
      <c r="E17" t="n">
        <v>18.25</v>
      </c>
      <c r="F17" t="n">
        <v>15.76</v>
      </c>
      <c r="G17" t="n">
        <v>105.06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169.38</v>
      </c>
      <c r="Q17" t="n">
        <v>198.04</v>
      </c>
      <c r="R17" t="n">
        <v>32.43</v>
      </c>
      <c r="S17" t="n">
        <v>21.27</v>
      </c>
      <c r="T17" t="n">
        <v>2857.61</v>
      </c>
      <c r="U17" t="n">
        <v>0.66</v>
      </c>
      <c r="V17" t="n">
        <v>0.77</v>
      </c>
      <c r="W17" t="n">
        <v>0.12</v>
      </c>
      <c r="X17" t="n">
        <v>0.17</v>
      </c>
      <c r="Y17" t="n">
        <v>0.5</v>
      </c>
      <c r="Z17" t="n">
        <v>10</v>
      </c>
      <c r="AA17" t="n">
        <v>453.7820771369422</v>
      </c>
      <c r="AB17" t="n">
        <v>620.8846573911064</v>
      </c>
      <c r="AC17" t="n">
        <v>561.6282971067883</v>
      </c>
      <c r="AD17" t="n">
        <v>453782.0771369422</v>
      </c>
      <c r="AE17" t="n">
        <v>620884.6573911065</v>
      </c>
      <c r="AF17" t="n">
        <v>2.618187491644578e-06</v>
      </c>
      <c r="AG17" t="n">
        <v>11.88151041666667</v>
      </c>
      <c r="AH17" t="n">
        <v>561628.2971067883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5.4794</v>
      </c>
      <c r="E18" t="n">
        <v>18.25</v>
      </c>
      <c r="F18" t="n">
        <v>15.76</v>
      </c>
      <c r="G18" t="n">
        <v>105.08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167.96</v>
      </c>
      <c r="Q18" t="n">
        <v>198.04</v>
      </c>
      <c r="R18" t="n">
        <v>32.52</v>
      </c>
      <c r="S18" t="n">
        <v>21.27</v>
      </c>
      <c r="T18" t="n">
        <v>2904.17</v>
      </c>
      <c r="U18" t="n">
        <v>0.65</v>
      </c>
      <c r="V18" t="n">
        <v>0.77</v>
      </c>
      <c r="W18" t="n">
        <v>0.12</v>
      </c>
      <c r="X18" t="n">
        <v>0.17</v>
      </c>
      <c r="Y18" t="n">
        <v>0.5</v>
      </c>
      <c r="Z18" t="n">
        <v>10</v>
      </c>
      <c r="AA18" t="n">
        <v>452.4057294013305</v>
      </c>
      <c r="AB18" t="n">
        <v>619.0014776990658</v>
      </c>
      <c r="AC18" t="n">
        <v>559.9248454414967</v>
      </c>
      <c r="AD18" t="n">
        <v>452405.7294013305</v>
      </c>
      <c r="AE18" t="n">
        <v>619001.4776990658</v>
      </c>
      <c r="AF18" t="n">
        <v>2.617805288441535e-06</v>
      </c>
      <c r="AG18" t="n">
        <v>11.88151041666667</v>
      </c>
      <c r="AH18" t="n">
        <v>559924.8454414967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5.4971</v>
      </c>
      <c r="E19" t="n">
        <v>18.19</v>
      </c>
      <c r="F19" t="n">
        <v>15.73</v>
      </c>
      <c r="G19" t="n">
        <v>117.99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6</v>
      </c>
      <c r="N19" t="n">
        <v>29.8</v>
      </c>
      <c r="O19" t="n">
        <v>20660.89</v>
      </c>
      <c r="P19" t="n">
        <v>167.66</v>
      </c>
      <c r="Q19" t="n">
        <v>198.04</v>
      </c>
      <c r="R19" t="n">
        <v>31.65</v>
      </c>
      <c r="S19" t="n">
        <v>21.27</v>
      </c>
      <c r="T19" t="n">
        <v>2473.58</v>
      </c>
      <c r="U19" t="n">
        <v>0.67</v>
      </c>
      <c r="V19" t="n">
        <v>0.77</v>
      </c>
      <c r="W19" t="n">
        <v>0.12</v>
      </c>
      <c r="X19" t="n">
        <v>0.14</v>
      </c>
      <c r="Y19" t="n">
        <v>0.5</v>
      </c>
      <c r="Z19" t="n">
        <v>10</v>
      </c>
      <c r="AA19" t="n">
        <v>439.889811113936</v>
      </c>
      <c r="AB19" t="n">
        <v>601.8766461349076</v>
      </c>
      <c r="AC19" t="n">
        <v>544.4343837669694</v>
      </c>
      <c r="AD19" t="n">
        <v>439889.811113936</v>
      </c>
      <c r="AE19" t="n">
        <v>601876.6461349076</v>
      </c>
      <c r="AF19" t="n">
        <v>2.626261534308859e-06</v>
      </c>
      <c r="AG19" t="n">
        <v>11.84244791666667</v>
      </c>
      <c r="AH19" t="n">
        <v>544434.3837669694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5.4954</v>
      </c>
      <c r="E20" t="n">
        <v>18.2</v>
      </c>
      <c r="F20" t="n">
        <v>15.74</v>
      </c>
      <c r="G20" t="n">
        <v>118.03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167.15</v>
      </c>
      <c r="Q20" t="n">
        <v>198.04</v>
      </c>
      <c r="R20" t="n">
        <v>31.74</v>
      </c>
      <c r="S20" t="n">
        <v>21.27</v>
      </c>
      <c r="T20" t="n">
        <v>2519.87</v>
      </c>
      <c r="U20" t="n">
        <v>0.67</v>
      </c>
      <c r="V20" t="n">
        <v>0.77</v>
      </c>
      <c r="W20" t="n">
        <v>0.12</v>
      </c>
      <c r="X20" t="n">
        <v>0.14</v>
      </c>
      <c r="Y20" t="n">
        <v>0.5</v>
      </c>
      <c r="Z20" t="n">
        <v>10</v>
      </c>
      <c r="AA20" t="n">
        <v>439.4966219377467</v>
      </c>
      <c r="AB20" t="n">
        <v>601.3386673577631</v>
      </c>
      <c r="AC20" t="n">
        <v>543.947748929258</v>
      </c>
      <c r="AD20" t="n">
        <v>439496.6219377468</v>
      </c>
      <c r="AE20" t="n">
        <v>601338.6673577632</v>
      </c>
      <c r="AF20" t="n">
        <v>2.625449352502393e-06</v>
      </c>
      <c r="AG20" t="n">
        <v>11.84895833333333</v>
      </c>
      <c r="AH20" t="n">
        <v>543947.748929258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5.5116</v>
      </c>
      <c r="E21" t="n">
        <v>18.14</v>
      </c>
      <c r="F21" t="n">
        <v>15.71</v>
      </c>
      <c r="G21" t="n">
        <v>134.68</v>
      </c>
      <c r="H21" t="n">
        <v>2.1</v>
      </c>
      <c r="I21" t="n">
        <v>7</v>
      </c>
      <c r="J21" t="n">
        <v>168.51</v>
      </c>
      <c r="K21" t="n">
        <v>47.83</v>
      </c>
      <c r="L21" t="n">
        <v>20</v>
      </c>
      <c r="M21" t="n">
        <v>5</v>
      </c>
      <c r="N21" t="n">
        <v>30.69</v>
      </c>
      <c r="O21" t="n">
        <v>21017.33</v>
      </c>
      <c r="P21" t="n">
        <v>165.51</v>
      </c>
      <c r="Q21" t="n">
        <v>198.04</v>
      </c>
      <c r="R21" t="n">
        <v>30.98</v>
      </c>
      <c r="S21" t="n">
        <v>21.27</v>
      </c>
      <c r="T21" t="n">
        <v>2142.42</v>
      </c>
      <c r="U21" t="n">
        <v>0.6899999999999999</v>
      </c>
      <c r="V21" t="n">
        <v>0.77</v>
      </c>
      <c r="W21" t="n">
        <v>0.12</v>
      </c>
      <c r="X21" t="n">
        <v>0.12</v>
      </c>
      <c r="Y21" t="n">
        <v>0.5</v>
      </c>
      <c r="Z21" t="n">
        <v>10</v>
      </c>
      <c r="AA21" t="n">
        <v>437.0807536409933</v>
      </c>
      <c r="AB21" t="n">
        <v>598.0331697735579</v>
      </c>
      <c r="AC21" t="n">
        <v>540.9577233951942</v>
      </c>
      <c r="AD21" t="n">
        <v>437080.7536409933</v>
      </c>
      <c r="AE21" t="n">
        <v>598033.1697735579</v>
      </c>
      <c r="AF21" t="n">
        <v>2.633188967364012e-06</v>
      </c>
      <c r="AG21" t="n">
        <v>11.80989583333333</v>
      </c>
      <c r="AH21" t="n">
        <v>540957.7233951942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5.519</v>
      </c>
      <c r="E22" t="n">
        <v>18.12</v>
      </c>
      <c r="F22" t="n">
        <v>15.69</v>
      </c>
      <c r="G22" t="n">
        <v>134.47</v>
      </c>
      <c r="H22" t="n">
        <v>2.19</v>
      </c>
      <c r="I22" t="n">
        <v>7</v>
      </c>
      <c r="J22" t="n">
        <v>169.97</v>
      </c>
      <c r="K22" t="n">
        <v>47.83</v>
      </c>
      <c r="L22" t="n">
        <v>21</v>
      </c>
      <c r="M22" t="n">
        <v>5</v>
      </c>
      <c r="N22" t="n">
        <v>31.14</v>
      </c>
      <c r="O22" t="n">
        <v>21196.47</v>
      </c>
      <c r="P22" t="n">
        <v>165.54</v>
      </c>
      <c r="Q22" t="n">
        <v>198.04</v>
      </c>
      <c r="R22" t="n">
        <v>30.19</v>
      </c>
      <c r="S22" t="n">
        <v>21.27</v>
      </c>
      <c r="T22" t="n">
        <v>1748.61</v>
      </c>
      <c r="U22" t="n">
        <v>0.7</v>
      </c>
      <c r="V22" t="n">
        <v>0.77</v>
      </c>
      <c r="W22" t="n">
        <v>0.12</v>
      </c>
      <c r="X22" t="n">
        <v>0.09</v>
      </c>
      <c r="Y22" t="n">
        <v>0.5</v>
      </c>
      <c r="Z22" t="n">
        <v>10</v>
      </c>
      <c r="AA22" t="n">
        <v>436.7246680266693</v>
      </c>
      <c r="AB22" t="n">
        <v>597.5459577266513</v>
      </c>
      <c r="AC22" t="n">
        <v>540.517010182238</v>
      </c>
      <c r="AD22" t="n">
        <v>436724.6680266693</v>
      </c>
      <c r="AE22" t="n">
        <v>597545.9577266513</v>
      </c>
      <c r="AF22" t="n">
        <v>2.636724346992158e-06</v>
      </c>
      <c r="AG22" t="n">
        <v>11.796875</v>
      </c>
      <c r="AH22" t="n">
        <v>540517.010182238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5.5089</v>
      </c>
      <c r="E23" t="n">
        <v>18.15</v>
      </c>
      <c r="F23" t="n">
        <v>15.72</v>
      </c>
      <c r="G23" t="n">
        <v>134.76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165.02</v>
      </c>
      <c r="Q23" t="n">
        <v>198.04</v>
      </c>
      <c r="R23" t="n">
        <v>31.28</v>
      </c>
      <c r="S23" t="n">
        <v>21.27</v>
      </c>
      <c r="T23" t="n">
        <v>2293.21</v>
      </c>
      <c r="U23" t="n">
        <v>0.68</v>
      </c>
      <c r="V23" t="n">
        <v>0.77</v>
      </c>
      <c r="W23" t="n">
        <v>0.12</v>
      </c>
      <c r="X23" t="n">
        <v>0.13</v>
      </c>
      <c r="Y23" t="n">
        <v>0.5</v>
      </c>
      <c r="Z23" t="n">
        <v>10</v>
      </c>
      <c r="AA23" t="n">
        <v>436.7486564807823</v>
      </c>
      <c r="AB23" t="n">
        <v>597.5787797878645</v>
      </c>
      <c r="AC23" t="n">
        <v>540.546699751995</v>
      </c>
      <c r="AD23" t="n">
        <v>436748.6564807823</v>
      </c>
      <c r="AE23" t="n">
        <v>597578.7797878645</v>
      </c>
      <c r="AF23" t="n">
        <v>2.631899031553742e-06</v>
      </c>
      <c r="AG23" t="n">
        <v>11.81640625</v>
      </c>
      <c r="AH23" t="n">
        <v>540546.699751995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5.5091</v>
      </c>
      <c r="E24" t="n">
        <v>18.15</v>
      </c>
      <c r="F24" t="n">
        <v>15.72</v>
      </c>
      <c r="G24" t="n">
        <v>134.75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163.82</v>
      </c>
      <c r="Q24" t="n">
        <v>198.05</v>
      </c>
      <c r="R24" t="n">
        <v>31.22</v>
      </c>
      <c r="S24" t="n">
        <v>21.27</v>
      </c>
      <c r="T24" t="n">
        <v>2264.54</v>
      </c>
      <c r="U24" t="n">
        <v>0.68</v>
      </c>
      <c r="V24" t="n">
        <v>0.77</v>
      </c>
      <c r="W24" t="n">
        <v>0.12</v>
      </c>
      <c r="X24" t="n">
        <v>0.13</v>
      </c>
      <c r="Y24" t="n">
        <v>0.5</v>
      </c>
      <c r="Z24" t="n">
        <v>10</v>
      </c>
      <c r="AA24" t="n">
        <v>435.5550460077866</v>
      </c>
      <c r="AB24" t="n">
        <v>595.9456292803343</v>
      </c>
      <c r="AC24" t="n">
        <v>539.0694148367625</v>
      </c>
      <c r="AD24" t="n">
        <v>435555.0460077866</v>
      </c>
      <c r="AE24" t="n">
        <v>595945.6292803343</v>
      </c>
      <c r="AF24" t="n">
        <v>2.631994582354502e-06</v>
      </c>
      <c r="AG24" t="n">
        <v>11.81640625</v>
      </c>
      <c r="AH24" t="n">
        <v>539069.4148367625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5.5337</v>
      </c>
      <c r="E25" t="n">
        <v>18.07</v>
      </c>
      <c r="F25" t="n">
        <v>15.67</v>
      </c>
      <c r="G25" t="n">
        <v>156.69</v>
      </c>
      <c r="H25" t="n">
        <v>2.44</v>
      </c>
      <c r="I25" t="n">
        <v>6</v>
      </c>
      <c r="J25" t="n">
        <v>174.35</v>
      </c>
      <c r="K25" t="n">
        <v>47.83</v>
      </c>
      <c r="L25" t="n">
        <v>24</v>
      </c>
      <c r="M25" t="n">
        <v>4</v>
      </c>
      <c r="N25" t="n">
        <v>32.53</v>
      </c>
      <c r="O25" t="n">
        <v>21737.62</v>
      </c>
      <c r="P25" t="n">
        <v>162.84</v>
      </c>
      <c r="Q25" t="n">
        <v>198.04</v>
      </c>
      <c r="R25" t="n">
        <v>29.54</v>
      </c>
      <c r="S25" t="n">
        <v>21.27</v>
      </c>
      <c r="T25" t="n">
        <v>1426.73</v>
      </c>
      <c r="U25" t="n">
        <v>0.72</v>
      </c>
      <c r="V25" t="n">
        <v>0.77</v>
      </c>
      <c r="W25" t="n">
        <v>0.12</v>
      </c>
      <c r="X25" t="n">
        <v>0.08</v>
      </c>
      <c r="Y25" t="n">
        <v>0.5</v>
      </c>
      <c r="Z25" t="n">
        <v>10</v>
      </c>
      <c r="AA25" t="n">
        <v>433.3860432035543</v>
      </c>
      <c r="AB25" t="n">
        <v>592.9779039539334</v>
      </c>
      <c r="AC25" t="n">
        <v>536.3849250502844</v>
      </c>
      <c r="AD25" t="n">
        <v>433386.0432035543</v>
      </c>
      <c r="AE25" t="n">
        <v>592977.9039539334</v>
      </c>
      <c r="AF25" t="n">
        <v>2.643747330848071e-06</v>
      </c>
      <c r="AG25" t="n">
        <v>11.76432291666667</v>
      </c>
      <c r="AH25" t="n">
        <v>536384.9250502845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5.527</v>
      </c>
      <c r="E26" t="n">
        <v>18.09</v>
      </c>
      <c r="F26" t="n">
        <v>15.69</v>
      </c>
      <c r="G26" t="n">
        <v>156.91</v>
      </c>
      <c r="H26" t="n">
        <v>2.52</v>
      </c>
      <c r="I26" t="n">
        <v>6</v>
      </c>
      <c r="J26" t="n">
        <v>175.83</v>
      </c>
      <c r="K26" t="n">
        <v>47.83</v>
      </c>
      <c r="L26" t="n">
        <v>25</v>
      </c>
      <c r="M26" t="n">
        <v>4</v>
      </c>
      <c r="N26" t="n">
        <v>33</v>
      </c>
      <c r="O26" t="n">
        <v>21919.27</v>
      </c>
      <c r="P26" t="n">
        <v>163.37</v>
      </c>
      <c r="Q26" t="n">
        <v>198.04</v>
      </c>
      <c r="R26" t="n">
        <v>30.34</v>
      </c>
      <c r="S26" t="n">
        <v>21.27</v>
      </c>
      <c r="T26" t="n">
        <v>1827.32</v>
      </c>
      <c r="U26" t="n">
        <v>0.7</v>
      </c>
      <c r="V26" t="n">
        <v>0.77</v>
      </c>
      <c r="W26" t="n">
        <v>0.12</v>
      </c>
      <c r="X26" t="n">
        <v>0.1</v>
      </c>
      <c r="Y26" t="n">
        <v>0.5</v>
      </c>
      <c r="Z26" t="n">
        <v>10</v>
      </c>
      <c r="AA26" t="n">
        <v>434.2597457831642</v>
      </c>
      <c r="AB26" t="n">
        <v>594.1733423683932</v>
      </c>
      <c r="AC26" t="n">
        <v>537.4662725002765</v>
      </c>
      <c r="AD26" t="n">
        <v>434259.7457831642</v>
      </c>
      <c r="AE26" t="n">
        <v>594173.3423683932</v>
      </c>
      <c r="AF26" t="n">
        <v>2.640546379022587e-06</v>
      </c>
      <c r="AG26" t="n">
        <v>11.77734375</v>
      </c>
      <c r="AH26" t="n">
        <v>537466.2725002766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5.5251</v>
      </c>
      <c r="E27" t="n">
        <v>18.1</v>
      </c>
      <c r="F27" t="n">
        <v>15.7</v>
      </c>
      <c r="G27" t="n">
        <v>156.97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163.03</v>
      </c>
      <c r="Q27" t="n">
        <v>198.04</v>
      </c>
      <c r="R27" t="n">
        <v>30.5</v>
      </c>
      <c r="S27" t="n">
        <v>21.27</v>
      </c>
      <c r="T27" t="n">
        <v>1909.72</v>
      </c>
      <c r="U27" t="n">
        <v>0.7</v>
      </c>
      <c r="V27" t="n">
        <v>0.77</v>
      </c>
      <c r="W27" t="n">
        <v>0.12</v>
      </c>
      <c r="X27" t="n">
        <v>0.1</v>
      </c>
      <c r="Y27" t="n">
        <v>0.5</v>
      </c>
      <c r="Z27" t="n">
        <v>10</v>
      </c>
      <c r="AA27" t="n">
        <v>434.042501107191</v>
      </c>
      <c r="AB27" t="n">
        <v>593.8760986185679</v>
      </c>
      <c r="AC27" t="n">
        <v>537.1973972767503</v>
      </c>
      <c r="AD27" t="n">
        <v>434042.501107191</v>
      </c>
      <c r="AE27" t="n">
        <v>593876.0986185679</v>
      </c>
      <c r="AF27" t="n">
        <v>2.63963864641536e-06</v>
      </c>
      <c r="AG27" t="n">
        <v>11.78385416666667</v>
      </c>
      <c r="AH27" t="n">
        <v>537197.3972767503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5.5297</v>
      </c>
      <c r="E28" t="n">
        <v>18.08</v>
      </c>
      <c r="F28" t="n">
        <v>15.68</v>
      </c>
      <c r="G28" t="n">
        <v>156.82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161.87</v>
      </c>
      <c r="Q28" t="n">
        <v>198.04</v>
      </c>
      <c r="R28" t="n">
        <v>29.88</v>
      </c>
      <c r="S28" t="n">
        <v>21.27</v>
      </c>
      <c r="T28" t="n">
        <v>1599.76</v>
      </c>
      <c r="U28" t="n">
        <v>0.71</v>
      </c>
      <c r="V28" t="n">
        <v>0.77</v>
      </c>
      <c r="W28" t="n">
        <v>0.12</v>
      </c>
      <c r="X28" t="n">
        <v>0.09</v>
      </c>
      <c r="Y28" t="n">
        <v>0.5</v>
      </c>
      <c r="Z28" t="n">
        <v>10</v>
      </c>
      <c r="AA28" t="n">
        <v>432.6335471139516</v>
      </c>
      <c r="AB28" t="n">
        <v>591.9483056063544</v>
      </c>
      <c r="AC28" t="n">
        <v>535.4535901239482</v>
      </c>
      <c r="AD28" t="n">
        <v>432633.5471139516</v>
      </c>
      <c r="AE28" t="n">
        <v>591948.3056063545</v>
      </c>
      <c r="AF28" t="n">
        <v>2.641836314832857e-06</v>
      </c>
      <c r="AG28" t="n">
        <v>11.77083333333333</v>
      </c>
      <c r="AH28" t="n">
        <v>535453.5901239482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5.5243</v>
      </c>
      <c r="E29" t="n">
        <v>18.1</v>
      </c>
      <c r="F29" t="n">
        <v>15.7</v>
      </c>
      <c r="G29" t="n">
        <v>157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160.7</v>
      </c>
      <c r="Q29" t="n">
        <v>198.04</v>
      </c>
      <c r="R29" t="n">
        <v>30.59</v>
      </c>
      <c r="S29" t="n">
        <v>21.27</v>
      </c>
      <c r="T29" t="n">
        <v>1951.09</v>
      </c>
      <c r="U29" t="n">
        <v>0.7</v>
      </c>
      <c r="V29" t="n">
        <v>0.77</v>
      </c>
      <c r="W29" t="n">
        <v>0.12</v>
      </c>
      <c r="X29" t="n">
        <v>0.11</v>
      </c>
      <c r="Y29" t="n">
        <v>0.5</v>
      </c>
      <c r="Z29" t="n">
        <v>10</v>
      </c>
      <c r="AA29" t="n">
        <v>431.7796892252161</v>
      </c>
      <c r="AB29" t="n">
        <v>590.7800195734352</v>
      </c>
      <c r="AC29" t="n">
        <v>534.3968036703109</v>
      </c>
      <c r="AD29" t="n">
        <v>431779.6892252162</v>
      </c>
      <c r="AE29" t="n">
        <v>590780.0195734352</v>
      </c>
      <c r="AF29" t="n">
        <v>2.639256443212317e-06</v>
      </c>
      <c r="AG29" t="n">
        <v>11.78385416666667</v>
      </c>
      <c r="AH29" t="n">
        <v>534396.8036703109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5.5428</v>
      </c>
      <c r="E30" t="n">
        <v>18.04</v>
      </c>
      <c r="F30" t="n">
        <v>15.67</v>
      </c>
      <c r="G30" t="n">
        <v>188.02</v>
      </c>
      <c r="H30" t="n">
        <v>2.83</v>
      </c>
      <c r="I30" t="n">
        <v>5</v>
      </c>
      <c r="J30" t="n">
        <v>181.77</v>
      </c>
      <c r="K30" t="n">
        <v>47.83</v>
      </c>
      <c r="L30" t="n">
        <v>29</v>
      </c>
      <c r="M30" t="n">
        <v>3</v>
      </c>
      <c r="N30" t="n">
        <v>34.94</v>
      </c>
      <c r="O30" t="n">
        <v>22652.51</v>
      </c>
      <c r="P30" t="n">
        <v>159.15</v>
      </c>
      <c r="Q30" t="n">
        <v>198.04</v>
      </c>
      <c r="R30" t="n">
        <v>29.53</v>
      </c>
      <c r="S30" t="n">
        <v>21.27</v>
      </c>
      <c r="T30" t="n">
        <v>1428.66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429.3962682055745</v>
      </c>
      <c r="AB30" t="n">
        <v>587.5189177852471</v>
      </c>
      <c r="AC30" t="n">
        <v>531.4469368598023</v>
      </c>
      <c r="AD30" t="n">
        <v>429396.2682055745</v>
      </c>
      <c r="AE30" t="n">
        <v>587518.9177852471</v>
      </c>
      <c r="AF30" t="n">
        <v>2.648094892282684e-06</v>
      </c>
      <c r="AG30" t="n">
        <v>11.74479166666667</v>
      </c>
      <c r="AH30" t="n">
        <v>531446.9368598023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5.5457</v>
      </c>
      <c r="E31" t="n">
        <v>18.03</v>
      </c>
      <c r="F31" t="n">
        <v>15.66</v>
      </c>
      <c r="G31" t="n">
        <v>187.91</v>
      </c>
      <c r="H31" t="n">
        <v>2.9</v>
      </c>
      <c r="I31" t="n">
        <v>5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159.79</v>
      </c>
      <c r="Q31" t="n">
        <v>198.04</v>
      </c>
      <c r="R31" t="n">
        <v>29.14</v>
      </c>
      <c r="S31" t="n">
        <v>21.27</v>
      </c>
      <c r="T31" t="n">
        <v>1231.83</v>
      </c>
      <c r="U31" t="n">
        <v>0.73</v>
      </c>
      <c r="V31" t="n">
        <v>0.77</v>
      </c>
      <c r="W31" t="n">
        <v>0.12</v>
      </c>
      <c r="X31" t="n">
        <v>0.07000000000000001</v>
      </c>
      <c r="Y31" t="n">
        <v>0.5</v>
      </c>
      <c r="Z31" t="n">
        <v>10</v>
      </c>
      <c r="AA31" t="n">
        <v>429.8691811368242</v>
      </c>
      <c r="AB31" t="n">
        <v>588.1659781212289</v>
      </c>
      <c r="AC31" t="n">
        <v>532.0322426654732</v>
      </c>
      <c r="AD31" t="n">
        <v>429869.1811368242</v>
      </c>
      <c r="AE31" t="n">
        <v>588165.978121229</v>
      </c>
      <c r="AF31" t="n">
        <v>2.649480378893715e-06</v>
      </c>
      <c r="AG31" t="n">
        <v>11.73828125</v>
      </c>
      <c r="AH31" t="n">
        <v>532032.2426654731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5.5397</v>
      </c>
      <c r="E32" t="n">
        <v>18.05</v>
      </c>
      <c r="F32" t="n">
        <v>15.68</v>
      </c>
      <c r="G32" t="n">
        <v>188.14</v>
      </c>
      <c r="H32" t="n">
        <v>2.98</v>
      </c>
      <c r="I32" t="n">
        <v>5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160.46</v>
      </c>
      <c r="Q32" t="n">
        <v>198.04</v>
      </c>
      <c r="R32" t="n">
        <v>29.89</v>
      </c>
      <c r="S32" t="n">
        <v>21.27</v>
      </c>
      <c r="T32" t="n">
        <v>1606.53</v>
      </c>
      <c r="U32" t="n">
        <v>0.71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430.8463620123713</v>
      </c>
      <c r="AB32" t="n">
        <v>589.5030001053302</v>
      </c>
      <c r="AC32" t="n">
        <v>533.2416611479337</v>
      </c>
      <c r="AD32" t="n">
        <v>430846.3620123713</v>
      </c>
      <c r="AE32" t="n">
        <v>589503.0001053303</v>
      </c>
      <c r="AF32" t="n">
        <v>2.646613854870893e-06</v>
      </c>
      <c r="AG32" t="n">
        <v>11.75130208333333</v>
      </c>
      <c r="AH32" t="n">
        <v>533241.6611479337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5.5396</v>
      </c>
      <c r="E33" t="n">
        <v>18.05</v>
      </c>
      <c r="F33" t="n">
        <v>15.68</v>
      </c>
      <c r="G33" t="n">
        <v>188.15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160.59</v>
      </c>
      <c r="Q33" t="n">
        <v>198.04</v>
      </c>
      <c r="R33" t="n">
        <v>29.89</v>
      </c>
      <c r="S33" t="n">
        <v>21.27</v>
      </c>
      <c r="T33" t="n">
        <v>1605.78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430.9780590613411</v>
      </c>
      <c r="AB33" t="n">
        <v>589.6831938177943</v>
      </c>
      <c r="AC33" t="n">
        <v>533.4046574253838</v>
      </c>
      <c r="AD33" t="n">
        <v>430978.059061341</v>
      </c>
      <c r="AE33" t="n">
        <v>589683.1938177943</v>
      </c>
      <c r="AF33" t="n">
        <v>2.646566079470513e-06</v>
      </c>
      <c r="AG33" t="n">
        <v>11.75130208333333</v>
      </c>
      <c r="AH33" t="n">
        <v>533404.6574253838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5.5447</v>
      </c>
      <c r="E34" t="n">
        <v>18.04</v>
      </c>
      <c r="F34" t="n">
        <v>15.66</v>
      </c>
      <c r="G34" t="n">
        <v>187.95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160.05</v>
      </c>
      <c r="Q34" t="n">
        <v>198.04</v>
      </c>
      <c r="R34" t="n">
        <v>29.36</v>
      </c>
      <c r="S34" t="n">
        <v>21.27</v>
      </c>
      <c r="T34" t="n">
        <v>1342.31</v>
      </c>
      <c r="U34" t="n">
        <v>0.72</v>
      </c>
      <c r="V34" t="n">
        <v>0.77</v>
      </c>
      <c r="W34" t="n">
        <v>0.12</v>
      </c>
      <c r="X34" t="n">
        <v>0.07000000000000001</v>
      </c>
      <c r="Y34" t="n">
        <v>0.5</v>
      </c>
      <c r="Z34" t="n">
        <v>10</v>
      </c>
      <c r="AA34" t="n">
        <v>430.1640348952265</v>
      </c>
      <c r="AB34" t="n">
        <v>588.5694100415049</v>
      </c>
      <c r="AC34" t="n">
        <v>532.3971716094979</v>
      </c>
      <c r="AD34" t="n">
        <v>430164.0348952265</v>
      </c>
      <c r="AE34" t="n">
        <v>588569.4100415049</v>
      </c>
      <c r="AF34" t="n">
        <v>2.649002624889911e-06</v>
      </c>
      <c r="AG34" t="n">
        <v>11.74479166666667</v>
      </c>
      <c r="AH34" t="n">
        <v>532397.171609498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5.5384</v>
      </c>
      <c r="E35" t="n">
        <v>18.06</v>
      </c>
      <c r="F35" t="n">
        <v>15.68</v>
      </c>
      <c r="G35" t="n">
        <v>188.2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159.38</v>
      </c>
      <c r="Q35" t="n">
        <v>198.04</v>
      </c>
      <c r="R35" t="n">
        <v>30.07</v>
      </c>
      <c r="S35" t="n">
        <v>21.27</v>
      </c>
      <c r="T35" t="n">
        <v>1698.91</v>
      </c>
      <c r="U35" t="n">
        <v>0.71</v>
      </c>
      <c r="V35" t="n">
        <v>0.77</v>
      </c>
      <c r="W35" t="n">
        <v>0.12</v>
      </c>
      <c r="X35" t="n">
        <v>0.09</v>
      </c>
      <c r="Y35" t="n">
        <v>0.5</v>
      </c>
      <c r="Z35" t="n">
        <v>10</v>
      </c>
      <c r="AA35" t="n">
        <v>429.8370292468917</v>
      </c>
      <c r="AB35" t="n">
        <v>588.1219864869822</v>
      </c>
      <c r="AC35" t="n">
        <v>531.992449531056</v>
      </c>
      <c r="AD35" t="n">
        <v>429837.0292468917</v>
      </c>
      <c r="AE35" t="n">
        <v>588121.9864869822</v>
      </c>
      <c r="AF35" t="n">
        <v>2.645992774665948e-06</v>
      </c>
      <c r="AG35" t="n">
        <v>11.7578125</v>
      </c>
      <c r="AH35" t="n">
        <v>531992.449531056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5.5389</v>
      </c>
      <c r="E36" t="n">
        <v>18.05</v>
      </c>
      <c r="F36" t="n">
        <v>15.68</v>
      </c>
      <c r="G36" t="n">
        <v>188.18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157.98</v>
      </c>
      <c r="Q36" t="n">
        <v>198.04</v>
      </c>
      <c r="R36" t="n">
        <v>29.99</v>
      </c>
      <c r="S36" t="n">
        <v>21.27</v>
      </c>
      <c r="T36" t="n">
        <v>1660.38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428.4416783430663</v>
      </c>
      <c r="AB36" t="n">
        <v>586.2128058218309</v>
      </c>
      <c r="AC36" t="n">
        <v>530.265478389035</v>
      </c>
      <c r="AD36" t="n">
        <v>428441.6783430662</v>
      </c>
      <c r="AE36" t="n">
        <v>586212.8058218309</v>
      </c>
      <c r="AF36" t="n">
        <v>2.64623165166785e-06</v>
      </c>
      <c r="AG36" t="n">
        <v>11.75130208333333</v>
      </c>
      <c r="AH36" t="n">
        <v>530265.478389035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5.5432</v>
      </c>
      <c r="E37" t="n">
        <v>18.04</v>
      </c>
      <c r="F37" t="n">
        <v>15.67</v>
      </c>
      <c r="G37" t="n">
        <v>188.01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155.52</v>
      </c>
      <c r="Q37" t="n">
        <v>198.04</v>
      </c>
      <c r="R37" t="n">
        <v>29.54</v>
      </c>
      <c r="S37" t="n">
        <v>21.27</v>
      </c>
      <c r="T37" t="n">
        <v>1430.61</v>
      </c>
      <c r="U37" t="n">
        <v>0.72</v>
      </c>
      <c r="V37" t="n">
        <v>0.77</v>
      </c>
      <c r="W37" t="n">
        <v>0.12</v>
      </c>
      <c r="X37" t="n">
        <v>0.07000000000000001</v>
      </c>
      <c r="Y37" t="n">
        <v>0.5</v>
      </c>
      <c r="Z37" t="n">
        <v>10</v>
      </c>
      <c r="AA37" t="n">
        <v>425.8167280490568</v>
      </c>
      <c r="AB37" t="n">
        <v>582.6212330249332</v>
      </c>
      <c r="AC37" t="n">
        <v>527.0166802590692</v>
      </c>
      <c r="AD37" t="n">
        <v>425816.7280490568</v>
      </c>
      <c r="AE37" t="n">
        <v>582621.2330249331</v>
      </c>
      <c r="AF37" t="n">
        <v>2.648285993884205e-06</v>
      </c>
      <c r="AG37" t="n">
        <v>11.74479166666667</v>
      </c>
      <c r="AH37" t="n">
        <v>527016.6802590692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5.5544</v>
      </c>
      <c r="E38" t="n">
        <v>18</v>
      </c>
      <c r="F38" t="n">
        <v>15.66</v>
      </c>
      <c r="G38" t="n">
        <v>234.9</v>
      </c>
      <c r="H38" t="n">
        <v>3.39</v>
      </c>
      <c r="I38" t="n">
        <v>4</v>
      </c>
      <c r="J38" t="n">
        <v>193.93</v>
      </c>
      <c r="K38" t="n">
        <v>47.83</v>
      </c>
      <c r="L38" t="n">
        <v>37</v>
      </c>
      <c r="M38" t="n">
        <v>1</v>
      </c>
      <c r="N38" t="n">
        <v>39.1</v>
      </c>
      <c r="O38" t="n">
        <v>24151.64</v>
      </c>
      <c r="P38" t="n">
        <v>154.21</v>
      </c>
      <c r="Q38" t="n">
        <v>198.05</v>
      </c>
      <c r="R38" t="n">
        <v>29.27</v>
      </c>
      <c r="S38" t="n">
        <v>21.27</v>
      </c>
      <c r="T38" t="n">
        <v>1305.11</v>
      </c>
      <c r="U38" t="n">
        <v>0.73</v>
      </c>
      <c r="V38" t="n">
        <v>0.77</v>
      </c>
      <c r="W38" t="n">
        <v>0.12</v>
      </c>
      <c r="X38" t="n">
        <v>0.07000000000000001</v>
      </c>
      <c r="Y38" t="n">
        <v>0.5</v>
      </c>
      <c r="Z38" t="n">
        <v>10</v>
      </c>
      <c r="AA38" t="n">
        <v>424.0576017506033</v>
      </c>
      <c r="AB38" t="n">
        <v>580.2143188162141</v>
      </c>
      <c r="AC38" t="n">
        <v>524.8394785643047</v>
      </c>
      <c r="AD38" t="n">
        <v>424057.6017506033</v>
      </c>
      <c r="AE38" t="n">
        <v>580214.3188162141</v>
      </c>
      <c r="AF38" t="n">
        <v>2.653636838726806e-06</v>
      </c>
      <c r="AG38" t="n">
        <v>11.71875</v>
      </c>
      <c r="AH38" t="n">
        <v>524839.4785643048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5.5561</v>
      </c>
      <c r="E39" t="n">
        <v>18</v>
      </c>
      <c r="F39" t="n">
        <v>15.65</v>
      </c>
      <c r="G39" t="n">
        <v>234.82</v>
      </c>
      <c r="H39" t="n">
        <v>3.45</v>
      </c>
      <c r="I39" t="n">
        <v>4</v>
      </c>
      <c r="J39" t="n">
        <v>195.47</v>
      </c>
      <c r="K39" t="n">
        <v>47.83</v>
      </c>
      <c r="L39" t="n">
        <v>38</v>
      </c>
      <c r="M39" t="n">
        <v>0</v>
      </c>
      <c r="N39" t="n">
        <v>39.64</v>
      </c>
      <c r="O39" t="n">
        <v>24342.26</v>
      </c>
      <c r="P39" t="n">
        <v>155.3</v>
      </c>
      <c r="Q39" t="n">
        <v>198.04</v>
      </c>
      <c r="R39" t="n">
        <v>29.02</v>
      </c>
      <c r="S39" t="n">
        <v>21.27</v>
      </c>
      <c r="T39" t="n">
        <v>1177.62</v>
      </c>
      <c r="U39" t="n">
        <v>0.73</v>
      </c>
      <c r="V39" t="n">
        <v>0.77</v>
      </c>
      <c r="W39" t="n">
        <v>0.12</v>
      </c>
      <c r="X39" t="n">
        <v>0.06</v>
      </c>
      <c r="Y39" t="n">
        <v>0.5</v>
      </c>
      <c r="Z39" t="n">
        <v>10</v>
      </c>
      <c r="AA39" t="n">
        <v>425.0194243462341</v>
      </c>
      <c r="AB39" t="n">
        <v>581.5303269241742</v>
      </c>
      <c r="AC39" t="n">
        <v>526.0298887054702</v>
      </c>
      <c r="AD39" t="n">
        <v>425019.4243462341</v>
      </c>
      <c r="AE39" t="n">
        <v>581530.3269241742</v>
      </c>
      <c r="AF39" t="n">
        <v>2.654449020533272e-06</v>
      </c>
      <c r="AG39" t="n">
        <v>11.71875</v>
      </c>
      <c r="AH39" t="n">
        <v>526029.8887054701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3.5467</v>
      </c>
      <c r="E2" t="n">
        <v>28.2</v>
      </c>
      <c r="F2" t="n">
        <v>19.3</v>
      </c>
      <c r="G2" t="n">
        <v>6.36</v>
      </c>
      <c r="H2" t="n">
        <v>0.1</v>
      </c>
      <c r="I2" t="n">
        <v>182</v>
      </c>
      <c r="J2" t="n">
        <v>176.73</v>
      </c>
      <c r="K2" t="n">
        <v>52.44</v>
      </c>
      <c r="L2" t="n">
        <v>1</v>
      </c>
      <c r="M2" t="n">
        <v>180</v>
      </c>
      <c r="N2" t="n">
        <v>33.29</v>
      </c>
      <c r="O2" t="n">
        <v>22031.19</v>
      </c>
      <c r="P2" t="n">
        <v>252.34</v>
      </c>
      <c r="Q2" t="n">
        <v>198.09</v>
      </c>
      <c r="R2" t="n">
        <v>143.26</v>
      </c>
      <c r="S2" t="n">
        <v>21.27</v>
      </c>
      <c r="T2" t="n">
        <v>57405.9</v>
      </c>
      <c r="U2" t="n">
        <v>0.15</v>
      </c>
      <c r="V2" t="n">
        <v>0.63</v>
      </c>
      <c r="W2" t="n">
        <v>0.39</v>
      </c>
      <c r="X2" t="n">
        <v>3.71</v>
      </c>
      <c r="Y2" t="n">
        <v>0.5</v>
      </c>
      <c r="Z2" t="n">
        <v>10</v>
      </c>
      <c r="AA2" t="n">
        <v>860.5208376752915</v>
      </c>
      <c r="AB2" t="n">
        <v>1177.402573607363</v>
      </c>
      <c r="AC2" t="n">
        <v>1065.032924477166</v>
      </c>
      <c r="AD2" t="n">
        <v>860520.8376752916</v>
      </c>
      <c r="AE2" t="n">
        <v>1177402.573607363</v>
      </c>
      <c r="AF2" t="n">
        <v>1.578819209884808e-06</v>
      </c>
      <c r="AG2" t="n">
        <v>18.359375</v>
      </c>
      <c r="AH2" t="n">
        <v>1065032.924477166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4.4297</v>
      </c>
      <c r="E3" t="n">
        <v>22.57</v>
      </c>
      <c r="F3" t="n">
        <v>17.24</v>
      </c>
      <c r="G3" t="n">
        <v>12.61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224.7</v>
      </c>
      <c r="Q3" t="n">
        <v>198.06</v>
      </c>
      <c r="R3" t="n">
        <v>78.43000000000001</v>
      </c>
      <c r="S3" t="n">
        <v>21.27</v>
      </c>
      <c r="T3" t="n">
        <v>25495.4</v>
      </c>
      <c r="U3" t="n">
        <v>0.27</v>
      </c>
      <c r="V3" t="n">
        <v>0.7</v>
      </c>
      <c r="W3" t="n">
        <v>0.24</v>
      </c>
      <c r="X3" t="n">
        <v>1.64</v>
      </c>
      <c r="Y3" t="n">
        <v>0.5</v>
      </c>
      <c r="Z3" t="n">
        <v>10</v>
      </c>
      <c r="AA3" t="n">
        <v>650.7449052044822</v>
      </c>
      <c r="AB3" t="n">
        <v>890.3778881398225</v>
      </c>
      <c r="AC3" t="n">
        <v>805.4014721489718</v>
      </c>
      <c r="AD3" t="n">
        <v>650744.9052044821</v>
      </c>
      <c r="AE3" t="n">
        <v>890377.8881398225</v>
      </c>
      <c r="AF3" t="n">
        <v>1.971888080194755e-06</v>
      </c>
      <c r="AG3" t="n">
        <v>14.69401041666667</v>
      </c>
      <c r="AH3" t="n">
        <v>805401.4721489719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4.7758</v>
      </c>
      <c r="E4" t="n">
        <v>20.94</v>
      </c>
      <c r="F4" t="n">
        <v>16.63</v>
      </c>
      <c r="G4" t="n">
        <v>18.83</v>
      </c>
      <c r="H4" t="n">
        <v>0.3</v>
      </c>
      <c r="I4" t="n">
        <v>53</v>
      </c>
      <c r="J4" t="n">
        <v>179.7</v>
      </c>
      <c r="K4" t="n">
        <v>52.44</v>
      </c>
      <c r="L4" t="n">
        <v>3</v>
      </c>
      <c r="M4" t="n">
        <v>51</v>
      </c>
      <c r="N4" t="n">
        <v>34.26</v>
      </c>
      <c r="O4" t="n">
        <v>22397.24</v>
      </c>
      <c r="P4" t="n">
        <v>216.34</v>
      </c>
      <c r="Q4" t="n">
        <v>198.07</v>
      </c>
      <c r="R4" t="n">
        <v>59.56</v>
      </c>
      <c r="S4" t="n">
        <v>21.27</v>
      </c>
      <c r="T4" t="n">
        <v>16201.92</v>
      </c>
      <c r="U4" t="n">
        <v>0.36</v>
      </c>
      <c r="V4" t="n">
        <v>0.73</v>
      </c>
      <c r="W4" t="n">
        <v>0.19</v>
      </c>
      <c r="X4" t="n">
        <v>1.04</v>
      </c>
      <c r="Y4" t="n">
        <v>0.5</v>
      </c>
      <c r="Z4" t="n">
        <v>10</v>
      </c>
      <c r="AA4" t="n">
        <v>587.0961924184784</v>
      </c>
      <c r="AB4" t="n">
        <v>803.2909113229819</v>
      </c>
      <c r="AC4" t="n">
        <v>726.6259541721907</v>
      </c>
      <c r="AD4" t="n">
        <v>587096.1924184784</v>
      </c>
      <c r="AE4" t="n">
        <v>803290.9113229818</v>
      </c>
      <c r="AF4" t="n">
        <v>2.125955051898347e-06</v>
      </c>
      <c r="AG4" t="n">
        <v>13.6328125</v>
      </c>
      <c r="AH4" t="n">
        <v>726625.9541721907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4.9631</v>
      </c>
      <c r="E5" t="n">
        <v>20.15</v>
      </c>
      <c r="F5" t="n">
        <v>16.34</v>
      </c>
      <c r="G5" t="n">
        <v>25.14</v>
      </c>
      <c r="H5" t="n">
        <v>0.39</v>
      </c>
      <c r="I5" t="n">
        <v>39</v>
      </c>
      <c r="J5" t="n">
        <v>181.19</v>
      </c>
      <c r="K5" t="n">
        <v>52.44</v>
      </c>
      <c r="L5" t="n">
        <v>4</v>
      </c>
      <c r="M5" t="n">
        <v>37</v>
      </c>
      <c r="N5" t="n">
        <v>34.75</v>
      </c>
      <c r="O5" t="n">
        <v>22581.25</v>
      </c>
      <c r="P5" t="n">
        <v>212.18</v>
      </c>
      <c r="Q5" t="n">
        <v>198.04</v>
      </c>
      <c r="R5" t="n">
        <v>50.4</v>
      </c>
      <c r="S5" t="n">
        <v>21.27</v>
      </c>
      <c r="T5" t="n">
        <v>11692.65</v>
      </c>
      <c r="U5" t="n">
        <v>0.42</v>
      </c>
      <c r="V5" t="n">
        <v>0.74</v>
      </c>
      <c r="W5" t="n">
        <v>0.17</v>
      </c>
      <c r="X5" t="n">
        <v>0.75</v>
      </c>
      <c r="Y5" t="n">
        <v>0.5</v>
      </c>
      <c r="Z5" t="n">
        <v>10</v>
      </c>
      <c r="AA5" t="n">
        <v>556.5452979959837</v>
      </c>
      <c r="AB5" t="n">
        <v>761.4898297637861</v>
      </c>
      <c r="AC5" t="n">
        <v>688.8143091688182</v>
      </c>
      <c r="AD5" t="n">
        <v>556545.2979959836</v>
      </c>
      <c r="AE5" t="n">
        <v>761489.8297637862</v>
      </c>
      <c r="AF5" t="n">
        <v>2.20933194817134e-06</v>
      </c>
      <c r="AG5" t="n">
        <v>13.11848958333333</v>
      </c>
      <c r="AH5" t="n">
        <v>688814.3091688182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16.24</v>
      </c>
      <c r="G6" t="n">
        <v>30.45</v>
      </c>
      <c r="H6" t="n">
        <v>0.49</v>
      </c>
      <c r="I6" t="n">
        <v>32</v>
      </c>
      <c r="J6" t="n">
        <v>182.69</v>
      </c>
      <c r="K6" t="n">
        <v>52.44</v>
      </c>
      <c r="L6" t="n">
        <v>5</v>
      </c>
      <c r="M6" t="n">
        <v>30</v>
      </c>
      <c r="N6" t="n">
        <v>35.25</v>
      </c>
      <c r="O6" t="n">
        <v>22766.06</v>
      </c>
      <c r="P6" t="n">
        <v>210.37</v>
      </c>
      <c r="Q6" t="n">
        <v>198.04</v>
      </c>
      <c r="R6" t="n">
        <v>47.47</v>
      </c>
      <c r="S6" t="n">
        <v>21.27</v>
      </c>
      <c r="T6" t="n">
        <v>10262.77</v>
      </c>
      <c r="U6" t="n">
        <v>0.45</v>
      </c>
      <c r="V6" t="n">
        <v>0.75</v>
      </c>
      <c r="W6" t="n">
        <v>0.16</v>
      </c>
      <c r="X6" t="n">
        <v>0.65</v>
      </c>
      <c r="Y6" t="n">
        <v>0.5</v>
      </c>
      <c r="Z6" t="n">
        <v>10</v>
      </c>
      <c r="AA6" t="n">
        <v>548.4734966197301</v>
      </c>
      <c r="AB6" t="n">
        <v>750.4456350180518</v>
      </c>
      <c r="AC6" t="n">
        <v>678.8241568689921</v>
      </c>
      <c r="AD6" t="n">
        <v>548473.4966197301</v>
      </c>
      <c r="AE6" t="n">
        <v>750445.6350180518</v>
      </c>
      <c r="AF6" t="n">
        <v>2.248416259398082e-06</v>
      </c>
      <c r="AG6" t="n">
        <v>12.890625</v>
      </c>
      <c r="AH6" t="n">
        <v>678824.156868992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5.1428</v>
      </c>
      <c r="E7" t="n">
        <v>19.44</v>
      </c>
      <c r="F7" t="n">
        <v>16.1</v>
      </c>
      <c r="G7" t="n">
        <v>37.15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208.22</v>
      </c>
      <c r="Q7" t="n">
        <v>198.04</v>
      </c>
      <c r="R7" t="n">
        <v>43.08</v>
      </c>
      <c r="S7" t="n">
        <v>21.27</v>
      </c>
      <c r="T7" t="n">
        <v>8100.02</v>
      </c>
      <c r="U7" t="n">
        <v>0.49</v>
      </c>
      <c r="V7" t="n">
        <v>0.75</v>
      </c>
      <c r="W7" t="n">
        <v>0.15</v>
      </c>
      <c r="X7" t="n">
        <v>0.51</v>
      </c>
      <c r="Y7" t="n">
        <v>0.5</v>
      </c>
      <c r="Z7" t="n">
        <v>10</v>
      </c>
      <c r="AA7" t="n">
        <v>540.0518954110555</v>
      </c>
      <c r="AB7" t="n">
        <v>738.9228287095196</v>
      </c>
      <c r="AC7" t="n">
        <v>668.401071022186</v>
      </c>
      <c r="AD7" t="n">
        <v>540051.8954110555</v>
      </c>
      <c r="AE7" t="n">
        <v>738922.8287095197</v>
      </c>
      <c r="AF7" t="n">
        <v>2.289325692219695e-06</v>
      </c>
      <c r="AG7" t="n">
        <v>12.65625</v>
      </c>
      <c r="AH7" t="n">
        <v>668401.071022186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5.1865</v>
      </c>
      <c r="E8" t="n">
        <v>19.28</v>
      </c>
      <c r="F8" t="n">
        <v>16.04</v>
      </c>
      <c r="G8" t="n">
        <v>41.85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206.87</v>
      </c>
      <c r="Q8" t="n">
        <v>198.05</v>
      </c>
      <c r="R8" t="n">
        <v>41.26</v>
      </c>
      <c r="S8" t="n">
        <v>21.27</v>
      </c>
      <c r="T8" t="n">
        <v>7203.64</v>
      </c>
      <c r="U8" t="n">
        <v>0.52</v>
      </c>
      <c r="V8" t="n">
        <v>0.76</v>
      </c>
      <c r="W8" t="n">
        <v>0.14</v>
      </c>
      <c r="X8" t="n">
        <v>0.45</v>
      </c>
      <c r="Y8" t="n">
        <v>0.5</v>
      </c>
      <c r="Z8" t="n">
        <v>10</v>
      </c>
      <c r="AA8" t="n">
        <v>535.8395755813201</v>
      </c>
      <c r="AB8" t="n">
        <v>733.1593468840404</v>
      </c>
      <c r="AC8" t="n">
        <v>663.1876478130329</v>
      </c>
      <c r="AD8" t="n">
        <v>535839.5755813201</v>
      </c>
      <c r="AE8" t="n">
        <v>733159.3468840404</v>
      </c>
      <c r="AF8" t="n">
        <v>2.308778817511365e-06</v>
      </c>
      <c r="AG8" t="n">
        <v>12.55208333333333</v>
      </c>
      <c r="AH8" t="n">
        <v>663187.6478130328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5.2332</v>
      </c>
      <c r="E9" t="n">
        <v>19.11</v>
      </c>
      <c r="F9" t="n">
        <v>15.98</v>
      </c>
      <c r="G9" t="n">
        <v>47.93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205.98</v>
      </c>
      <c r="Q9" t="n">
        <v>198.04</v>
      </c>
      <c r="R9" t="n">
        <v>39.1</v>
      </c>
      <c r="S9" t="n">
        <v>21.27</v>
      </c>
      <c r="T9" t="n">
        <v>6135.65</v>
      </c>
      <c r="U9" t="n">
        <v>0.54</v>
      </c>
      <c r="V9" t="n">
        <v>0.76</v>
      </c>
      <c r="W9" t="n">
        <v>0.14</v>
      </c>
      <c r="X9" t="n">
        <v>0.38</v>
      </c>
      <c r="Y9" t="n">
        <v>0.5</v>
      </c>
      <c r="Z9" t="n">
        <v>10</v>
      </c>
      <c r="AA9" t="n">
        <v>520.0233085853997</v>
      </c>
      <c r="AB9" t="n">
        <v>711.518832615768</v>
      </c>
      <c r="AC9" t="n">
        <v>643.6124738538718</v>
      </c>
      <c r="AD9" t="n">
        <v>520023.3085853998</v>
      </c>
      <c r="AE9" t="n">
        <v>711518.8326157681</v>
      </c>
      <c r="AF9" t="n">
        <v>2.32956739762855e-06</v>
      </c>
      <c r="AG9" t="n">
        <v>12.44140625</v>
      </c>
      <c r="AH9" t="n">
        <v>643612.4738538718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5.2584</v>
      </c>
      <c r="E10" t="n">
        <v>19.02</v>
      </c>
      <c r="F10" t="n">
        <v>15.96</v>
      </c>
      <c r="G10" t="n">
        <v>53.19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205.43</v>
      </c>
      <c r="Q10" t="n">
        <v>198.05</v>
      </c>
      <c r="R10" t="n">
        <v>38.61</v>
      </c>
      <c r="S10" t="n">
        <v>21.27</v>
      </c>
      <c r="T10" t="n">
        <v>5904.69</v>
      </c>
      <c r="U10" t="n">
        <v>0.55</v>
      </c>
      <c r="V10" t="n">
        <v>0.76</v>
      </c>
      <c r="W10" t="n">
        <v>0.14</v>
      </c>
      <c r="X10" t="n">
        <v>0.36</v>
      </c>
      <c r="Y10" t="n">
        <v>0.5</v>
      </c>
      <c r="Z10" t="n">
        <v>10</v>
      </c>
      <c r="AA10" t="n">
        <v>517.9711863118747</v>
      </c>
      <c r="AB10" t="n">
        <v>708.7110283878858</v>
      </c>
      <c r="AC10" t="n">
        <v>641.0726425207207</v>
      </c>
      <c r="AD10" t="n">
        <v>517971.1863118747</v>
      </c>
      <c r="AE10" t="n">
        <v>708711.0283878858</v>
      </c>
      <c r="AF10" t="n">
        <v>2.340785218162877e-06</v>
      </c>
      <c r="AG10" t="n">
        <v>12.3828125</v>
      </c>
      <c r="AH10" t="n">
        <v>641072.6425207207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5.2944</v>
      </c>
      <c r="E11" t="n">
        <v>18.89</v>
      </c>
      <c r="F11" t="n">
        <v>15.9</v>
      </c>
      <c r="G11" t="n">
        <v>59.62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14</v>
      </c>
      <c r="N11" t="n">
        <v>37.82</v>
      </c>
      <c r="O11" t="n">
        <v>23699.85</v>
      </c>
      <c r="P11" t="n">
        <v>204.02</v>
      </c>
      <c r="Q11" t="n">
        <v>198.04</v>
      </c>
      <c r="R11" t="n">
        <v>36.7</v>
      </c>
      <c r="S11" t="n">
        <v>21.27</v>
      </c>
      <c r="T11" t="n">
        <v>4958.88</v>
      </c>
      <c r="U11" t="n">
        <v>0.58</v>
      </c>
      <c r="V11" t="n">
        <v>0.76</v>
      </c>
      <c r="W11" t="n">
        <v>0.13</v>
      </c>
      <c r="X11" t="n">
        <v>0.3</v>
      </c>
      <c r="Y11" t="n">
        <v>0.5</v>
      </c>
      <c r="Z11" t="n">
        <v>10</v>
      </c>
      <c r="AA11" t="n">
        <v>514.2848327192539</v>
      </c>
      <c r="AB11" t="n">
        <v>703.6671967720196</v>
      </c>
      <c r="AC11" t="n">
        <v>636.5101871152106</v>
      </c>
      <c r="AD11" t="n">
        <v>514284.832719254</v>
      </c>
      <c r="AE11" t="n">
        <v>703667.1967720196</v>
      </c>
      <c r="AF11" t="n">
        <v>2.356810676069058e-06</v>
      </c>
      <c r="AG11" t="n">
        <v>12.29817708333333</v>
      </c>
      <c r="AH11" t="n">
        <v>636510.1871152106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5.3086</v>
      </c>
      <c r="E12" t="n">
        <v>18.84</v>
      </c>
      <c r="F12" t="n">
        <v>15.88</v>
      </c>
      <c r="G12" t="n">
        <v>63.53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203.4</v>
      </c>
      <c r="Q12" t="n">
        <v>198.05</v>
      </c>
      <c r="R12" t="n">
        <v>36.34</v>
      </c>
      <c r="S12" t="n">
        <v>21.27</v>
      </c>
      <c r="T12" t="n">
        <v>4784.16</v>
      </c>
      <c r="U12" t="n">
        <v>0.59</v>
      </c>
      <c r="V12" t="n">
        <v>0.76</v>
      </c>
      <c r="W12" t="n">
        <v>0.13</v>
      </c>
      <c r="X12" t="n">
        <v>0.29</v>
      </c>
      <c r="Y12" t="n">
        <v>0.5</v>
      </c>
      <c r="Z12" t="n">
        <v>10</v>
      </c>
      <c r="AA12" t="n">
        <v>512.7961828843349</v>
      </c>
      <c r="AB12" t="n">
        <v>701.6303603932876</v>
      </c>
      <c r="AC12" t="n">
        <v>634.6677435417471</v>
      </c>
      <c r="AD12" t="n">
        <v>512796.1828843349</v>
      </c>
      <c r="AE12" t="n">
        <v>701630.3603932876</v>
      </c>
      <c r="AF12" t="n">
        <v>2.36313182890983e-06</v>
      </c>
      <c r="AG12" t="n">
        <v>12.265625</v>
      </c>
      <c r="AH12" t="n">
        <v>634667.7435417471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5.3241</v>
      </c>
      <c r="E13" t="n">
        <v>18.78</v>
      </c>
      <c r="F13" t="n">
        <v>15.86</v>
      </c>
      <c r="G13" t="n">
        <v>67.98999999999999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203.22</v>
      </c>
      <c r="Q13" t="n">
        <v>198.05</v>
      </c>
      <c r="R13" t="n">
        <v>35.72</v>
      </c>
      <c r="S13" t="n">
        <v>21.27</v>
      </c>
      <c r="T13" t="n">
        <v>4478.93</v>
      </c>
      <c r="U13" t="n">
        <v>0.6</v>
      </c>
      <c r="V13" t="n">
        <v>0.76</v>
      </c>
      <c r="W13" t="n">
        <v>0.13</v>
      </c>
      <c r="X13" t="n">
        <v>0.27</v>
      </c>
      <c r="Y13" t="n">
        <v>0.5</v>
      </c>
      <c r="Z13" t="n">
        <v>10</v>
      </c>
      <c r="AA13" t="n">
        <v>511.6965835261209</v>
      </c>
      <c r="AB13" t="n">
        <v>700.125840040479</v>
      </c>
      <c r="AC13" t="n">
        <v>633.3068124998032</v>
      </c>
      <c r="AD13" t="n">
        <v>511696.5835261209</v>
      </c>
      <c r="AE13" t="n">
        <v>700125.8400404791</v>
      </c>
      <c r="AF13" t="n">
        <v>2.370031678841657e-06</v>
      </c>
      <c r="AG13" t="n">
        <v>12.2265625</v>
      </c>
      <c r="AH13" t="n">
        <v>633306.8124998031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5.3478</v>
      </c>
      <c r="E14" t="n">
        <v>18.7</v>
      </c>
      <c r="F14" t="n">
        <v>15.82</v>
      </c>
      <c r="G14" t="n">
        <v>73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201.79</v>
      </c>
      <c r="Q14" t="n">
        <v>198.04</v>
      </c>
      <c r="R14" t="n">
        <v>34.28</v>
      </c>
      <c r="S14" t="n">
        <v>21.27</v>
      </c>
      <c r="T14" t="n">
        <v>3761.53</v>
      </c>
      <c r="U14" t="n">
        <v>0.62</v>
      </c>
      <c r="V14" t="n">
        <v>0.77</v>
      </c>
      <c r="W14" t="n">
        <v>0.12</v>
      </c>
      <c r="X14" t="n">
        <v>0.22</v>
      </c>
      <c r="Y14" t="n">
        <v>0.5</v>
      </c>
      <c r="Z14" t="n">
        <v>10</v>
      </c>
      <c r="AA14" t="n">
        <v>508.8088756737624</v>
      </c>
      <c r="AB14" t="n">
        <v>696.1747507602032</v>
      </c>
      <c r="AC14" t="n">
        <v>629.7328096350481</v>
      </c>
      <c r="AD14" t="n">
        <v>508808.8756737624</v>
      </c>
      <c r="AE14" t="n">
        <v>696174.7507602032</v>
      </c>
      <c r="AF14" t="n">
        <v>2.380581771963227e-06</v>
      </c>
      <c r="AG14" t="n">
        <v>12.17447916666667</v>
      </c>
      <c r="AH14" t="n">
        <v>629732.809635048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5.3556</v>
      </c>
      <c r="E15" t="n">
        <v>18.67</v>
      </c>
      <c r="F15" t="n">
        <v>15.82</v>
      </c>
      <c r="G15" t="n">
        <v>79.12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202.09</v>
      </c>
      <c r="Q15" t="n">
        <v>198.05</v>
      </c>
      <c r="R15" t="n">
        <v>34.44</v>
      </c>
      <c r="S15" t="n">
        <v>21.27</v>
      </c>
      <c r="T15" t="n">
        <v>3850.19</v>
      </c>
      <c r="U15" t="n">
        <v>0.62</v>
      </c>
      <c r="V15" t="n">
        <v>0.77</v>
      </c>
      <c r="W15" t="n">
        <v>0.13</v>
      </c>
      <c r="X15" t="n">
        <v>0.23</v>
      </c>
      <c r="Y15" t="n">
        <v>0.5</v>
      </c>
      <c r="Z15" t="n">
        <v>10</v>
      </c>
      <c r="AA15" t="n">
        <v>508.707991068327</v>
      </c>
      <c r="AB15" t="n">
        <v>696.0367159923317</v>
      </c>
      <c r="AC15" t="n">
        <v>629.6079487116891</v>
      </c>
      <c r="AD15" t="n">
        <v>508707.991068327</v>
      </c>
      <c r="AE15" t="n">
        <v>696036.7159923316</v>
      </c>
      <c r="AF15" t="n">
        <v>2.384053954509566e-06</v>
      </c>
      <c r="AG15" t="n">
        <v>12.15494791666667</v>
      </c>
      <c r="AH15" t="n">
        <v>629607.9487116891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5.3709</v>
      </c>
      <c r="E16" t="n">
        <v>18.62</v>
      </c>
      <c r="F16" t="n">
        <v>15.81</v>
      </c>
      <c r="G16" t="n">
        <v>86.22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201.44</v>
      </c>
      <c r="Q16" t="n">
        <v>198.04</v>
      </c>
      <c r="R16" t="n">
        <v>33.9</v>
      </c>
      <c r="S16" t="n">
        <v>21.27</v>
      </c>
      <c r="T16" t="n">
        <v>3585.34</v>
      </c>
      <c r="U16" t="n">
        <v>0.63</v>
      </c>
      <c r="V16" t="n">
        <v>0.77</v>
      </c>
      <c r="W16" t="n">
        <v>0.13</v>
      </c>
      <c r="X16" t="n">
        <v>0.21</v>
      </c>
      <c r="Y16" t="n">
        <v>0.5</v>
      </c>
      <c r="Z16" t="n">
        <v>10</v>
      </c>
      <c r="AA16" t="n">
        <v>507.2100146562879</v>
      </c>
      <c r="AB16" t="n">
        <v>693.9871185793246</v>
      </c>
      <c r="AC16" t="n">
        <v>627.7539619991514</v>
      </c>
      <c r="AD16" t="n">
        <v>507210.0146562879</v>
      </c>
      <c r="AE16" t="n">
        <v>693987.1185793246</v>
      </c>
      <c r="AF16" t="n">
        <v>2.390864774119693e-06</v>
      </c>
      <c r="AG16" t="n">
        <v>12.12239583333333</v>
      </c>
      <c r="AH16" t="n">
        <v>627753.9619991514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5.3914</v>
      </c>
      <c r="E17" t="n">
        <v>18.55</v>
      </c>
      <c r="F17" t="n">
        <v>15.77</v>
      </c>
      <c r="G17" t="n">
        <v>94.63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200.54</v>
      </c>
      <c r="Q17" t="n">
        <v>198.04</v>
      </c>
      <c r="R17" t="n">
        <v>32.83</v>
      </c>
      <c r="S17" t="n">
        <v>21.27</v>
      </c>
      <c r="T17" t="n">
        <v>3054.13</v>
      </c>
      <c r="U17" t="n">
        <v>0.65</v>
      </c>
      <c r="V17" t="n">
        <v>0.77</v>
      </c>
      <c r="W17" t="n">
        <v>0.12</v>
      </c>
      <c r="X17" t="n">
        <v>0.18</v>
      </c>
      <c r="Y17" t="n">
        <v>0.5</v>
      </c>
      <c r="Z17" t="n">
        <v>10</v>
      </c>
      <c r="AA17" t="n">
        <v>505.064748005967</v>
      </c>
      <c r="AB17" t="n">
        <v>691.0518701058705</v>
      </c>
      <c r="AC17" t="n">
        <v>625.0988495203567</v>
      </c>
      <c r="AD17" t="n">
        <v>505064.748005967</v>
      </c>
      <c r="AE17" t="n">
        <v>691051.8701058705</v>
      </c>
      <c r="AF17" t="n">
        <v>2.399990382094047e-06</v>
      </c>
      <c r="AG17" t="n">
        <v>12.07682291666667</v>
      </c>
      <c r="AH17" t="n">
        <v>625098.8495203566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5.4038</v>
      </c>
      <c r="E18" t="n">
        <v>18.51</v>
      </c>
      <c r="F18" t="n">
        <v>15.73</v>
      </c>
      <c r="G18" t="n">
        <v>94.38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200.26</v>
      </c>
      <c r="Q18" t="n">
        <v>198.04</v>
      </c>
      <c r="R18" t="n">
        <v>31.37</v>
      </c>
      <c r="S18" t="n">
        <v>21.27</v>
      </c>
      <c r="T18" t="n">
        <v>2324.51</v>
      </c>
      <c r="U18" t="n">
        <v>0.68</v>
      </c>
      <c r="V18" t="n">
        <v>0.77</v>
      </c>
      <c r="W18" t="n">
        <v>0.12</v>
      </c>
      <c r="X18" t="n">
        <v>0.14</v>
      </c>
      <c r="Y18" t="n">
        <v>0.5</v>
      </c>
      <c r="Z18" t="n">
        <v>10</v>
      </c>
      <c r="AA18" t="n">
        <v>503.9688769327263</v>
      </c>
      <c r="AB18" t="n">
        <v>689.5524509570431</v>
      </c>
      <c r="AC18" t="n">
        <v>623.7425328306454</v>
      </c>
      <c r="AD18" t="n">
        <v>503968.8769327264</v>
      </c>
      <c r="AE18" t="n">
        <v>689552.4509570431</v>
      </c>
      <c r="AF18" t="n">
        <v>2.405510262039509e-06</v>
      </c>
      <c r="AG18" t="n">
        <v>12.05078125</v>
      </c>
      <c r="AH18" t="n">
        <v>623742.5328306453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5.4039</v>
      </c>
      <c r="E19" t="n">
        <v>18.5</v>
      </c>
      <c r="F19" t="n">
        <v>15.76</v>
      </c>
      <c r="G19" t="n">
        <v>105.1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199.65</v>
      </c>
      <c r="Q19" t="n">
        <v>198.04</v>
      </c>
      <c r="R19" t="n">
        <v>32.6</v>
      </c>
      <c r="S19" t="n">
        <v>21.27</v>
      </c>
      <c r="T19" t="n">
        <v>2943.67</v>
      </c>
      <c r="U19" t="n">
        <v>0.65</v>
      </c>
      <c r="V19" t="n">
        <v>0.77</v>
      </c>
      <c r="W19" t="n">
        <v>0.12</v>
      </c>
      <c r="X19" t="n">
        <v>0.17</v>
      </c>
      <c r="Y19" t="n">
        <v>0.5</v>
      </c>
      <c r="Z19" t="n">
        <v>10</v>
      </c>
      <c r="AA19" t="n">
        <v>503.4869461503426</v>
      </c>
      <c r="AB19" t="n">
        <v>688.8930519993</v>
      </c>
      <c r="AC19" t="n">
        <v>623.146065983957</v>
      </c>
      <c r="AD19" t="n">
        <v>503486.9461503426</v>
      </c>
      <c r="AE19" t="n">
        <v>688893.0519993</v>
      </c>
      <c r="AF19" t="n">
        <v>2.40555477720036e-06</v>
      </c>
      <c r="AG19" t="n">
        <v>12.04427083333333</v>
      </c>
      <c r="AH19" t="n">
        <v>623146.065983957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5.4042</v>
      </c>
      <c r="E20" t="n">
        <v>18.5</v>
      </c>
      <c r="F20" t="n">
        <v>15.76</v>
      </c>
      <c r="G20" t="n">
        <v>105.09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200.16</v>
      </c>
      <c r="Q20" t="n">
        <v>198.04</v>
      </c>
      <c r="R20" t="n">
        <v>32.59</v>
      </c>
      <c r="S20" t="n">
        <v>21.27</v>
      </c>
      <c r="T20" t="n">
        <v>2936.42</v>
      </c>
      <c r="U20" t="n">
        <v>0.65</v>
      </c>
      <c r="V20" t="n">
        <v>0.77</v>
      </c>
      <c r="W20" t="n">
        <v>0.12</v>
      </c>
      <c r="X20" t="n">
        <v>0.17</v>
      </c>
      <c r="Y20" t="n">
        <v>0.5</v>
      </c>
      <c r="Z20" t="n">
        <v>10</v>
      </c>
      <c r="AA20" t="n">
        <v>503.9853405365122</v>
      </c>
      <c r="AB20" t="n">
        <v>689.5749771860658</v>
      </c>
      <c r="AC20" t="n">
        <v>623.7629091879859</v>
      </c>
      <c r="AD20" t="n">
        <v>503985.3405365122</v>
      </c>
      <c r="AE20" t="n">
        <v>689574.9771860657</v>
      </c>
      <c r="AF20" t="n">
        <v>2.405688322682911e-06</v>
      </c>
      <c r="AG20" t="n">
        <v>12.04427083333333</v>
      </c>
      <c r="AH20" t="n">
        <v>623762.9091879859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5.4058</v>
      </c>
      <c r="E21" t="n">
        <v>18.5</v>
      </c>
      <c r="F21" t="n">
        <v>15.76</v>
      </c>
      <c r="G21" t="n">
        <v>105.05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199.14</v>
      </c>
      <c r="Q21" t="n">
        <v>198.04</v>
      </c>
      <c r="R21" t="n">
        <v>32.4</v>
      </c>
      <c r="S21" t="n">
        <v>21.27</v>
      </c>
      <c r="T21" t="n">
        <v>2843.5</v>
      </c>
      <c r="U21" t="n">
        <v>0.66</v>
      </c>
      <c r="V21" t="n">
        <v>0.77</v>
      </c>
      <c r="W21" t="n">
        <v>0.12</v>
      </c>
      <c r="X21" t="n">
        <v>0.16</v>
      </c>
      <c r="Y21" t="n">
        <v>0.5</v>
      </c>
      <c r="Z21" t="n">
        <v>10</v>
      </c>
      <c r="AA21" t="n">
        <v>502.8774933879855</v>
      </c>
      <c r="AB21" t="n">
        <v>688.0591718426847</v>
      </c>
      <c r="AC21" t="n">
        <v>622.3917701791311</v>
      </c>
      <c r="AD21" t="n">
        <v>502877.4933879855</v>
      </c>
      <c r="AE21" t="n">
        <v>688059.1718426847</v>
      </c>
      <c r="AF21" t="n">
        <v>2.406400565256519e-06</v>
      </c>
      <c r="AG21" t="n">
        <v>12.04427083333333</v>
      </c>
      <c r="AH21" t="n">
        <v>622391.7701791311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5.4336</v>
      </c>
      <c r="E22" t="n">
        <v>18.4</v>
      </c>
      <c r="F22" t="n">
        <v>15.7</v>
      </c>
      <c r="G22" t="n">
        <v>117.74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198.6</v>
      </c>
      <c r="Q22" t="n">
        <v>198.04</v>
      </c>
      <c r="R22" t="n">
        <v>30.39</v>
      </c>
      <c r="S22" t="n">
        <v>21.27</v>
      </c>
      <c r="T22" t="n">
        <v>1843.32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500.4977809493036</v>
      </c>
      <c r="AB22" t="n">
        <v>684.8031442985769</v>
      </c>
      <c r="AC22" t="n">
        <v>619.4464933339693</v>
      </c>
      <c r="AD22" t="n">
        <v>500497.7809493036</v>
      </c>
      <c r="AE22" t="n">
        <v>684803.1442985769</v>
      </c>
      <c r="AF22" t="n">
        <v>2.418775779972959e-06</v>
      </c>
      <c r="AG22" t="n">
        <v>11.97916666666667</v>
      </c>
      <c r="AH22" t="n">
        <v>619446.4933339694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5.4216</v>
      </c>
      <c r="E23" t="n">
        <v>18.44</v>
      </c>
      <c r="F23" t="n">
        <v>15.74</v>
      </c>
      <c r="G23" t="n">
        <v>118.05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198.96</v>
      </c>
      <c r="Q23" t="n">
        <v>198.05</v>
      </c>
      <c r="R23" t="n">
        <v>31.86</v>
      </c>
      <c r="S23" t="n">
        <v>21.27</v>
      </c>
      <c r="T23" t="n">
        <v>2575.63</v>
      </c>
      <c r="U23" t="n">
        <v>0.67</v>
      </c>
      <c r="V23" t="n">
        <v>0.77</v>
      </c>
      <c r="W23" t="n">
        <v>0.12</v>
      </c>
      <c r="X23" t="n">
        <v>0.15</v>
      </c>
      <c r="Y23" t="n">
        <v>0.5</v>
      </c>
      <c r="Z23" t="n">
        <v>10</v>
      </c>
      <c r="AA23" t="n">
        <v>501.8109391701429</v>
      </c>
      <c r="AB23" t="n">
        <v>686.5998653087812</v>
      </c>
      <c r="AC23" t="n">
        <v>621.0717378126735</v>
      </c>
      <c r="AD23" t="n">
        <v>501810.9391701429</v>
      </c>
      <c r="AE23" t="n">
        <v>686599.8653087812</v>
      </c>
      <c r="AF23" t="n">
        <v>2.413433960670899e-06</v>
      </c>
      <c r="AG23" t="n">
        <v>12.00520833333333</v>
      </c>
      <c r="AH23" t="n">
        <v>621071.7378126736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5.4206</v>
      </c>
      <c r="E24" t="n">
        <v>18.45</v>
      </c>
      <c r="F24" t="n">
        <v>15.74</v>
      </c>
      <c r="G24" t="n">
        <v>118.07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198.15</v>
      </c>
      <c r="Q24" t="n">
        <v>198.04</v>
      </c>
      <c r="R24" t="n">
        <v>31.94</v>
      </c>
      <c r="S24" t="n">
        <v>21.27</v>
      </c>
      <c r="T24" t="n">
        <v>2617.87</v>
      </c>
      <c r="U24" t="n">
        <v>0.67</v>
      </c>
      <c r="V24" t="n">
        <v>0.77</v>
      </c>
      <c r="W24" t="n">
        <v>0.12</v>
      </c>
      <c r="X24" t="n">
        <v>0.15</v>
      </c>
      <c r="Y24" t="n">
        <v>0.5</v>
      </c>
      <c r="Z24" t="n">
        <v>10</v>
      </c>
      <c r="AA24" t="n">
        <v>501.0478484874052</v>
      </c>
      <c r="AB24" t="n">
        <v>685.5557709714744</v>
      </c>
      <c r="AC24" t="n">
        <v>620.1272903735238</v>
      </c>
      <c r="AD24" t="n">
        <v>501047.8484874052</v>
      </c>
      <c r="AE24" t="n">
        <v>685555.7709714745</v>
      </c>
      <c r="AF24" t="n">
        <v>2.412988809062394e-06</v>
      </c>
      <c r="AG24" t="n">
        <v>12.01171875</v>
      </c>
      <c r="AH24" t="n">
        <v>620127.2903735238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5.4395</v>
      </c>
      <c r="E25" t="n">
        <v>18.38</v>
      </c>
      <c r="F25" t="n">
        <v>15.71</v>
      </c>
      <c r="G25" t="n">
        <v>134.7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197.26</v>
      </c>
      <c r="Q25" t="n">
        <v>198.04</v>
      </c>
      <c r="R25" t="n">
        <v>31.04</v>
      </c>
      <c r="S25" t="n">
        <v>21.27</v>
      </c>
      <c r="T25" t="n">
        <v>2171.54</v>
      </c>
      <c r="U25" t="n">
        <v>0.6899999999999999</v>
      </c>
      <c r="V25" t="n">
        <v>0.77</v>
      </c>
      <c r="W25" t="n">
        <v>0.12</v>
      </c>
      <c r="X25" t="n">
        <v>0.12</v>
      </c>
      <c r="Y25" t="n">
        <v>0.5</v>
      </c>
      <c r="Z25" t="n">
        <v>10</v>
      </c>
      <c r="AA25" t="n">
        <v>498.9093566492052</v>
      </c>
      <c r="AB25" t="n">
        <v>682.6297920948479</v>
      </c>
      <c r="AC25" t="n">
        <v>617.4805628142453</v>
      </c>
      <c r="AD25" t="n">
        <v>498909.3566492052</v>
      </c>
      <c r="AE25" t="n">
        <v>682629.7920948479</v>
      </c>
      <c r="AF25" t="n">
        <v>2.421402174463139e-06</v>
      </c>
      <c r="AG25" t="n">
        <v>11.96614583333333</v>
      </c>
      <c r="AH25" t="n">
        <v>617480.5628142453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5.4483</v>
      </c>
      <c r="E26" t="n">
        <v>18.35</v>
      </c>
      <c r="F26" t="n">
        <v>15.69</v>
      </c>
      <c r="G26" t="n">
        <v>134.44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197.31</v>
      </c>
      <c r="Q26" t="n">
        <v>198.04</v>
      </c>
      <c r="R26" t="n">
        <v>30.03</v>
      </c>
      <c r="S26" t="n">
        <v>21.27</v>
      </c>
      <c r="T26" t="n">
        <v>1668.08</v>
      </c>
      <c r="U26" t="n">
        <v>0.71</v>
      </c>
      <c r="V26" t="n">
        <v>0.77</v>
      </c>
      <c r="W26" t="n">
        <v>0.12</v>
      </c>
      <c r="X26" t="n">
        <v>0.09</v>
      </c>
      <c r="Y26" t="n">
        <v>0.5</v>
      </c>
      <c r="Z26" t="n">
        <v>10</v>
      </c>
      <c r="AA26" t="n">
        <v>498.4341889794963</v>
      </c>
      <c r="AB26" t="n">
        <v>681.979646726234</v>
      </c>
      <c r="AC26" t="n">
        <v>616.8924664071272</v>
      </c>
      <c r="AD26" t="n">
        <v>498434.1889794963</v>
      </c>
      <c r="AE26" t="n">
        <v>681979.646726234</v>
      </c>
      <c r="AF26" t="n">
        <v>2.425319508617983e-06</v>
      </c>
      <c r="AG26" t="n">
        <v>11.94661458333333</v>
      </c>
      <c r="AH26" t="n">
        <v>616892.4664071272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5.4387</v>
      </c>
      <c r="E27" t="n">
        <v>18.39</v>
      </c>
      <c r="F27" t="n">
        <v>15.72</v>
      </c>
      <c r="G27" t="n">
        <v>134.72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197.74</v>
      </c>
      <c r="Q27" t="n">
        <v>198.04</v>
      </c>
      <c r="R27" t="n">
        <v>31.11</v>
      </c>
      <c r="S27" t="n">
        <v>21.27</v>
      </c>
      <c r="T27" t="n">
        <v>2208.37</v>
      </c>
      <c r="U27" t="n">
        <v>0.68</v>
      </c>
      <c r="V27" t="n">
        <v>0.77</v>
      </c>
      <c r="W27" t="n">
        <v>0.12</v>
      </c>
      <c r="X27" t="n">
        <v>0.12</v>
      </c>
      <c r="Y27" t="n">
        <v>0.5</v>
      </c>
      <c r="Z27" t="n">
        <v>10</v>
      </c>
      <c r="AA27" t="n">
        <v>499.4747070353465</v>
      </c>
      <c r="AB27" t="n">
        <v>683.4033294346651</v>
      </c>
      <c r="AC27" t="n">
        <v>618.1802748360169</v>
      </c>
      <c r="AD27" t="n">
        <v>499474.7070353465</v>
      </c>
      <c r="AE27" t="n">
        <v>683403.3294346652</v>
      </c>
      <c r="AF27" t="n">
        <v>2.421046053176335e-06</v>
      </c>
      <c r="AG27" t="n">
        <v>11.97265625</v>
      </c>
      <c r="AH27" t="n">
        <v>618180.2748360169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5.4358</v>
      </c>
      <c r="E28" t="n">
        <v>18.4</v>
      </c>
      <c r="F28" t="n">
        <v>15.73</v>
      </c>
      <c r="G28" t="n">
        <v>134.8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197.06</v>
      </c>
      <c r="Q28" t="n">
        <v>198.04</v>
      </c>
      <c r="R28" t="n">
        <v>31.43</v>
      </c>
      <c r="S28" t="n">
        <v>21.27</v>
      </c>
      <c r="T28" t="n">
        <v>2369.38</v>
      </c>
      <c r="U28" t="n">
        <v>0.68</v>
      </c>
      <c r="V28" t="n">
        <v>0.77</v>
      </c>
      <c r="W28" t="n">
        <v>0.12</v>
      </c>
      <c r="X28" t="n">
        <v>0.13</v>
      </c>
      <c r="Y28" t="n">
        <v>0.5</v>
      </c>
      <c r="Z28" t="n">
        <v>10</v>
      </c>
      <c r="AA28" t="n">
        <v>498.983209099642</v>
      </c>
      <c r="AB28" t="n">
        <v>682.7308402756757</v>
      </c>
      <c r="AC28" t="n">
        <v>617.571967098517</v>
      </c>
      <c r="AD28" t="n">
        <v>498983.209099642</v>
      </c>
      <c r="AE28" t="n">
        <v>682730.8402756758</v>
      </c>
      <c r="AF28" t="n">
        <v>2.41975511351167e-06</v>
      </c>
      <c r="AG28" t="n">
        <v>11.97916666666667</v>
      </c>
      <c r="AH28" t="n">
        <v>617571.967098517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5.4562</v>
      </c>
      <c r="E29" t="n">
        <v>18.33</v>
      </c>
      <c r="F29" t="n">
        <v>15.69</v>
      </c>
      <c r="G29" t="n">
        <v>156.94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4</v>
      </c>
      <c r="N29" t="n">
        <v>48.35</v>
      </c>
      <c r="O29" t="n">
        <v>27218.26</v>
      </c>
      <c r="P29" t="n">
        <v>195.54</v>
      </c>
      <c r="Q29" t="n">
        <v>198.04</v>
      </c>
      <c r="R29" t="n">
        <v>30.38</v>
      </c>
      <c r="S29" t="n">
        <v>21.27</v>
      </c>
      <c r="T29" t="n">
        <v>1847.21</v>
      </c>
      <c r="U29" t="n">
        <v>0.7</v>
      </c>
      <c r="V29" t="n">
        <v>0.77</v>
      </c>
      <c r="W29" t="n">
        <v>0.12</v>
      </c>
      <c r="X29" t="n">
        <v>0.1</v>
      </c>
      <c r="Y29" t="n">
        <v>0.5</v>
      </c>
      <c r="Z29" t="n">
        <v>10</v>
      </c>
      <c r="AA29" t="n">
        <v>496.2802362317846</v>
      </c>
      <c r="AB29" t="n">
        <v>679.0325135511263</v>
      </c>
      <c r="AC29" t="n">
        <v>614.2266034859244</v>
      </c>
      <c r="AD29" t="n">
        <v>496280.2362317846</v>
      </c>
      <c r="AE29" t="n">
        <v>679032.5135511262</v>
      </c>
      <c r="AF29" t="n">
        <v>2.428836206325173e-06</v>
      </c>
      <c r="AG29" t="n">
        <v>11.93359375</v>
      </c>
      <c r="AH29" t="n">
        <v>614226.6034859244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5.4636</v>
      </c>
      <c r="E30" t="n">
        <v>18.3</v>
      </c>
      <c r="F30" t="n">
        <v>15.67</v>
      </c>
      <c r="G30" t="n">
        <v>156.69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4</v>
      </c>
      <c r="N30" t="n">
        <v>49</v>
      </c>
      <c r="O30" t="n">
        <v>27421.64</v>
      </c>
      <c r="P30" t="n">
        <v>195.84</v>
      </c>
      <c r="Q30" t="n">
        <v>198.05</v>
      </c>
      <c r="R30" t="n">
        <v>29.57</v>
      </c>
      <c r="S30" t="n">
        <v>21.27</v>
      </c>
      <c r="T30" t="n">
        <v>1440.73</v>
      </c>
      <c r="U30" t="n">
        <v>0.72</v>
      </c>
      <c r="V30" t="n">
        <v>0.77</v>
      </c>
      <c r="W30" t="n">
        <v>0.12</v>
      </c>
      <c r="X30" t="n">
        <v>0.07000000000000001</v>
      </c>
      <c r="Y30" t="n">
        <v>0.5</v>
      </c>
      <c r="Z30" t="n">
        <v>10</v>
      </c>
      <c r="AA30" t="n">
        <v>496.1278593465164</v>
      </c>
      <c r="AB30" t="n">
        <v>678.8240247743086</v>
      </c>
      <c r="AC30" t="n">
        <v>614.0380125853504</v>
      </c>
      <c r="AD30" t="n">
        <v>496127.8593465164</v>
      </c>
      <c r="AE30" t="n">
        <v>678824.0247743085</v>
      </c>
      <c r="AF30" t="n">
        <v>2.43213032822811e-06</v>
      </c>
      <c r="AG30" t="n">
        <v>11.9140625</v>
      </c>
      <c r="AH30" t="n">
        <v>614038.0125853504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5.4557</v>
      </c>
      <c r="E31" t="n">
        <v>18.33</v>
      </c>
      <c r="F31" t="n">
        <v>15.7</v>
      </c>
      <c r="G31" t="n">
        <v>156.96</v>
      </c>
      <c r="H31" t="n">
        <v>2.4</v>
      </c>
      <c r="I31" t="n">
        <v>6</v>
      </c>
      <c r="J31" t="n">
        <v>222.1</v>
      </c>
      <c r="K31" t="n">
        <v>52.44</v>
      </c>
      <c r="L31" t="n">
        <v>30</v>
      </c>
      <c r="M31" t="n">
        <v>4</v>
      </c>
      <c r="N31" t="n">
        <v>49.65</v>
      </c>
      <c r="O31" t="n">
        <v>27625.93</v>
      </c>
      <c r="P31" t="n">
        <v>196.5</v>
      </c>
      <c r="Q31" t="n">
        <v>198.04</v>
      </c>
      <c r="R31" t="n">
        <v>30.41</v>
      </c>
      <c r="S31" t="n">
        <v>21.27</v>
      </c>
      <c r="T31" t="n">
        <v>1861.18</v>
      </c>
      <c r="U31" t="n">
        <v>0.7</v>
      </c>
      <c r="V31" t="n">
        <v>0.77</v>
      </c>
      <c r="W31" t="n">
        <v>0.12</v>
      </c>
      <c r="X31" t="n">
        <v>0.1</v>
      </c>
      <c r="Y31" t="n">
        <v>0.5</v>
      </c>
      <c r="Z31" t="n">
        <v>10</v>
      </c>
      <c r="AA31" t="n">
        <v>497.3075916341743</v>
      </c>
      <c r="AB31" t="n">
        <v>680.4381865363974</v>
      </c>
      <c r="AC31" t="n">
        <v>615.4981210143557</v>
      </c>
      <c r="AD31" t="n">
        <v>497307.5916341743</v>
      </c>
      <c r="AE31" t="n">
        <v>680438.1865363974</v>
      </c>
      <c r="AF31" t="n">
        <v>2.42861363052092e-06</v>
      </c>
      <c r="AG31" t="n">
        <v>11.93359375</v>
      </c>
      <c r="AH31" t="n">
        <v>615498.1210143557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5.454</v>
      </c>
      <c r="E32" t="n">
        <v>18.34</v>
      </c>
      <c r="F32" t="n">
        <v>15.7</v>
      </c>
      <c r="G32" t="n">
        <v>157.01</v>
      </c>
      <c r="H32" t="n">
        <v>2.46</v>
      </c>
      <c r="I32" t="n">
        <v>6</v>
      </c>
      <c r="J32" t="n">
        <v>223.76</v>
      </c>
      <c r="K32" t="n">
        <v>52.44</v>
      </c>
      <c r="L32" t="n">
        <v>31</v>
      </c>
      <c r="M32" t="n">
        <v>4</v>
      </c>
      <c r="N32" t="n">
        <v>50.32</v>
      </c>
      <c r="O32" t="n">
        <v>27831.27</v>
      </c>
      <c r="P32" t="n">
        <v>197.05</v>
      </c>
      <c r="Q32" t="n">
        <v>198.04</v>
      </c>
      <c r="R32" t="n">
        <v>30.62</v>
      </c>
      <c r="S32" t="n">
        <v>21.27</v>
      </c>
      <c r="T32" t="n">
        <v>1970.42</v>
      </c>
      <c r="U32" t="n">
        <v>0.6899999999999999</v>
      </c>
      <c r="V32" t="n">
        <v>0.77</v>
      </c>
      <c r="W32" t="n">
        <v>0.12</v>
      </c>
      <c r="X32" t="n">
        <v>0.11</v>
      </c>
      <c r="Y32" t="n">
        <v>0.5</v>
      </c>
      <c r="Z32" t="n">
        <v>10</v>
      </c>
      <c r="AA32" t="n">
        <v>497.9396768140823</v>
      </c>
      <c r="AB32" t="n">
        <v>681.3030333651775</v>
      </c>
      <c r="AC32" t="n">
        <v>616.2804280756171</v>
      </c>
      <c r="AD32" t="n">
        <v>497939.6768140823</v>
      </c>
      <c r="AE32" t="n">
        <v>681303.0333651775</v>
      </c>
      <c r="AF32" t="n">
        <v>2.427856872786462e-06</v>
      </c>
      <c r="AG32" t="n">
        <v>11.94010416666667</v>
      </c>
      <c r="AH32" t="n">
        <v>616280.4280756172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5.4536</v>
      </c>
      <c r="E33" t="n">
        <v>18.34</v>
      </c>
      <c r="F33" t="n">
        <v>15.7</v>
      </c>
      <c r="G33" t="n">
        <v>157.03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196.5</v>
      </c>
      <c r="Q33" t="n">
        <v>198.04</v>
      </c>
      <c r="R33" t="n">
        <v>30.64</v>
      </c>
      <c r="S33" t="n">
        <v>21.27</v>
      </c>
      <c r="T33" t="n">
        <v>1980.03</v>
      </c>
      <c r="U33" t="n">
        <v>0.6899999999999999</v>
      </c>
      <c r="V33" t="n">
        <v>0.77</v>
      </c>
      <c r="W33" t="n">
        <v>0.12</v>
      </c>
      <c r="X33" t="n">
        <v>0.11</v>
      </c>
      <c r="Y33" t="n">
        <v>0.5</v>
      </c>
      <c r="Z33" t="n">
        <v>10</v>
      </c>
      <c r="AA33" t="n">
        <v>497.4104985380565</v>
      </c>
      <c r="AB33" t="n">
        <v>680.5789883022211</v>
      </c>
      <c r="AC33" t="n">
        <v>615.6254848572657</v>
      </c>
      <c r="AD33" t="n">
        <v>497410.4985380564</v>
      </c>
      <c r="AE33" t="n">
        <v>680578.9883022211</v>
      </c>
      <c r="AF33" t="n">
        <v>2.42767881214306e-06</v>
      </c>
      <c r="AG33" t="n">
        <v>11.94010416666667</v>
      </c>
      <c r="AH33" t="n">
        <v>615625.4848572657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5.4612</v>
      </c>
      <c r="E34" t="n">
        <v>18.31</v>
      </c>
      <c r="F34" t="n">
        <v>15.68</v>
      </c>
      <c r="G34" t="n">
        <v>156.77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195.78</v>
      </c>
      <c r="Q34" t="n">
        <v>198.04</v>
      </c>
      <c r="R34" t="n">
        <v>29.76</v>
      </c>
      <c r="S34" t="n">
        <v>21.27</v>
      </c>
      <c r="T34" t="n">
        <v>1535.88</v>
      </c>
      <c r="U34" t="n">
        <v>0.71</v>
      </c>
      <c r="V34" t="n">
        <v>0.77</v>
      </c>
      <c r="W34" t="n">
        <v>0.12</v>
      </c>
      <c r="X34" t="n">
        <v>0.08</v>
      </c>
      <c r="Y34" t="n">
        <v>0.5</v>
      </c>
      <c r="Z34" t="n">
        <v>10</v>
      </c>
      <c r="AA34" t="n">
        <v>496.2303261442772</v>
      </c>
      <c r="AB34" t="n">
        <v>678.964224367521</v>
      </c>
      <c r="AC34" t="n">
        <v>614.1648317261578</v>
      </c>
      <c r="AD34" t="n">
        <v>496230.3261442772</v>
      </c>
      <c r="AE34" t="n">
        <v>678964.224367521</v>
      </c>
      <c r="AF34" t="n">
        <v>2.431061964367698e-06</v>
      </c>
      <c r="AG34" t="n">
        <v>11.92057291666667</v>
      </c>
      <c r="AH34" t="n">
        <v>614164.8317261578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5.4544</v>
      </c>
      <c r="E35" t="n">
        <v>18.33</v>
      </c>
      <c r="F35" t="n">
        <v>15.7</v>
      </c>
      <c r="G35" t="n">
        <v>157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195.12</v>
      </c>
      <c r="Q35" t="n">
        <v>198.04</v>
      </c>
      <c r="R35" t="n">
        <v>30.61</v>
      </c>
      <c r="S35" t="n">
        <v>21.27</v>
      </c>
      <c r="T35" t="n">
        <v>1962.7</v>
      </c>
      <c r="U35" t="n">
        <v>0.6899999999999999</v>
      </c>
      <c r="V35" t="n">
        <v>0.77</v>
      </c>
      <c r="W35" t="n">
        <v>0.12</v>
      </c>
      <c r="X35" t="n">
        <v>0.11</v>
      </c>
      <c r="Y35" t="n">
        <v>0.5</v>
      </c>
      <c r="Z35" t="n">
        <v>10</v>
      </c>
      <c r="AA35" t="n">
        <v>495.9944343309634</v>
      </c>
      <c r="AB35" t="n">
        <v>678.6414667817327</v>
      </c>
      <c r="AC35" t="n">
        <v>613.8728776713641</v>
      </c>
      <c r="AD35" t="n">
        <v>495994.4343309634</v>
      </c>
      <c r="AE35" t="n">
        <v>678641.4667817326</v>
      </c>
      <c r="AF35" t="n">
        <v>2.428034933429864e-06</v>
      </c>
      <c r="AG35" t="n">
        <v>11.93359375</v>
      </c>
      <c r="AH35" t="n">
        <v>613872.8776713641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5.4702</v>
      </c>
      <c r="E36" t="n">
        <v>18.28</v>
      </c>
      <c r="F36" t="n">
        <v>15.68</v>
      </c>
      <c r="G36" t="n">
        <v>188.19</v>
      </c>
      <c r="H36" t="n">
        <v>2.7</v>
      </c>
      <c r="I36" t="n">
        <v>5</v>
      </c>
      <c r="J36" t="n">
        <v>230.49</v>
      </c>
      <c r="K36" t="n">
        <v>52.44</v>
      </c>
      <c r="L36" t="n">
        <v>35</v>
      </c>
      <c r="M36" t="n">
        <v>3</v>
      </c>
      <c r="N36" t="n">
        <v>53.05</v>
      </c>
      <c r="O36" t="n">
        <v>28661.58</v>
      </c>
      <c r="P36" t="n">
        <v>193.91</v>
      </c>
      <c r="Q36" t="n">
        <v>198.04</v>
      </c>
      <c r="R36" t="n">
        <v>29.98</v>
      </c>
      <c r="S36" t="n">
        <v>21.27</v>
      </c>
      <c r="T36" t="n">
        <v>1652.66</v>
      </c>
      <c r="U36" t="n">
        <v>0.71</v>
      </c>
      <c r="V36" t="n">
        <v>0.77</v>
      </c>
      <c r="W36" t="n">
        <v>0.12</v>
      </c>
      <c r="X36" t="n">
        <v>0.09</v>
      </c>
      <c r="Y36" t="n">
        <v>0.5</v>
      </c>
      <c r="Z36" t="n">
        <v>10</v>
      </c>
      <c r="AA36" t="n">
        <v>493.9320617129437</v>
      </c>
      <c r="AB36" t="n">
        <v>675.8196375802996</v>
      </c>
      <c r="AC36" t="n">
        <v>611.3203598884536</v>
      </c>
      <c r="AD36" t="n">
        <v>493932.0617129437</v>
      </c>
      <c r="AE36" t="n">
        <v>675819.6375802996</v>
      </c>
      <c r="AF36" t="n">
        <v>2.435068328844243e-06</v>
      </c>
      <c r="AG36" t="n">
        <v>11.90104166666667</v>
      </c>
      <c r="AH36" t="n">
        <v>611320.3598884536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5.472</v>
      </c>
      <c r="E37" t="n">
        <v>18.27</v>
      </c>
      <c r="F37" t="n">
        <v>15.68</v>
      </c>
      <c r="G37" t="n">
        <v>188.12</v>
      </c>
      <c r="H37" t="n">
        <v>2.76</v>
      </c>
      <c r="I37" t="n">
        <v>5</v>
      </c>
      <c r="J37" t="n">
        <v>232.2</v>
      </c>
      <c r="K37" t="n">
        <v>52.44</v>
      </c>
      <c r="L37" t="n">
        <v>36</v>
      </c>
      <c r="M37" t="n">
        <v>3</v>
      </c>
      <c r="N37" t="n">
        <v>53.75</v>
      </c>
      <c r="O37" t="n">
        <v>28871.58</v>
      </c>
      <c r="P37" t="n">
        <v>194.78</v>
      </c>
      <c r="Q37" t="n">
        <v>198.04</v>
      </c>
      <c r="R37" t="n">
        <v>29.85</v>
      </c>
      <c r="S37" t="n">
        <v>21.27</v>
      </c>
      <c r="T37" t="n">
        <v>1586.14</v>
      </c>
      <c r="U37" t="n">
        <v>0.71</v>
      </c>
      <c r="V37" t="n">
        <v>0.77</v>
      </c>
      <c r="W37" t="n">
        <v>0.12</v>
      </c>
      <c r="X37" t="n">
        <v>0.08</v>
      </c>
      <c r="Y37" t="n">
        <v>0.5</v>
      </c>
      <c r="Z37" t="n">
        <v>10</v>
      </c>
      <c r="AA37" t="n">
        <v>494.7104864415285</v>
      </c>
      <c r="AB37" t="n">
        <v>676.8847126356247</v>
      </c>
      <c r="AC37" t="n">
        <v>612.2837856753408</v>
      </c>
      <c r="AD37" t="n">
        <v>494710.4864415285</v>
      </c>
      <c r="AE37" t="n">
        <v>676884.7126356247</v>
      </c>
      <c r="AF37" t="n">
        <v>2.435869601739553e-06</v>
      </c>
      <c r="AG37" t="n">
        <v>11.89453125</v>
      </c>
      <c r="AH37" t="n">
        <v>612283.7856753408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5.4784</v>
      </c>
      <c r="E38" t="n">
        <v>18.25</v>
      </c>
      <c r="F38" t="n">
        <v>15.66</v>
      </c>
      <c r="G38" t="n">
        <v>187.86</v>
      </c>
      <c r="H38" t="n">
        <v>2.81</v>
      </c>
      <c r="I38" t="n">
        <v>5</v>
      </c>
      <c r="J38" t="n">
        <v>233.91</v>
      </c>
      <c r="K38" t="n">
        <v>52.44</v>
      </c>
      <c r="L38" t="n">
        <v>37</v>
      </c>
      <c r="M38" t="n">
        <v>3</v>
      </c>
      <c r="N38" t="n">
        <v>54.46</v>
      </c>
      <c r="O38" t="n">
        <v>29082.59</v>
      </c>
      <c r="P38" t="n">
        <v>195</v>
      </c>
      <c r="Q38" t="n">
        <v>198.04</v>
      </c>
      <c r="R38" t="n">
        <v>29.16</v>
      </c>
      <c r="S38" t="n">
        <v>21.27</v>
      </c>
      <c r="T38" t="n">
        <v>1244.55</v>
      </c>
      <c r="U38" t="n">
        <v>0.73</v>
      </c>
      <c r="V38" t="n">
        <v>0.77</v>
      </c>
      <c r="W38" t="n">
        <v>0.11</v>
      </c>
      <c r="X38" t="n">
        <v>0.06</v>
      </c>
      <c r="Y38" t="n">
        <v>0.5</v>
      </c>
      <c r="Z38" t="n">
        <v>10</v>
      </c>
      <c r="AA38" t="n">
        <v>494.5294810999325</v>
      </c>
      <c r="AB38" t="n">
        <v>676.637053141861</v>
      </c>
      <c r="AC38" t="n">
        <v>612.0597624560695</v>
      </c>
      <c r="AD38" t="n">
        <v>494529.4810999325</v>
      </c>
      <c r="AE38" t="n">
        <v>676637.053141861</v>
      </c>
      <c r="AF38" t="n">
        <v>2.438718572033985e-06</v>
      </c>
      <c r="AG38" t="n">
        <v>11.88151041666667</v>
      </c>
      <c r="AH38" t="n">
        <v>612059.7624560695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5.4714</v>
      </c>
      <c r="E39" t="n">
        <v>18.28</v>
      </c>
      <c r="F39" t="n">
        <v>15.68</v>
      </c>
      <c r="G39" t="n">
        <v>188.14</v>
      </c>
      <c r="H39" t="n">
        <v>2.87</v>
      </c>
      <c r="I39" t="n">
        <v>5</v>
      </c>
      <c r="J39" t="n">
        <v>235.63</v>
      </c>
      <c r="K39" t="n">
        <v>52.44</v>
      </c>
      <c r="L39" t="n">
        <v>38</v>
      </c>
      <c r="M39" t="n">
        <v>3</v>
      </c>
      <c r="N39" t="n">
        <v>55.18</v>
      </c>
      <c r="O39" t="n">
        <v>29294.6</v>
      </c>
      <c r="P39" t="n">
        <v>195.98</v>
      </c>
      <c r="Q39" t="n">
        <v>198.04</v>
      </c>
      <c r="R39" t="n">
        <v>29.91</v>
      </c>
      <c r="S39" t="n">
        <v>21.27</v>
      </c>
      <c r="T39" t="n">
        <v>1618.08</v>
      </c>
      <c r="U39" t="n">
        <v>0.71</v>
      </c>
      <c r="V39" t="n">
        <v>0.77</v>
      </c>
      <c r="W39" t="n">
        <v>0.12</v>
      </c>
      <c r="X39" t="n">
        <v>0.08</v>
      </c>
      <c r="Y39" t="n">
        <v>0.5</v>
      </c>
      <c r="Z39" t="n">
        <v>10</v>
      </c>
      <c r="AA39" t="n">
        <v>495.9330507970255</v>
      </c>
      <c r="AB39" t="n">
        <v>678.5574791225483</v>
      </c>
      <c r="AC39" t="n">
        <v>613.796905676495</v>
      </c>
      <c r="AD39" t="n">
        <v>495933.0507970255</v>
      </c>
      <c r="AE39" t="n">
        <v>678557.4791225484</v>
      </c>
      <c r="AF39" t="n">
        <v>2.435602510774449e-06</v>
      </c>
      <c r="AG39" t="n">
        <v>11.90104166666667</v>
      </c>
      <c r="AH39" t="n">
        <v>613796.9056764951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5.4695</v>
      </c>
      <c r="E40" t="n">
        <v>18.28</v>
      </c>
      <c r="F40" t="n">
        <v>15.68</v>
      </c>
      <c r="G40" t="n">
        <v>188.22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196.35</v>
      </c>
      <c r="Q40" t="n">
        <v>198.04</v>
      </c>
      <c r="R40" t="n">
        <v>30.11</v>
      </c>
      <c r="S40" t="n">
        <v>21.27</v>
      </c>
      <c r="T40" t="n">
        <v>1717.51</v>
      </c>
      <c r="U40" t="n">
        <v>0.71</v>
      </c>
      <c r="V40" t="n">
        <v>0.77</v>
      </c>
      <c r="W40" t="n">
        <v>0.12</v>
      </c>
      <c r="X40" t="n">
        <v>0.09</v>
      </c>
      <c r="Y40" t="n">
        <v>0.5</v>
      </c>
      <c r="Z40" t="n">
        <v>10</v>
      </c>
      <c r="AA40" t="n">
        <v>496.3935457723222</v>
      </c>
      <c r="AB40" t="n">
        <v>679.1875486633538</v>
      </c>
      <c r="AC40" t="n">
        <v>614.3668422646341</v>
      </c>
      <c r="AD40" t="n">
        <v>496393.5457723222</v>
      </c>
      <c r="AE40" t="n">
        <v>679187.5486633538</v>
      </c>
      <c r="AF40" t="n">
        <v>2.43475672271829e-06</v>
      </c>
      <c r="AG40" t="n">
        <v>11.90104166666667</v>
      </c>
      <c r="AH40" t="n">
        <v>614366.8422646341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5.4727</v>
      </c>
      <c r="E41" t="n">
        <v>18.27</v>
      </c>
      <c r="F41" t="n">
        <v>15.67</v>
      </c>
      <c r="G41" t="n">
        <v>188.09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196.69</v>
      </c>
      <c r="Q41" t="n">
        <v>198.04</v>
      </c>
      <c r="R41" t="n">
        <v>29.73</v>
      </c>
      <c r="S41" t="n">
        <v>21.27</v>
      </c>
      <c r="T41" t="n">
        <v>1529.5</v>
      </c>
      <c r="U41" t="n">
        <v>0.72</v>
      </c>
      <c r="V41" t="n">
        <v>0.77</v>
      </c>
      <c r="W41" t="n">
        <v>0.12</v>
      </c>
      <c r="X41" t="n">
        <v>0.08</v>
      </c>
      <c r="Y41" t="n">
        <v>0.5</v>
      </c>
      <c r="Z41" t="n">
        <v>10</v>
      </c>
      <c r="AA41" t="n">
        <v>496.5306727569628</v>
      </c>
      <c r="AB41" t="n">
        <v>679.3751718533547</v>
      </c>
      <c r="AC41" t="n">
        <v>614.536558960712</v>
      </c>
      <c r="AD41" t="n">
        <v>496530.6727569628</v>
      </c>
      <c r="AE41" t="n">
        <v>679375.1718533547</v>
      </c>
      <c r="AF41" t="n">
        <v>2.436181207865506e-06</v>
      </c>
      <c r="AG41" t="n">
        <v>11.89453125</v>
      </c>
      <c r="AH41" t="n">
        <v>614536.558960712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5.4389</v>
      </c>
      <c r="E2" t="n">
        <v>18.39</v>
      </c>
      <c r="F2" t="n">
        <v>16.32</v>
      </c>
      <c r="G2" t="n">
        <v>25.76</v>
      </c>
      <c r="H2" t="n">
        <v>0.64</v>
      </c>
      <c r="I2" t="n">
        <v>38</v>
      </c>
      <c r="J2" t="n">
        <v>26.11</v>
      </c>
      <c r="K2" t="n">
        <v>12.1</v>
      </c>
      <c r="L2" t="n">
        <v>1</v>
      </c>
      <c r="M2" t="n">
        <v>36</v>
      </c>
      <c r="N2" t="n">
        <v>3.01</v>
      </c>
      <c r="O2" t="n">
        <v>3454.41</v>
      </c>
      <c r="P2" t="n">
        <v>51.61</v>
      </c>
      <c r="Q2" t="n">
        <v>198.05</v>
      </c>
      <c r="R2" t="n">
        <v>49.52</v>
      </c>
      <c r="S2" t="n">
        <v>21.27</v>
      </c>
      <c r="T2" t="n">
        <v>11258.76</v>
      </c>
      <c r="U2" t="n">
        <v>0.43</v>
      </c>
      <c r="V2" t="n">
        <v>0.74</v>
      </c>
      <c r="W2" t="n">
        <v>0.17</v>
      </c>
      <c r="X2" t="n">
        <v>0.72</v>
      </c>
      <c r="Y2" t="n">
        <v>0.5</v>
      </c>
      <c r="Z2" t="n">
        <v>10</v>
      </c>
      <c r="AA2" t="n">
        <v>258.6135750746869</v>
      </c>
      <c r="AB2" t="n">
        <v>353.8465026428973</v>
      </c>
      <c r="AC2" t="n">
        <v>320.0758890573439</v>
      </c>
      <c r="AD2" t="n">
        <v>258613.5750746869</v>
      </c>
      <c r="AE2" t="n">
        <v>353846.5026428973</v>
      </c>
      <c r="AF2" t="n">
        <v>4.146476771772051e-06</v>
      </c>
      <c r="AG2" t="n">
        <v>11.97265625</v>
      </c>
      <c r="AH2" t="n">
        <v>320075.8890573439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5.5912</v>
      </c>
      <c r="E3" t="n">
        <v>17.89</v>
      </c>
      <c r="F3" t="n">
        <v>16</v>
      </c>
      <c r="G3" t="n">
        <v>45.73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47.03</v>
      </c>
      <c r="Q3" t="n">
        <v>198.04</v>
      </c>
      <c r="R3" t="n">
        <v>39.15</v>
      </c>
      <c r="S3" t="n">
        <v>21.27</v>
      </c>
      <c r="T3" t="n">
        <v>6157.33</v>
      </c>
      <c r="U3" t="n">
        <v>0.54</v>
      </c>
      <c r="V3" t="n">
        <v>0.76</v>
      </c>
      <c r="W3" t="n">
        <v>0.17</v>
      </c>
      <c r="X3" t="n">
        <v>0.41</v>
      </c>
      <c r="Y3" t="n">
        <v>0.5</v>
      </c>
      <c r="Z3" t="n">
        <v>10</v>
      </c>
      <c r="AA3" t="n">
        <v>242.3417235722485</v>
      </c>
      <c r="AB3" t="n">
        <v>331.5826375536809</v>
      </c>
      <c r="AC3" t="n">
        <v>299.9368560048108</v>
      </c>
      <c r="AD3" t="n">
        <v>242341.7235722485</v>
      </c>
      <c r="AE3" t="n">
        <v>331582.6375536809</v>
      </c>
      <c r="AF3" t="n">
        <v>4.262586355022502e-06</v>
      </c>
      <c r="AG3" t="n">
        <v>11.64713541666667</v>
      </c>
      <c r="AH3" t="n">
        <v>299936.8560048108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4.4808</v>
      </c>
      <c r="E2" t="n">
        <v>22.32</v>
      </c>
      <c r="F2" t="n">
        <v>17.95</v>
      </c>
      <c r="G2" t="n">
        <v>9.279999999999999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159.51</v>
      </c>
      <c r="Q2" t="n">
        <v>198.05</v>
      </c>
      <c r="R2" t="n">
        <v>100.62</v>
      </c>
      <c r="S2" t="n">
        <v>21.27</v>
      </c>
      <c r="T2" t="n">
        <v>36415.72</v>
      </c>
      <c r="U2" t="n">
        <v>0.21</v>
      </c>
      <c r="V2" t="n">
        <v>0.68</v>
      </c>
      <c r="W2" t="n">
        <v>0.29</v>
      </c>
      <c r="X2" t="n">
        <v>2.35</v>
      </c>
      <c r="Y2" t="n">
        <v>0.5</v>
      </c>
      <c r="Z2" t="n">
        <v>10</v>
      </c>
      <c r="AA2" t="n">
        <v>520.0822896133536</v>
      </c>
      <c r="AB2" t="n">
        <v>711.5995330602739</v>
      </c>
      <c r="AC2" t="n">
        <v>643.685472361218</v>
      </c>
      <c r="AD2" t="n">
        <v>520082.2896133537</v>
      </c>
      <c r="AE2" t="n">
        <v>711599.5330602739</v>
      </c>
      <c r="AF2" t="n">
        <v>2.410888797023675e-06</v>
      </c>
      <c r="AG2" t="n">
        <v>14.53125</v>
      </c>
      <c r="AH2" t="n">
        <v>643685.472361218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16.66</v>
      </c>
      <c r="G3" t="n">
        <v>18.51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146.86</v>
      </c>
      <c r="Q3" t="n">
        <v>198.05</v>
      </c>
      <c r="R3" t="n">
        <v>60.5</v>
      </c>
      <c r="S3" t="n">
        <v>21.27</v>
      </c>
      <c r="T3" t="n">
        <v>16667.1</v>
      </c>
      <c r="U3" t="n">
        <v>0.35</v>
      </c>
      <c r="V3" t="n">
        <v>0.73</v>
      </c>
      <c r="W3" t="n">
        <v>0.19</v>
      </c>
      <c r="X3" t="n">
        <v>1.07</v>
      </c>
      <c r="Y3" t="n">
        <v>0.5</v>
      </c>
      <c r="Z3" t="n">
        <v>10</v>
      </c>
      <c r="AA3" t="n">
        <v>438.3050955993162</v>
      </c>
      <c r="AB3" t="n">
        <v>599.7083684550905</v>
      </c>
      <c r="AC3" t="n">
        <v>542.4730434657173</v>
      </c>
      <c r="AD3" t="n">
        <v>438305.0955993162</v>
      </c>
      <c r="AE3" t="n">
        <v>599708.3684550906</v>
      </c>
      <c r="AF3" t="n">
        <v>2.722903261716147e-06</v>
      </c>
      <c r="AG3" t="n">
        <v>12.86458333333333</v>
      </c>
      <c r="AH3" t="n">
        <v>542473.0434657173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5.3072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140.89</v>
      </c>
      <c r="Q4" t="n">
        <v>198.05</v>
      </c>
      <c r="R4" t="n">
        <v>44.03</v>
      </c>
      <c r="S4" t="n">
        <v>21.27</v>
      </c>
      <c r="T4" t="n">
        <v>8528.48</v>
      </c>
      <c r="U4" t="n">
        <v>0.48</v>
      </c>
      <c r="V4" t="n">
        <v>0.75</v>
      </c>
      <c r="W4" t="n">
        <v>0.15</v>
      </c>
      <c r="X4" t="n">
        <v>0.54</v>
      </c>
      <c r="Y4" t="n">
        <v>0.5</v>
      </c>
      <c r="Z4" t="n">
        <v>10</v>
      </c>
      <c r="AA4" t="n">
        <v>409.3387923182454</v>
      </c>
      <c r="AB4" t="n">
        <v>560.0753944028186</v>
      </c>
      <c r="AC4" t="n">
        <v>506.6225848317658</v>
      </c>
      <c r="AD4" t="n">
        <v>409338.7923182454</v>
      </c>
      <c r="AE4" t="n">
        <v>560075.3944028185</v>
      </c>
      <c r="AF4" t="n">
        <v>2.855532276281925e-06</v>
      </c>
      <c r="AG4" t="n">
        <v>12.265625</v>
      </c>
      <c r="AH4" t="n">
        <v>506622.5848317659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5.3697</v>
      </c>
      <c r="E5" t="n">
        <v>18.62</v>
      </c>
      <c r="F5" t="n">
        <v>16.1</v>
      </c>
      <c r="G5" t="n">
        <v>37.16</v>
      </c>
      <c r="H5" t="n">
        <v>0.6899999999999999</v>
      </c>
      <c r="I5" t="n">
        <v>26</v>
      </c>
      <c r="J5" t="n">
        <v>102.45</v>
      </c>
      <c r="K5" t="n">
        <v>39.72</v>
      </c>
      <c r="L5" t="n">
        <v>4</v>
      </c>
      <c r="M5" t="n">
        <v>24</v>
      </c>
      <c r="N5" t="n">
        <v>13.74</v>
      </c>
      <c r="O5" t="n">
        <v>12870.03</v>
      </c>
      <c r="P5" t="n">
        <v>139.53</v>
      </c>
      <c r="Q5" t="n">
        <v>198.07</v>
      </c>
      <c r="R5" t="n">
        <v>42.95</v>
      </c>
      <c r="S5" t="n">
        <v>21.27</v>
      </c>
      <c r="T5" t="n">
        <v>8034</v>
      </c>
      <c r="U5" t="n">
        <v>0.5</v>
      </c>
      <c r="V5" t="n">
        <v>0.75</v>
      </c>
      <c r="W5" t="n">
        <v>0.15</v>
      </c>
      <c r="X5" t="n">
        <v>0.51</v>
      </c>
      <c r="Y5" t="n">
        <v>0.5</v>
      </c>
      <c r="Z5" t="n">
        <v>10</v>
      </c>
      <c r="AA5" t="n">
        <v>405.4770094134241</v>
      </c>
      <c r="AB5" t="n">
        <v>554.7915326626044</v>
      </c>
      <c r="AC5" t="n">
        <v>501.8430074400912</v>
      </c>
      <c r="AD5" t="n">
        <v>405477.0094134241</v>
      </c>
      <c r="AE5" t="n">
        <v>554791.5326626044</v>
      </c>
      <c r="AF5" t="n">
        <v>2.889160322571422e-06</v>
      </c>
      <c r="AG5" t="n">
        <v>12.12239583333333</v>
      </c>
      <c r="AH5" t="n">
        <v>501843.0074400912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5.4302</v>
      </c>
      <c r="E6" t="n">
        <v>18.42</v>
      </c>
      <c r="F6" t="n">
        <v>16</v>
      </c>
      <c r="G6" t="n">
        <v>45.7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137.45</v>
      </c>
      <c r="Q6" t="n">
        <v>198.04</v>
      </c>
      <c r="R6" t="n">
        <v>39.82</v>
      </c>
      <c r="S6" t="n">
        <v>21.27</v>
      </c>
      <c r="T6" t="n">
        <v>6494.7</v>
      </c>
      <c r="U6" t="n">
        <v>0.53</v>
      </c>
      <c r="V6" t="n">
        <v>0.76</v>
      </c>
      <c r="W6" t="n">
        <v>0.14</v>
      </c>
      <c r="X6" t="n">
        <v>0.4</v>
      </c>
      <c r="Y6" t="n">
        <v>0.5</v>
      </c>
      <c r="Z6" t="n">
        <v>10</v>
      </c>
      <c r="AA6" t="n">
        <v>400.6764865488809</v>
      </c>
      <c r="AB6" t="n">
        <v>548.2232454952145</v>
      </c>
      <c r="AC6" t="n">
        <v>495.9015883813082</v>
      </c>
      <c r="AD6" t="n">
        <v>400676.4865488809</v>
      </c>
      <c r="AE6" t="n">
        <v>548223.2454952146</v>
      </c>
      <c r="AF6" t="n">
        <v>2.921712271379655e-06</v>
      </c>
      <c r="AG6" t="n">
        <v>11.9921875</v>
      </c>
      <c r="AH6" t="n">
        <v>495901.5883813081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5.4644</v>
      </c>
      <c r="E7" t="n">
        <v>18.3</v>
      </c>
      <c r="F7" t="n">
        <v>15.94</v>
      </c>
      <c r="G7" t="n">
        <v>53.14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135.75</v>
      </c>
      <c r="Q7" t="n">
        <v>198.05</v>
      </c>
      <c r="R7" t="n">
        <v>38.24</v>
      </c>
      <c r="S7" t="n">
        <v>21.27</v>
      </c>
      <c r="T7" t="n">
        <v>5717.48</v>
      </c>
      <c r="U7" t="n">
        <v>0.5600000000000001</v>
      </c>
      <c r="V7" t="n">
        <v>0.76</v>
      </c>
      <c r="W7" t="n">
        <v>0.13</v>
      </c>
      <c r="X7" t="n">
        <v>0.35</v>
      </c>
      <c r="Y7" t="n">
        <v>0.5</v>
      </c>
      <c r="Z7" t="n">
        <v>10</v>
      </c>
      <c r="AA7" t="n">
        <v>397.5706592571663</v>
      </c>
      <c r="AB7" t="n">
        <v>543.9737155752608</v>
      </c>
      <c r="AC7" t="n">
        <v>492.0576276326621</v>
      </c>
      <c r="AD7" t="n">
        <v>397570.6592571663</v>
      </c>
      <c r="AE7" t="n">
        <v>543973.7155752608</v>
      </c>
      <c r="AF7" t="n">
        <v>2.940113538309268e-06</v>
      </c>
      <c r="AG7" t="n">
        <v>11.9140625</v>
      </c>
      <c r="AH7" t="n">
        <v>492057.6276326621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5.5028</v>
      </c>
      <c r="E8" t="n">
        <v>18.17</v>
      </c>
      <c r="F8" t="n">
        <v>15.88</v>
      </c>
      <c r="G8" t="n">
        <v>63.5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133.86</v>
      </c>
      <c r="Q8" t="n">
        <v>198.04</v>
      </c>
      <c r="R8" t="n">
        <v>35.99</v>
      </c>
      <c r="S8" t="n">
        <v>21.27</v>
      </c>
      <c r="T8" t="n">
        <v>4609.47</v>
      </c>
      <c r="U8" t="n">
        <v>0.59</v>
      </c>
      <c r="V8" t="n">
        <v>0.76</v>
      </c>
      <c r="W8" t="n">
        <v>0.13</v>
      </c>
      <c r="X8" t="n">
        <v>0.28</v>
      </c>
      <c r="Y8" t="n">
        <v>0.5</v>
      </c>
      <c r="Z8" t="n">
        <v>10</v>
      </c>
      <c r="AA8" t="n">
        <v>383.5297850156515</v>
      </c>
      <c r="AB8" t="n">
        <v>524.7623719983667</v>
      </c>
      <c r="AC8" t="n">
        <v>474.6797877234566</v>
      </c>
      <c r="AD8" t="n">
        <v>383529.7850156515</v>
      </c>
      <c r="AE8" t="n">
        <v>524762.3719983667</v>
      </c>
      <c r="AF8" t="n">
        <v>2.960774609949535e-06</v>
      </c>
      <c r="AG8" t="n">
        <v>11.82942708333333</v>
      </c>
      <c r="AH8" t="n">
        <v>474679.7877234566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5.5292</v>
      </c>
      <c r="E9" t="n">
        <v>18.09</v>
      </c>
      <c r="F9" t="n">
        <v>15.83</v>
      </c>
      <c r="G9" t="n">
        <v>73.06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132.42</v>
      </c>
      <c r="Q9" t="n">
        <v>198.04</v>
      </c>
      <c r="R9" t="n">
        <v>34.57</v>
      </c>
      <c r="S9" t="n">
        <v>21.27</v>
      </c>
      <c r="T9" t="n">
        <v>3906.8</v>
      </c>
      <c r="U9" t="n">
        <v>0.62</v>
      </c>
      <c r="V9" t="n">
        <v>0.77</v>
      </c>
      <c r="W9" t="n">
        <v>0.13</v>
      </c>
      <c r="X9" t="n">
        <v>0.24</v>
      </c>
      <c r="Y9" t="n">
        <v>0.5</v>
      </c>
      <c r="Z9" t="n">
        <v>10</v>
      </c>
      <c r="AA9" t="n">
        <v>381.0532776194084</v>
      </c>
      <c r="AB9" t="n">
        <v>521.3739053230316</v>
      </c>
      <c r="AC9" t="n">
        <v>471.6147115518726</v>
      </c>
      <c r="AD9" t="n">
        <v>381053.2776194084</v>
      </c>
      <c r="AE9" t="n">
        <v>521373.9053230316</v>
      </c>
      <c r="AF9" t="n">
        <v>2.974979096702219e-06</v>
      </c>
      <c r="AG9" t="n">
        <v>11.77734375</v>
      </c>
      <c r="AH9" t="n">
        <v>471614.7115518726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5.5394</v>
      </c>
      <c r="E10" t="n">
        <v>18.05</v>
      </c>
      <c r="F10" t="n">
        <v>15.82</v>
      </c>
      <c r="G10" t="n">
        <v>79.09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10</v>
      </c>
      <c r="N10" t="n">
        <v>15.05</v>
      </c>
      <c r="O10" t="n">
        <v>13648.58</v>
      </c>
      <c r="P10" t="n">
        <v>131.11</v>
      </c>
      <c r="Q10" t="n">
        <v>198.05</v>
      </c>
      <c r="R10" t="n">
        <v>34.3</v>
      </c>
      <c r="S10" t="n">
        <v>21.27</v>
      </c>
      <c r="T10" t="n">
        <v>3779.05</v>
      </c>
      <c r="U10" t="n">
        <v>0.62</v>
      </c>
      <c r="V10" t="n">
        <v>0.77</v>
      </c>
      <c r="W10" t="n">
        <v>0.13</v>
      </c>
      <c r="X10" t="n">
        <v>0.22</v>
      </c>
      <c r="Y10" t="n">
        <v>0.5</v>
      </c>
      <c r="Z10" t="n">
        <v>10</v>
      </c>
      <c r="AA10" t="n">
        <v>379.3938734338299</v>
      </c>
      <c r="AB10" t="n">
        <v>519.103435308577</v>
      </c>
      <c r="AC10" t="n">
        <v>469.560932008973</v>
      </c>
      <c r="AD10" t="n">
        <v>379393.8734338299</v>
      </c>
      <c r="AE10" t="n">
        <v>519103.435308577</v>
      </c>
      <c r="AF10" t="n">
        <v>2.980467193856665e-06</v>
      </c>
      <c r="AG10" t="n">
        <v>11.75130208333333</v>
      </c>
      <c r="AH10" t="n">
        <v>469560.932008973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5.5507</v>
      </c>
      <c r="E11" t="n">
        <v>18.02</v>
      </c>
      <c r="F11" t="n">
        <v>15.8</v>
      </c>
      <c r="G11" t="n">
        <v>86.19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9</v>
      </c>
      <c r="N11" t="n">
        <v>15.32</v>
      </c>
      <c r="O11" t="n">
        <v>13805.5</v>
      </c>
      <c r="P11" t="n">
        <v>129.71</v>
      </c>
      <c r="Q11" t="n">
        <v>198.04</v>
      </c>
      <c r="R11" t="n">
        <v>33.68</v>
      </c>
      <c r="S11" t="n">
        <v>21.27</v>
      </c>
      <c r="T11" t="n">
        <v>3471.67</v>
      </c>
      <c r="U11" t="n">
        <v>0.63</v>
      </c>
      <c r="V11" t="n">
        <v>0.77</v>
      </c>
      <c r="W11" t="n">
        <v>0.13</v>
      </c>
      <c r="X11" t="n">
        <v>0.21</v>
      </c>
      <c r="Y11" t="n">
        <v>0.5</v>
      </c>
      <c r="Z11" t="n">
        <v>10</v>
      </c>
      <c r="AA11" t="n">
        <v>377.5828204270811</v>
      </c>
      <c r="AB11" t="n">
        <v>516.6254726867236</v>
      </c>
      <c r="AC11" t="n">
        <v>467.3194626619069</v>
      </c>
      <c r="AD11" t="n">
        <v>377582.8204270811</v>
      </c>
      <c r="AE11" t="n">
        <v>516625.4726867236</v>
      </c>
      <c r="AF11" t="n">
        <v>2.986547144625806e-06</v>
      </c>
      <c r="AG11" t="n">
        <v>11.73177083333333</v>
      </c>
      <c r="AH11" t="n">
        <v>467319.4626619068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5.5685</v>
      </c>
      <c r="E12" t="n">
        <v>17.96</v>
      </c>
      <c r="F12" t="n">
        <v>15.76</v>
      </c>
      <c r="G12" t="n">
        <v>94.59</v>
      </c>
      <c r="H12" t="n">
        <v>1.74</v>
      </c>
      <c r="I12" t="n">
        <v>10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128.23</v>
      </c>
      <c r="Q12" t="n">
        <v>198.04</v>
      </c>
      <c r="R12" t="n">
        <v>32.68</v>
      </c>
      <c r="S12" t="n">
        <v>21.27</v>
      </c>
      <c r="T12" t="n">
        <v>2975.63</v>
      </c>
      <c r="U12" t="n">
        <v>0.65</v>
      </c>
      <c r="V12" t="n">
        <v>0.77</v>
      </c>
      <c r="W12" t="n">
        <v>0.12</v>
      </c>
      <c r="X12" t="n">
        <v>0.17</v>
      </c>
      <c r="Y12" t="n">
        <v>0.5</v>
      </c>
      <c r="Z12" t="n">
        <v>10</v>
      </c>
      <c r="AA12" t="n">
        <v>375.4251908687272</v>
      </c>
      <c r="AB12" t="n">
        <v>513.6733087370857</v>
      </c>
      <c r="AC12" t="n">
        <v>464.6490490962343</v>
      </c>
      <c r="AD12" t="n">
        <v>375425.1908687272</v>
      </c>
      <c r="AE12" t="n">
        <v>513673.3087370857</v>
      </c>
      <c r="AF12" t="n">
        <v>2.996124412209055e-06</v>
      </c>
      <c r="AG12" t="n">
        <v>11.69270833333333</v>
      </c>
      <c r="AH12" t="n">
        <v>464649.0490962343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5.5757</v>
      </c>
      <c r="E13" t="n">
        <v>17.93</v>
      </c>
      <c r="F13" t="n">
        <v>15.76</v>
      </c>
      <c r="G13" t="n">
        <v>105.08</v>
      </c>
      <c r="H13" t="n">
        <v>1.88</v>
      </c>
      <c r="I13" t="n">
        <v>9</v>
      </c>
      <c r="J13" t="n">
        <v>112.59</v>
      </c>
      <c r="K13" t="n">
        <v>39.72</v>
      </c>
      <c r="L13" t="n">
        <v>12</v>
      </c>
      <c r="M13" t="n">
        <v>7</v>
      </c>
      <c r="N13" t="n">
        <v>15.88</v>
      </c>
      <c r="O13" t="n">
        <v>14120.58</v>
      </c>
      <c r="P13" t="n">
        <v>127.18</v>
      </c>
      <c r="Q13" t="n">
        <v>198.04</v>
      </c>
      <c r="R13" t="n">
        <v>32.5</v>
      </c>
      <c r="S13" t="n">
        <v>21.27</v>
      </c>
      <c r="T13" t="n">
        <v>2895.32</v>
      </c>
      <c r="U13" t="n">
        <v>0.65</v>
      </c>
      <c r="V13" t="n">
        <v>0.77</v>
      </c>
      <c r="W13" t="n">
        <v>0.12</v>
      </c>
      <c r="X13" t="n">
        <v>0.17</v>
      </c>
      <c r="Y13" t="n">
        <v>0.5</v>
      </c>
      <c r="Z13" t="n">
        <v>10</v>
      </c>
      <c r="AA13" t="n">
        <v>374.170147666417</v>
      </c>
      <c r="AB13" t="n">
        <v>511.9561032590865</v>
      </c>
      <c r="AC13" t="n">
        <v>463.0957312989423</v>
      </c>
      <c r="AD13" t="n">
        <v>374170.147666417</v>
      </c>
      <c r="AE13" t="n">
        <v>511956.1032590865</v>
      </c>
      <c r="AF13" t="n">
        <v>2.999998363141605e-06</v>
      </c>
      <c r="AG13" t="n">
        <v>11.67317708333333</v>
      </c>
      <c r="AH13" t="n">
        <v>463095.7312989423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5.5947</v>
      </c>
      <c r="E14" t="n">
        <v>17.87</v>
      </c>
      <c r="F14" t="n">
        <v>15.72</v>
      </c>
      <c r="G14" t="n">
        <v>117.91</v>
      </c>
      <c r="H14" t="n">
        <v>2.01</v>
      </c>
      <c r="I14" t="n">
        <v>8</v>
      </c>
      <c r="J14" t="n">
        <v>113.88</v>
      </c>
      <c r="K14" t="n">
        <v>39.72</v>
      </c>
      <c r="L14" t="n">
        <v>13</v>
      </c>
      <c r="M14" t="n">
        <v>6</v>
      </c>
      <c r="N14" t="n">
        <v>16.16</v>
      </c>
      <c r="O14" t="n">
        <v>14278.75</v>
      </c>
      <c r="P14" t="n">
        <v>125.12</v>
      </c>
      <c r="Q14" t="n">
        <v>198.04</v>
      </c>
      <c r="R14" t="n">
        <v>31.08</v>
      </c>
      <c r="S14" t="n">
        <v>21.27</v>
      </c>
      <c r="T14" t="n">
        <v>2189.09</v>
      </c>
      <c r="U14" t="n">
        <v>0.68</v>
      </c>
      <c r="V14" t="n">
        <v>0.77</v>
      </c>
      <c r="W14" t="n">
        <v>0.12</v>
      </c>
      <c r="X14" t="n">
        <v>0.13</v>
      </c>
      <c r="Y14" t="n">
        <v>0.5</v>
      </c>
      <c r="Z14" t="n">
        <v>10</v>
      </c>
      <c r="AA14" t="n">
        <v>371.4313426332876</v>
      </c>
      <c r="AB14" t="n">
        <v>508.2087493852084</v>
      </c>
      <c r="AC14" t="n">
        <v>459.7060196193429</v>
      </c>
      <c r="AD14" t="n">
        <v>371431.3426332875</v>
      </c>
      <c r="AE14" t="n">
        <v>508208.7493852084</v>
      </c>
      <c r="AF14" t="n">
        <v>3.010221289213612e-06</v>
      </c>
      <c r="AG14" t="n">
        <v>11.63411458333333</v>
      </c>
      <c r="AH14" t="n">
        <v>459706.0196193429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5.5884</v>
      </c>
      <c r="E15" t="n">
        <v>17.89</v>
      </c>
      <c r="F15" t="n">
        <v>15.74</v>
      </c>
      <c r="G15" t="n">
        <v>118.06</v>
      </c>
      <c r="H15" t="n">
        <v>2.14</v>
      </c>
      <c r="I15" t="n">
        <v>8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124.44</v>
      </c>
      <c r="Q15" t="n">
        <v>198.04</v>
      </c>
      <c r="R15" t="n">
        <v>31.89</v>
      </c>
      <c r="S15" t="n">
        <v>21.27</v>
      </c>
      <c r="T15" t="n">
        <v>2592.75</v>
      </c>
      <c r="U15" t="n">
        <v>0.67</v>
      </c>
      <c r="V15" t="n">
        <v>0.77</v>
      </c>
      <c r="W15" t="n">
        <v>0.12</v>
      </c>
      <c r="X15" t="n">
        <v>0.15</v>
      </c>
      <c r="Y15" t="n">
        <v>0.5</v>
      </c>
      <c r="Z15" t="n">
        <v>10</v>
      </c>
      <c r="AA15" t="n">
        <v>371.0326383219148</v>
      </c>
      <c r="AB15" t="n">
        <v>507.6632245567952</v>
      </c>
      <c r="AC15" t="n">
        <v>459.2125589149046</v>
      </c>
      <c r="AD15" t="n">
        <v>371032.6383219148</v>
      </c>
      <c r="AE15" t="n">
        <v>507663.2245567952</v>
      </c>
      <c r="AF15" t="n">
        <v>3.006831582147631e-06</v>
      </c>
      <c r="AG15" t="n">
        <v>11.64713541666667</v>
      </c>
      <c r="AH15" t="n">
        <v>459212.5589149046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5.6029</v>
      </c>
      <c r="E16" t="n">
        <v>17.85</v>
      </c>
      <c r="F16" t="n">
        <v>15.72</v>
      </c>
      <c r="G16" t="n">
        <v>134.71</v>
      </c>
      <c r="H16" t="n">
        <v>2.27</v>
      </c>
      <c r="I16" t="n">
        <v>7</v>
      </c>
      <c r="J16" t="n">
        <v>116.45</v>
      </c>
      <c r="K16" t="n">
        <v>39.72</v>
      </c>
      <c r="L16" t="n">
        <v>15</v>
      </c>
      <c r="M16" t="n">
        <v>5</v>
      </c>
      <c r="N16" t="n">
        <v>16.74</v>
      </c>
      <c r="O16" t="n">
        <v>14596.38</v>
      </c>
      <c r="P16" t="n">
        <v>122.15</v>
      </c>
      <c r="Q16" t="n">
        <v>198.04</v>
      </c>
      <c r="R16" t="n">
        <v>31.06</v>
      </c>
      <c r="S16" t="n">
        <v>21.27</v>
      </c>
      <c r="T16" t="n">
        <v>2182.5</v>
      </c>
      <c r="U16" t="n">
        <v>0.68</v>
      </c>
      <c r="V16" t="n">
        <v>0.77</v>
      </c>
      <c r="W16" t="n">
        <v>0.12</v>
      </c>
      <c r="X16" t="n">
        <v>0.12</v>
      </c>
      <c r="Y16" t="n">
        <v>0.5</v>
      </c>
      <c r="Z16" t="n">
        <v>10</v>
      </c>
      <c r="AA16" t="n">
        <v>368.2915676488028</v>
      </c>
      <c r="AB16" t="n">
        <v>503.91277073434</v>
      </c>
      <c r="AC16" t="n">
        <v>455.8200431414695</v>
      </c>
      <c r="AD16" t="n">
        <v>368291.5676488028</v>
      </c>
      <c r="AE16" t="n">
        <v>503912.77073434</v>
      </c>
      <c r="AF16" t="n">
        <v>3.014633288886794e-06</v>
      </c>
      <c r="AG16" t="n">
        <v>11.62109375</v>
      </c>
      <c r="AH16" t="n">
        <v>455820.0431414695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5.6013</v>
      </c>
      <c r="E17" t="n">
        <v>17.85</v>
      </c>
      <c r="F17" t="n">
        <v>15.72</v>
      </c>
      <c r="G17" t="n">
        <v>134.75</v>
      </c>
      <c r="H17" t="n">
        <v>2.4</v>
      </c>
      <c r="I17" t="n">
        <v>7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120.97</v>
      </c>
      <c r="Q17" t="n">
        <v>198.04</v>
      </c>
      <c r="R17" t="n">
        <v>31.31</v>
      </c>
      <c r="S17" t="n">
        <v>21.27</v>
      </c>
      <c r="T17" t="n">
        <v>2307.21</v>
      </c>
      <c r="U17" t="n">
        <v>0.68</v>
      </c>
      <c r="V17" t="n">
        <v>0.77</v>
      </c>
      <c r="W17" t="n">
        <v>0.12</v>
      </c>
      <c r="X17" t="n">
        <v>0.13</v>
      </c>
      <c r="Y17" t="n">
        <v>0.5</v>
      </c>
      <c r="Z17" t="n">
        <v>10</v>
      </c>
      <c r="AA17" t="n">
        <v>367.194025840456</v>
      </c>
      <c r="AB17" t="n">
        <v>502.4110656120326</v>
      </c>
      <c r="AC17" t="n">
        <v>454.4616586483788</v>
      </c>
      <c r="AD17" t="n">
        <v>367194.025840456</v>
      </c>
      <c r="AE17" t="n">
        <v>502411.0656120327</v>
      </c>
      <c r="AF17" t="n">
        <v>3.013772410901783e-06</v>
      </c>
      <c r="AG17" t="n">
        <v>11.62109375</v>
      </c>
      <c r="AH17" t="n">
        <v>454461.6586483788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5.6162</v>
      </c>
      <c r="E18" t="n">
        <v>17.81</v>
      </c>
      <c r="F18" t="n">
        <v>15.69</v>
      </c>
      <c r="G18" t="n">
        <v>156.94</v>
      </c>
      <c r="H18" t="n">
        <v>2.52</v>
      </c>
      <c r="I18" t="n">
        <v>6</v>
      </c>
      <c r="J18" t="n">
        <v>119.04</v>
      </c>
      <c r="K18" t="n">
        <v>39.72</v>
      </c>
      <c r="L18" t="n">
        <v>17</v>
      </c>
      <c r="M18" t="n">
        <v>4</v>
      </c>
      <c r="N18" t="n">
        <v>17.33</v>
      </c>
      <c r="O18" t="n">
        <v>14915.73</v>
      </c>
      <c r="P18" t="n">
        <v>118.03</v>
      </c>
      <c r="Q18" t="n">
        <v>198.04</v>
      </c>
      <c r="R18" t="n">
        <v>30.32</v>
      </c>
      <c r="S18" t="n">
        <v>21.27</v>
      </c>
      <c r="T18" t="n">
        <v>1815.81</v>
      </c>
      <c r="U18" t="n">
        <v>0.7</v>
      </c>
      <c r="V18" t="n">
        <v>0.77</v>
      </c>
      <c r="W18" t="n">
        <v>0.12</v>
      </c>
      <c r="X18" t="n">
        <v>0.1</v>
      </c>
      <c r="Y18" t="n">
        <v>0.5</v>
      </c>
      <c r="Z18" t="n">
        <v>10</v>
      </c>
      <c r="AA18" t="n">
        <v>363.7940836933409</v>
      </c>
      <c r="AB18" t="n">
        <v>497.7591147714883</v>
      </c>
      <c r="AC18" t="n">
        <v>450.253683467002</v>
      </c>
      <c r="AD18" t="n">
        <v>363794.0836933409</v>
      </c>
      <c r="AE18" t="n">
        <v>497759.1147714883</v>
      </c>
      <c r="AF18" t="n">
        <v>3.021789337137199e-06</v>
      </c>
      <c r="AG18" t="n">
        <v>11.59505208333333</v>
      </c>
      <c r="AH18" t="n">
        <v>450253.6834670019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5.6103</v>
      </c>
      <c r="E19" t="n">
        <v>17.82</v>
      </c>
      <c r="F19" t="n">
        <v>15.71</v>
      </c>
      <c r="G19" t="n">
        <v>157.13</v>
      </c>
      <c r="H19" t="n">
        <v>2.64</v>
      </c>
      <c r="I19" t="n">
        <v>6</v>
      </c>
      <c r="J19" t="n">
        <v>120.34</v>
      </c>
      <c r="K19" t="n">
        <v>39.72</v>
      </c>
      <c r="L19" t="n">
        <v>18</v>
      </c>
      <c r="M19" t="n">
        <v>3</v>
      </c>
      <c r="N19" t="n">
        <v>17.63</v>
      </c>
      <c r="O19" t="n">
        <v>15076.07</v>
      </c>
      <c r="P19" t="n">
        <v>118.54</v>
      </c>
      <c r="Q19" t="n">
        <v>198.05</v>
      </c>
      <c r="R19" t="n">
        <v>30.94</v>
      </c>
      <c r="S19" t="n">
        <v>21.27</v>
      </c>
      <c r="T19" t="n">
        <v>2126.27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364.5307703658515</v>
      </c>
      <c r="AB19" t="n">
        <v>498.7670819771396</v>
      </c>
      <c r="AC19" t="n">
        <v>451.1654516972367</v>
      </c>
      <c r="AD19" t="n">
        <v>364530.7703658515</v>
      </c>
      <c r="AE19" t="n">
        <v>498767.0819771396</v>
      </c>
      <c r="AF19" t="n">
        <v>3.018614849567471e-06</v>
      </c>
      <c r="AG19" t="n">
        <v>11.6015625</v>
      </c>
      <c r="AH19" t="n">
        <v>451165.4516972367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5.614</v>
      </c>
      <c r="E20" t="n">
        <v>17.81</v>
      </c>
      <c r="F20" t="n">
        <v>15.7</v>
      </c>
      <c r="G20" t="n">
        <v>157.01</v>
      </c>
      <c r="H20" t="n">
        <v>2.76</v>
      </c>
      <c r="I20" t="n">
        <v>6</v>
      </c>
      <c r="J20" t="n">
        <v>121.65</v>
      </c>
      <c r="K20" t="n">
        <v>39.72</v>
      </c>
      <c r="L20" t="n">
        <v>19</v>
      </c>
      <c r="M20" t="n">
        <v>1</v>
      </c>
      <c r="N20" t="n">
        <v>17.93</v>
      </c>
      <c r="O20" t="n">
        <v>15236.84</v>
      </c>
      <c r="P20" t="n">
        <v>119.13</v>
      </c>
      <c r="Q20" t="n">
        <v>198.05</v>
      </c>
      <c r="R20" t="n">
        <v>30.44</v>
      </c>
      <c r="S20" t="n">
        <v>21.27</v>
      </c>
      <c r="T20" t="n">
        <v>1880.34</v>
      </c>
      <c r="U20" t="n">
        <v>0.7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364.9590244575982</v>
      </c>
      <c r="AB20" t="n">
        <v>499.3530381187045</v>
      </c>
      <c r="AC20" t="n">
        <v>451.6954850070453</v>
      </c>
      <c r="AD20" t="n">
        <v>364959.0244575982</v>
      </c>
      <c r="AE20" t="n">
        <v>499353.0381187045</v>
      </c>
      <c r="AF20" t="n">
        <v>3.020605629907809e-06</v>
      </c>
      <c r="AG20" t="n">
        <v>11.59505208333333</v>
      </c>
      <c r="AH20" t="n">
        <v>451695.4850070453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5.6168</v>
      </c>
      <c r="E21" t="n">
        <v>17.8</v>
      </c>
      <c r="F21" t="n">
        <v>15.69</v>
      </c>
      <c r="G21" t="n">
        <v>156.93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119.6</v>
      </c>
      <c r="Q21" t="n">
        <v>198.06</v>
      </c>
      <c r="R21" t="n">
        <v>30.2</v>
      </c>
      <c r="S21" t="n">
        <v>21.27</v>
      </c>
      <c r="T21" t="n">
        <v>1758.8</v>
      </c>
      <c r="U21" t="n">
        <v>0.7</v>
      </c>
      <c r="V21" t="n">
        <v>0.77</v>
      </c>
      <c r="W21" t="n">
        <v>0.12</v>
      </c>
      <c r="X21" t="n">
        <v>0.1</v>
      </c>
      <c r="Y21" t="n">
        <v>0.5</v>
      </c>
      <c r="Z21" t="n">
        <v>10</v>
      </c>
      <c r="AA21" t="n">
        <v>365.297409363434</v>
      </c>
      <c r="AB21" t="n">
        <v>499.8160312753576</v>
      </c>
      <c r="AC21" t="n">
        <v>452.1142907466424</v>
      </c>
      <c r="AD21" t="n">
        <v>365297.409363434</v>
      </c>
      <c r="AE21" t="n">
        <v>499816.0312753576</v>
      </c>
      <c r="AF21" t="n">
        <v>3.022112166381578e-06</v>
      </c>
      <c r="AG21" t="n">
        <v>11.58854166666667</v>
      </c>
      <c r="AH21" t="n">
        <v>452114.2907466424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5.6153</v>
      </c>
      <c r="E22" t="n">
        <v>17.81</v>
      </c>
      <c r="F22" t="n">
        <v>15.7</v>
      </c>
      <c r="G22" t="n">
        <v>156.97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120.51</v>
      </c>
      <c r="Q22" t="n">
        <v>198.05</v>
      </c>
      <c r="R22" t="n">
        <v>30.32</v>
      </c>
      <c r="S22" t="n">
        <v>21.27</v>
      </c>
      <c r="T22" t="n">
        <v>1817.5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366.2575716160746</v>
      </c>
      <c r="AB22" t="n">
        <v>501.1297676287895</v>
      </c>
      <c r="AC22" t="n">
        <v>453.3026459463433</v>
      </c>
      <c r="AD22" t="n">
        <v>366257.5716160747</v>
      </c>
      <c r="AE22" t="n">
        <v>501129.7676287895</v>
      </c>
      <c r="AF22" t="n">
        <v>3.021305093270631e-06</v>
      </c>
      <c r="AG22" t="n">
        <v>11.59505208333333</v>
      </c>
      <c r="AH22" t="n">
        <v>453302.6459463433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4.1461</v>
      </c>
      <c r="E2" t="n">
        <v>24.12</v>
      </c>
      <c r="F2" t="n">
        <v>18.43</v>
      </c>
      <c r="G2" t="n">
        <v>7.96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191.74</v>
      </c>
      <c r="Q2" t="n">
        <v>198.05</v>
      </c>
      <c r="R2" t="n">
        <v>115.85</v>
      </c>
      <c r="S2" t="n">
        <v>21.27</v>
      </c>
      <c r="T2" t="n">
        <v>43915.59</v>
      </c>
      <c r="U2" t="n">
        <v>0.18</v>
      </c>
      <c r="V2" t="n">
        <v>0.66</v>
      </c>
      <c r="W2" t="n">
        <v>0.33</v>
      </c>
      <c r="X2" t="n">
        <v>2.84</v>
      </c>
      <c r="Y2" t="n">
        <v>0.5</v>
      </c>
      <c r="Z2" t="n">
        <v>10</v>
      </c>
      <c r="AA2" t="n">
        <v>618.2028654685544</v>
      </c>
      <c r="AB2" t="n">
        <v>845.8524337196565</v>
      </c>
      <c r="AC2" t="n">
        <v>765.1254646067985</v>
      </c>
      <c r="AD2" t="n">
        <v>618202.8654685543</v>
      </c>
      <c r="AE2" t="n">
        <v>845852.4337196564</v>
      </c>
      <c r="AF2" t="n">
        <v>2.066330131231889e-06</v>
      </c>
      <c r="AG2" t="n">
        <v>15.703125</v>
      </c>
      <c r="AH2" t="n">
        <v>765125.4646067985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4.8456</v>
      </c>
      <c r="E3" t="n">
        <v>20.64</v>
      </c>
      <c r="F3" t="n">
        <v>16.87</v>
      </c>
      <c r="G3" t="n">
        <v>15.82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62</v>
      </c>
      <c r="N3" t="n">
        <v>18.95</v>
      </c>
      <c r="O3" t="n">
        <v>15767.7</v>
      </c>
      <c r="P3" t="n">
        <v>174.44</v>
      </c>
      <c r="Q3" t="n">
        <v>198.05</v>
      </c>
      <c r="R3" t="n">
        <v>66.94</v>
      </c>
      <c r="S3" t="n">
        <v>21.27</v>
      </c>
      <c r="T3" t="n">
        <v>19838.7</v>
      </c>
      <c r="U3" t="n">
        <v>0.32</v>
      </c>
      <c r="V3" t="n">
        <v>0.72</v>
      </c>
      <c r="W3" t="n">
        <v>0.21</v>
      </c>
      <c r="X3" t="n">
        <v>1.27</v>
      </c>
      <c r="Y3" t="n">
        <v>0.5</v>
      </c>
      <c r="Z3" t="n">
        <v>10</v>
      </c>
      <c r="AA3" t="n">
        <v>508.0627135660465</v>
      </c>
      <c r="AB3" t="n">
        <v>695.1538188460772</v>
      </c>
      <c r="AC3" t="n">
        <v>628.8093140299193</v>
      </c>
      <c r="AD3" t="n">
        <v>508062.7135660465</v>
      </c>
      <c r="AE3" t="n">
        <v>695153.8188460772</v>
      </c>
      <c r="AF3" t="n">
        <v>2.414946403583425e-06</v>
      </c>
      <c r="AG3" t="n">
        <v>13.4375</v>
      </c>
      <c r="AH3" t="n">
        <v>628809.3140299193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5.0948</v>
      </c>
      <c r="E4" t="n">
        <v>19.63</v>
      </c>
      <c r="F4" t="n">
        <v>16.42</v>
      </c>
      <c r="G4" t="n">
        <v>23.46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168.94</v>
      </c>
      <c r="Q4" t="n">
        <v>198.04</v>
      </c>
      <c r="R4" t="n">
        <v>53.02</v>
      </c>
      <c r="S4" t="n">
        <v>21.27</v>
      </c>
      <c r="T4" t="n">
        <v>12986.09</v>
      </c>
      <c r="U4" t="n">
        <v>0.4</v>
      </c>
      <c r="V4" t="n">
        <v>0.74</v>
      </c>
      <c r="W4" t="n">
        <v>0.18</v>
      </c>
      <c r="X4" t="n">
        <v>0.83</v>
      </c>
      <c r="Y4" t="n">
        <v>0.5</v>
      </c>
      <c r="Z4" t="n">
        <v>10</v>
      </c>
      <c r="AA4" t="n">
        <v>475.9081312152138</v>
      </c>
      <c r="AB4" t="n">
        <v>651.1585007136115</v>
      </c>
      <c r="AC4" t="n">
        <v>589.0128473121993</v>
      </c>
      <c r="AD4" t="n">
        <v>475908.1312152137</v>
      </c>
      <c r="AE4" t="n">
        <v>651158.5007136115</v>
      </c>
      <c r="AF4" t="n">
        <v>2.539142508043758e-06</v>
      </c>
      <c r="AG4" t="n">
        <v>12.77994791666667</v>
      </c>
      <c r="AH4" t="n">
        <v>589012.8473121993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5.2248</v>
      </c>
      <c r="E5" t="n">
        <v>19.14</v>
      </c>
      <c r="F5" t="n">
        <v>16.21</v>
      </c>
      <c r="G5" t="n">
        <v>31.38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166.05</v>
      </c>
      <c r="Q5" t="n">
        <v>198.05</v>
      </c>
      <c r="R5" t="n">
        <v>46.71</v>
      </c>
      <c r="S5" t="n">
        <v>21.27</v>
      </c>
      <c r="T5" t="n">
        <v>9889.940000000001</v>
      </c>
      <c r="U5" t="n">
        <v>0.46</v>
      </c>
      <c r="V5" t="n">
        <v>0.75</v>
      </c>
      <c r="W5" t="n">
        <v>0.16</v>
      </c>
      <c r="X5" t="n">
        <v>0.62</v>
      </c>
      <c r="Y5" t="n">
        <v>0.5</v>
      </c>
      <c r="Z5" t="n">
        <v>10</v>
      </c>
      <c r="AA5" t="n">
        <v>454.6164277802208</v>
      </c>
      <c r="AB5" t="n">
        <v>622.0262527501927</v>
      </c>
      <c r="AC5" t="n">
        <v>562.6609402070422</v>
      </c>
      <c r="AD5" t="n">
        <v>454616.4277802208</v>
      </c>
      <c r="AE5" t="n">
        <v>622026.2527501928</v>
      </c>
      <c r="AF5" t="n">
        <v>2.603931808123386e-06</v>
      </c>
      <c r="AG5" t="n">
        <v>12.4609375</v>
      </c>
      <c r="AH5" t="n">
        <v>562660.9402070423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5.304</v>
      </c>
      <c r="E6" t="n">
        <v>18.85</v>
      </c>
      <c r="F6" t="n">
        <v>16.08</v>
      </c>
      <c r="G6" t="n">
        <v>38.6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23</v>
      </c>
      <c r="N6" t="n">
        <v>19.92</v>
      </c>
      <c r="O6" t="n">
        <v>16257.24</v>
      </c>
      <c r="P6" t="n">
        <v>163.75</v>
      </c>
      <c r="Q6" t="n">
        <v>198.05</v>
      </c>
      <c r="R6" t="n">
        <v>42.4</v>
      </c>
      <c r="S6" t="n">
        <v>21.27</v>
      </c>
      <c r="T6" t="n">
        <v>7764.98</v>
      </c>
      <c r="U6" t="n">
        <v>0.5</v>
      </c>
      <c r="V6" t="n">
        <v>0.75</v>
      </c>
      <c r="W6" t="n">
        <v>0.15</v>
      </c>
      <c r="X6" t="n">
        <v>0.49</v>
      </c>
      <c r="Y6" t="n">
        <v>0.5</v>
      </c>
      <c r="Z6" t="n">
        <v>10</v>
      </c>
      <c r="AA6" t="n">
        <v>448.1850510888099</v>
      </c>
      <c r="AB6" t="n">
        <v>613.2265594286895</v>
      </c>
      <c r="AC6" t="n">
        <v>554.7010772656963</v>
      </c>
      <c r="AD6" t="n">
        <v>448185.0510888099</v>
      </c>
      <c r="AE6" t="n">
        <v>613226.5594286895</v>
      </c>
      <c r="AF6" t="n">
        <v>2.643403443248821e-06</v>
      </c>
      <c r="AG6" t="n">
        <v>12.27213541666667</v>
      </c>
      <c r="AH6" t="n">
        <v>554701.0772656964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5.3567</v>
      </c>
      <c r="E7" t="n">
        <v>18.67</v>
      </c>
      <c r="F7" t="n">
        <v>16</v>
      </c>
      <c r="G7" t="n">
        <v>45.71</v>
      </c>
      <c r="H7" t="n">
        <v>0.8100000000000001</v>
      </c>
      <c r="I7" t="n">
        <v>21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162.11</v>
      </c>
      <c r="Q7" t="n">
        <v>198.05</v>
      </c>
      <c r="R7" t="n">
        <v>39.91</v>
      </c>
      <c r="S7" t="n">
        <v>21.27</v>
      </c>
      <c r="T7" t="n">
        <v>6539.9</v>
      </c>
      <c r="U7" t="n">
        <v>0.53</v>
      </c>
      <c r="V7" t="n">
        <v>0.76</v>
      </c>
      <c r="W7" t="n">
        <v>0.14</v>
      </c>
      <c r="X7" t="n">
        <v>0.41</v>
      </c>
      <c r="Y7" t="n">
        <v>0.5</v>
      </c>
      <c r="Z7" t="n">
        <v>10</v>
      </c>
      <c r="AA7" t="n">
        <v>443.925163963321</v>
      </c>
      <c r="AB7" t="n">
        <v>607.3979939306395</v>
      </c>
      <c r="AC7" t="n">
        <v>549.4287818783371</v>
      </c>
      <c r="AD7" t="n">
        <v>443925.163963321</v>
      </c>
      <c r="AE7" t="n">
        <v>607397.9939306395</v>
      </c>
      <c r="AF7" t="n">
        <v>2.66966802874264e-06</v>
      </c>
      <c r="AG7" t="n">
        <v>12.15494791666667</v>
      </c>
      <c r="AH7" t="n">
        <v>549428.781878337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5.3837</v>
      </c>
      <c r="E8" t="n">
        <v>18.57</v>
      </c>
      <c r="F8" t="n">
        <v>15.98</v>
      </c>
      <c r="G8" t="n">
        <v>53.27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161.35</v>
      </c>
      <c r="Q8" t="n">
        <v>198.05</v>
      </c>
      <c r="R8" t="n">
        <v>39.63</v>
      </c>
      <c r="S8" t="n">
        <v>21.27</v>
      </c>
      <c r="T8" t="n">
        <v>6412.87</v>
      </c>
      <c r="U8" t="n">
        <v>0.54</v>
      </c>
      <c r="V8" t="n">
        <v>0.76</v>
      </c>
      <c r="W8" t="n">
        <v>0.14</v>
      </c>
      <c r="X8" t="n">
        <v>0.39</v>
      </c>
      <c r="Y8" t="n">
        <v>0.5</v>
      </c>
      <c r="Z8" t="n">
        <v>10</v>
      </c>
      <c r="AA8" t="n">
        <v>441.9380259302043</v>
      </c>
      <c r="AB8" t="n">
        <v>604.6791040073862</v>
      </c>
      <c r="AC8" t="n">
        <v>546.9693789933731</v>
      </c>
      <c r="AD8" t="n">
        <v>441938.0259302043</v>
      </c>
      <c r="AE8" t="n">
        <v>604679.1040073861</v>
      </c>
      <c r="AF8" t="n">
        <v>2.683124267989947e-06</v>
      </c>
      <c r="AG8" t="n">
        <v>12.08984375</v>
      </c>
      <c r="AH8" t="n">
        <v>546969.3789933731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5.4219</v>
      </c>
      <c r="E9" t="n">
        <v>18.44</v>
      </c>
      <c r="F9" t="n">
        <v>15.9</v>
      </c>
      <c r="G9" t="n">
        <v>59.63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159.57</v>
      </c>
      <c r="Q9" t="n">
        <v>198.04</v>
      </c>
      <c r="R9" t="n">
        <v>36.78</v>
      </c>
      <c r="S9" t="n">
        <v>21.27</v>
      </c>
      <c r="T9" t="n">
        <v>4998.01</v>
      </c>
      <c r="U9" t="n">
        <v>0.58</v>
      </c>
      <c r="V9" t="n">
        <v>0.76</v>
      </c>
      <c r="W9" t="n">
        <v>0.14</v>
      </c>
      <c r="X9" t="n">
        <v>0.31</v>
      </c>
      <c r="Y9" t="n">
        <v>0.5</v>
      </c>
      <c r="Z9" t="n">
        <v>10</v>
      </c>
      <c r="AA9" t="n">
        <v>438.2526017860741</v>
      </c>
      <c r="AB9" t="n">
        <v>599.6365441039491</v>
      </c>
      <c r="AC9" t="n">
        <v>542.4080739298428</v>
      </c>
      <c r="AD9" t="n">
        <v>438252.6017860741</v>
      </c>
      <c r="AE9" t="n">
        <v>599636.5441039491</v>
      </c>
      <c r="AF9" t="n">
        <v>2.70216235462873e-06</v>
      </c>
      <c r="AG9" t="n">
        <v>12.00520833333333</v>
      </c>
      <c r="AH9" t="n">
        <v>542408.0739298428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5.4521</v>
      </c>
      <c r="E10" t="n">
        <v>18.34</v>
      </c>
      <c r="F10" t="n">
        <v>15.85</v>
      </c>
      <c r="G10" t="n">
        <v>67.94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158.53</v>
      </c>
      <c r="Q10" t="n">
        <v>198.05</v>
      </c>
      <c r="R10" t="n">
        <v>35.34</v>
      </c>
      <c r="S10" t="n">
        <v>21.27</v>
      </c>
      <c r="T10" t="n">
        <v>4286.58</v>
      </c>
      <c r="U10" t="n">
        <v>0.6</v>
      </c>
      <c r="V10" t="n">
        <v>0.76</v>
      </c>
      <c r="W10" t="n">
        <v>0.13</v>
      </c>
      <c r="X10" t="n">
        <v>0.26</v>
      </c>
      <c r="Y10" t="n">
        <v>0.5</v>
      </c>
      <c r="Z10" t="n">
        <v>10</v>
      </c>
      <c r="AA10" t="n">
        <v>435.6225668793133</v>
      </c>
      <c r="AB10" t="n">
        <v>596.0380143155677</v>
      </c>
      <c r="AC10" t="n">
        <v>539.1529827738963</v>
      </c>
      <c r="AD10" t="n">
        <v>435622.5668793133</v>
      </c>
      <c r="AE10" t="n">
        <v>596038.0143155677</v>
      </c>
      <c r="AF10" t="n">
        <v>2.717213407416459e-06</v>
      </c>
      <c r="AG10" t="n">
        <v>11.94010416666667</v>
      </c>
      <c r="AH10" t="n">
        <v>539152.9827738963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5.4806</v>
      </c>
      <c r="E11" t="n">
        <v>18.25</v>
      </c>
      <c r="F11" t="n">
        <v>15.78</v>
      </c>
      <c r="G11" t="n">
        <v>72.84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156.43</v>
      </c>
      <c r="Q11" t="n">
        <v>198.05</v>
      </c>
      <c r="R11" t="n">
        <v>33.1</v>
      </c>
      <c r="S11" t="n">
        <v>21.27</v>
      </c>
      <c r="T11" t="n">
        <v>3174.67</v>
      </c>
      <c r="U11" t="n">
        <v>0.64</v>
      </c>
      <c r="V11" t="n">
        <v>0.77</v>
      </c>
      <c r="W11" t="n">
        <v>0.12</v>
      </c>
      <c r="X11" t="n">
        <v>0.19</v>
      </c>
      <c r="Y11" t="n">
        <v>0.5</v>
      </c>
      <c r="Z11" t="n">
        <v>10</v>
      </c>
      <c r="AA11" t="n">
        <v>432.1282686371932</v>
      </c>
      <c r="AB11" t="n">
        <v>591.2569613031405</v>
      </c>
      <c r="AC11" t="n">
        <v>534.8282267507251</v>
      </c>
      <c r="AD11" t="n">
        <v>432128.2686371933</v>
      </c>
      <c r="AE11" t="n">
        <v>591256.9613031405</v>
      </c>
      <c r="AF11" t="n">
        <v>2.731417215510838e-06</v>
      </c>
      <c r="AG11" t="n">
        <v>11.88151041666667</v>
      </c>
      <c r="AH11" t="n">
        <v>534828.2267507251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5.4766</v>
      </c>
      <c r="E12" t="n">
        <v>18.26</v>
      </c>
      <c r="F12" t="n">
        <v>15.82</v>
      </c>
      <c r="G12" t="n">
        <v>79.09999999999999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156.22</v>
      </c>
      <c r="Q12" t="n">
        <v>198.04</v>
      </c>
      <c r="R12" t="n">
        <v>34.33</v>
      </c>
      <c r="S12" t="n">
        <v>21.27</v>
      </c>
      <c r="T12" t="n">
        <v>3793.27</v>
      </c>
      <c r="U12" t="n">
        <v>0.62</v>
      </c>
      <c r="V12" t="n">
        <v>0.77</v>
      </c>
      <c r="W12" t="n">
        <v>0.13</v>
      </c>
      <c r="X12" t="n">
        <v>0.23</v>
      </c>
      <c r="Y12" t="n">
        <v>0.5</v>
      </c>
      <c r="Z12" t="n">
        <v>10</v>
      </c>
      <c r="AA12" t="n">
        <v>432.2307781976458</v>
      </c>
      <c r="AB12" t="n">
        <v>591.3972194061545</v>
      </c>
      <c r="AC12" t="n">
        <v>534.9550988172407</v>
      </c>
      <c r="AD12" t="n">
        <v>432230.7781976458</v>
      </c>
      <c r="AE12" t="n">
        <v>591397.2194061545</v>
      </c>
      <c r="AF12" t="n">
        <v>2.729423698585311e-06</v>
      </c>
      <c r="AG12" t="n">
        <v>11.88802083333333</v>
      </c>
      <c r="AH12" t="n">
        <v>534955.0988172407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5.4901</v>
      </c>
      <c r="E13" t="n">
        <v>18.21</v>
      </c>
      <c r="F13" t="n">
        <v>15.8</v>
      </c>
      <c r="G13" t="n">
        <v>86.19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155.37</v>
      </c>
      <c r="Q13" t="n">
        <v>198.04</v>
      </c>
      <c r="R13" t="n">
        <v>33.65</v>
      </c>
      <c r="S13" t="n">
        <v>21.27</v>
      </c>
      <c r="T13" t="n">
        <v>3459.49</v>
      </c>
      <c r="U13" t="n">
        <v>0.63</v>
      </c>
      <c r="V13" t="n">
        <v>0.77</v>
      </c>
      <c r="W13" t="n">
        <v>0.13</v>
      </c>
      <c r="X13" t="n">
        <v>0.21</v>
      </c>
      <c r="Y13" t="n">
        <v>0.5</v>
      </c>
      <c r="Z13" t="n">
        <v>10</v>
      </c>
      <c r="AA13" t="n">
        <v>419.6900094718684</v>
      </c>
      <c r="AB13" t="n">
        <v>574.2383863758766</v>
      </c>
      <c r="AC13" t="n">
        <v>519.4338807287993</v>
      </c>
      <c r="AD13" t="n">
        <v>419690.0094718684</v>
      </c>
      <c r="AE13" t="n">
        <v>574238.3863758766</v>
      </c>
      <c r="AF13" t="n">
        <v>2.736151818208965e-06</v>
      </c>
      <c r="AG13" t="n">
        <v>11.85546875</v>
      </c>
      <c r="AH13" t="n">
        <v>519433.8807287993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5.5158</v>
      </c>
      <c r="E14" t="n">
        <v>18.13</v>
      </c>
      <c r="F14" t="n">
        <v>15.74</v>
      </c>
      <c r="G14" t="n">
        <v>94.45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154.58</v>
      </c>
      <c r="Q14" t="n">
        <v>198.05</v>
      </c>
      <c r="R14" t="n">
        <v>31.52</v>
      </c>
      <c r="S14" t="n">
        <v>21.27</v>
      </c>
      <c r="T14" t="n">
        <v>2399.27</v>
      </c>
      <c r="U14" t="n">
        <v>0.67</v>
      </c>
      <c r="V14" t="n">
        <v>0.77</v>
      </c>
      <c r="W14" t="n">
        <v>0.13</v>
      </c>
      <c r="X14" t="n">
        <v>0.15</v>
      </c>
      <c r="Y14" t="n">
        <v>0.5</v>
      </c>
      <c r="Z14" t="n">
        <v>10</v>
      </c>
      <c r="AA14" t="n">
        <v>417.6824892859976</v>
      </c>
      <c r="AB14" t="n">
        <v>571.4916086920283</v>
      </c>
      <c r="AC14" t="n">
        <v>516.9492516519708</v>
      </c>
      <c r="AD14" t="n">
        <v>417682.4892859976</v>
      </c>
      <c r="AE14" t="n">
        <v>571491.6086920283</v>
      </c>
      <c r="AF14" t="n">
        <v>2.748960164455476e-06</v>
      </c>
      <c r="AG14" t="n">
        <v>11.80338541666667</v>
      </c>
      <c r="AH14" t="n">
        <v>516949.2516519708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15.75</v>
      </c>
      <c r="G15" t="n">
        <v>105.01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152.78</v>
      </c>
      <c r="Q15" t="n">
        <v>198.04</v>
      </c>
      <c r="R15" t="n">
        <v>32.13</v>
      </c>
      <c r="S15" t="n">
        <v>21.27</v>
      </c>
      <c r="T15" t="n">
        <v>2706.62</v>
      </c>
      <c r="U15" t="n">
        <v>0.66</v>
      </c>
      <c r="V15" t="n">
        <v>0.77</v>
      </c>
      <c r="W15" t="n">
        <v>0.12</v>
      </c>
      <c r="X15" t="n">
        <v>0.16</v>
      </c>
      <c r="Y15" t="n">
        <v>0.5</v>
      </c>
      <c r="Z15" t="n">
        <v>10</v>
      </c>
      <c r="AA15" t="n">
        <v>415.7652631063764</v>
      </c>
      <c r="AB15" t="n">
        <v>568.8683752510211</v>
      </c>
      <c r="AC15" t="n">
        <v>514.576375928842</v>
      </c>
      <c r="AD15" t="n">
        <v>415765.2631063765</v>
      </c>
      <c r="AE15" t="n">
        <v>568868.3752510211</v>
      </c>
      <c r="AF15" t="n">
        <v>2.751302546842971e-06</v>
      </c>
      <c r="AG15" t="n">
        <v>11.79036458333333</v>
      </c>
      <c r="AH15" t="n">
        <v>514576.375928842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5.5177</v>
      </c>
      <c r="E16" t="n">
        <v>18.12</v>
      </c>
      <c r="F16" t="n">
        <v>15.76</v>
      </c>
      <c r="G16" t="n">
        <v>105.08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7</v>
      </c>
      <c r="N16" t="n">
        <v>23.41</v>
      </c>
      <c r="O16" t="n">
        <v>17920.49</v>
      </c>
      <c r="P16" t="n">
        <v>152.47</v>
      </c>
      <c r="Q16" t="n">
        <v>198.05</v>
      </c>
      <c r="R16" t="n">
        <v>32.51</v>
      </c>
      <c r="S16" t="n">
        <v>21.27</v>
      </c>
      <c r="T16" t="n">
        <v>2896.11</v>
      </c>
      <c r="U16" t="n">
        <v>0.65</v>
      </c>
      <c r="V16" t="n">
        <v>0.77</v>
      </c>
      <c r="W16" t="n">
        <v>0.12</v>
      </c>
      <c r="X16" t="n">
        <v>0.17</v>
      </c>
      <c r="Y16" t="n">
        <v>0.5</v>
      </c>
      <c r="Z16" t="n">
        <v>10</v>
      </c>
      <c r="AA16" t="n">
        <v>415.6044739877743</v>
      </c>
      <c r="AB16" t="n">
        <v>568.6483764854344</v>
      </c>
      <c r="AC16" t="n">
        <v>514.3773735366726</v>
      </c>
      <c r="AD16" t="n">
        <v>415604.4739877743</v>
      </c>
      <c r="AE16" t="n">
        <v>568648.3764854344</v>
      </c>
      <c r="AF16" t="n">
        <v>2.749907084995102e-06</v>
      </c>
      <c r="AG16" t="n">
        <v>11.796875</v>
      </c>
      <c r="AH16" t="n">
        <v>514377.3735366727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5.5446</v>
      </c>
      <c r="E17" t="n">
        <v>18.04</v>
      </c>
      <c r="F17" t="n">
        <v>15.7</v>
      </c>
      <c r="G17" t="n">
        <v>117.74</v>
      </c>
      <c r="H17" t="n">
        <v>1.96</v>
      </c>
      <c r="I17" t="n">
        <v>8</v>
      </c>
      <c r="J17" t="n">
        <v>144.77</v>
      </c>
      <c r="K17" t="n">
        <v>45</v>
      </c>
      <c r="L17" t="n">
        <v>16</v>
      </c>
      <c r="M17" t="n">
        <v>6</v>
      </c>
      <c r="N17" t="n">
        <v>23.78</v>
      </c>
      <c r="O17" t="n">
        <v>18089.56</v>
      </c>
      <c r="P17" t="n">
        <v>151.23</v>
      </c>
      <c r="Q17" t="n">
        <v>198.04</v>
      </c>
      <c r="R17" t="n">
        <v>30.45</v>
      </c>
      <c r="S17" t="n">
        <v>21.27</v>
      </c>
      <c r="T17" t="n">
        <v>1870.93</v>
      </c>
      <c r="U17" t="n">
        <v>0.7</v>
      </c>
      <c r="V17" t="n">
        <v>0.77</v>
      </c>
      <c r="W17" t="n">
        <v>0.12</v>
      </c>
      <c r="X17" t="n">
        <v>0.1</v>
      </c>
      <c r="Y17" t="n">
        <v>0.5</v>
      </c>
      <c r="Z17" t="n">
        <v>10</v>
      </c>
      <c r="AA17" t="n">
        <v>413.1391089349651</v>
      </c>
      <c r="AB17" t="n">
        <v>565.2751552559507</v>
      </c>
      <c r="AC17" t="n">
        <v>511.3260878069854</v>
      </c>
      <c r="AD17" t="n">
        <v>413139.108934965</v>
      </c>
      <c r="AE17" t="n">
        <v>565275.1552559508</v>
      </c>
      <c r="AF17" t="n">
        <v>2.763313486319271e-06</v>
      </c>
      <c r="AG17" t="n">
        <v>11.74479166666667</v>
      </c>
      <c r="AH17" t="n">
        <v>511326.0878069854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5.5315</v>
      </c>
      <c r="E18" t="n">
        <v>18.08</v>
      </c>
      <c r="F18" t="n">
        <v>15.74</v>
      </c>
      <c r="G18" t="n">
        <v>118.06</v>
      </c>
      <c r="H18" t="n">
        <v>2.06</v>
      </c>
      <c r="I18" t="n">
        <v>8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151.34</v>
      </c>
      <c r="Q18" t="n">
        <v>198.04</v>
      </c>
      <c r="R18" t="n">
        <v>31.89</v>
      </c>
      <c r="S18" t="n">
        <v>21.27</v>
      </c>
      <c r="T18" t="n">
        <v>2590.93</v>
      </c>
      <c r="U18" t="n">
        <v>0.67</v>
      </c>
      <c r="V18" t="n">
        <v>0.77</v>
      </c>
      <c r="W18" t="n">
        <v>0.12</v>
      </c>
      <c r="X18" t="n">
        <v>0.15</v>
      </c>
      <c r="Y18" t="n">
        <v>0.5</v>
      </c>
      <c r="Z18" t="n">
        <v>10</v>
      </c>
      <c r="AA18" t="n">
        <v>413.8918151358922</v>
      </c>
      <c r="AB18" t="n">
        <v>566.3050410871132</v>
      </c>
      <c r="AC18" t="n">
        <v>512.2576827798754</v>
      </c>
      <c r="AD18" t="n">
        <v>413891.8151358921</v>
      </c>
      <c r="AE18" t="n">
        <v>566305.0410871132</v>
      </c>
      <c r="AF18" t="n">
        <v>2.75678471838817e-06</v>
      </c>
      <c r="AG18" t="n">
        <v>11.77083333333333</v>
      </c>
      <c r="AH18" t="n">
        <v>512257.6827798754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5.5476</v>
      </c>
      <c r="E19" t="n">
        <v>18.03</v>
      </c>
      <c r="F19" t="n">
        <v>15.71</v>
      </c>
      <c r="G19" t="n">
        <v>134.7</v>
      </c>
      <c r="H19" t="n">
        <v>2.16</v>
      </c>
      <c r="I19" t="n">
        <v>7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148.88</v>
      </c>
      <c r="Q19" t="n">
        <v>198.04</v>
      </c>
      <c r="R19" t="n">
        <v>31.03</v>
      </c>
      <c r="S19" t="n">
        <v>21.27</v>
      </c>
      <c r="T19" t="n">
        <v>2170.21</v>
      </c>
      <c r="U19" t="n">
        <v>0.6899999999999999</v>
      </c>
      <c r="V19" t="n">
        <v>0.77</v>
      </c>
      <c r="W19" t="n">
        <v>0.12</v>
      </c>
      <c r="X19" t="n">
        <v>0.12</v>
      </c>
      <c r="Y19" t="n">
        <v>0.5</v>
      </c>
      <c r="Z19" t="n">
        <v>10</v>
      </c>
      <c r="AA19" t="n">
        <v>410.759295494667</v>
      </c>
      <c r="AB19" t="n">
        <v>562.0189895169759</v>
      </c>
      <c r="AC19" t="n">
        <v>508.3806859560809</v>
      </c>
      <c r="AD19" t="n">
        <v>410759.295494667</v>
      </c>
      <c r="AE19" t="n">
        <v>562018.9895169759</v>
      </c>
      <c r="AF19" t="n">
        <v>2.764808624013416e-06</v>
      </c>
      <c r="AG19" t="n">
        <v>11.73828125</v>
      </c>
      <c r="AH19" t="n">
        <v>508380.6859560809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5.5498</v>
      </c>
      <c r="E20" t="n">
        <v>18.02</v>
      </c>
      <c r="F20" t="n">
        <v>15.71</v>
      </c>
      <c r="G20" t="n">
        <v>134.64</v>
      </c>
      <c r="H20" t="n">
        <v>2.26</v>
      </c>
      <c r="I20" t="n">
        <v>7</v>
      </c>
      <c r="J20" t="n">
        <v>148.91</v>
      </c>
      <c r="K20" t="n">
        <v>45</v>
      </c>
      <c r="L20" t="n">
        <v>19</v>
      </c>
      <c r="M20" t="n">
        <v>5</v>
      </c>
      <c r="N20" t="n">
        <v>24.92</v>
      </c>
      <c r="O20" t="n">
        <v>18599.92</v>
      </c>
      <c r="P20" t="n">
        <v>148.88</v>
      </c>
      <c r="Q20" t="n">
        <v>198.04</v>
      </c>
      <c r="R20" t="n">
        <v>30.85</v>
      </c>
      <c r="S20" t="n">
        <v>21.27</v>
      </c>
      <c r="T20" t="n">
        <v>2076.06</v>
      </c>
      <c r="U20" t="n">
        <v>0.6899999999999999</v>
      </c>
      <c r="V20" t="n">
        <v>0.77</v>
      </c>
      <c r="W20" t="n">
        <v>0.12</v>
      </c>
      <c r="X20" t="n">
        <v>0.11</v>
      </c>
      <c r="Y20" t="n">
        <v>0.5</v>
      </c>
      <c r="Z20" t="n">
        <v>10</v>
      </c>
      <c r="AA20" t="n">
        <v>410.6778047155647</v>
      </c>
      <c r="AB20" t="n">
        <v>561.9074902378885</v>
      </c>
      <c r="AC20" t="n">
        <v>508.2798280116994</v>
      </c>
      <c r="AD20" t="n">
        <v>410677.8047155647</v>
      </c>
      <c r="AE20" t="n">
        <v>561907.4902378885</v>
      </c>
      <c r="AF20" t="n">
        <v>2.765905058322456e-06</v>
      </c>
      <c r="AG20" t="n">
        <v>11.73177083333333</v>
      </c>
      <c r="AH20" t="n">
        <v>508279.8280116994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5.546</v>
      </c>
      <c r="E21" t="n">
        <v>18.03</v>
      </c>
      <c r="F21" t="n">
        <v>15.72</v>
      </c>
      <c r="G21" t="n">
        <v>134.74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147.77</v>
      </c>
      <c r="Q21" t="n">
        <v>198.04</v>
      </c>
      <c r="R21" t="n">
        <v>31.24</v>
      </c>
      <c r="S21" t="n">
        <v>21.27</v>
      </c>
      <c r="T21" t="n">
        <v>2275.08</v>
      </c>
      <c r="U21" t="n">
        <v>0.68</v>
      </c>
      <c r="V21" t="n">
        <v>0.77</v>
      </c>
      <c r="W21" t="n">
        <v>0.12</v>
      </c>
      <c r="X21" t="n">
        <v>0.13</v>
      </c>
      <c r="Y21" t="n">
        <v>0.5</v>
      </c>
      <c r="Z21" t="n">
        <v>10</v>
      </c>
      <c r="AA21" t="n">
        <v>409.7673273003309</v>
      </c>
      <c r="AB21" t="n">
        <v>560.6617348709369</v>
      </c>
      <c r="AC21" t="n">
        <v>507.152965788541</v>
      </c>
      <c r="AD21" t="n">
        <v>409767.3273003309</v>
      </c>
      <c r="AE21" t="n">
        <v>560661.734870937</v>
      </c>
      <c r="AF21" t="n">
        <v>2.764011217243205e-06</v>
      </c>
      <c r="AG21" t="n">
        <v>11.73828125</v>
      </c>
      <c r="AH21" t="n">
        <v>507152.965788541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5.561</v>
      </c>
      <c r="E22" t="n">
        <v>17.98</v>
      </c>
      <c r="F22" t="n">
        <v>15.7</v>
      </c>
      <c r="G22" t="n">
        <v>156.97</v>
      </c>
      <c r="H22" t="n">
        <v>2.45</v>
      </c>
      <c r="I22" t="n">
        <v>6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145.64</v>
      </c>
      <c r="Q22" t="n">
        <v>198.04</v>
      </c>
      <c r="R22" t="n">
        <v>30.43</v>
      </c>
      <c r="S22" t="n">
        <v>21.27</v>
      </c>
      <c r="T22" t="n">
        <v>1874.63</v>
      </c>
      <c r="U22" t="n">
        <v>0.7</v>
      </c>
      <c r="V22" t="n">
        <v>0.77</v>
      </c>
      <c r="W22" t="n">
        <v>0.12</v>
      </c>
      <c r="X22" t="n">
        <v>0.1</v>
      </c>
      <c r="Y22" t="n">
        <v>0.5</v>
      </c>
      <c r="Z22" t="n">
        <v>10</v>
      </c>
      <c r="AA22" t="n">
        <v>407.0554995817151</v>
      </c>
      <c r="AB22" t="n">
        <v>556.9512925489314</v>
      </c>
      <c r="AC22" t="n">
        <v>503.7966428741094</v>
      </c>
      <c r="AD22" t="n">
        <v>407055.4995817151</v>
      </c>
      <c r="AE22" t="n">
        <v>556951.2925489314</v>
      </c>
      <c r="AF22" t="n">
        <v>2.771486905713931e-06</v>
      </c>
      <c r="AG22" t="n">
        <v>11.70572916666667</v>
      </c>
      <c r="AH22" t="n">
        <v>503796.6428741093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5.5605</v>
      </c>
      <c r="E23" t="n">
        <v>17.98</v>
      </c>
      <c r="F23" t="n">
        <v>15.7</v>
      </c>
      <c r="G23" t="n">
        <v>156.98</v>
      </c>
      <c r="H23" t="n">
        <v>2.54</v>
      </c>
      <c r="I23" t="n">
        <v>6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146.03</v>
      </c>
      <c r="Q23" t="n">
        <v>198.04</v>
      </c>
      <c r="R23" t="n">
        <v>30.5</v>
      </c>
      <c r="S23" t="n">
        <v>21.27</v>
      </c>
      <c r="T23" t="n">
        <v>1910.15</v>
      </c>
      <c r="U23" t="n">
        <v>0.7</v>
      </c>
      <c r="V23" t="n">
        <v>0.77</v>
      </c>
      <c r="W23" t="n">
        <v>0.12</v>
      </c>
      <c r="X23" t="n">
        <v>0.1</v>
      </c>
      <c r="Y23" t="n">
        <v>0.5</v>
      </c>
      <c r="Z23" t="n">
        <v>10</v>
      </c>
      <c r="AA23" t="n">
        <v>407.455337320136</v>
      </c>
      <c r="AB23" t="n">
        <v>557.4983681822351</v>
      </c>
      <c r="AC23" t="n">
        <v>504.291506376796</v>
      </c>
      <c r="AD23" t="n">
        <v>407455.337320136</v>
      </c>
      <c r="AE23" t="n">
        <v>557498.3681822352</v>
      </c>
      <c r="AF23" t="n">
        <v>2.771237716098241e-06</v>
      </c>
      <c r="AG23" t="n">
        <v>11.70572916666667</v>
      </c>
      <c r="AH23" t="n">
        <v>504291.5063767959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5.5623</v>
      </c>
      <c r="E24" t="n">
        <v>17.98</v>
      </c>
      <c r="F24" t="n">
        <v>15.69</v>
      </c>
      <c r="G24" t="n">
        <v>156.93</v>
      </c>
      <c r="H24" t="n">
        <v>2.64</v>
      </c>
      <c r="I24" t="n">
        <v>6</v>
      </c>
      <c r="J24" t="n">
        <v>154.49</v>
      </c>
      <c r="K24" t="n">
        <v>45</v>
      </c>
      <c r="L24" t="n">
        <v>23</v>
      </c>
      <c r="M24" t="n">
        <v>4</v>
      </c>
      <c r="N24" t="n">
        <v>26.49</v>
      </c>
      <c r="O24" t="n">
        <v>19287.9</v>
      </c>
      <c r="P24" t="n">
        <v>146.04</v>
      </c>
      <c r="Q24" t="n">
        <v>198.04</v>
      </c>
      <c r="R24" t="n">
        <v>30.3</v>
      </c>
      <c r="S24" t="n">
        <v>21.27</v>
      </c>
      <c r="T24" t="n">
        <v>1810.09</v>
      </c>
      <c r="U24" t="n">
        <v>0.7</v>
      </c>
      <c r="V24" t="n">
        <v>0.77</v>
      </c>
      <c r="W24" t="n">
        <v>0.12</v>
      </c>
      <c r="X24" t="n">
        <v>0.1</v>
      </c>
      <c r="Y24" t="n">
        <v>0.5</v>
      </c>
      <c r="Z24" t="n">
        <v>10</v>
      </c>
      <c r="AA24" t="n">
        <v>407.3618749010496</v>
      </c>
      <c r="AB24" t="n">
        <v>557.3704887771702</v>
      </c>
      <c r="AC24" t="n">
        <v>504.1758316026706</v>
      </c>
      <c r="AD24" t="n">
        <v>407361.8749010497</v>
      </c>
      <c r="AE24" t="n">
        <v>557370.4887771702</v>
      </c>
      <c r="AF24" t="n">
        <v>2.772134798714728e-06</v>
      </c>
      <c r="AG24" t="n">
        <v>11.70572916666667</v>
      </c>
      <c r="AH24" t="n">
        <v>504175.8316026706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5.5647</v>
      </c>
      <c r="E25" t="n">
        <v>17.97</v>
      </c>
      <c r="F25" t="n">
        <v>15.69</v>
      </c>
      <c r="G25" t="n">
        <v>156.85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144.34</v>
      </c>
      <c r="Q25" t="n">
        <v>198.04</v>
      </c>
      <c r="R25" t="n">
        <v>29.93</v>
      </c>
      <c r="S25" t="n">
        <v>21.27</v>
      </c>
      <c r="T25" t="n">
        <v>1625.39</v>
      </c>
      <c r="U25" t="n">
        <v>0.71</v>
      </c>
      <c r="V25" t="n">
        <v>0.77</v>
      </c>
      <c r="W25" t="n">
        <v>0.12</v>
      </c>
      <c r="X25" t="n">
        <v>0.09</v>
      </c>
      <c r="Y25" t="n">
        <v>0.5</v>
      </c>
      <c r="Z25" t="n">
        <v>10</v>
      </c>
      <c r="AA25" t="n">
        <v>405.6121763367424</v>
      </c>
      <c r="AB25" t="n">
        <v>554.9764740102323</v>
      </c>
      <c r="AC25" t="n">
        <v>502.0102982450683</v>
      </c>
      <c r="AD25" t="n">
        <v>405612.1763367424</v>
      </c>
      <c r="AE25" t="n">
        <v>554976.4740102324</v>
      </c>
      <c r="AF25" t="n">
        <v>2.773330908870044e-06</v>
      </c>
      <c r="AG25" t="n">
        <v>11.69921875</v>
      </c>
      <c r="AH25" t="n">
        <v>502010.2982450683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5.5592</v>
      </c>
      <c r="E26" t="n">
        <v>17.99</v>
      </c>
      <c r="F26" t="n">
        <v>15.7</v>
      </c>
      <c r="G26" t="n">
        <v>157.03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142.46</v>
      </c>
      <c r="Q26" t="n">
        <v>198.04</v>
      </c>
      <c r="R26" t="n">
        <v>30.7</v>
      </c>
      <c r="S26" t="n">
        <v>21.27</v>
      </c>
      <c r="T26" t="n">
        <v>2010.12</v>
      </c>
      <c r="U26" t="n">
        <v>0.6899999999999999</v>
      </c>
      <c r="V26" t="n">
        <v>0.77</v>
      </c>
      <c r="W26" t="n">
        <v>0.12</v>
      </c>
      <c r="X26" t="n">
        <v>0.11</v>
      </c>
      <c r="Y26" t="n">
        <v>0.5</v>
      </c>
      <c r="Z26" t="n">
        <v>10</v>
      </c>
      <c r="AA26" t="n">
        <v>404.0079268750712</v>
      </c>
      <c r="AB26" t="n">
        <v>552.7814691222826</v>
      </c>
      <c r="AC26" t="n">
        <v>500.0247815429157</v>
      </c>
      <c r="AD26" t="n">
        <v>404007.9268750713</v>
      </c>
      <c r="AE26" t="n">
        <v>552781.4691222826</v>
      </c>
      <c r="AF26" t="n">
        <v>2.770589823097444e-06</v>
      </c>
      <c r="AG26" t="n">
        <v>11.71223958333333</v>
      </c>
      <c r="AH26" t="n">
        <v>500024.7815429157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15.67</v>
      </c>
      <c r="G27" t="n">
        <v>188.04</v>
      </c>
      <c r="H27" t="n">
        <v>2.9</v>
      </c>
      <c r="I27" t="n">
        <v>5</v>
      </c>
      <c r="J27" t="n">
        <v>158.72</v>
      </c>
      <c r="K27" t="n">
        <v>45</v>
      </c>
      <c r="L27" t="n">
        <v>26</v>
      </c>
      <c r="M27" t="n">
        <v>3</v>
      </c>
      <c r="N27" t="n">
        <v>27.72</v>
      </c>
      <c r="O27" t="n">
        <v>19809.69</v>
      </c>
      <c r="P27" t="n">
        <v>141.56</v>
      </c>
      <c r="Q27" t="n">
        <v>198.04</v>
      </c>
      <c r="R27" t="n">
        <v>29.66</v>
      </c>
      <c r="S27" t="n">
        <v>21.27</v>
      </c>
      <c r="T27" t="n">
        <v>1494.91</v>
      </c>
      <c r="U27" t="n">
        <v>0.72</v>
      </c>
      <c r="V27" t="n">
        <v>0.77</v>
      </c>
      <c r="W27" t="n">
        <v>0.12</v>
      </c>
      <c r="X27" t="n">
        <v>0.08</v>
      </c>
      <c r="Y27" t="n">
        <v>0.5</v>
      </c>
      <c r="Z27" t="n">
        <v>10</v>
      </c>
      <c r="AA27" t="n">
        <v>402.3750038239181</v>
      </c>
      <c r="AB27" t="n">
        <v>550.5472317642141</v>
      </c>
      <c r="AC27" t="n">
        <v>498.0037766625294</v>
      </c>
      <c r="AD27" t="n">
        <v>402375.0038239181</v>
      </c>
      <c r="AE27" t="n">
        <v>550547.2317642141</v>
      </c>
      <c r="AF27" t="n">
        <v>2.779560649262316e-06</v>
      </c>
      <c r="AG27" t="n">
        <v>11.67317708333333</v>
      </c>
      <c r="AH27" t="n">
        <v>498003.7766625294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5.5769</v>
      </c>
      <c r="E28" t="n">
        <v>17.93</v>
      </c>
      <c r="F28" t="n">
        <v>15.67</v>
      </c>
      <c r="G28" t="n">
        <v>188.05</v>
      </c>
      <c r="H28" t="n">
        <v>2.99</v>
      </c>
      <c r="I28" t="n">
        <v>5</v>
      </c>
      <c r="J28" t="n">
        <v>160.14</v>
      </c>
      <c r="K28" t="n">
        <v>45</v>
      </c>
      <c r="L28" t="n">
        <v>27</v>
      </c>
      <c r="M28" t="n">
        <v>3</v>
      </c>
      <c r="N28" t="n">
        <v>28.14</v>
      </c>
      <c r="O28" t="n">
        <v>19984.89</v>
      </c>
      <c r="P28" t="n">
        <v>142.09</v>
      </c>
      <c r="Q28" t="n">
        <v>198.04</v>
      </c>
      <c r="R28" t="n">
        <v>29.68</v>
      </c>
      <c r="S28" t="n">
        <v>21.27</v>
      </c>
      <c r="T28" t="n">
        <v>1504.88</v>
      </c>
      <c r="U28" t="n">
        <v>0.72</v>
      </c>
      <c r="V28" t="n">
        <v>0.77</v>
      </c>
      <c r="W28" t="n">
        <v>0.11</v>
      </c>
      <c r="X28" t="n">
        <v>0.08</v>
      </c>
      <c r="Y28" t="n">
        <v>0.5</v>
      </c>
      <c r="Z28" t="n">
        <v>10</v>
      </c>
      <c r="AA28" t="n">
        <v>402.9027870428723</v>
      </c>
      <c r="AB28" t="n">
        <v>551.2693680485396</v>
      </c>
      <c r="AC28" t="n">
        <v>498.6569932734036</v>
      </c>
      <c r="AD28" t="n">
        <v>402902.7870428723</v>
      </c>
      <c r="AE28" t="n">
        <v>551269.3680485396</v>
      </c>
      <c r="AF28" t="n">
        <v>2.779411135492902e-06</v>
      </c>
      <c r="AG28" t="n">
        <v>11.67317708333333</v>
      </c>
      <c r="AH28" t="n">
        <v>498656.9932734036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5.5736</v>
      </c>
      <c r="E29" t="n">
        <v>17.94</v>
      </c>
      <c r="F29" t="n">
        <v>15.68</v>
      </c>
      <c r="G29" t="n">
        <v>188.18</v>
      </c>
      <c r="H29" t="n">
        <v>3.07</v>
      </c>
      <c r="I29" t="n">
        <v>5</v>
      </c>
      <c r="J29" t="n">
        <v>161.57</v>
      </c>
      <c r="K29" t="n">
        <v>45</v>
      </c>
      <c r="L29" t="n">
        <v>28</v>
      </c>
      <c r="M29" t="n">
        <v>2</v>
      </c>
      <c r="N29" t="n">
        <v>28.57</v>
      </c>
      <c r="O29" t="n">
        <v>20160.55</v>
      </c>
      <c r="P29" t="n">
        <v>142.13</v>
      </c>
      <c r="Q29" t="n">
        <v>198.05</v>
      </c>
      <c r="R29" t="n">
        <v>29.97</v>
      </c>
      <c r="S29" t="n">
        <v>21.27</v>
      </c>
      <c r="T29" t="n">
        <v>1648.83</v>
      </c>
      <c r="U29" t="n">
        <v>0.71</v>
      </c>
      <c r="V29" t="n">
        <v>0.77</v>
      </c>
      <c r="W29" t="n">
        <v>0.12</v>
      </c>
      <c r="X29" t="n">
        <v>0.09</v>
      </c>
      <c r="Y29" t="n">
        <v>0.5</v>
      </c>
      <c r="Z29" t="n">
        <v>10</v>
      </c>
      <c r="AA29" t="n">
        <v>403.0966190352745</v>
      </c>
      <c r="AB29" t="n">
        <v>551.5345775318083</v>
      </c>
      <c r="AC29" t="n">
        <v>498.896891535813</v>
      </c>
      <c r="AD29" t="n">
        <v>403096.6190352745</v>
      </c>
      <c r="AE29" t="n">
        <v>551534.5775318083</v>
      </c>
      <c r="AF29" t="n">
        <v>2.777766484029342e-06</v>
      </c>
      <c r="AG29" t="n">
        <v>11.6796875</v>
      </c>
      <c r="AH29" t="n">
        <v>498896.891535813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5.5754</v>
      </c>
      <c r="E30" t="n">
        <v>17.94</v>
      </c>
      <c r="F30" t="n">
        <v>15.68</v>
      </c>
      <c r="G30" t="n">
        <v>188.11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1</v>
      </c>
      <c r="N30" t="n">
        <v>29</v>
      </c>
      <c r="O30" t="n">
        <v>20336.78</v>
      </c>
      <c r="P30" t="n">
        <v>142.63</v>
      </c>
      <c r="Q30" t="n">
        <v>198.04</v>
      </c>
      <c r="R30" t="n">
        <v>29.72</v>
      </c>
      <c r="S30" t="n">
        <v>21.27</v>
      </c>
      <c r="T30" t="n">
        <v>1522.27</v>
      </c>
      <c r="U30" t="n">
        <v>0.72</v>
      </c>
      <c r="V30" t="n">
        <v>0.77</v>
      </c>
      <c r="W30" t="n">
        <v>0.12</v>
      </c>
      <c r="X30" t="n">
        <v>0.08</v>
      </c>
      <c r="Y30" t="n">
        <v>0.5</v>
      </c>
      <c r="Z30" t="n">
        <v>10</v>
      </c>
      <c r="AA30" t="n">
        <v>403.5207577905762</v>
      </c>
      <c r="AB30" t="n">
        <v>552.1149028884934</v>
      </c>
      <c r="AC30" t="n">
        <v>499.4218314549478</v>
      </c>
      <c r="AD30" t="n">
        <v>403520.7577905762</v>
      </c>
      <c r="AE30" t="n">
        <v>552114.9028884934</v>
      </c>
      <c r="AF30" t="n">
        <v>2.778663566645829e-06</v>
      </c>
      <c r="AG30" t="n">
        <v>11.6796875</v>
      </c>
      <c r="AH30" t="n">
        <v>499421.8314549478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5.5727</v>
      </c>
      <c r="E31" t="n">
        <v>17.94</v>
      </c>
      <c r="F31" t="n">
        <v>15.68</v>
      </c>
      <c r="G31" t="n">
        <v>188.22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143.08</v>
      </c>
      <c r="Q31" t="n">
        <v>198.04</v>
      </c>
      <c r="R31" t="n">
        <v>29.99</v>
      </c>
      <c r="S31" t="n">
        <v>21.27</v>
      </c>
      <c r="T31" t="n">
        <v>1658.95</v>
      </c>
      <c r="U31" t="n">
        <v>0.71</v>
      </c>
      <c r="V31" t="n">
        <v>0.77</v>
      </c>
      <c r="W31" t="n">
        <v>0.12</v>
      </c>
      <c r="X31" t="n">
        <v>0.09</v>
      </c>
      <c r="Y31" t="n">
        <v>0.5</v>
      </c>
      <c r="Z31" t="n">
        <v>10</v>
      </c>
      <c r="AA31" t="n">
        <v>404.0562936404381</v>
      </c>
      <c r="AB31" t="n">
        <v>552.8476466644487</v>
      </c>
      <c r="AC31" t="n">
        <v>500.0846431933383</v>
      </c>
      <c r="AD31" t="n">
        <v>404056.2936404381</v>
      </c>
      <c r="AE31" t="n">
        <v>552847.6466644487</v>
      </c>
      <c r="AF31" t="n">
        <v>2.777317942721098e-06</v>
      </c>
      <c r="AG31" t="n">
        <v>11.6796875</v>
      </c>
      <c r="AH31" t="n">
        <v>500084.6431933383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5.5753</v>
      </c>
      <c r="E32" t="n">
        <v>17.94</v>
      </c>
      <c r="F32" t="n">
        <v>15.68</v>
      </c>
      <c r="G32" t="n">
        <v>188.11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143.31</v>
      </c>
      <c r="Q32" t="n">
        <v>198.04</v>
      </c>
      <c r="R32" t="n">
        <v>29.69</v>
      </c>
      <c r="S32" t="n">
        <v>21.27</v>
      </c>
      <c r="T32" t="n">
        <v>1507.32</v>
      </c>
      <c r="U32" t="n">
        <v>0.72</v>
      </c>
      <c r="V32" t="n">
        <v>0.77</v>
      </c>
      <c r="W32" t="n">
        <v>0.12</v>
      </c>
      <c r="X32" t="n">
        <v>0.08</v>
      </c>
      <c r="Y32" t="n">
        <v>0.5</v>
      </c>
      <c r="Z32" t="n">
        <v>10</v>
      </c>
      <c r="AA32" t="n">
        <v>404.1880519508954</v>
      </c>
      <c r="AB32" t="n">
        <v>553.0279241975829</v>
      </c>
      <c r="AC32" t="n">
        <v>500.2477152917312</v>
      </c>
      <c r="AD32" t="n">
        <v>404188.0519508955</v>
      </c>
      <c r="AE32" t="n">
        <v>553027.9241975829</v>
      </c>
      <c r="AF32" t="n">
        <v>2.778613728722691e-06</v>
      </c>
      <c r="AG32" t="n">
        <v>11.6796875</v>
      </c>
      <c r="AH32" t="n">
        <v>500247.7152917312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5.5741</v>
      </c>
      <c r="E33" t="n">
        <v>17.94</v>
      </c>
      <c r="F33" t="n">
        <v>15.68</v>
      </c>
      <c r="G33" t="n">
        <v>188.16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143.79</v>
      </c>
      <c r="Q33" t="n">
        <v>198.04</v>
      </c>
      <c r="R33" t="n">
        <v>29.83</v>
      </c>
      <c r="S33" t="n">
        <v>21.27</v>
      </c>
      <c r="T33" t="n">
        <v>1577.99</v>
      </c>
      <c r="U33" t="n">
        <v>0.71</v>
      </c>
      <c r="V33" t="n">
        <v>0.77</v>
      </c>
      <c r="W33" t="n">
        <v>0.12</v>
      </c>
      <c r="X33" t="n">
        <v>0.09</v>
      </c>
      <c r="Y33" t="n">
        <v>0.5</v>
      </c>
      <c r="Z33" t="n">
        <v>10</v>
      </c>
      <c r="AA33" t="n">
        <v>404.6995139883697</v>
      </c>
      <c r="AB33" t="n">
        <v>553.7277291213677</v>
      </c>
      <c r="AC33" t="n">
        <v>500.8807318157725</v>
      </c>
      <c r="AD33" t="n">
        <v>404699.5139883697</v>
      </c>
      <c r="AE33" t="n">
        <v>553727.7291213677</v>
      </c>
      <c r="AF33" t="n">
        <v>2.778015673645032e-06</v>
      </c>
      <c r="AG33" t="n">
        <v>11.6796875</v>
      </c>
      <c r="AH33" t="n">
        <v>500880.7318157725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2024-09-25T21:12:46Z</dcterms:created>
  <dcterms:modified xmlns:dcterms="http://purl.org/dc/terms/" xmlns:xsi="http://www.w3.org/2001/XMLSchema-instance" xsi:type="dcterms:W3CDTF">2024-09-25T21:12:46Z</dcterms:modified>
</cp:coreProperties>
</file>