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gráficos!$A$7:$A$420</f>
              <numCache>
                <formatCode>General</formatCode>
                <ptCount val="41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</numCache>
            </numRef>
          </xVal>
          <yVal>
            <numRef>
              <f>gráficos!$B$7:$B$420</f>
              <numCache>
                <formatCode>General</formatCode>
                <ptCount val="41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4.3375</v>
      </c>
      <c r="E2" t="n">
        <v>23.05</v>
      </c>
      <c r="F2" t="n">
        <v>14.74</v>
      </c>
      <c r="G2" t="n">
        <v>5.94</v>
      </c>
      <c r="H2" t="n">
        <v>0.09</v>
      </c>
      <c r="I2" t="n">
        <v>149</v>
      </c>
      <c r="J2" t="n">
        <v>194.77</v>
      </c>
      <c r="K2" t="n">
        <v>54.38</v>
      </c>
      <c r="L2" t="n">
        <v>1</v>
      </c>
      <c r="M2" t="n">
        <v>147</v>
      </c>
      <c r="N2" t="n">
        <v>39.4</v>
      </c>
      <c r="O2" t="n">
        <v>24256.19</v>
      </c>
      <c r="P2" t="n">
        <v>205.92</v>
      </c>
      <c r="Q2" t="n">
        <v>194.69</v>
      </c>
      <c r="R2" t="n">
        <v>117.32</v>
      </c>
      <c r="S2" t="n">
        <v>17.82</v>
      </c>
      <c r="T2" t="n">
        <v>46879.09</v>
      </c>
      <c r="U2" t="n">
        <v>0.15</v>
      </c>
      <c r="V2" t="n">
        <v>0.62</v>
      </c>
      <c r="W2" t="n">
        <v>1.39</v>
      </c>
      <c r="X2" t="n">
        <v>3.05</v>
      </c>
      <c r="Y2" t="n">
        <v>0.5</v>
      </c>
      <c r="Z2" t="n">
        <v>10</v>
      </c>
      <c r="AA2" t="n">
        <v>629.4550948773375</v>
      </c>
      <c r="AB2" t="n">
        <v>861.2482304100801</v>
      </c>
      <c r="AC2" t="n">
        <v>779.0519080692245</v>
      </c>
      <c r="AD2" t="n">
        <v>629455.0948773375</v>
      </c>
      <c r="AE2" t="n">
        <v>861248.2304100801</v>
      </c>
      <c r="AF2" t="n">
        <v>1.873275235599771e-06</v>
      </c>
      <c r="AG2" t="n">
        <v>15.00651041666667</v>
      </c>
      <c r="AH2" t="n">
        <v>779051.9080692246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5.5283</v>
      </c>
      <c r="E3" t="n">
        <v>18.09</v>
      </c>
      <c r="F3" t="n">
        <v>13.01</v>
      </c>
      <c r="G3" t="n">
        <v>11.82</v>
      </c>
      <c r="H3" t="n">
        <v>0.18</v>
      </c>
      <c r="I3" t="n">
        <v>66</v>
      </c>
      <c r="J3" t="n">
        <v>196.32</v>
      </c>
      <c r="K3" t="n">
        <v>54.38</v>
      </c>
      <c r="L3" t="n">
        <v>2</v>
      </c>
      <c r="M3" t="n">
        <v>64</v>
      </c>
      <c r="N3" t="n">
        <v>39.95</v>
      </c>
      <c r="O3" t="n">
        <v>24447.22</v>
      </c>
      <c r="P3" t="n">
        <v>181.14</v>
      </c>
      <c r="Q3" t="n">
        <v>194.67</v>
      </c>
      <c r="R3" t="n">
        <v>63.57</v>
      </c>
      <c r="S3" t="n">
        <v>17.82</v>
      </c>
      <c r="T3" t="n">
        <v>20420.39</v>
      </c>
      <c r="U3" t="n">
        <v>0.28</v>
      </c>
      <c r="V3" t="n">
        <v>0.7</v>
      </c>
      <c r="W3" t="n">
        <v>1.24</v>
      </c>
      <c r="X3" t="n">
        <v>1.32</v>
      </c>
      <c r="Y3" t="n">
        <v>0.5</v>
      </c>
      <c r="Z3" t="n">
        <v>10</v>
      </c>
      <c r="AA3" t="n">
        <v>461.1032371244617</v>
      </c>
      <c r="AB3" t="n">
        <v>630.901791472814</v>
      </c>
      <c r="AC3" t="n">
        <v>570.6894099708735</v>
      </c>
      <c r="AD3" t="n">
        <v>461103.2371244617</v>
      </c>
      <c r="AE3" t="n">
        <v>630901.791472814</v>
      </c>
      <c r="AF3" t="n">
        <v>2.387556768868291e-06</v>
      </c>
      <c r="AG3" t="n">
        <v>11.77734375</v>
      </c>
      <c r="AH3" t="n">
        <v>570689.4099708735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5.9781</v>
      </c>
      <c r="E4" t="n">
        <v>16.73</v>
      </c>
      <c r="F4" t="n">
        <v>12.54</v>
      </c>
      <c r="G4" t="n">
        <v>17.5</v>
      </c>
      <c r="H4" t="n">
        <v>0.27</v>
      </c>
      <c r="I4" t="n">
        <v>43</v>
      </c>
      <c r="J4" t="n">
        <v>197.88</v>
      </c>
      <c r="K4" t="n">
        <v>54.38</v>
      </c>
      <c r="L4" t="n">
        <v>3</v>
      </c>
      <c r="M4" t="n">
        <v>41</v>
      </c>
      <c r="N4" t="n">
        <v>40.5</v>
      </c>
      <c r="O4" t="n">
        <v>24639</v>
      </c>
      <c r="P4" t="n">
        <v>174.21</v>
      </c>
      <c r="Q4" t="n">
        <v>194.65</v>
      </c>
      <c r="R4" t="n">
        <v>49.03</v>
      </c>
      <c r="S4" t="n">
        <v>17.82</v>
      </c>
      <c r="T4" t="n">
        <v>13261.91</v>
      </c>
      <c r="U4" t="n">
        <v>0.36</v>
      </c>
      <c r="V4" t="n">
        <v>0.72</v>
      </c>
      <c r="W4" t="n">
        <v>1.2</v>
      </c>
      <c r="X4" t="n">
        <v>0.85</v>
      </c>
      <c r="Y4" t="n">
        <v>0.5</v>
      </c>
      <c r="Z4" t="n">
        <v>10</v>
      </c>
      <c r="AA4" t="n">
        <v>422.4078060476537</v>
      </c>
      <c r="AB4" t="n">
        <v>577.9569955515889</v>
      </c>
      <c r="AC4" t="n">
        <v>522.7975910638822</v>
      </c>
      <c r="AD4" t="n">
        <v>422407.8060476537</v>
      </c>
      <c r="AE4" t="n">
        <v>577956.9955515888</v>
      </c>
      <c r="AF4" t="n">
        <v>2.581815950648759e-06</v>
      </c>
      <c r="AG4" t="n">
        <v>10.89192708333333</v>
      </c>
      <c r="AH4" t="n">
        <v>522797.5910638823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6.2211</v>
      </c>
      <c r="E5" t="n">
        <v>16.07</v>
      </c>
      <c r="F5" t="n">
        <v>12.31</v>
      </c>
      <c r="G5" t="n">
        <v>23.09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170.64</v>
      </c>
      <c r="Q5" t="n">
        <v>194.63</v>
      </c>
      <c r="R5" t="n">
        <v>41.76</v>
      </c>
      <c r="S5" t="n">
        <v>17.82</v>
      </c>
      <c r="T5" t="n">
        <v>9681.969999999999</v>
      </c>
      <c r="U5" t="n">
        <v>0.43</v>
      </c>
      <c r="V5" t="n">
        <v>0.74</v>
      </c>
      <c r="W5" t="n">
        <v>1.19</v>
      </c>
      <c r="X5" t="n">
        <v>0.63</v>
      </c>
      <c r="Y5" t="n">
        <v>0.5</v>
      </c>
      <c r="Z5" t="n">
        <v>10</v>
      </c>
      <c r="AA5" t="n">
        <v>397.8235559888771</v>
      </c>
      <c r="AB5" t="n">
        <v>544.319740040604</v>
      </c>
      <c r="AC5" t="n">
        <v>492.3706280086813</v>
      </c>
      <c r="AD5" t="n">
        <v>397823.5559888771</v>
      </c>
      <c r="AE5" t="n">
        <v>544319.7400406039</v>
      </c>
      <c r="AF5" t="n">
        <v>2.686762551744031e-06</v>
      </c>
      <c r="AG5" t="n">
        <v>10.46223958333333</v>
      </c>
      <c r="AH5" t="n">
        <v>492370.6280086812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6.3617</v>
      </c>
      <c r="E6" t="n">
        <v>15.72</v>
      </c>
      <c r="F6" t="n">
        <v>12.19</v>
      </c>
      <c r="G6" t="n">
        <v>28.13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168.5</v>
      </c>
      <c r="Q6" t="n">
        <v>194.63</v>
      </c>
      <c r="R6" t="n">
        <v>37.92</v>
      </c>
      <c r="S6" t="n">
        <v>17.82</v>
      </c>
      <c r="T6" t="n">
        <v>7795.25</v>
      </c>
      <c r="U6" t="n">
        <v>0.47</v>
      </c>
      <c r="V6" t="n">
        <v>0.74</v>
      </c>
      <c r="W6" t="n">
        <v>1.18</v>
      </c>
      <c r="X6" t="n">
        <v>0.51</v>
      </c>
      <c r="Y6" t="n">
        <v>0.5</v>
      </c>
      <c r="Z6" t="n">
        <v>10</v>
      </c>
      <c r="AA6" t="n">
        <v>391.0771095797091</v>
      </c>
      <c r="AB6" t="n">
        <v>535.0889544313706</v>
      </c>
      <c r="AC6" t="n">
        <v>484.0208156225041</v>
      </c>
      <c r="AD6" t="n">
        <v>391077.1095797091</v>
      </c>
      <c r="AE6" t="n">
        <v>535088.9544313706</v>
      </c>
      <c r="AF6" t="n">
        <v>2.747484741513559e-06</v>
      </c>
      <c r="AG6" t="n">
        <v>10.234375</v>
      </c>
      <c r="AH6" t="n">
        <v>484020.8156225041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6.4898</v>
      </c>
      <c r="E7" t="n">
        <v>15.41</v>
      </c>
      <c r="F7" t="n">
        <v>12.08</v>
      </c>
      <c r="G7" t="n">
        <v>34.5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166.55</v>
      </c>
      <c r="Q7" t="n">
        <v>194.64</v>
      </c>
      <c r="R7" t="n">
        <v>34.55</v>
      </c>
      <c r="S7" t="n">
        <v>17.82</v>
      </c>
      <c r="T7" t="n">
        <v>6134.41</v>
      </c>
      <c r="U7" t="n">
        <v>0.52</v>
      </c>
      <c r="V7" t="n">
        <v>0.75</v>
      </c>
      <c r="W7" t="n">
        <v>1.17</v>
      </c>
      <c r="X7" t="n">
        <v>0.39</v>
      </c>
      <c r="Y7" t="n">
        <v>0.5</v>
      </c>
      <c r="Z7" t="n">
        <v>10</v>
      </c>
      <c r="AA7" t="n">
        <v>385.1820709055802</v>
      </c>
      <c r="AB7" t="n">
        <v>527.023102446676</v>
      </c>
      <c r="AC7" t="n">
        <v>476.7247572307343</v>
      </c>
      <c r="AD7" t="n">
        <v>385182.0709055802</v>
      </c>
      <c r="AE7" t="n">
        <v>527023.102446676</v>
      </c>
      <c r="AF7" t="n">
        <v>2.802808443572425e-06</v>
      </c>
      <c r="AG7" t="n">
        <v>10.03255208333333</v>
      </c>
      <c r="AH7" t="n">
        <v>476724.7572307343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6.5618</v>
      </c>
      <c r="E8" t="n">
        <v>15.24</v>
      </c>
      <c r="F8" t="n">
        <v>12.02</v>
      </c>
      <c r="G8" t="n">
        <v>40.08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165.59</v>
      </c>
      <c r="Q8" t="n">
        <v>194.64</v>
      </c>
      <c r="R8" t="n">
        <v>32.83</v>
      </c>
      <c r="S8" t="n">
        <v>17.82</v>
      </c>
      <c r="T8" t="n">
        <v>5288.25</v>
      </c>
      <c r="U8" t="n">
        <v>0.54</v>
      </c>
      <c r="V8" t="n">
        <v>0.76</v>
      </c>
      <c r="W8" t="n">
        <v>1.17</v>
      </c>
      <c r="X8" t="n">
        <v>0.34</v>
      </c>
      <c r="Y8" t="n">
        <v>0.5</v>
      </c>
      <c r="Z8" t="n">
        <v>10</v>
      </c>
      <c r="AA8" t="n">
        <v>381.9191445848394</v>
      </c>
      <c r="AB8" t="n">
        <v>522.5586227044888</v>
      </c>
      <c r="AC8" t="n">
        <v>472.6863611692049</v>
      </c>
      <c r="AD8" t="n">
        <v>381919.1445848395</v>
      </c>
      <c r="AE8" t="n">
        <v>522558.6227044888</v>
      </c>
      <c r="AF8" t="n">
        <v>2.833903732785839e-06</v>
      </c>
      <c r="AG8" t="n">
        <v>9.921875</v>
      </c>
      <c r="AH8" t="n">
        <v>472686.3611692049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6.6124</v>
      </c>
      <c r="E9" t="n">
        <v>15.12</v>
      </c>
      <c r="F9" t="n">
        <v>11.98</v>
      </c>
      <c r="G9" t="n">
        <v>44.94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14</v>
      </c>
      <c r="N9" t="n">
        <v>43.37</v>
      </c>
      <c r="O9" t="n">
        <v>25609.61</v>
      </c>
      <c r="P9" t="n">
        <v>164.59</v>
      </c>
      <c r="Q9" t="n">
        <v>194.64</v>
      </c>
      <c r="R9" t="n">
        <v>31.59</v>
      </c>
      <c r="S9" t="n">
        <v>17.82</v>
      </c>
      <c r="T9" t="n">
        <v>4676.81</v>
      </c>
      <c r="U9" t="n">
        <v>0.5600000000000001</v>
      </c>
      <c r="V9" t="n">
        <v>0.76</v>
      </c>
      <c r="W9" t="n">
        <v>1.16</v>
      </c>
      <c r="X9" t="n">
        <v>0.3</v>
      </c>
      <c r="Y9" t="n">
        <v>0.5</v>
      </c>
      <c r="Z9" t="n">
        <v>10</v>
      </c>
      <c r="AA9" t="n">
        <v>367.5020122148835</v>
      </c>
      <c r="AB9" t="n">
        <v>502.8324661569242</v>
      </c>
      <c r="AC9" t="n">
        <v>454.8428413167052</v>
      </c>
      <c r="AD9" t="n">
        <v>367502.0122148835</v>
      </c>
      <c r="AE9" t="n">
        <v>502832.4661569241</v>
      </c>
      <c r="AF9" t="n">
        <v>2.855756811038599e-06</v>
      </c>
      <c r="AG9" t="n">
        <v>9.84375</v>
      </c>
      <c r="AH9" t="n">
        <v>454842.8413167052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6.635</v>
      </c>
      <c r="E10" t="n">
        <v>15.07</v>
      </c>
      <c r="F10" t="n">
        <v>11.97</v>
      </c>
      <c r="G10" t="n">
        <v>47.89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13</v>
      </c>
      <c r="N10" t="n">
        <v>43.96</v>
      </c>
      <c r="O10" t="n">
        <v>25806.1</v>
      </c>
      <c r="P10" t="n">
        <v>164.06</v>
      </c>
      <c r="Q10" t="n">
        <v>194.64</v>
      </c>
      <c r="R10" t="n">
        <v>31.27</v>
      </c>
      <c r="S10" t="n">
        <v>17.82</v>
      </c>
      <c r="T10" t="n">
        <v>4520.66</v>
      </c>
      <c r="U10" t="n">
        <v>0.57</v>
      </c>
      <c r="V10" t="n">
        <v>0.76</v>
      </c>
      <c r="W10" t="n">
        <v>1.16</v>
      </c>
      <c r="X10" t="n">
        <v>0.28</v>
      </c>
      <c r="Y10" t="n">
        <v>0.5</v>
      </c>
      <c r="Z10" t="n">
        <v>10</v>
      </c>
      <c r="AA10" t="n">
        <v>366.4075911255786</v>
      </c>
      <c r="AB10" t="n">
        <v>501.3350309400864</v>
      </c>
      <c r="AC10" t="n">
        <v>453.488319215299</v>
      </c>
      <c r="AD10" t="n">
        <v>366407.5911255786</v>
      </c>
      <c r="AE10" t="n">
        <v>501335.0309400863</v>
      </c>
      <c r="AF10" t="n">
        <v>2.865517276819476e-06</v>
      </c>
      <c r="AG10" t="n">
        <v>9.811197916666666</v>
      </c>
      <c r="AH10" t="n">
        <v>453488.319215299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6.6893</v>
      </c>
      <c r="E11" t="n">
        <v>14.95</v>
      </c>
      <c r="F11" t="n">
        <v>11.93</v>
      </c>
      <c r="G11" t="n">
        <v>55.05</v>
      </c>
      <c r="H11" t="n">
        <v>0.85</v>
      </c>
      <c r="I11" t="n">
        <v>13</v>
      </c>
      <c r="J11" t="n">
        <v>208.94</v>
      </c>
      <c r="K11" t="n">
        <v>54.38</v>
      </c>
      <c r="L11" t="n">
        <v>10</v>
      </c>
      <c r="M11" t="n">
        <v>11</v>
      </c>
      <c r="N11" t="n">
        <v>44.56</v>
      </c>
      <c r="O11" t="n">
        <v>26003.41</v>
      </c>
      <c r="P11" t="n">
        <v>163.23</v>
      </c>
      <c r="Q11" t="n">
        <v>194.64</v>
      </c>
      <c r="R11" t="n">
        <v>29.86</v>
      </c>
      <c r="S11" t="n">
        <v>17.82</v>
      </c>
      <c r="T11" t="n">
        <v>3826.07</v>
      </c>
      <c r="U11" t="n">
        <v>0.6</v>
      </c>
      <c r="V11" t="n">
        <v>0.76</v>
      </c>
      <c r="W11" t="n">
        <v>1.16</v>
      </c>
      <c r="X11" t="n">
        <v>0.24</v>
      </c>
      <c r="Y11" t="n">
        <v>0.5</v>
      </c>
      <c r="Z11" t="n">
        <v>10</v>
      </c>
      <c r="AA11" t="n">
        <v>364.1073494397178</v>
      </c>
      <c r="AB11" t="n">
        <v>498.1877387859906</v>
      </c>
      <c r="AC11" t="n">
        <v>450.6414002071378</v>
      </c>
      <c r="AD11" t="n">
        <v>364107.3494397178</v>
      </c>
      <c r="AE11" t="n">
        <v>498187.7387859906</v>
      </c>
      <c r="AF11" t="n">
        <v>2.888968307434593e-06</v>
      </c>
      <c r="AG11" t="n">
        <v>9.733072916666666</v>
      </c>
      <c r="AH11" t="n">
        <v>450641.4002071378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6.7154</v>
      </c>
      <c r="E12" t="n">
        <v>14.89</v>
      </c>
      <c r="F12" t="n">
        <v>11.91</v>
      </c>
      <c r="G12" t="n">
        <v>59.54</v>
      </c>
      <c r="H12" t="n">
        <v>0.93</v>
      </c>
      <c r="I12" t="n">
        <v>12</v>
      </c>
      <c r="J12" t="n">
        <v>210.55</v>
      </c>
      <c r="K12" t="n">
        <v>54.38</v>
      </c>
      <c r="L12" t="n">
        <v>11</v>
      </c>
      <c r="M12" t="n">
        <v>10</v>
      </c>
      <c r="N12" t="n">
        <v>45.17</v>
      </c>
      <c r="O12" t="n">
        <v>26201.54</v>
      </c>
      <c r="P12" t="n">
        <v>162.81</v>
      </c>
      <c r="Q12" t="n">
        <v>194.63</v>
      </c>
      <c r="R12" t="n">
        <v>29.21</v>
      </c>
      <c r="S12" t="n">
        <v>17.82</v>
      </c>
      <c r="T12" t="n">
        <v>3509.63</v>
      </c>
      <c r="U12" t="n">
        <v>0.61</v>
      </c>
      <c r="V12" t="n">
        <v>0.76</v>
      </c>
      <c r="W12" t="n">
        <v>1.16</v>
      </c>
      <c r="X12" t="n">
        <v>0.22</v>
      </c>
      <c r="Y12" t="n">
        <v>0.5</v>
      </c>
      <c r="Z12" t="n">
        <v>10</v>
      </c>
      <c r="AA12" t="n">
        <v>362.9949124877076</v>
      </c>
      <c r="AB12" t="n">
        <v>496.6656534709956</v>
      </c>
      <c r="AC12" t="n">
        <v>449.2645805783457</v>
      </c>
      <c r="AD12" t="n">
        <v>362994.9124877076</v>
      </c>
      <c r="AE12" t="n">
        <v>496665.6534709956</v>
      </c>
      <c r="AF12" t="n">
        <v>2.900240349774456e-06</v>
      </c>
      <c r="AG12" t="n">
        <v>9.694010416666666</v>
      </c>
      <c r="AH12" t="n">
        <v>449264.5805783457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6.7455</v>
      </c>
      <c r="E13" t="n">
        <v>14.82</v>
      </c>
      <c r="F13" t="n">
        <v>11.88</v>
      </c>
      <c r="G13" t="n">
        <v>64.8</v>
      </c>
      <c r="H13" t="n">
        <v>1</v>
      </c>
      <c r="I13" t="n">
        <v>11</v>
      </c>
      <c r="J13" t="n">
        <v>212.16</v>
      </c>
      <c r="K13" t="n">
        <v>54.38</v>
      </c>
      <c r="L13" t="n">
        <v>12</v>
      </c>
      <c r="M13" t="n">
        <v>9</v>
      </c>
      <c r="N13" t="n">
        <v>45.78</v>
      </c>
      <c r="O13" t="n">
        <v>26400.51</v>
      </c>
      <c r="P13" t="n">
        <v>161.72</v>
      </c>
      <c r="Q13" t="n">
        <v>194.64</v>
      </c>
      <c r="R13" t="n">
        <v>28.44</v>
      </c>
      <c r="S13" t="n">
        <v>17.82</v>
      </c>
      <c r="T13" t="n">
        <v>3127.21</v>
      </c>
      <c r="U13" t="n">
        <v>0.63</v>
      </c>
      <c r="V13" t="n">
        <v>0.76</v>
      </c>
      <c r="W13" t="n">
        <v>1.15</v>
      </c>
      <c r="X13" t="n">
        <v>0.19</v>
      </c>
      <c r="Y13" t="n">
        <v>0.5</v>
      </c>
      <c r="Z13" t="n">
        <v>10</v>
      </c>
      <c r="AA13" t="n">
        <v>361.2075243403929</v>
      </c>
      <c r="AB13" t="n">
        <v>494.2200701538397</v>
      </c>
      <c r="AC13" t="n">
        <v>447.0524003005815</v>
      </c>
      <c r="AD13" t="n">
        <v>361207.5243403928</v>
      </c>
      <c r="AE13" t="n">
        <v>494220.0701538398</v>
      </c>
      <c r="AF13" t="n">
        <v>2.91323990818173e-06</v>
      </c>
      <c r="AG13" t="n">
        <v>9.6484375</v>
      </c>
      <c r="AH13" t="n">
        <v>447052.4003005815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6.772</v>
      </c>
      <c r="E14" t="n">
        <v>14.77</v>
      </c>
      <c r="F14" t="n">
        <v>11.86</v>
      </c>
      <c r="G14" t="n">
        <v>71.17</v>
      </c>
      <c r="H14" t="n">
        <v>1.08</v>
      </c>
      <c r="I14" t="n">
        <v>10</v>
      </c>
      <c r="J14" t="n">
        <v>213.78</v>
      </c>
      <c r="K14" t="n">
        <v>54.38</v>
      </c>
      <c r="L14" t="n">
        <v>13</v>
      </c>
      <c r="M14" t="n">
        <v>8</v>
      </c>
      <c r="N14" t="n">
        <v>46.4</v>
      </c>
      <c r="O14" t="n">
        <v>26600.32</v>
      </c>
      <c r="P14" t="n">
        <v>160.89</v>
      </c>
      <c r="Q14" t="n">
        <v>194.63</v>
      </c>
      <c r="R14" t="n">
        <v>27.8</v>
      </c>
      <c r="S14" t="n">
        <v>17.82</v>
      </c>
      <c r="T14" t="n">
        <v>2813.83</v>
      </c>
      <c r="U14" t="n">
        <v>0.64</v>
      </c>
      <c r="V14" t="n">
        <v>0.77</v>
      </c>
      <c r="W14" t="n">
        <v>1.15</v>
      </c>
      <c r="X14" t="n">
        <v>0.17</v>
      </c>
      <c r="Y14" t="n">
        <v>0.5</v>
      </c>
      <c r="Z14" t="n">
        <v>10</v>
      </c>
      <c r="AA14" t="n">
        <v>359.7756931891745</v>
      </c>
      <c r="AB14" t="n">
        <v>492.2609756048107</v>
      </c>
      <c r="AC14" t="n">
        <v>445.2802789857053</v>
      </c>
      <c r="AD14" t="n">
        <v>359775.6931891745</v>
      </c>
      <c r="AE14" t="n">
        <v>492260.9756048106</v>
      </c>
      <c r="AF14" t="n">
        <v>2.924684702128334e-06</v>
      </c>
      <c r="AG14" t="n">
        <v>9.615885416666666</v>
      </c>
      <c r="AH14" t="n">
        <v>445280.2789857052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6.7757</v>
      </c>
      <c r="E15" t="n">
        <v>14.76</v>
      </c>
      <c r="F15" t="n">
        <v>11.85</v>
      </c>
      <c r="G15" t="n">
        <v>71.12</v>
      </c>
      <c r="H15" t="n">
        <v>1.15</v>
      </c>
      <c r="I15" t="n">
        <v>10</v>
      </c>
      <c r="J15" t="n">
        <v>215.41</v>
      </c>
      <c r="K15" t="n">
        <v>54.38</v>
      </c>
      <c r="L15" t="n">
        <v>14</v>
      </c>
      <c r="M15" t="n">
        <v>8</v>
      </c>
      <c r="N15" t="n">
        <v>47.03</v>
      </c>
      <c r="O15" t="n">
        <v>26801</v>
      </c>
      <c r="P15" t="n">
        <v>160.95</v>
      </c>
      <c r="Q15" t="n">
        <v>194.63</v>
      </c>
      <c r="R15" t="n">
        <v>27.53</v>
      </c>
      <c r="S15" t="n">
        <v>17.82</v>
      </c>
      <c r="T15" t="n">
        <v>2675.84</v>
      </c>
      <c r="U15" t="n">
        <v>0.65</v>
      </c>
      <c r="V15" t="n">
        <v>0.77</v>
      </c>
      <c r="W15" t="n">
        <v>1.15</v>
      </c>
      <c r="X15" t="n">
        <v>0.17</v>
      </c>
      <c r="Y15" t="n">
        <v>0.5</v>
      </c>
      <c r="Z15" t="n">
        <v>10</v>
      </c>
      <c r="AA15" t="n">
        <v>359.6904566439422</v>
      </c>
      <c r="AB15" t="n">
        <v>492.1443512032527</v>
      </c>
      <c r="AC15" t="n">
        <v>445.1747850533487</v>
      </c>
      <c r="AD15" t="n">
        <v>359690.4566439422</v>
      </c>
      <c r="AE15" t="n">
        <v>492144.3512032527</v>
      </c>
      <c r="AF15" t="n">
        <v>2.92628265449069e-06</v>
      </c>
      <c r="AG15" t="n">
        <v>9.609375</v>
      </c>
      <c r="AH15" t="n">
        <v>445174.7850533487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6.7944</v>
      </c>
      <c r="E16" t="n">
        <v>14.72</v>
      </c>
      <c r="F16" t="n">
        <v>11.85</v>
      </c>
      <c r="G16" t="n">
        <v>79.01000000000001</v>
      </c>
      <c r="H16" t="n">
        <v>1.23</v>
      </c>
      <c r="I16" t="n">
        <v>9</v>
      </c>
      <c r="J16" t="n">
        <v>217.04</v>
      </c>
      <c r="K16" t="n">
        <v>54.38</v>
      </c>
      <c r="L16" t="n">
        <v>15</v>
      </c>
      <c r="M16" t="n">
        <v>7</v>
      </c>
      <c r="N16" t="n">
        <v>47.66</v>
      </c>
      <c r="O16" t="n">
        <v>27002.55</v>
      </c>
      <c r="P16" t="n">
        <v>160.85</v>
      </c>
      <c r="Q16" t="n">
        <v>194.63</v>
      </c>
      <c r="R16" t="n">
        <v>27.58</v>
      </c>
      <c r="S16" t="n">
        <v>17.82</v>
      </c>
      <c r="T16" t="n">
        <v>2706.75</v>
      </c>
      <c r="U16" t="n">
        <v>0.65</v>
      </c>
      <c r="V16" t="n">
        <v>0.77</v>
      </c>
      <c r="W16" t="n">
        <v>1.15</v>
      </c>
      <c r="X16" t="n">
        <v>0.17</v>
      </c>
      <c r="Y16" t="n">
        <v>0.5</v>
      </c>
      <c r="Z16" t="n">
        <v>10</v>
      </c>
      <c r="AA16" t="n">
        <v>359.1302493162207</v>
      </c>
      <c r="AB16" t="n">
        <v>491.3778508228612</v>
      </c>
      <c r="AC16" t="n">
        <v>444.4814383934716</v>
      </c>
      <c r="AD16" t="n">
        <v>359130.2493162207</v>
      </c>
      <c r="AE16" t="n">
        <v>491377.8508228612</v>
      </c>
      <c r="AF16" t="n">
        <v>2.934358792105841e-06</v>
      </c>
      <c r="AG16" t="n">
        <v>9.583333333333334</v>
      </c>
      <c r="AH16" t="n">
        <v>444481.4383934716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6.7922</v>
      </c>
      <c r="E17" t="n">
        <v>14.72</v>
      </c>
      <c r="F17" t="n">
        <v>11.86</v>
      </c>
      <c r="G17" t="n">
        <v>79.04000000000001</v>
      </c>
      <c r="H17" t="n">
        <v>1.3</v>
      </c>
      <c r="I17" t="n">
        <v>9</v>
      </c>
      <c r="J17" t="n">
        <v>218.68</v>
      </c>
      <c r="K17" t="n">
        <v>54.38</v>
      </c>
      <c r="L17" t="n">
        <v>16</v>
      </c>
      <c r="M17" t="n">
        <v>7</v>
      </c>
      <c r="N17" t="n">
        <v>48.31</v>
      </c>
      <c r="O17" t="n">
        <v>27204.98</v>
      </c>
      <c r="P17" t="n">
        <v>160.3</v>
      </c>
      <c r="Q17" t="n">
        <v>194.64</v>
      </c>
      <c r="R17" t="n">
        <v>27.65</v>
      </c>
      <c r="S17" t="n">
        <v>17.82</v>
      </c>
      <c r="T17" t="n">
        <v>2745.39</v>
      </c>
      <c r="U17" t="n">
        <v>0.64</v>
      </c>
      <c r="V17" t="n">
        <v>0.77</v>
      </c>
      <c r="W17" t="n">
        <v>1.15</v>
      </c>
      <c r="X17" t="n">
        <v>0.17</v>
      </c>
      <c r="Y17" t="n">
        <v>0.5</v>
      </c>
      <c r="Z17" t="n">
        <v>10</v>
      </c>
      <c r="AA17" t="n">
        <v>358.7839352817518</v>
      </c>
      <c r="AB17" t="n">
        <v>490.9040086826039</v>
      </c>
      <c r="AC17" t="n">
        <v>444.0528190820389</v>
      </c>
      <c r="AD17" t="n">
        <v>358783.9352817519</v>
      </c>
      <c r="AE17" t="n">
        <v>490904.0086826039</v>
      </c>
      <c r="AF17" t="n">
        <v>2.933408658268764e-06</v>
      </c>
      <c r="AG17" t="n">
        <v>9.583333333333334</v>
      </c>
      <c r="AH17" t="n">
        <v>444052.8190820389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6.8298</v>
      </c>
      <c r="E18" t="n">
        <v>14.64</v>
      </c>
      <c r="F18" t="n">
        <v>11.81</v>
      </c>
      <c r="G18" t="n">
        <v>88.59999999999999</v>
      </c>
      <c r="H18" t="n">
        <v>1.37</v>
      </c>
      <c r="I18" t="n">
        <v>8</v>
      </c>
      <c r="J18" t="n">
        <v>220.33</v>
      </c>
      <c r="K18" t="n">
        <v>54.38</v>
      </c>
      <c r="L18" t="n">
        <v>17</v>
      </c>
      <c r="M18" t="n">
        <v>6</v>
      </c>
      <c r="N18" t="n">
        <v>48.95</v>
      </c>
      <c r="O18" t="n">
        <v>27408.3</v>
      </c>
      <c r="P18" t="n">
        <v>159.2</v>
      </c>
      <c r="Q18" t="n">
        <v>194.64</v>
      </c>
      <c r="R18" t="n">
        <v>26.39</v>
      </c>
      <c r="S18" t="n">
        <v>17.82</v>
      </c>
      <c r="T18" t="n">
        <v>2119.94</v>
      </c>
      <c r="U18" t="n">
        <v>0.68</v>
      </c>
      <c r="V18" t="n">
        <v>0.77</v>
      </c>
      <c r="W18" t="n">
        <v>1.15</v>
      </c>
      <c r="X18" t="n">
        <v>0.13</v>
      </c>
      <c r="Y18" t="n">
        <v>0.5</v>
      </c>
      <c r="Z18" t="n">
        <v>10</v>
      </c>
      <c r="AA18" t="n">
        <v>356.7629946880377</v>
      </c>
      <c r="AB18" t="n">
        <v>488.1388686046777</v>
      </c>
      <c r="AC18" t="n">
        <v>441.5515800922515</v>
      </c>
      <c r="AD18" t="n">
        <v>356762.9946880377</v>
      </c>
      <c r="AE18" t="n">
        <v>488138.8686046777</v>
      </c>
      <c r="AF18" t="n">
        <v>2.949647309302436e-06</v>
      </c>
      <c r="AG18" t="n">
        <v>9.53125</v>
      </c>
      <c r="AH18" t="n">
        <v>441551.5800922515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6.8243</v>
      </c>
      <c r="E19" t="n">
        <v>14.65</v>
      </c>
      <c r="F19" t="n">
        <v>11.83</v>
      </c>
      <c r="G19" t="n">
        <v>88.69</v>
      </c>
      <c r="H19" t="n">
        <v>1.44</v>
      </c>
      <c r="I19" t="n">
        <v>8</v>
      </c>
      <c r="J19" t="n">
        <v>221.99</v>
      </c>
      <c r="K19" t="n">
        <v>54.38</v>
      </c>
      <c r="L19" t="n">
        <v>18</v>
      </c>
      <c r="M19" t="n">
        <v>6</v>
      </c>
      <c r="N19" t="n">
        <v>49.61</v>
      </c>
      <c r="O19" t="n">
        <v>27612.53</v>
      </c>
      <c r="P19" t="n">
        <v>159.23</v>
      </c>
      <c r="Q19" t="n">
        <v>194.63</v>
      </c>
      <c r="R19" t="n">
        <v>26.73</v>
      </c>
      <c r="S19" t="n">
        <v>17.82</v>
      </c>
      <c r="T19" t="n">
        <v>2287.17</v>
      </c>
      <c r="U19" t="n">
        <v>0.67</v>
      </c>
      <c r="V19" t="n">
        <v>0.77</v>
      </c>
      <c r="W19" t="n">
        <v>1.15</v>
      </c>
      <c r="X19" t="n">
        <v>0.14</v>
      </c>
      <c r="Y19" t="n">
        <v>0.5</v>
      </c>
      <c r="Z19" t="n">
        <v>10</v>
      </c>
      <c r="AA19" t="n">
        <v>357.0008499337816</v>
      </c>
      <c r="AB19" t="n">
        <v>488.4643126453375</v>
      </c>
      <c r="AC19" t="n">
        <v>441.8459642104343</v>
      </c>
      <c r="AD19" t="n">
        <v>357000.8499337817</v>
      </c>
      <c r="AE19" t="n">
        <v>488464.3126453375</v>
      </c>
      <c r="AF19" t="n">
        <v>2.947271974709744e-06</v>
      </c>
      <c r="AG19" t="n">
        <v>9.537760416666666</v>
      </c>
      <c r="AH19" t="n">
        <v>441845.9642104343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6.8556</v>
      </c>
      <c r="E20" t="n">
        <v>14.59</v>
      </c>
      <c r="F20" t="n">
        <v>11.8</v>
      </c>
      <c r="G20" t="n">
        <v>101.12</v>
      </c>
      <c r="H20" t="n">
        <v>1.51</v>
      </c>
      <c r="I20" t="n">
        <v>7</v>
      </c>
      <c r="J20" t="n">
        <v>223.65</v>
      </c>
      <c r="K20" t="n">
        <v>54.38</v>
      </c>
      <c r="L20" t="n">
        <v>19</v>
      </c>
      <c r="M20" t="n">
        <v>5</v>
      </c>
      <c r="N20" t="n">
        <v>50.27</v>
      </c>
      <c r="O20" t="n">
        <v>27817.81</v>
      </c>
      <c r="P20" t="n">
        <v>158.05</v>
      </c>
      <c r="Q20" t="n">
        <v>194.63</v>
      </c>
      <c r="R20" t="n">
        <v>25.82</v>
      </c>
      <c r="S20" t="n">
        <v>17.82</v>
      </c>
      <c r="T20" t="n">
        <v>1836.26</v>
      </c>
      <c r="U20" t="n">
        <v>0.6899999999999999</v>
      </c>
      <c r="V20" t="n">
        <v>0.77</v>
      </c>
      <c r="W20" t="n">
        <v>1.15</v>
      </c>
      <c r="X20" t="n">
        <v>0.11</v>
      </c>
      <c r="Y20" t="n">
        <v>0.5</v>
      </c>
      <c r="Z20" t="n">
        <v>10</v>
      </c>
      <c r="AA20" t="n">
        <v>354.9963868334791</v>
      </c>
      <c r="AB20" t="n">
        <v>485.7217178008327</v>
      </c>
      <c r="AC20" t="n">
        <v>439.365118768633</v>
      </c>
      <c r="AD20" t="n">
        <v>354996.386833479</v>
      </c>
      <c r="AE20" t="n">
        <v>485721.7178008327</v>
      </c>
      <c r="AF20" t="n">
        <v>2.960789787937243e-06</v>
      </c>
      <c r="AG20" t="n">
        <v>9.498697916666666</v>
      </c>
      <c r="AH20" t="n">
        <v>439365.1187686329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6.8554</v>
      </c>
      <c r="E21" t="n">
        <v>14.59</v>
      </c>
      <c r="F21" t="n">
        <v>11.8</v>
      </c>
      <c r="G21" t="n">
        <v>101.13</v>
      </c>
      <c r="H21" t="n">
        <v>1.58</v>
      </c>
      <c r="I21" t="n">
        <v>7</v>
      </c>
      <c r="J21" t="n">
        <v>225.32</v>
      </c>
      <c r="K21" t="n">
        <v>54.38</v>
      </c>
      <c r="L21" t="n">
        <v>20</v>
      </c>
      <c r="M21" t="n">
        <v>5</v>
      </c>
      <c r="N21" t="n">
        <v>50.95</v>
      </c>
      <c r="O21" t="n">
        <v>28023.89</v>
      </c>
      <c r="P21" t="n">
        <v>158.91</v>
      </c>
      <c r="Q21" t="n">
        <v>194.63</v>
      </c>
      <c r="R21" t="n">
        <v>25.84</v>
      </c>
      <c r="S21" t="n">
        <v>17.82</v>
      </c>
      <c r="T21" t="n">
        <v>1846.83</v>
      </c>
      <c r="U21" t="n">
        <v>0.6899999999999999</v>
      </c>
      <c r="V21" t="n">
        <v>0.77</v>
      </c>
      <c r="W21" t="n">
        <v>1.15</v>
      </c>
      <c r="X21" t="n">
        <v>0.11</v>
      </c>
      <c r="Y21" t="n">
        <v>0.5</v>
      </c>
      <c r="Z21" t="n">
        <v>10</v>
      </c>
      <c r="AA21" t="n">
        <v>355.6840298877286</v>
      </c>
      <c r="AB21" t="n">
        <v>486.6625813643275</v>
      </c>
      <c r="AC21" t="n">
        <v>440.2161876341381</v>
      </c>
      <c r="AD21" t="n">
        <v>355684.0298877286</v>
      </c>
      <c r="AE21" t="n">
        <v>486662.5813643275</v>
      </c>
      <c r="AF21" t="n">
        <v>2.960703412133872e-06</v>
      </c>
      <c r="AG21" t="n">
        <v>9.498697916666666</v>
      </c>
      <c r="AH21" t="n">
        <v>440216.187634138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6.8496</v>
      </c>
      <c r="E22" t="n">
        <v>14.6</v>
      </c>
      <c r="F22" t="n">
        <v>11.81</v>
      </c>
      <c r="G22" t="n">
        <v>101.23</v>
      </c>
      <c r="H22" t="n">
        <v>1.64</v>
      </c>
      <c r="I22" t="n">
        <v>7</v>
      </c>
      <c r="J22" t="n">
        <v>227</v>
      </c>
      <c r="K22" t="n">
        <v>54.38</v>
      </c>
      <c r="L22" t="n">
        <v>21</v>
      </c>
      <c r="M22" t="n">
        <v>5</v>
      </c>
      <c r="N22" t="n">
        <v>51.62</v>
      </c>
      <c r="O22" t="n">
        <v>28230.92</v>
      </c>
      <c r="P22" t="n">
        <v>158.55</v>
      </c>
      <c r="Q22" t="n">
        <v>194.63</v>
      </c>
      <c r="R22" t="n">
        <v>26.2</v>
      </c>
      <c r="S22" t="n">
        <v>17.82</v>
      </c>
      <c r="T22" t="n">
        <v>2025.96</v>
      </c>
      <c r="U22" t="n">
        <v>0.68</v>
      </c>
      <c r="V22" t="n">
        <v>0.77</v>
      </c>
      <c r="W22" t="n">
        <v>1.15</v>
      </c>
      <c r="X22" t="n">
        <v>0.12</v>
      </c>
      <c r="Y22" t="n">
        <v>0.5</v>
      </c>
      <c r="Z22" t="n">
        <v>10</v>
      </c>
      <c r="AA22" t="n">
        <v>355.7507789376592</v>
      </c>
      <c r="AB22" t="n">
        <v>486.7539103592025</v>
      </c>
      <c r="AC22" t="n">
        <v>440.2988003179234</v>
      </c>
      <c r="AD22" t="n">
        <v>355750.7789376592</v>
      </c>
      <c r="AE22" t="n">
        <v>486753.9103592025</v>
      </c>
      <c r="AF22" t="n">
        <v>2.958198513836125e-06</v>
      </c>
      <c r="AG22" t="n">
        <v>9.505208333333334</v>
      </c>
      <c r="AH22" t="n">
        <v>440298.8003179234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6.851</v>
      </c>
      <c r="E23" t="n">
        <v>14.6</v>
      </c>
      <c r="F23" t="n">
        <v>11.81</v>
      </c>
      <c r="G23" t="n">
        <v>101.21</v>
      </c>
      <c r="H23" t="n">
        <v>1.71</v>
      </c>
      <c r="I23" t="n">
        <v>7</v>
      </c>
      <c r="J23" t="n">
        <v>228.69</v>
      </c>
      <c r="K23" t="n">
        <v>54.38</v>
      </c>
      <c r="L23" t="n">
        <v>22</v>
      </c>
      <c r="M23" t="n">
        <v>5</v>
      </c>
      <c r="N23" t="n">
        <v>52.31</v>
      </c>
      <c r="O23" t="n">
        <v>28438.91</v>
      </c>
      <c r="P23" t="n">
        <v>157.72</v>
      </c>
      <c r="Q23" t="n">
        <v>194.63</v>
      </c>
      <c r="R23" t="n">
        <v>26.2</v>
      </c>
      <c r="S23" t="n">
        <v>17.82</v>
      </c>
      <c r="T23" t="n">
        <v>2025.89</v>
      </c>
      <c r="U23" t="n">
        <v>0.68</v>
      </c>
      <c r="V23" t="n">
        <v>0.77</v>
      </c>
      <c r="W23" t="n">
        <v>1.15</v>
      </c>
      <c r="X23" t="n">
        <v>0.12</v>
      </c>
      <c r="Y23" t="n">
        <v>0.5</v>
      </c>
      <c r="Z23" t="n">
        <v>10</v>
      </c>
      <c r="AA23" t="n">
        <v>355.056642356712</v>
      </c>
      <c r="AB23" t="n">
        <v>485.8041620660059</v>
      </c>
      <c r="AC23" t="n">
        <v>439.4396946688494</v>
      </c>
      <c r="AD23" t="n">
        <v>355056.642356712</v>
      </c>
      <c r="AE23" t="n">
        <v>485804.1620660059</v>
      </c>
      <c r="AF23" t="n">
        <v>2.958803144459719e-06</v>
      </c>
      <c r="AG23" t="n">
        <v>9.505208333333334</v>
      </c>
      <c r="AH23" t="n">
        <v>439439.6946688493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6.8817</v>
      </c>
      <c r="E24" t="n">
        <v>14.53</v>
      </c>
      <c r="F24" t="n">
        <v>11.78</v>
      </c>
      <c r="G24" t="n">
        <v>117.81</v>
      </c>
      <c r="H24" t="n">
        <v>1.77</v>
      </c>
      <c r="I24" t="n">
        <v>6</v>
      </c>
      <c r="J24" t="n">
        <v>230.38</v>
      </c>
      <c r="K24" t="n">
        <v>54.38</v>
      </c>
      <c r="L24" t="n">
        <v>23</v>
      </c>
      <c r="M24" t="n">
        <v>4</v>
      </c>
      <c r="N24" t="n">
        <v>53</v>
      </c>
      <c r="O24" t="n">
        <v>28647.87</v>
      </c>
      <c r="P24" t="n">
        <v>157.02</v>
      </c>
      <c r="Q24" t="n">
        <v>194.63</v>
      </c>
      <c r="R24" t="n">
        <v>25.31</v>
      </c>
      <c r="S24" t="n">
        <v>17.82</v>
      </c>
      <c r="T24" t="n">
        <v>1588.13</v>
      </c>
      <c r="U24" t="n">
        <v>0.7</v>
      </c>
      <c r="V24" t="n">
        <v>0.77</v>
      </c>
      <c r="W24" t="n">
        <v>1.15</v>
      </c>
      <c r="X24" t="n">
        <v>0.1</v>
      </c>
      <c r="Y24" t="n">
        <v>0.5</v>
      </c>
      <c r="Z24" t="n">
        <v>10</v>
      </c>
      <c r="AA24" t="n">
        <v>353.4623603333719</v>
      </c>
      <c r="AB24" t="n">
        <v>483.6227950669132</v>
      </c>
      <c r="AC24" t="n">
        <v>437.4665142745822</v>
      </c>
      <c r="AD24" t="n">
        <v>353462.3603333719</v>
      </c>
      <c r="AE24" t="n">
        <v>483622.7950669132</v>
      </c>
      <c r="AF24" t="n">
        <v>2.972061830277105e-06</v>
      </c>
      <c r="AG24" t="n">
        <v>9.459635416666666</v>
      </c>
      <c r="AH24" t="n">
        <v>437466.5142745822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6.8785</v>
      </c>
      <c r="E25" t="n">
        <v>14.54</v>
      </c>
      <c r="F25" t="n">
        <v>11.79</v>
      </c>
      <c r="G25" t="n">
        <v>117.88</v>
      </c>
      <c r="H25" t="n">
        <v>1.84</v>
      </c>
      <c r="I25" t="n">
        <v>6</v>
      </c>
      <c r="J25" t="n">
        <v>232.08</v>
      </c>
      <c r="K25" t="n">
        <v>54.38</v>
      </c>
      <c r="L25" t="n">
        <v>24</v>
      </c>
      <c r="M25" t="n">
        <v>4</v>
      </c>
      <c r="N25" t="n">
        <v>53.71</v>
      </c>
      <c r="O25" t="n">
        <v>28857.81</v>
      </c>
      <c r="P25" t="n">
        <v>157.61</v>
      </c>
      <c r="Q25" t="n">
        <v>194.63</v>
      </c>
      <c r="R25" t="n">
        <v>25.55</v>
      </c>
      <c r="S25" t="n">
        <v>17.82</v>
      </c>
      <c r="T25" t="n">
        <v>1709.02</v>
      </c>
      <c r="U25" t="n">
        <v>0.7</v>
      </c>
      <c r="V25" t="n">
        <v>0.77</v>
      </c>
      <c r="W25" t="n">
        <v>1.15</v>
      </c>
      <c r="X25" t="n">
        <v>0.1</v>
      </c>
      <c r="Y25" t="n">
        <v>0.5</v>
      </c>
      <c r="Z25" t="n">
        <v>10</v>
      </c>
      <c r="AA25" t="n">
        <v>354.0450294668435</v>
      </c>
      <c r="AB25" t="n">
        <v>484.420028680877</v>
      </c>
      <c r="AC25" t="n">
        <v>438.1876610313536</v>
      </c>
      <c r="AD25" t="n">
        <v>354045.0294668435</v>
      </c>
      <c r="AE25" t="n">
        <v>484420.0286808769</v>
      </c>
      <c r="AF25" t="n">
        <v>2.970679817423175e-06</v>
      </c>
      <c r="AG25" t="n">
        <v>9.466145833333334</v>
      </c>
      <c r="AH25" t="n">
        <v>438187.6610313536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6.8831</v>
      </c>
      <c r="E26" t="n">
        <v>14.53</v>
      </c>
      <c r="F26" t="n">
        <v>11.78</v>
      </c>
      <c r="G26" t="n">
        <v>117.78</v>
      </c>
      <c r="H26" t="n">
        <v>1.9</v>
      </c>
      <c r="I26" t="n">
        <v>6</v>
      </c>
      <c r="J26" t="n">
        <v>233.79</v>
      </c>
      <c r="K26" t="n">
        <v>54.38</v>
      </c>
      <c r="L26" t="n">
        <v>25</v>
      </c>
      <c r="M26" t="n">
        <v>4</v>
      </c>
      <c r="N26" t="n">
        <v>54.42</v>
      </c>
      <c r="O26" t="n">
        <v>29068.74</v>
      </c>
      <c r="P26" t="n">
        <v>157.17</v>
      </c>
      <c r="Q26" t="n">
        <v>194.63</v>
      </c>
      <c r="R26" t="n">
        <v>25.2</v>
      </c>
      <c r="S26" t="n">
        <v>17.82</v>
      </c>
      <c r="T26" t="n">
        <v>1534.24</v>
      </c>
      <c r="U26" t="n">
        <v>0.71</v>
      </c>
      <c r="V26" t="n">
        <v>0.77</v>
      </c>
      <c r="W26" t="n">
        <v>1.15</v>
      </c>
      <c r="X26" t="n">
        <v>0.09</v>
      </c>
      <c r="Y26" t="n">
        <v>0.5</v>
      </c>
      <c r="Z26" t="n">
        <v>10</v>
      </c>
      <c r="AA26" t="n">
        <v>353.5467052704664</v>
      </c>
      <c r="AB26" t="n">
        <v>483.7381995308818</v>
      </c>
      <c r="AC26" t="n">
        <v>437.5709046984808</v>
      </c>
      <c r="AD26" t="n">
        <v>353546.7052704664</v>
      </c>
      <c r="AE26" t="n">
        <v>483738.1995308818</v>
      </c>
      <c r="AF26" t="n">
        <v>2.972666460900699e-06</v>
      </c>
      <c r="AG26" t="n">
        <v>9.459635416666666</v>
      </c>
      <c r="AH26" t="n">
        <v>437570.9046984809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6.8793</v>
      </c>
      <c r="E27" t="n">
        <v>14.54</v>
      </c>
      <c r="F27" t="n">
        <v>11.79</v>
      </c>
      <c r="G27" t="n">
        <v>117.86</v>
      </c>
      <c r="H27" t="n">
        <v>1.96</v>
      </c>
      <c r="I27" t="n">
        <v>6</v>
      </c>
      <c r="J27" t="n">
        <v>235.51</v>
      </c>
      <c r="K27" t="n">
        <v>54.38</v>
      </c>
      <c r="L27" t="n">
        <v>26</v>
      </c>
      <c r="M27" t="n">
        <v>4</v>
      </c>
      <c r="N27" t="n">
        <v>55.14</v>
      </c>
      <c r="O27" t="n">
        <v>29280.69</v>
      </c>
      <c r="P27" t="n">
        <v>156.91</v>
      </c>
      <c r="Q27" t="n">
        <v>194.63</v>
      </c>
      <c r="R27" t="n">
        <v>25.57</v>
      </c>
      <c r="S27" t="n">
        <v>17.82</v>
      </c>
      <c r="T27" t="n">
        <v>1719.63</v>
      </c>
      <c r="U27" t="n">
        <v>0.7</v>
      </c>
      <c r="V27" t="n">
        <v>0.77</v>
      </c>
      <c r="W27" t="n">
        <v>1.14</v>
      </c>
      <c r="X27" t="n">
        <v>0.1</v>
      </c>
      <c r="Y27" t="n">
        <v>0.5</v>
      </c>
      <c r="Z27" t="n">
        <v>10</v>
      </c>
      <c r="AA27" t="n">
        <v>353.4716360667808</v>
      </c>
      <c r="AB27" t="n">
        <v>483.6354865345798</v>
      </c>
      <c r="AC27" t="n">
        <v>437.4779944863872</v>
      </c>
      <c r="AD27" t="n">
        <v>353471.6360667808</v>
      </c>
      <c r="AE27" t="n">
        <v>483635.4865345798</v>
      </c>
      <c r="AF27" t="n">
        <v>2.971025320636657e-06</v>
      </c>
      <c r="AG27" t="n">
        <v>9.466145833333334</v>
      </c>
      <c r="AH27" t="n">
        <v>437477.9944863872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6.8814</v>
      </c>
      <c r="E28" t="n">
        <v>14.53</v>
      </c>
      <c r="F28" t="n">
        <v>11.78</v>
      </c>
      <c r="G28" t="n">
        <v>117.82</v>
      </c>
      <c r="H28" t="n">
        <v>2.02</v>
      </c>
      <c r="I28" t="n">
        <v>6</v>
      </c>
      <c r="J28" t="n">
        <v>237.24</v>
      </c>
      <c r="K28" t="n">
        <v>54.38</v>
      </c>
      <c r="L28" t="n">
        <v>27</v>
      </c>
      <c r="M28" t="n">
        <v>4</v>
      </c>
      <c r="N28" t="n">
        <v>55.86</v>
      </c>
      <c r="O28" t="n">
        <v>29493.67</v>
      </c>
      <c r="P28" t="n">
        <v>156.3</v>
      </c>
      <c r="Q28" t="n">
        <v>194.63</v>
      </c>
      <c r="R28" t="n">
        <v>25.35</v>
      </c>
      <c r="S28" t="n">
        <v>17.82</v>
      </c>
      <c r="T28" t="n">
        <v>1608.86</v>
      </c>
      <c r="U28" t="n">
        <v>0.7</v>
      </c>
      <c r="V28" t="n">
        <v>0.77</v>
      </c>
      <c r="W28" t="n">
        <v>1.15</v>
      </c>
      <c r="X28" t="n">
        <v>0.1</v>
      </c>
      <c r="Y28" t="n">
        <v>0.5</v>
      </c>
      <c r="Z28" t="n">
        <v>10</v>
      </c>
      <c r="AA28" t="n">
        <v>352.9003097860439</v>
      </c>
      <c r="AB28" t="n">
        <v>482.8537727121389</v>
      </c>
      <c r="AC28" t="n">
        <v>436.770886334018</v>
      </c>
      <c r="AD28" t="n">
        <v>352900.3097860439</v>
      </c>
      <c r="AE28" t="n">
        <v>482853.7727121389</v>
      </c>
      <c r="AF28" t="n">
        <v>2.971932266572049e-06</v>
      </c>
      <c r="AG28" t="n">
        <v>9.459635416666666</v>
      </c>
      <c r="AH28" t="n">
        <v>436770.886334018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6.9067</v>
      </c>
      <c r="E29" t="n">
        <v>14.48</v>
      </c>
      <c r="F29" t="n">
        <v>11.77</v>
      </c>
      <c r="G29" t="n">
        <v>141.21</v>
      </c>
      <c r="H29" t="n">
        <v>2.08</v>
      </c>
      <c r="I29" t="n">
        <v>5</v>
      </c>
      <c r="J29" t="n">
        <v>238.97</v>
      </c>
      <c r="K29" t="n">
        <v>54.38</v>
      </c>
      <c r="L29" t="n">
        <v>28</v>
      </c>
      <c r="M29" t="n">
        <v>3</v>
      </c>
      <c r="N29" t="n">
        <v>56.6</v>
      </c>
      <c r="O29" t="n">
        <v>29707.68</v>
      </c>
      <c r="P29" t="n">
        <v>155.03</v>
      </c>
      <c r="Q29" t="n">
        <v>194.63</v>
      </c>
      <c r="R29" t="n">
        <v>24.9</v>
      </c>
      <c r="S29" t="n">
        <v>17.82</v>
      </c>
      <c r="T29" t="n">
        <v>1387.98</v>
      </c>
      <c r="U29" t="n">
        <v>0.72</v>
      </c>
      <c r="V29" t="n">
        <v>0.77</v>
      </c>
      <c r="W29" t="n">
        <v>1.15</v>
      </c>
      <c r="X29" t="n">
        <v>0.08</v>
      </c>
      <c r="Y29" t="n">
        <v>0.5</v>
      </c>
      <c r="Z29" t="n">
        <v>10</v>
      </c>
      <c r="AA29" t="n">
        <v>351.2474926047709</v>
      </c>
      <c r="AB29" t="n">
        <v>480.5923153275733</v>
      </c>
      <c r="AC29" t="n">
        <v>434.7252592682599</v>
      </c>
      <c r="AD29" t="n">
        <v>351247.4926047709</v>
      </c>
      <c r="AE29" t="n">
        <v>480592.3153275733</v>
      </c>
      <c r="AF29" t="n">
        <v>2.982858805698429e-06</v>
      </c>
      <c r="AG29" t="n">
        <v>9.427083333333334</v>
      </c>
      <c r="AH29" t="n">
        <v>434725.2592682599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6.907</v>
      </c>
      <c r="E30" t="n">
        <v>14.48</v>
      </c>
      <c r="F30" t="n">
        <v>11.77</v>
      </c>
      <c r="G30" t="n">
        <v>141.2</v>
      </c>
      <c r="H30" t="n">
        <v>2.14</v>
      </c>
      <c r="I30" t="n">
        <v>5</v>
      </c>
      <c r="J30" t="n">
        <v>240.72</v>
      </c>
      <c r="K30" t="n">
        <v>54.38</v>
      </c>
      <c r="L30" t="n">
        <v>29</v>
      </c>
      <c r="M30" t="n">
        <v>3</v>
      </c>
      <c r="N30" t="n">
        <v>57.34</v>
      </c>
      <c r="O30" t="n">
        <v>29922.88</v>
      </c>
      <c r="P30" t="n">
        <v>155.97</v>
      </c>
      <c r="Q30" t="n">
        <v>194.63</v>
      </c>
      <c r="R30" t="n">
        <v>24.92</v>
      </c>
      <c r="S30" t="n">
        <v>17.82</v>
      </c>
      <c r="T30" t="n">
        <v>1398.9</v>
      </c>
      <c r="U30" t="n">
        <v>0.71</v>
      </c>
      <c r="V30" t="n">
        <v>0.77</v>
      </c>
      <c r="W30" t="n">
        <v>1.14</v>
      </c>
      <c r="X30" t="n">
        <v>0.08</v>
      </c>
      <c r="Y30" t="n">
        <v>0.5</v>
      </c>
      <c r="Z30" t="n">
        <v>10</v>
      </c>
      <c r="AA30" t="n">
        <v>351.9808920519161</v>
      </c>
      <c r="AB30" t="n">
        <v>481.5957848064575</v>
      </c>
      <c r="AC30" t="n">
        <v>435.6329590284575</v>
      </c>
      <c r="AD30" t="n">
        <v>351980.8920519161</v>
      </c>
      <c r="AE30" t="n">
        <v>481595.7848064575</v>
      </c>
      <c r="AF30" t="n">
        <v>2.982988369403486e-06</v>
      </c>
      <c r="AG30" t="n">
        <v>9.427083333333334</v>
      </c>
      <c r="AH30" t="n">
        <v>435632.9590284575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6.9063</v>
      </c>
      <c r="E31" t="n">
        <v>14.48</v>
      </c>
      <c r="F31" t="n">
        <v>11.77</v>
      </c>
      <c r="G31" t="n">
        <v>141.22</v>
      </c>
      <c r="H31" t="n">
        <v>2.2</v>
      </c>
      <c r="I31" t="n">
        <v>5</v>
      </c>
      <c r="J31" t="n">
        <v>242.47</v>
      </c>
      <c r="K31" t="n">
        <v>54.38</v>
      </c>
      <c r="L31" t="n">
        <v>30</v>
      </c>
      <c r="M31" t="n">
        <v>3</v>
      </c>
      <c r="N31" t="n">
        <v>58.1</v>
      </c>
      <c r="O31" t="n">
        <v>30139.04</v>
      </c>
      <c r="P31" t="n">
        <v>156.35</v>
      </c>
      <c r="Q31" t="n">
        <v>194.63</v>
      </c>
      <c r="R31" t="n">
        <v>24.9</v>
      </c>
      <c r="S31" t="n">
        <v>17.82</v>
      </c>
      <c r="T31" t="n">
        <v>1387.29</v>
      </c>
      <c r="U31" t="n">
        <v>0.72</v>
      </c>
      <c r="V31" t="n">
        <v>0.77</v>
      </c>
      <c r="W31" t="n">
        <v>1.15</v>
      </c>
      <c r="X31" t="n">
        <v>0.08</v>
      </c>
      <c r="Y31" t="n">
        <v>0.5</v>
      </c>
      <c r="Z31" t="n">
        <v>10</v>
      </c>
      <c r="AA31" t="n">
        <v>352.2972375338545</v>
      </c>
      <c r="AB31" t="n">
        <v>482.0286226510233</v>
      </c>
      <c r="AC31" t="n">
        <v>436.0244874366298</v>
      </c>
      <c r="AD31" t="n">
        <v>352297.2375338545</v>
      </c>
      <c r="AE31" t="n">
        <v>482028.6226510233</v>
      </c>
      <c r="AF31" t="n">
        <v>2.982686054091688e-06</v>
      </c>
      <c r="AG31" t="n">
        <v>9.427083333333334</v>
      </c>
      <c r="AH31" t="n">
        <v>436024.4874366298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6.9033</v>
      </c>
      <c r="E32" t="n">
        <v>14.49</v>
      </c>
      <c r="F32" t="n">
        <v>11.77</v>
      </c>
      <c r="G32" t="n">
        <v>141.3</v>
      </c>
      <c r="H32" t="n">
        <v>2.26</v>
      </c>
      <c r="I32" t="n">
        <v>5</v>
      </c>
      <c r="J32" t="n">
        <v>244.23</v>
      </c>
      <c r="K32" t="n">
        <v>54.38</v>
      </c>
      <c r="L32" t="n">
        <v>31</v>
      </c>
      <c r="M32" t="n">
        <v>3</v>
      </c>
      <c r="N32" t="n">
        <v>58.86</v>
      </c>
      <c r="O32" t="n">
        <v>30356.28</v>
      </c>
      <c r="P32" t="n">
        <v>156.54</v>
      </c>
      <c r="Q32" t="n">
        <v>194.63</v>
      </c>
      <c r="R32" t="n">
        <v>25.13</v>
      </c>
      <c r="S32" t="n">
        <v>17.82</v>
      </c>
      <c r="T32" t="n">
        <v>1504.27</v>
      </c>
      <c r="U32" t="n">
        <v>0.71</v>
      </c>
      <c r="V32" t="n">
        <v>0.77</v>
      </c>
      <c r="W32" t="n">
        <v>1.15</v>
      </c>
      <c r="X32" t="n">
        <v>0.09</v>
      </c>
      <c r="Y32" t="n">
        <v>0.5</v>
      </c>
      <c r="Z32" t="n">
        <v>10</v>
      </c>
      <c r="AA32" t="n">
        <v>352.5196865187747</v>
      </c>
      <c r="AB32" t="n">
        <v>482.3329871659477</v>
      </c>
      <c r="AC32" t="n">
        <v>436.299803829428</v>
      </c>
      <c r="AD32" t="n">
        <v>352519.6865187747</v>
      </c>
      <c r="AE32" t="n">
        <v>482332.9871659477</v>
      </c>
      <c r="AF32" t="n">
        <v>2.981390417041129e-06</v>
      </c>
      <c r="AG32" t="n">
        <v>9.43359375</v>
      </c>
      <c r="AH32" t="n">
        <v>436299.803829428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6.9089</v>
      </c>
      <c r="E33" t="n">
        <v>14.47</v>
      </c>
      <c r="F33" t="n">
        <v>11.76</v>
      </c>
      <c r="G33" t="n">
        <v>141.16</v>
      </c>
      <c r="H33" t="n">
        <v>2.31</v>
      </c>
      <c r="I33" t="n">
        <v>5</v>
      </c>
      <c r="J33" t="n">
        <v>246</v>
      </c>
      <c r="K33" t="n">
        <v>54.38</v>
      </c>
      <c r="L33" t="n">
        <v>32</v>
      </c>
      <c r="M33" t="n">
        <v>3</v>
      </c>
      <c r="N33" t="n">
        <v>59.63</v>
      </c>
      <c r="O33" t="n">
        <v>30574.64</v>
      </c>
      <c r="P33" t="n">
        <v>155.94</v>
      </c>
      <c r="Q33" t="n">
        <v>194.63</v>
      </c>
      <c r="R33" t="n">
        <v>24.79</v>
      </c>
      <c r="S33" t="n">
        <v>17.82</v>
      </c>
      <c r="T33" t="n">
        <v>1331.84</v>
      </c>
      <c r="U33" t="n">
        <v>0.72</v>
      </c>
      <c r="V33" t="n">
        <v>0.77</v>
      </c>
      <c r="W33" t="n">
        <v>1.14</v>
      </c>
      <c r="X33" t="n">
        <v>0.08</v>
      </c>
      <c r="Y33" t="n">
        <v>0.5</v>
      </c>
      <c r="Z33" t="n">
        <v>10</v>
      </c>
      <c r="AA33" t="n">
        <v>351.8739752620605</v>
      </c>
      <c r="AB33" t="n">
        <v>481.4494965377413</v>
      </c>
      <c r="AC33" t="n">
        <v>435.5006323067908</v>
      </c>
      <c r="AD33" t="n">
        <v>351873.9752620605</v>
      </c>
      <c r="AE33" t="n">
        <v>481449.4965377413</v>
      </c>
      <c r="AF33" t="n">
        <v>2.983808939535506e-06</v>
      </c>
      <c r="AG33" t="n">
        <v>9.420572916666666</v>
      </c>
      <c r="AH33" t="n">
        <v>435500.6323067908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6.9128</v>
      </c>
      <c r="E34" t="n">
        <v>14.47</v>
      </c>
      <c r="F34" t="n">
        <v>11.75</v>
      </c>
      <c r="G34" t="n">
        <v>141.06</v>
      </c>
      <c r="H34" t="n">
        <v>2.37</v>
      </c>
      <c r="I34" t="n">
        <v>5</v>
      </c>
      <c r="J34" t="n">
        <v>247.78</v>
      </c>
      <c r="K34" t="n">
        <v>54.38</v>
      </c>
      <c r="L34" t="n">
        <v>33</v>
      </c>
      <c r="M34" t="n">
        <v>3</v>
      </c>
      <c r="N34" t="n">
        <v>60.41</v>
      </c>
      <c r="O34" t="n">
        <v>30794.11</v>
      </c>
      <c r="P34" t="n">
        <v>154.76</v>
      </c>
      <c r="Q34" t="n">
        <v>194.63</v>
      </c>
      <c r="R34" t="n">
        <v>24.57</v>
      </c>
      <c r="S34" t="n">
        <v>17.82</v>
      </c>
      <c r="T34" t="n">
        <v>1225.2</v>
      </c>
      <c r="U34" t="n">
        <v>0.73</v>
      </c>
      <c r="V34" t="n">
        <v>0.77</v>
      </c>
      <c r="W34" t="n">
        <v>1.14</v>
      </c>
      <c r="X34" t="n">
        <v>0.07000000000000001</v>
      </c>
      <c r="Y34" t="n">
        <v>0.5</v>
      </c>
      <c r="Z34" t="n">
        <v>10</v>
      </c>
      <c r="AA34" t="n">
        <v>350.8135771510814</v>
      </c>
      <c r="AB34" t="n">
        <v>479.9986130608367</v>
      </c>
      <c r="AC34" t="n">
        <v>434.1882191125942</v>
      </c>
      <c r="AD34" t="n">
        <v>350813.5771510814</v>
      </c>
      <c r="AE34" t="n">
        <v>479998.6130608367</v>
      </c>
      <c r="AF34" t="n">
        <v>2.985493267701232e-06</v>
      </c>
      <c r="AG34" t="n">
        <v>9.420572916666666</v>
      </c>
      <c r="AH34" t="n">
        <v>434188.2191125942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6.9097</v>
      </c>
      <c r="E35" t="n">
        <v>14.47</v>
      </c>
      <c r="F35" t="n">
        <v>11.76</v>
      </c>
      <c r="G35" t="n">
        <v>141.14</v>
      </c>
      <c r="H35" t="n">
        <v>2.42</v>
      </c>
      <c r="I35" t="n">
        <v>5</v>
      </c>
      <c r="J35" t="n">
        <v>249.57</v>
      </c>
      <c r="K35" t="n">
        <v>54.38</v>
      </c>
      <c r="L35" t="n">
        <v>34</v>
      </c>
      <c r="M35" t="n">
        <v>3</v>
      </c>
      <c r="N35" t="n">
        <v>61.2</v>
      </c>
      <c r="O35" t="n">
        <v>31014.73</v>
      </c>
      <c r="P35" t="n">
        <v>153.68</v>
      </c>
      <c r="Q35" t="n">
        <v>194.63</v>
      </c>
      <c r="R35" t="n">
        <v>24.74</v>
      </c>
      <c r="S35" t="n">
        <v>17.82</v>
      </c>
      <c r="T35" t="n">
        <v>1306.66</v>
      </c>
      <c r="U35" t="n">
        <v>0.72</v>
      </c>
      <c r="V35" t="n">
        <v>0.77</v>
      </c>
      <c r="W35" t="n">
        <v>1.14</v>
      </c>
      <c r="X35" t="n">
        <v>0.07000000000000001</v>
      </c>
      <c r="Y35" t="n">
        <v>0.5</v>
      </c>
      <c r="Z35" t="n">
        <v>10</v>
      </c>
      <c r="AA35" t="n">
        <v>350.0747272862956</v>
      </c>
      <c r="AB35" t="n">
        <v>478.9876860800811</v>
      </c>
      <c r="AC35" t="n">
        <v>433.273773584037</v>
      </c>
      <c r="AD35" t="n">
        <v>350074.7272862956</v>
      </c>
      <c r="AE35" t="n">
        <v>478987.6860800811</v>
      </c>
      <c r="AF35" t="n">
        <v>2.984154442748988e-06</v>
      </c>
      <c r="AG35" t="n">
        <v>9.420572916666666</v>
      </c>
      <c r="AH35" t="n">
        <v>433273.773584037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6.9066</v>
      </c>
      <c r="E36" t="n">
        <v>14.48</v>
      </c>
      <c r="F36" t="n">
        <v>11.77</v>
      </c>
      <c r="G36" t="n">
        <v>141.21</v>
      </c>
      <c r="H36" t="n">
        <v>2.48</v>
      </c>
      <c r="I36" t="n">
        <v>5</v>
      </c>
      <c r="J36" t="n">
        <v>251.37</v>
      </c>
      <c r="K36" t="n">
        <v>54.38</v>
      </c>
      <c r="L36" t="n">
        <v>35</v>
      </c>
      <c r="M36" t="n">
        <v>3</v>
      </c>
      <c r="N36" t="n">
        <v>61.99</v>
      </c>
      <c r="O36" t="n">
        <v>31236.5</v>
      </c>
      <c r="P36" t="n">
        <v>153.6</v>
      </c>
      <c r="Q36" t="n">
        <v>194.63</v>
      </c>
      <c r="R36" t="n">
        <v>24.94</v>
      </c>
      <c r="S36" t="n">
        <v>17.82</v>
      </c>
      <c r="T36" t="n">
        <v>1406.11</v>
      </c>
      <c r="U36" t="n">
        <v>0.71</v>
      </c>
      <c r="V36" t="n">
        <v>0.77</v>
      </c>
      <c r="W36" t="n">
        <v>1.14</v>
      </c>
      <c r="X36" t="n">
        <v>0.08</v>
      </c>
      <c r="Y36" t="n">
        <v>0.5</v>
      </c>
      <c r="Z36" t="n">
        <v>10</v>
      </c>
      <c r="AA36" t="n">
        <v>350.1231501313521</v>
      </c>
      <c r="AB36" t="n">
        <v>479.0539403529526</v>
      </c>
      <c r="AC36" t="n">
        <v>433.333704642094</v>
      </c>
      <c r="AD36" t="n">
        <v>350123.1501313521</v>
      </c>
      <c r="AE36" t="n">
        <v>479053.9403529526</v>
      </c>
      <c r="AF36" t="n">
        <v>2.982815617796744e-06</v>
      </c>
      <c r="AG36" t="n">
        <v>9.427083333333334</v>
      </c>
      <c r="AH36" t="n">
        <v>433333.704642094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6.9086</v>
      </c>
      <c r="E37" t="n">
        <v>14.47</v>
      </c>
      <c r="F37" t="n">
        <v>11.76</v>
      </c>
      <c r="G37" t="n">
        <v>141.16</v>
      </c>
      <c r="H37" t="n">
        <v>2.53</v>
      </c>
      <c r="I37" t="n">
        <v>5</v>
      </c>
      <c r="J37" t="n">
        <v>253.18</v>
      </c>
      <c r="K37" t="n">
        <v>54.38</v>
      </c>
      <c r="L37" t="n">
        <v>36</v>
      </c>
      <c r="M37" t="n">
        <v>3</v>
      </c>
      <c r="N37" t="n">
        <v>62.8</v>
      </c>
      <c r="O37" t="n">
        <v>31459.45</v>
      </c>
      <c r="P37" t="n">
        <v>152.14</v>
      </c>
      <c r="Q37" t="n">
        <v>194.63</v>
      </c>
      <c r="R37" t="n">
        <v>24.69</v>
      </c>
      <c r="S37" t="n">
        <v>17.82</v>
      </c>
      <c r="T37" t="n">
        <v>1284.81</v>
      </c>
      <c r="U37" t="n">
        <v>0.72</v>
      </c>
      <c r="V37" t="n">
        <v>0.77</v>
      </c>
      <c r="W37" t="n">
        <v>1.15</v>
      </c>
      <c r="X37" t="n">
        <v>0.08</v>
      </c>
      <c r="Y37" t="n">
        <v>0.5</v>
      </c>
      <c r="Z37" t="n">
        <v>10</v>
      </c>
      <c r="AA37" t="n">
        <v>348.887928372946</v>
      </c>
      <c r="AB37" t="n">
        <v>477.3638554489634</v>
      </c>
      <c r="AC37" t="n">
        <v>431.8049190692926</v>
      </c>
      <c r="AD37" t="n">
        <v>348887.928372946</v>
      </c>
      <c r="AE37" t="n">
        <v>477363.8554489634</v>
      </c>
      <c r="AF37" t="n">
        <v>2.98367937583045e-06</v>
      </c>
      <c r="AG37" t="n">
        <v>9.420572916666666</v>
      </c>
      <c r="AH37" t="n">
        <v>431804.9190692925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6.9388</v>
      </c>
      <c r="E38" t="n">
        <v>14.41</v>
      </c>
      <c r="F38" t="n">
        <v>11.74</v>
      </c>
      <c r="G38" t="n">
        <v>176.09</v>
      </c>
      <c r="H38" t="n">
        <v>2.58</v>
      </c>
      <c r="I38" t="n">
        <v>4</v>
      </c>
      <c r="J38" t="n">
        <v>255</v>
      </c>
      <c r="K38" t="n">
        <v>54.38</v>
      </c>
      <c r="L38" t="n">
        <v>37</v>
      </c>
      <c r="M38" t="n">
        <v>2</v>
      </c>
      <c r="N38" t="n">
        <v>63.62</v>
      </c>
      <c r="O38" t="n">
        <v>31683.59</v>
      </c>
      <c r="P38" t="n">
        <v>152.01</v>
      </c>
      <c r="Q38" t="n">
        <v>194.63</v>
      </c>
      <c r="R38" t="n">
        <v>24.05</v>
      </c>
      <c r="S38" t="n">
        <v>17.82</v>
      </c>
      <c r="T38" t="n">
        <v>968.4400000000001</v>
      </c>
      <c r="U38" t="n">
        <v>0.74</v>
      </c>
      <c r="V38" t="n">
        <v>0.77</v>
      </c>
      <c r="W38" t="n">
        <v>1.14</v>
      </c>
      <c r="X38" t="n">
        <v>0.05</v>
      </c>
      <c r="Y38" t="n">
        <v>0.5</v>
      </c>
      <c r="Z38" t="n">
        <v>10</v>
      </c>
      <c r="AA38" t="n">
        <v>347.9985612700401</v>
      </c>
      <c r="AB38" t="n">
        <v>476.1469841426601</v>
      </c>
      <c r="AC38" t="n">
        <v>430.7041842525733</v>
      </c>
      <c r="AD38" t="n">
        <v>347998.5612700401</v>
      </c>
      <c r="AE38" t="n">
        <v>476146.98414266</v>
      </c>
      <c r="AF38" t="n">
        <v>2.996722122139409e-06</v>
      </c>
      <c r="AG38" t="n">
        <v>9.381510416666666</v>
      </c>
      <c r="AH38" t="n">
        <v>430704.1842525733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6.9368</v>
      </c>
      <c r="E39" t="n">
        <v>14.42</v>
      </c>
      <c r="F39" t="n">
        <v>11.74</v>
      </c>
      <c r="G39" t="n">
        <v>176.15</v>
      </c>
      <c r="H39" t="n">
        <v>2.63</v>
      </c>
      <c r="I39" t="n">
        <v>4</v>
      </c>
      <c r="J39" t="n">
        <v>256.82</v>
      </c>
      <c r="K39" t="n">
        <v>54.38</v>
      </c>
      <c r="L39" t="n">
        <v>38</v>
      </c>
      <c r="M39" t="n">
        <v>2</v>
      </c>
      <c r="N39" t="n">
        <v>64.45</v>
      </c>
      <c r="O39" t="n">
        <v>31909.08</v>
      </c>
      <c r="P39" t="n">
        <v>153.08</v>
      </c>
      <c r="Q39" t="n">
        <v>194.63</v>
      </c>
      <c r="R39" t="n">
        <v>24.18</v>
      </c>
      <c r="S39" t="n">
        <v>17.82</v>
      </c>
      <c r="T39" t="n">
        <v>1033.99</v>
      </c>
      <c r="U39" t="n">
        <v>0.74</v>
      </c>
      <c r="V39" t="n">
        <v>0.77</v>
      </c>
      <c r="W39" t="n">
        <v>1.14</v>
      </c>
      <c r="X39" t="n">
        <v>0.06</v>
      </c>
      <c r="Y39" t="n">
        <v>0.5</v>
      </c>
      <c r="Z39" t="n">
        <v>10</v>
      </c>
      <c r="AA39" t="n">
        <v>348.884955325037</v>
      </c>
      <c r="AB39" t="n">
        <v>477.3597875936526</v>
      </c>
      <c r="AC39" t="n">
        <v>431.8012394443835</v>
      </c>
      <c r="AD39" t="n">
        <v>348884.955325037</v>
      </c>
      <c r="AE39" t="n">
        <v>477359.7875936527</v>
      </c>
      <c r="AF39" t="n">
        <v>2.995858364105704e-06</v>
      </c>
      <c r="AG39" t="n">
        <v>9.388020833333334</v>
      </c>
      <c r="AH39" t="n">
        <v>431801.2394443835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6.938</v>
      </c>
      <c r="E40" t="n">
        <v>14.41</v>
      </c>
      <c r="F40" t="n">
        <v>11.74</v>
      </c>
      <c r="G40" t="n">
        <v>176.12</v>
      </c>
      <c r="H40" t="n">
        <v>2.68</v>
      </c>
      <c r="I40" t="n">
        <v>4</v>
      </c>
      <c r="J40" t="n">
        <v>258.66</v>
      </c>
      <c r="K40" t="n">
        <v>54.38</v>
      </c>
      <c r="L40" t="n">
        <v>39</v>
      </c>
      <c r="M40" t="n">
        <v>2</v>
      </c>
      <c r="N40" t="n">
        <v>65.28</v>
      </c>
      <c r="O40" t="n">
        <v>32135.68</v>
      </c>
      <c r="P40" t="n">
        <v>153.86</v>
      </c>
      <c r="Q40" t="n">
        <v>194.63</v>
      </c>
      <c r="R40" t="n">
        <v>24.11</v>
      </c>
      <c r="S40" t="n">
        <v>17.82</v>
      </c>
      <c r="T40" t="n">
        <v>995.47</v>
      </c>
      <c r="U40" t="n">
        <v>0.74</v>
      </c>
      <c r="V40" t="n">
        <v>0.77</v>
      </c>
      <c r="W40" t="n">
        <v>1.14</v>
      </c>
      <c r="X40" t="n">
        <v>0.05</v>
      </c>
      <c r="Y40" t="n">
        <v>0.5</v>
      </c>
      <c r="Z40" t="n">
        <v>10</v>
      </c>
      <c r="AA40" t="n">
        <v>349.4684316065199</v>
      </c>
      <c r="AB40" t="n">
        <v>478.1581255831342</v>
      </c>
      <c r="AC40" t="n">
        <v>432.5233851766233</v>
      </c>
      <c r="AD40" t="n">
        <v>349468.4316065199</v>
      </c>
      <c r="AE40" t="n">
        <v>478158.1255831342</v>
      </c>
      <c r="AF40" t="n">
        <v>2.996376618925927e-06</v>
      </c>
      <c r="AG40" t="n">
        <v>9.381510416666666</v>
      </c>
      <c r="AH40" t="n">
        <v>432523.3851766232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6.9375</v>
      </c>
      <c r="E41" t="n">
        <v>14.41</v>
      </c>
      <c r="F41" t="n">
        <v>11.74</v>
      </c>
      <c r="G41" t="n">
        <v>176.13</v>
      </c>
      <c r="H41" t="n">
        <v>2.73</v>
      </c>
      <c r="I41" t="n">
        <v>4</v>
      </c>
      <c r="J41" t="n">
        <v>260.51</v>
      </c>
      <c r="K41" t="n">
        <v>54.38</v>
      </c>
      <c r="L41" t="n">
        <v>40</v>
      </c>
      <c r="M41" t="n">
        <v>2</v>
      </c>
      <c r="N41" t="n">
        <v>66.13</v>
      </c>
      <c r="O41" t="n">
        <v>32363.54</v>
      </c>
      <c r="P41" t="n">
        <v>154.18</v>
      </c>
      <c r="Q41" t="n">
        <v>194.63</v>
      </c>
      <c r="R41" t="n">
        <v>24.1</v>
      </c>
      <c r="S41" t="n">
        <v>17.82</v>
      </c>
      <c r="T41" t="n">
        <v>991.04</v>
      </c>
      <c r="U41" t="n">
        <v>0.74</v>
      </c>
      <c r="V41" t="n">
        <v>0.77</v>
      </c>
      <c r="W41" t="n">
        <v>1.14</v>
      </c>
      <c r="X41" t="n">
        <v>0.06</v>
      </c>
      <c r="Y41" t="n">
        <v>0.5</v>
      </c>
      <c r="Z41" t="n">
        <v>10</v>
      </c>
      <c r="AA41" t="n">
        <v>349.7312960865356</v>
      </c>
      <c r="AB41" t="n">
        <v>478.5177883614542</v>
      </c>
      <c r="AC41" t="n">
        <v>432.8487222441703</v>
      </c>
      <c r="AD41" t="n">
        <v>349731.2960865356</v>
      </c>
      <c r="AE41" t="n">
        <v>478517.7883614542</v>
      </c>
      <c r="AF41" t="n">
        <v>2.996160679417501e-06</v>
      </c>
      <c r="AG41" t="n">
        <v>9.381510416666666</v>
      </c>
      <c r="AH41" t="n">
        <v>432848.7222441703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5.9579</v>
      </c>
      <c r="E2" t="n">
        <v>16.78</v>
      </c>
      <c r="F2" t="n">
        <v>13.31</v>
      </c>
      <c r="G2" t="n">
        <v>9.859999999999999</v>
      </c>
      <c r="H2" t="n">
        <v>0.2</v>
      </c>
      <c r="I2" t="n">
        <v>81</v>
      </c>
      <c r="J2" t="n">
        <v>89.87</v>
      </c>
      <c r="K2" t="n">
        <v>37.55</v>
      </c>
      <c r="L2" t="n">
        <v>1</v>
      </c>
      <c r="M2" t="n">
        <v>79</v>
      </c>
      <c r="N2" t="n">
        <v>11.32</v>
      </c>
      <c r="O2" t="n">
        <v>11317.98</v>
      </c>
      <c r="P2" t="n">
        <v>111.27</v>
      </c>
      <c r="Q2" t="n">
        <v>194.64</v>
      </c>
      <c r="R2" t="n">
        <v>73.03</v>
      </c>
      <c r="S2" t="n">
        <v>17.82</v>
      </c>
      <c r="T2" t="n">
        <v>25074.41</v>
      </c>
      <c r="U2" t="n">
        <v>0.24</v>
      </c>
      <c r="V2" t="n">
        <v>0.68</v>
      </c>
      <c r="W2" t="n">
        <v>1.27</v>
      </c>
      <c r="X2" t="n">
        <v>1.63</v>
      </c>
      <c r="Y2" t="n">
        <v>0.5</v>
      </c>
      <c r="Z2" t="n">
        <v>10</v>
      </c>
      <c r="AA2" t="n">
        <v>324.7917071307168</v>
      </c>
      <c r="AB2" t="n">
        <v>444.3943424950905</v>
      </c>
      <c r="AC2" t="n">
        <v>401.9819701587353</v>
      </c>
      <c r="AD2" t="n">
        <v>324791.7071307168</v>
      </c>
      <c r="AE2" t="n">
        <v>444394.3424950905</v>
      </c>
      <c r="AF2" t="n">
        <v>3.304837787761431e-06</v>
      </c>
      <c r="AG2" t="n">
        <v>10.92447916666667</v>
      </c>
      <c r="AH2" t="n">
        <v>401981.9701587353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6.6226</v>
      </c>
      <c r="E3" t="n">
        <v>15.1</v>
      </c>
      <c r="F3" t="n">
        <v>12.44</v>
      </c>
      <c r="G3" t="n">
        <v>19.65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36</v>
      </c>
      <c r="N3" t="n">
        <v>11.54</v>
      </c>
      <c r="O3" t="n">
        <v>11468.97</v>
      </c>
      <c r="P3" t="n">
        <v>102.54</v>
      </c>
      <c r="Q3" t="n">
        <v>194.65</v>
      </c>
      <c r="R3" t="n">
        <v>45.89</v>
      </c>
      <c r="S3" t="n">
        <v>17.82</v>
      </c>
      <c r="T3" t="n">
        <v>11715.9</v>
      </c>
      <c r="U3" t="n">
        <v>0.39</v>
      </c>
      <c r="V3" t="n">
        <v>0.73</v>
      </c>
      <c r="W3" t="n">
        <v>1.2</v>
      </c>
      <c r="X3" t="n">
        <v>0.76</v>
      </c>
      <c r="Y3" t="n">
        <v>0.5</v>
      </c>
      <c r="Z3" t="n">
        <v>10</v>
      </c>
      <c r="AA3" t="n">
        <v>279.7799287244324</v>
      </c>
      <c r="AB3" t="n">
        <v>382.8072415000981</v>
      </c>
      <c r="AC3" t="n">
        <v>346.2726556446658</v>
      </c>
      <c r="AD3" t="n">
        <v>279779.9287244324</v>
      </c>
      <c r="AE3" t="n">
        <v>382807.2415000981</v>
      </c>
      <c r="AF3" t="n">
        <v>3.673545835483786e-06</v>
      </c>
      <c r="AG3" t="n">
        <v>9.830729166666666</v>
      </c>
      <c r="AH3" t="n">
        <v>346272.6556446658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6.8577</v>
      </c>
      <c r="E4" t="n">
        <v>14.58</v>
      </c>
      <c r="F4" t="n">
        <v>12.17</v>
      </c>
      <c r="G4" t="n">
        <v>29.21</v>
      </c>
      <c r="H4" t="n">
        <v>0.57</v>
      </c>
      <c r="I4" t="n">
        <v>25</v>
      </c>
      <c r="J4" t="n">
        <v>92.31999999999999</v>
      </c>
      <c r="K4" t="n">
        <v>37.55</v>
      </c>
      <c r="L4" t="n">
        <v>3</v>
      </c>
      <c r="M4" t="n">
        <v>23</v>
      </c>
      <c r="N4" t="n">
        <v>11.77</v>
      </c>
      <c r="O4" t="n">
        <v>11620.34</v>
      </c>
      <c r="P4" t="n">
        <v>98.93000000000001</v>
      </c>
      <c r="Q4" t="n">
        <v>194.63</v>
      </c>
      <c r="R4" t="n">
        <v>37.4</v>
      </c>
      <c r="S4" t="n">
        <v>17.82</v>
      </c>
      <c r="T4" t="n">
        <v>7539.11</v>
      </c>
      <c r="U4" t="n">
        <v>0.48</v>
      </c>
      <c r="V4" t="n">
        <v>0.75</v>
      </c>
      <c r="W4" t="n">
        <v>1.18</v>
      </c>
      <c r="X4" t="n">
        <v>0.48</v>
      </c>
      <c r="Y4" t="n">
        <v>0.5</v>
      </c>
      <c r="Z4" t="n">
        <v>10</v>
      </c>
      <c r="AA4" t="n">
        <v>272.003801643521</v>
      </c>
      <c r="AB4" t="n">
        <v>372.1676013694803</v>
      </c>
      <c r="AC4" t="n">
        <v>336.6484478352854</v>
      </c>
      <c r="AD4" t="n">
        <v>272003.801643521</v>
      </c>
      <c r="AE4" t="n">
        <v>372167.6013694803</v>
      </c>
      <c r="AF4" t="n">
        <v>3.803955436837066e-06</v>
      </c>
      <c r="AG4" t="n">
        <v>9.4921875</v>
      </c>
      <c r="AH4" t="n">
        <v>336648.4478352854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6.9722</v>
      </c>
      <c r="E5" t="n">
        <v>14.34</v>
      </c>
      <c r="F5" t="n">
        <v>12.04</v>
      </c>
      <c r="G5" t="n">
        <v>38.03</v>
      </c>
      <c r="H5" t="n">
        <v>0.75</v>
      </c>
      <c r="I5" t="n">
        <v>19</v>
      </c>
      <c r="J5" t="n">
        <v>93.55</v>
      </c>
      <c r="K5" t="n">
        <v>37.55</v>
      </c>
      <c r="L5" t="n">
        <v>4</v>
      </c>
      <c r="M5" t="n">
        <v>17</v>
      </c>
      <c r="N5" t="n">
        <v>12</v>
      </c>
      <c r="O5" t="n">
        <v>11772.07</v>
      </c>
      <c r="P5" t="n">
        <v>96.47</v>
      </c>
      <c r="Q5" t="n">
        <v>194.63</v>
      </c>
      <c r="R5" t="n">
        <v>33.54</v>
      </c>
      <c r="S5" t="n">
        <v>17.82</v>
      </c>
      <c r="T5" t="n">
        <v>5638.32</v>
      </c>
      <c r="U5" t="n">
        <v>0.53</v>
      </c>
      <c r="V5" t="n">
        <v>0.75</v>
      </c>
      <c r="W5" t="n">
        <v>1.17</v>
      </c>
      <c r="X5" t="n">
        <v>0.36</v>
      </c>
      <c r="Y5" t="n">
        <v>0.5</v>
      </c>
      <c r="Z5" t="n">
        <v>10</v>
      </c>
      <c r="AA5" t="n">
        <v>267.941469591115</v>
      </c>
      <c r="AB5" t="n">
        <v>366.6093394379369</v>
      </c>
      <c r="AC5" t="n">
        <v>331.6206586214189</v>
      </c>
      <c r="AD5" t="n">
        <v>267941.469591115</v>
      </c>
      <c r="AE5" t="n">
        <v>366609.3394379368</v>
      </c>
      <c r="AF5" t="n">
        <v>3.867468407296236e-06</v>
      </c>
      <c r="AG5" t="n">
        <v>9.3359375</v>
      </c>
      <c r="AH5" t="n">
        <v>331620.6586214189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7.054</v>
      </c>
      <c r="E6" t="n">
        <v>14.18</v>
      </c>
      <c r="F6" t="n">
        <v>11.95</v>
      </c>
      <c r="G6" t="n">
        <v>47.81</v>
      </c>
      <c r="H6" t="n">
        <v>0.93</v>
      </c>
      <c r="I6" t="n">
        <v>15</v>
      </c>
      <c r="J6" t="n">
        <v>94.79000000000001</v>
      </c>
      <c r="K6" t="n">
        <v>37.55</v>
      </c>
      <c r="L6" t="n">
        <v>5</v>
      </c>
      <c r="M6" t="n">
        <v>13</v>
      </c>
      <c r="N6" t="n">
        <v>12.23</v>
      </c>
      <c r="O6" t="n">
        <v>11924.18</v>
      </c>
      <c r="P6" t="n">
        <v>94.23999999999999</v>
      </c>
      <c r="Q6" t="n">
        <v>194.63</v>
      </c>
      <c r="R6" t="n">
        <v>30.65</v>
      </c>
      <c r="S6" t="n">
        <v>17.82</v>
      </c>
      <c r="T6" t="n">
        <v>4214.39</v>
      </c>
      <c r="U6" t="n">
        <v>0.58</v>
      </c>
      <c r="V6" t="n">
        <v>0.76</v>
      </c>
      <c r="W6" t="n">
        <v>1.16</v>
      </c>
      <c r="X6" t="n">
        <v>0.27</v>
      </c>
      <c r="Y6" t="n">
        <v>0.5</v>
      </c>
      <c r="Z6" t="n">
        <v>10</v>
      </c>
      <c r="AA6" t="n">
        <v>254.2882034860649</v>
      </c>
      <c r="AB6" t="n">
        <v>347.9283384132533</v>
      </c>
      <c r="AC6" t="n">
        <v>314.7225461156862</v>
      </c>
      <c r="AD6" t="n">
        <v>254288.2034860649</v>
      </c>
      <c r="AE6" t="n">
        <v>347928.3384132533</v>
      </c>
      <c r="AF6" t="n">
        <v>3.912842739030385e-06</v>
      </c>
      <c r="AG6" t="n">
        <v>9.231770833333334</v>
      </c>
      <c r="AH6" t="n">
        <v>314722.5461156862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7.0876</v>
      </c>
      <c r="E7" t="n">
        <v>14.11</v>
      </c>
      <c r="F7" t="n">
        <v>11.92</v>
      </c>
      <c r="G7" t="n">
        <v>55.03</v>
      </c>
      <c r="H7" t="n">
        <v>1.1</v>
      </c>
      <c r="I7" t="n">
        <v>13</v>
      </c>
      <c r="J7" t="n">
        <v>96.02</v>
      </c>
      <c r="K7" t="n">
        <v>37.55</v>
      </c>
      <c r="L7" t="n">
        <v>6</v>
      </c>
      <c r="M7" t="n">
        <v>11</v>
      </c>
      <c r="N7" t="n">
        <v>12.47</v>
      </c>
      <c r="O7" t="n">
        <v>12076.67</v>
      </c>
      <c r="P7" t="n">
        <v>92.53</v>
      </c>
      <c r="Q7" t="n">
        <v>194.64</v>
      </c>
      <c r="R7" t="n">
        <v>29.78</v>
      </c>
      <c r="S7" t="n">
        <v>17.82</v>
      </c>
      <c r="T7" t="n">
        <v>3786.86</v>
      </c>
      <c r="U7" t="n">
        <v>0.6</v>
      </c>
      <c r="V7" t="n">
        <v>0.76</v>
      </c>
      <c r="W7" t="n">
        <v>1.16</v>
      </c>
      <c r="X7" t="n">
        <v>0.24</v>
      </c>
      <c r="Y7" t="n">
        <v>0.5</v>
      </c>
      <c r="Z7" t="n">
        <v>10</v>
      </c>
      <c r="AA7" t="n">
        <v>252.4116830517474</v>
      </c>
      <c r="AB7" t="n">
        <v>345.3608003687826</v>
      </c>
      <c r="AC7" t="n">
        <v>312.4000502986166</v>
      </c>
      <c r="AD7" t="n">
        <v>252411.6830517474</v>
      </c>
      <c r="AE7" t="n">
        <v>345360.8003687826</v>
      </c>
      <c r="AF7" t="n">
        <v>3.931480606344167e-06</v>
      </c>
      <c r="AG7" t="n">
        <v>9.186197916666666</v>
      </c>
      <c r="AH7" t="n">
        <v>312400.0502986166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7.1266</v>
      </c>
      <c r="E8" t="n">
        <v>14.03</v>
      </c>
      <c r="F8" t="n">
        <v>11.88</v>
      </c>
      <c r="G8" t="n">
        <v>64.81999999999999</v>
      </c>
      <c r="H8" t="n">
        <v>1.27</v>
      </c>
      <c r="I8" t="n">
        <v>11</v>
      </c>
      <c r="J8" t="n">
        <v>97.26000000000001</v>
      </c>
      <c r="K8" t="n">
        <v>37.55</v>
      </c>
      <c r="L8" t="n">
        <v>7</v>
      </c>
      <c r="M8" t="n">
        <v>9</v>
      </c>
      <c r="N8" t="n">
        <v>12.71</v>
      </c>
      <c r="O8" t="n">
        <v>12229.54</v>
      </c>
      <c r="P8" t="n">
        <v>90.59999999999999</v>
      </c>
      <c r="Q8" t="n">
        <v>194.63</v>
      </c>
      <c r="R8" t="n">
        <v>28.59</v>
      </c>
      <c r="S8" t="n">
        <v>17.82</v>
      </c>
      <c r="T8" t="n">
        <v>3203.14</v>
      </c>
      <c r="U8" t="n">
        <v>0.62</v>
      </c>
      <c r="V8" t="n">
        <v>0.76</v>
      </c>
      <c r="W8" t="n">
        <v>1.15</v>
      </c>
      <c r="X8" t="n">
        <v>0.2</v>
      </c>
      <c r="Y8" t="n">
        <v>0.5</v>
      </c>
      <c r="Z8" t="n">
        <v>10</v>
      </c>
      <c r="AA8" t="n">
        <v>250.2846600778309</v>
      </c>
      <c r="AB8" t="n">
        <v>342.4505136982406</v>
      </c>
      <c r="AC8" t="n">
        <v>309.7675173032972</v>
      </c>
      <c r="AD8" t="n">
        <v>250284.6600778309</v>
      </c>
      <c r="AE8" t="n">
        <v>342450.5136982406</v>
      </c>
      <c r="AF8" t="n">
        <v>3.953113845190521e-06</v>
      </c>
      <c r="AG8" t="n">
        <v>9.134114583333334</v>
      </c>
      <c r="AH8" t="n">
        <v>309767.5173032972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7.1622</v>
      </c>
      <c r="E9" t="n">
        <v>13.96</v>
      </c>
      <c r="F9" t="n">
        <v>11.85</v>
      </c>
      <c r="G9" t="n">
        <v>79.01000000000001</v>
      </c>
      <c r="H9" t="n">
        <v>1.43</v>
      </c>
      <c r="I9" t="n">
        <v>9</v>
      </c>
      <c r="J9" t="n">
        <v>98.5</v>
      </c>
      <c r="K9" t="n">
        <v>37.55</v>
      </c>
      <c r="L9" t="n">
        <v>8</v>
      </c>
      <c r="M9" t="n">
        <v>7</v>
      </c>
      <c r="N9" t="n">
        <v>12.95</v>
      </c>
      <c r="O9" t="n">
        <v>12382.79</v>
      </c>
      <c r="P9" t="n">
        <v>88.56</v>
      </c>
      <c r="Q9" t="n">
        <v>194.63</v>
      </c>
      <c r="R9" t="n">
        <v>27.48</v>
      </c>
      <c r="S9" t="n">
        <v>17.82</v>
      </c>
      <c r="T9" t="n">
        <v>2657.32</v>
      </c>
      <c r="U9" t="n">
        <v>0.65</v>
      </c>
      <c r="V9" t="n">
        <v>0.77</v>
      </c>
      <c r="W9" t="n">
        <v>1.15</v>
      </c>
      <c r="X9" t="n">
        <v>0.17</v>
      </c>
      <c r="Y9" t="n">
        <v>0.5</v>
      </c>
      <c r="Z9" t="n">
        <v>10</v>
      </c>
      <c r="AA9" t="n">
        <v>248.1680998039876</v>
      </c>
      <c r="AB9" t="n">
        <v>339.5545425555205</v>
      </c>
      <c r="AC9" t="n">
        <v>307.1479335819164</v>
      </c>
      <c r="AD9" t="n">
        <v>248168.0998039876</v>
      </c>
      <c r="AE9" t="n">
        <v>339554.5425555205</v>
      </c>
      <c r="AF9" t="n">
        <v>3.97286110936822e-06</v>
      </c>
      <c r="AG9" t="n">
        <v>9.088541666666666</v>
      </c>
      <c r="AH9" t="n">
        <v>307147.9335819164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7.1911</v>
      </c>
      <c r="E10" t="n">
        <v>13.91</v>
      </c>
      <c r="F10" t="n">
        <v>11.81</v>
      </c>
      <c r="G10" t="n">
        <v>88.61</v>
      </c>
      <c r="H10" t="n">
        <v>1.59</v>
      </c>
      <c r="I10" t="n">
        <v>8</v>
      </c>
      <c r="J10" t="n">
        <v>99.75</v>
      </c>
      <c r="K10" t="n">
        <v>37.55</v>
      </c>
      <c r="L10" t="n">
        <v>9</v>
      </c>
      <c r="M10" t="n">
        <v>6</v>
      </c>
      <c r="N10" t="n">
        <v>13.2</v>
      </c>
      <c r="O10" t="n">
        <v>12536.43</v>
      </c>
      <c r="P10" t="n">
        <v>86.86</v>
      </c>
      <c r="Q10" t="n">
        <v>194.63</v>
      </c>
      <c r="R10" t="n">
        <v>26.5</v>
      </c>
      <c r="S10" t="n">
        <v>17.82</v>
      </c>
      <c r="T10" t="n">
        <v>2173.27</v>
      </c>
      <c r="U10" t="n">
        <v>0.67</v>
      </c>
      <c r="V10" t="n">
        <v>0.77</v>
      </c>
      <c r="W10" t="n">
        <v>1.14</v>
      </c>
      <c r="X10" t="n">
        <v>0.13</v>
      </c>
      <c r="Y10" t="n">
        <v>0.5</v>
      </c>
      <c r="Z10" t="n">
        <v>10</v>
      </c>
      <c r="AA10" t="n">
        <v>246.3932110149941</v>
      </c>
      <c r="AB10" t="n">
        <v>337.1260614118538</v>
      </c>
      <c r="AC10" t="n">
        <v>304.9512232702057</v>
      </c>
      <c r="AD10" t="n">
        <v>246393.2110149941</v>
      </c>
      <c r="AE10" t="n">
        <v>337126.0614118538</v>
      </c>
      <c r="AF10" t="n">
        <v>3.9888918940518e-06</v>
      </c>
      <c r="AG10" t="n">
        <v>9.055989583333334</v>
      </c>
      <c r="AH10" t="n">
        <v>304951.2232702057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7.1882</v>
      </c>
      <c r="E11" t="n">
        <v>13.91</v>
      </c>
      <c r="F11" t="n">
        <v>11.82</v>
      </c>
      <c r="G11" t="n">
        <v>88.65000000000001</v>
      </c>
      <c r="H11" t="n">
        <v>1.74</v>
      </c>
      <c r="I11" t="n">
        <v>8</v>
      </c>
      <c r="J11" t="n">
        <v>101</v>
      </c>
      <c r="K11" t="n">
        <v>37.55</v>
      </c>
      <c r="L11" t="n">
        <v>10</v>
      </c>
      <c r="M11" t="n">
        <v>6</v>
      </c>
      <c r="N11" t="n">
        <v>13.45</v>
      </c>
      <c r="O11" t="n">
        <v>12690.46</v>
      </c>
      <c r="P11" t="n">
        <v>84.34999999999999</v>
      </c>
      <c r="Q11" t="n">
        <v>194.64</v>
      </c>
      <c r="R11" t="n">
        <v>26.49</v>
      </c>
      <c r="S11" t="n">
        <v>17.82</v>
      </c>
      <c r="T11" t="n">
        <v>2170.23</v>
      </c>
      <c r="U11" t="n">
        <v>0.67</v>
      </c>
      <c r="V11" t="n">
        <v>0.77</v>
      </c>
      <c r="W11" t="n">
        <v>1.15</v>
      </c>
      <c r="X11" t="n">
        <v>0.13</v>
      </c>
      <c r="Y11" t="n">
        <v>0.5</v>
      </c>
      <c r="Z11" t="n">
        <v>10</v>
      </c>
      <c r="AA11" t="n">
        <v>244.5561454978979</v>
      </c>
      <c r="AB11" t="n">
        <v>334.6125073257533</v>
      </c>
      <c r="AC11" t="n">
        <v>302.6775592582866</v>
      </c>
      <c r="AD11" t="n">
        <v>244556.1454978979</v>
      </c>
      <c r="AE11" t="n">
        <v>334612.5073257533</v>
      </c>
      <c r="AF11" t="n">
        <v>3.987283268599122e-06</v>
      </c>
      <c r="AG11" t="n">
        <v>9.055989583333334</v>
      </c>
      <c r="AH11" t="n">
        <v>302677.5592582866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7.2045</v>
      </c>
      <c r="E12" t="n">
        <v>13.88</v>
      </c>
      <c r="F12" t="n">
        <v>11.81</v>
      </c>
      <c r="G12" t="n">
        <v>101.21</v>
      </c>
      <c r="H12" t="n">
        <v>1.89</v>
      </c>
      <c r="I12" t="n">
        <v>7</v>
      </c>
      <c r="J12" t="n">
        <v>102.25</v>
      </c>
      <c r="K12" t="n">
        <v>37.55</v>
      </c>
      <c r="L12" t="n">
        <v>11</v>
      </c>
      <c r="M12" t="n">
        <v>5</v>
      </c>
      <c r="N12" t="n">
        <v>13.7</v>
      </c>
      <c r="O12" t="n">
        <v>12844.88</v>
      </c>
      <c r="P12" t="n">
        <v>83.73</v>
      </c>
      <c r="Q12" t="n">
        <v>194.63</v>
      </c>
      <c r="R12" t="n">
        <v>26.21</v>
      </c>
      <c r="S12" t="n">
        <v>17.82</v>
      </c>
      <c r="T12" t="n">
        <v>2034.37</v>
      </c>
      <c r="U12" t="n">
        <v>0.68</v>
      </c>
      <c r="V12" t="n">
        <v>0.77</v>
      </c>
      <c r="W12" t="n">
        <v>1.15</v>
      </c>
      <c r="X12" t="n">
        <v>0.12</v>
      </c>
      <c r="Y12" t="n">
        <v>0.5</v>
      </c>
      <c r="Z12" t="n">
        <v>10</v>
      </c>
      <c r="AA12" t="n">
        <v>243.8521680543303</v>
      </c>
      <c r="AB12" t="n">
        <v>333.6492943301716</v>
      </c>
      <c r="AC12" t="n">
        <v>301.8062739591251</v>
      </c>
      <c r="AD12" t="n">
        <v>243852.1680543303</v>
      </c>
      <c r="AE12" t="n">
        <v>333649.2943301717</v>
      </c>
      <c r="AF12" t="n">
        <v>3.996324853040035e-06</v>
      </c>
      <c r="AG12" t="n">
        <v>9.036458333333334</v>
      </c>
      <c r="AH12" t="n">
        <v>301806.273959125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7.2053</v>
      </c>
      <c r="E13" t="n">
        <v>13.88</v>
      </c>
      <c r="F13" t="n">
        <v>11.81</v>
      </c>
      <c r="G13" t="n">
        <v>101.2</v>
      </c>
      <c r="H13" t="n">
        <v>2.04</v>
      </c>
      <c r="I13" t="n">
        <v>7</v>
      </c>
      <c r="J13" t="n">
        <v>103.51</v>
      </c>
      <c r="K13" t="n">
        <v>37.55</v>
      </c>
      <c r="L13" t="n">
        <v>12</v>
      </c>
      <c r="M13" t="n">
        <v>2</v>
      </c>
      <c r="N13" t="n">
        <v>13.95</v>
      </c>
      <c r="O13" t="n">
        <v>12999.7</v>
      </c>
      <c r="P13" t="n">
        <v>82.02</v>
      </c>
      <c r="Q13" t="n">
        <v>194.65</v>
      </c>
      <c r="R13" t="n">
        <v>26.01</v>
      </c>
      <c r="S13" t="n">
        <v>17.82</v>
      </c>
      <c r="T13" t="n">
        <v>1930.86</v>
      </c>
      <c r="U13" t="n">
        <v>0.6899999999999999</v>
      </c>
      <c r="V13" t="n">
        <v>0.77</v>
      </c>
      <c r="W13" t="n">
        <v>1.15</v>
      </c>
      <c r="X13" t="n">
        <v>0.12</v>
      </c>
      <c r="Y13" t="n">
        <v>0.5</v>
      </c>
      <c r="Z13" t="n">
        <v>10</v>
      </c>
      <c r="AA13" t="n">
        <v>242.5503828470982</v>
      </c>
      <c r="AB13" t="n">
        <v>331.8681343789276</v>
      </c>
      <c r="AC13" t="n">
        <v>300.1951054137534</v>
      </c>
      <c r="AD13" t="n">
        <v>242550.3828470982</v>
      </c>
      <c r="AE13" t="n">
        <v>331868.1343789275</v>
      </c>
      <c r="AF13" t="n">
        <v>3.996768611785601e-06</v>
      </c>
      <c r="AG13" t="n">
        <v>9.036458333333334</v>
      </c>
      <c r="AH13" t="n">
        <v>300195.1054137534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7.2256</v>
      </c>
      <c r="E14" t="n">
        <v>13.84</v>
      </c>
      <c r="F14" t="n">
        <v>11.79</v>
      </c>
      <c r="G14" t="n">
        <v>117.86</v>
      </c>
      <c r="H14" t="n">
        <v>2.18</v>
      </c>
      <c r="I14" t="n">
        <v>6</v>
      </c>
      <c r="J14" t="n">
        <v>104.76</v>
      </c>
      <c r="K14" t="n">
        <v>37.55</v>
      </c>
      <c r="L14" t="n">
        <v>13</v>
      </c>
      <c r="M14" t="n">
        <v>0</v>
      </c>
      <c r="N14" t="n">
        <v>14.21</v>
      </c>
      <c r="O14" t="n">
        <v>13154.91</v>
      </c>
      <c r="P14" t="n">
        <v>82.77</v>
      </c>
      <c r="Q14" t="n">
        <v>194.68</v>
      </c>
      <c r="R14" t="n">
        <v>25.34</v>
      </c>
      <c r="S14" t="n">
        <v>17.82</v>
      </c>
      <c r="T14" t="n">
        <v>1605.36</v>
      </c>
      <c r="U14" t="n">
        <v>0.7</v>
      </c>
      <c r="V14" t="n">
        <v>0.77</v>
      </c>
      <c r="W14" t="n">
        <v>1.15</v>
      </c>
      <c r="X14" t="n">
        <v>0.1</v>
      </c>
      <c r="Y14" t="n">
        <v>0.5</v>
      </c>
      <c r="Z14" t="n">
        <v>10</v>
      </c>
      <c r="AA14" t="n">
        <v>242.8096098950061</v>
      </c>
      <c r="AB14" t="n">
        <v>332.2228202621652</v>
      </c>
      <c r="AC14" t="n">
        <v>300.5159405740997</v>
      </c>
      <c r="AD14" t="n">
        <v>242809.6098950061</v>
      </c>
      <c r="AE14" t="n">
        <v>332222.8202621652</v>
      </c>
      <c r="AF14" t="n">
        <v>4.008028989954345e-06</v>
      </c>
      <c r="AG14" t="n">
        <v>9.010416666666666</v>
      </c>
      <c r="AH14" t="n">
        <v>300515.9405740997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6.2661</v>
      </c>
      <c r="E2" t="n">
        <v>15.96</v>
      </c>
      <c r="F2" t="n">
        <v>13.06</v>
      </c>
      <c r="G2" t="n">
        <v>11.52</v>
      </c>
      <c r="H2" t="n">
        <v>0.24</v>
      </c>
      <c r="I2" t="n">
        <v>68</v>
      </c>
      <c r="J2" t="n">
        <v>71.52</v>
      </c>
      <c r="K2" t="n">
        <v>32.27</v>
      </c>
      <c r="L2" t="n">
        <v>1</v>
      </c>
      <c r="M2" t="n">
        <v>66</v>
      </c>
      <c r="N2" t="n">
        <v>8.25</v>
      </c>
      <c r="O2" t="n">
        <v>9054.6</v>
      </c>
      <c r="P2" t="n">
        <v>92.83</v>
      </c>
      <c r="Q2" t="n">
        <v>194.66</v>
      </c>
      <c r="R2" t="n">
        <v>64.87</v>
      </c>
      <c r="S2" t="n">
        <v>17.82</v>
      </c>
      <c r="T2" t="n">
        <v>21058.43</v>
      </c>
      <c r="U2" t="n">
        <v>0.27</v>
      </c>
      <c r="V2" t="n">
        <v>0.7</v>
      </c>
      <c r="W2" t="n">
        <v>1.25</v>
      </c>
      <c r="X2" t="n">
        <v>1.37</v>
      </c>
      <c r="Y2" t="n">
        <v>0.5</v>
      </c>
      <c r="Z2" t="n">
        <v>10</v>
      </c>
      <c r="AA2" t="n">
        <v>280.3059160916879</v>
      </c>
      <c r="AB2" t="n">
        <v>383.5269206209021</v>
      </c>
      <c r="AC2" t="n">
        <v>346.9236496002562</v>
      </c>
      <c r="AD2" t="n">
        <v>280305.9160916879</v>
      </c>
      <c r="AE2" t="n">
        <v>383526.9206209021</v>
      </c>
      <c r="AF2" t="n">
        <v>3.736125785142777e-06</v>
      </c>
      <c r="AG2" t="n">
        <v>10.390625</v>
      </c>
      <c r="AH2" t="n">
        <v>346923.6496002562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6.8228</v>
      </c>
      <c r="E3" t="n">
        <v>14.66</v>
      </c>
      <c r="F3" t="n">
        <v>12.31</v>
      </c>
      <c r="G3" t="n">
        <v>23.09</v>
      </c>
      <c r="H3" t="n">
        <v>0.48</v>
      </c>
      <c r="I3" t="n">
        <v>32</v>
      </c>
      <c r="J3" t="n">
        <v>72.7</v>
      </c>
      <c r="K3" t="n">
        <v>32.27</v>
      </c>
      <c r="L3" t="n">
        <v>2</v>
      </c>
      <c r="M3" t="n">
        <v>30</v>
      </c>
      <c r="N3" t="n">
        <v>8.43</v>
      </c>
      <c r="O3" t="n">
        <v>9200.25</v>
      </c>
      <c r="P3" t="n">
        <v>85.65000000000001</v>
      </c>
      <c r="Q3" t="n">
        <v>194.64</v>
      </c>
      <c r="R3" t="n">
        <v>41.67</v>
      </c>
      <c r="S3" t="n">
        <v>17.82</v>
      </c>
      <c r="T3" t="n">
        <v>9640.209999999999</v>
      </c>
      <c r="U3" t="n">
        <v>0.43</v>
      </c>
      <c r="V3" t="n">
        <v>0.74</v>
      </c>
      <c r="W3" t="n">
        <v>1.2</v>
      </c>
      <c r="X3" t="n">
        <v>0.63</v>
      </c>
      <c r="Y3" t="n">
        <v>0.5</v>
      </c>
      <c r="Z3" t="n">
        <v>10</v>
      </c>
      <c r="AA3" t="n">
        <v>253.2856726395758</v>
      </c>
      <c r="AB3" t="n">
        <v>346.556631480548</v>
      </c>
      <c r="AC3" t="n">
        <v>313.4817529674352</v>
      </c>
      <c r="AD3" t="n">
        <v>253285.6726395758</v>
      </c>
      <c r="AE3" t="n">
        <v>346556.6314805481</v>
      </c>
      <c r="AF3" t="n">
        <v>4.068054931595751e-06</v>
      </c>
      <c r="AG3" t="n">
        <v>9.544270833333334</v>
      </c>
      <c r="AH3" t="n">
        <v>313481.7529674352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7.0137</v>
      </c>
      <c r="E4" t="n">
        <v>14.26</v>
      </c>
      <c r="F4" t="n">
        <v>12.09</v>
      </c>
      <c r="G4" t="n">
        <v>34.53</v>
      </c>
      <c r="H4" t="n">
        <v>0.71</v>
      </c>
      <c r="I4" t="n">
        <v>21</v>
      </c>
      <c r="J4" t="n">
        <v>73.88</v>
      </c>
      <c r="K4" t="n">
        <v>32.27</v>
      </c>
      <c r="L4" t="n">
        <v>3</v>
      </c>
      <c r="M4" t="n">
        <v>19</v>
      </c>
      <c r="N4" t="n">
        <v>8.609999999999999</v>
      </c>
      <c r="O4" t="n">
        <v>9346.23</v>
      </c>
      <c r="P4" t="n">
        <v>82.23</v>
      </c>
      <c r="Q4" t="n">
        <v>194.64</v>
      </c>
      <c r="R4" t="n">
        <v>34.85</v>
      </c>
      <c r="S4" t="n">
        <v>17.82</v>
      </c>
      <c r="T4" t="n">
        <v>6281.59</v>
      </c>
      <c r="U4" t="n">
        <v>0.51</v>
      </c>
      <c r="V4" t="n">
        <v>0.75</v>
      </c>
      <c r="W4" t="n">
        <v>1.17</v>
      </c>
      <c r="X4" t="n">
        <v>0.4</v>
      </c>
      <c r="Y4" t="n">
        <v>0.5</v>
      </c>
      <c r="Z4" t="n">
        <v>10</v>
      </c>
      <c r="AA4" t="n">
        <v>247.3230416117054</v>
      </c>
      <c r="AB4" t="n">
        <v>338.3982966555043</v>
      </c>
      <c r="AC4" t="n">
        <v>306.102038167796</v>
      </c>
      <c r="AD4" t="n">
        <v>247323.0416117054</v>
      </c>
      <c r="AE4" t="n">
        <v>338398.2966555043</v>
      </c>
      <c r="AF4" t="n">
        <v>4.181877949483075e-06</v>
      </c>
      <c r="AG4" t="n">
        <v>9.283854166666666</v>
      </c>
      <c r="AH4" t="n">
        <v>306102.038167796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7.0915</v>
      </c>
      <c r="E5" t="n">
        <v>14.1</v>
      </c>
      <c r="F5" t="n">
        <v>12.01</v>
      </c>
      <c r="G5" t="n">
        <v>45.03</v>
      </c>
      <c r="H5" t="n">
        <v>0.93</v>
      </c>
      <c r="I5" t="n">
        <v>16</v>
      </c>
      <c r="J5" t="n">
        <v>75.06999999999999</v>
      </c>
      <c r="K5" t="n">
        <v>32.27</v>
      </c>
      <c r="L5" t="n">
        <v>4</v>
      </c>
      <c r="M5" t="n">
        <v>14</v>
      </c>
      <c r="N5" t="n">
        <v>8.800000000000001</v>
      </c>
      <c r="O5" t="n">
        <v>9492.549999999999</v>
      </c>
      <c r="P5" t="n">
        <v>79.77</v>
      </c>
      <c r="Q5" t="n">
        <v>194.63</v>
      </c>
      <c r="R5" t="n">
        <v>32.32</v>
      </c>
      <c r="S5" t="n">
        <v>17.82</v>
      </c>
      <c r="T5" t="n">
        <v>5040.95</v>
      </c>
      <c r="U5" t="n">
        <v>0.55</v>
      </c>
      <c r="V5" t="n">
        <v>0.76</v>
      </c>
      <c r="W5" t="n">
        <v>1.17</v>
      </c>
      <c r="X5" t="n">
        <v>0.32</v>
      </c>
      <c r="Y5" t="n">
        <v>0.5</v>
      </c>
      <c r="Z5" t="n">
        <v>10</v>
      </c>
      <c r="AA5" t="n">
        <v>234.1607265063895</v>
      </c>
      <c r="AB5" t="n">
        <v>320.3890364480601</v>
      </c>
      <c r="AC5" t="n">
        <v>289.8115564783891</v>
      </c>
      <c r="AD5" t="n">
        <v>234160.7265063895</v>
      </c>
      <c r="AE5" t="n">
        <v>320389.0364480601</v>
      </c>
      <c r="AF5" t="n">
        <v>4.228265748286814e-06</v>
      </c>
      <c r="AG5" t="n">
        <v>9.1796875</v>
      </c>
      <c r="AH5" t="n">
        <v>289811.5564783891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7.1566</v>
      </c>
      <c r="E6" t="n">
        <v>13.97</v>
      </c>
      <c r="F6" t="n">
        <v>11.93</v>
      </c>
      <c r="G6" t="n">
        <v>55.05</v>
      </c>
      <c r="H6" t="n">
        <v>1.15</v>
      </c>
      <c r="I6" t="n">
        <v>13</v>
      </c>
      <c r="J6" t="n">
        <v>76.26000000000001</v>
      </c>
      <c r="K6" t="n">
        <v>32.27</v>
      </c>
      <c r="L6" t="n">
        <v>5</v>
      </c>
      <c r="M6" t="n">
        <v>11</v>
      </c>
      <c r="N6" t="n">
        <v>8.99</v>
      </c>
      <c r="O6" t="n">
        <v>9639.200000000001</v>
      </c>
      <c r="P6" t="n">
        <v>77.12</v>
      </c>
      <c r="Q6" t="n">
        <v>194.63</v>
      </c>
      <c r="R6" t="n">
        <v>29.81</v>
      </c>
      <c r="S6" t="n">
        <v>17.82</v>
      </c>
      <c r="T6" t="n">
        <v>3805.34</v>
      </c>
      <c r="U6" t="n">
        <v>0.6</v>
      </c>
      <c r="V6" t="n">
        <v>0.76</v>
      </c>
      <c r="W6" t="n">
        <v>1.16</v>
      </c>
      <c r="X6" t="n">
        <v>0.24</v>
      </c>
      <c r="Y6" t="n">
        <v>0.5</v>
      </c>
      <c r="Z6" t="n">
        <v>10</v>
      </c>
      <c r="AA6" t="n">
        <v>231.1662862945754</v>
      </c>
      <c r="AB6" t="n">
        <v>316.2919112448795</v>
      </c>
      <c r="AC6" t="n">
        <v>286.1054551542475</v>
      </c>
      <c r="AD6" t="n">
        <v>231166.2862945754</v>
      </c>
      <c r="AE6" t="n">
        <v>316291.9112448795</v>
      </c>
      <c r="AF6" t="n">
        <v>4.267081245743413e-06</v>
      </c>
      <c r="AG6" t="n">
        <v>9.095052083333334</v>
      </c>
      <c r="AH6" t="n">
        <v>286105.4551542475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7.2123</v>
      </c>
      <c r="E7" t="n">
        <v>13.87</v>
      </c>
      <c r="F7" t="n">
        <v>11.87</v>
      </c>
      <c r="G7" t="n">
        <v>71.19</v>
      </c>
      <c r="H7" t="n">
        <v>1.36</v>
      </c>
      <c r="I7" t="n">
        <v>10</v>
      </c>
      <c r="J7" t="n">
        <v>77.45</v>
      </c>
      <c r="K7" t="n">
        <v>32.27</v>
      </c>
      <c r="L7" t="n">
        <v>6</v>
      </c>
      <c r="M7" t="n">
        <v>8</v>
      </c>
      <c r="N7" t="n">
        <v>9.18</v>
      </c>
      <c r="O7" t="n">
        <v>9786.190000000001</v>
      </c>
      <c r="P7" t="n">
        <v>74.03</v>
      </c>
      <c r="Q7" t="n">
        <v>194.65</v>
      </c>
      <c r="R7" t="n">
        <v>27.93</v>
      </c>
      <c r="S7" t="n">
        <v>17.82</v>
      </c>
      <c r="T7" t="n">
        <v>2879.49</v>
      </c>
      <c r="U7" t="n">
        <v>0.64</v>
      </c>
      <c r="V7" t="n">
        <v>0.77</v>
      </c>
      <c r="W7" t="n">
        <v>1.15</v>
      </c>
      <c r="X7" t="n">
        <v>0.18</v>
      </c>
      <c r="Y7" t="n">
        <v>0.5</v>
      </c>
      <c r="Z7" t="n">
        <v>10</v>
      </c>
      <c r="AA7" t="n">
        <v>228.0450377971817</v>
      </c>
      <c r="AB7" t="n">
        <v>312.0212813509822</v>
      </c>
      <c r="AC7" t="n">
        <v>282.2424081835557</v>
      </c>
      <c r="AD7" t="n">
        <v>228045.0377971817</v>
      </c>
      <c r="AE7" t="n">
        <v>312021.2813509823</v>
      </c>
      <c r="AF7" t="n">
        <v>4.300292047714727e-06</v>
      </c>
      <c r="AG7" t="n">
        <v>9.029947916666666</v>
      </c>
      <c r="AH7" t="n">
        <v>282242.4081835557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7.2298</v>
      </c>
      <c r="E8" t="n">
        <v>13.83</v>
      </c>
      <c r="F8" t="n">
        <v>11.85</v>
      </c>
      <c r="G8" t="n">
        <v>78.98999999999999</v>
      </c>
      <c r="H8" t="n">
        <v>1.56</v>
      </c>
      <c r="I8" t="n">
        <v>9</v>
      </c>
      <c r="J8" t="n">
        <v>78.65000000000001</v>
      </c>
      <c r="K8" t="n">
        <v>32.27</v>
      </c>
      <c r="L8" t="n">
        <v>7</v>
      </c>
      <c r="M8" t="n">
        <v>6</v>
      </c>
      <c r="N8" t="n">
        <v>9.380000000000001</v>
      </c>
      <c r="O8" t="n">
        <v>9933.52</v>
      </c>
      <c r="P8" t="n">
        <v>72.89</v>
      </c>
      <c r="Q8" t="n">
        <v>194.64</v>
      </c>
      <c r="R8" t="n">
        <v>27.4</v>
      </c>
      <c r="S8" t="n">
        <v>17.82</v>
      </c>
      <c r="T8" t="n">
        <v>2617.78</v>
      </c>
      <c r="U8" t="n">
        <v>0.65</v>
      </c>
      <c r="V8" t="n">
        <v>0.77</v>
      </c>
      <c r="W8" t="n">
        <v>1.15</v>
      </c>
      <c r="X8" t="n">
        <v>0.16</v>
      </c>
      <c r="Y8" t="n">
        <v>0.5</v>
      </c>
      <c r="Z8" t="n">
        <v>10</v>
      </c>
      <c r="AA8" t="n">
        <v>226.9444576508767</v>
      </c>
      <c r="AB8" t="n">
        <v>310.5154190406392</v>
      </c>
      <c r="AC8" t="n">
        <v>280.8802632586203</v>
      </c>
      <c r="AD8" t="n">
        <v>226944.4576508767</v>
      </c>
      <c r="AE8" t="n">
        <v>310515.4190406392</v>
      </c>
      <c r="AF8" t="n">
        <v>4.310726321224566e-06</v>
      </c>
      <c r="AG8" t="n">
        <v>9.00390625</v>
      </c>
      <c r="AH8" t="n">
        <v>280880.2632586203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7.248</v>
      </c>
      <c r="E9" t="n">
        <v>13.8</v>
      </c>
      <c r="F9" t="n">
        <v>11.83</v>
      </c>
      <c r="G9" t="n">
        <v>88.70999999999999</v>
      </c>
      <c r="H9" t="n">
        <v>1.75</v>
      </c>
      <c r="I9" t="n">
        <v>8</v>
      </c>
      <c r="J9" t="n">
        <v>79.84</v>
      </c>
      <c r="K9" t="n">
        <v>32.27</v>
      </c>
      <c r="L9" t="n">
        <v>8</v>
      </c>
      <c r="M9" t="n">
        <v>2</v>
      </c>
      <c r="N9" t="n">
        <v>9.57</v>
      </c>
      <c r="O9" t="n">
        <v>10081.19</v>
      </c>
      <c r="P9" t="n">
        <v>71.65000000000001</v>
      </c>
      <c r="Q9" t="n">
        <v>194.63</v>
      </c>
      <c r="R9" t="n">
        <v>26.52</v>
      </c>
      <c r="S9" t="n">
        <v>17.82</v>
      </c>
      <c r="T9" t="n">
        <v>2180.85</v>
      </c>
      <c r="U9" t="n">
        <v>0.67</v>
      </c>
      <c r="V9" t="n">
        <v>0.77</v>
      </c>
      <c r="W9" t="n">
        <v>1.16</v>
      </c>
      <c r="X9" t="n">
        <v>0.14</v>
      </c>
      <c r="Y9" t="n">
        <v>0.5</v>
      </c>
      <c r="Z9" t="n">
        <v>10</v>
      </c>
      <c r="AA9" t="n">
        <v>225.5958093461817</v>
      </c>
      <c r="AB9" t="n">
        <v>308.6701389319924</v>
      </c>
      <c r="AC9" t="n">
        <v>279.2110940936753</v>
      </c>
      <c r="AD9" t="n">
        <v>225595.8093461817</v>
      </c>
      <c r="AE9" t="n">
        <v>308670.1389319923</v>
      </c>
      <c r="AF9" t="n">
        <v>4.321577965674798e-06</v>
      </c>
      <c r="AG9" t="n">
        <v>8.984375</v>
      </c>
      <c r="AH9" t="n">
        <v>279211.0940936753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7.2467</v>
      </c>
      <c r="E10" t="n">
        <v>13.8</v>
      </c>
      <c r="F10" t="n">
        <v>11.83</v>
      </c>
      <c r="G10" t="n">
        <v>88.73</v>
      </c>
      <c r="H10" t="n">
        <v>1.94</v>
      </c>
      <c r="I10" t="n">
        <v>8</v>
      </c>
      <c r="J10" t="n">
        <v>81.04000000000001</v>
      </c>
      <c r="K10" t="n">
        <v>32.27</v>
      </c>
      <c r="L10" t="n">
        <v>9</v>
      </c>
      <c r="M10" t="n">
        <v>0</v>
      </c>
      <c r="N10" t="n">
        <v>9.77</v>
      </c>
      <c r="O10" t="n">
        <v>10229.34</v>
      </c>
      <c r="P10" t="n">
        <v>72.29000000000001</v>
      </c>
      <c r="Q10" t="n">
        <v>194.63</v>
      </c>
      <c r="R10" t="n">
        <v>26.61</v>
      </c>
      <c r="S10" t="n">
        <v>17.82</v>
      </c>
      <c r="T10" t="n">
        <v>2226.33</v>
      </c>
      <c r="U10" t="n">
        <v>0.67</v>
      </c>
      <c r="V10" t="n">
        <v>0.77</v>
      </c>
      <c r="W10" t="n">
        <v>1.16</v>
      </c>
      <c r="X10" t="n">
        <v>0.14</v>
      </c>
      <c r="Y10" t="n">
        <v>0.5</v>
      </c>
      <c r="Z10" t="n">
        <v>10</v>
      </c>
      <c r="AA10" t="n">
        <v>226.0907258860416</v>
      </c>
      <c r="AB10" t="n">
        <v>309.347305576005</v>
      </c>
      <c r="AC10" t="n">
        <v>279.8236329035929</v>
      </c>
      <c r="AD10" t="n">
        <v>226090.7258860416</v>
      </c>
      <c r="AE10" t="n">
        <v>309347.305576005</v>
      </c>
      <c r="AF10" t="n">
        <v>4.320802848214067e-06</v>
      </c>
      <c r="AG10" t="n">
        <v>8.984375</v>
      </c>
      <c r="AH10" t="n">
        <v>279823.6329035929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6.8153</v>
      </c>
      <c r="E2" t="n">
        <v>14.67</v>
      </c>
      <c r="F2" t="n">
        <v>12.51</v>
      </c>
      <c r="G2" t="n">
        <v>17.87</v>
      </c>
      <c r="H2" t="n">
        <v>0.43</v>
      </c>
      <c r="I2" t="n">
        <v>42</v>
      </c>
      <c r="J2" t="n">
        <v>39.78</v>
      </c>
      <c r="K2" t="n">
        <v>19.54</v>
      </c>
      <c r="L2" t="n">
        <v>1</v>
      </c>
      <c r="M2" t="n">
        <v>40</v>
      </c>
      <c r="N2" t="n">
        <v>4.24</v>
      </c>
      <c r="O2" t="n">
        <v>5140</v>
      </c>
      <c r="P2" t="n">
        <v>56.31</v>
      </c>
      <c r="Q2" t="n">
        <v>194.64</v>
      </c>
      <c r="R2" t="n">
        <v>48.12</v>
      </c>
      <c r="S2" t="n">
        <v>17.82</v>
      </c>
      <c r="T2" t="n">
        <v>12813.53</v>
      </c>
      <c r="U2" t="n">
        <v>0.37</v>
      </c>
      <c r="V2" t="n">
        <v>0.73</v>
      </c>
      <c r="W2" t="n">
        <v>1.2</v>
      </c>
      <c r="X2" t="n">
        <v>0.82</v>
      </c>
      <c r="Y2" t="n">
        <v>0.5</v>
      </c>
      <c r="Z2" t="n">
        <v>10</v>
      </c>
      <c r="AA2" t="n">
        <v>212.0203004149036</v>
      </c>
      <c r="AB2" t="n">
        <v>290.0955287030419</v>
      </c>
      <c r="AC2" t="n">
        <v>262.4092185953407</v>
      </c>
      <c r="AD2" t="n">
        <v>212020.3004149036</v>
      </c>
      <c r="AE2" t="n">
        <v>290095.5287030418</v>
      </c>
      <c r="AF2" t="n">
        <v>4.772101493078734e-06</v>
      </c>
      <c r="AG2" t="n">
        <v>9.55078125</v>
      </c>
      <c r="AH2" t="n">
        <v>262409.2185953407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7.171</v>
      </c>
      <c r="E3" t="n">
        <v>13.94</v>
      </c>
      <c r="F3" t="n">
        <v>12.04</v>
      </c>
      <c r="G3" t="n">
        <v>38.01</v>
      </c>
      <c r="H3" t="n">
        <v>0.84</v>
      </c>
      <c r="I3" t="n">
        <v>19</v>
      </c>
      <c r="J3" t="n">
        <v>40.89</v>
      </c>
      <c r="K3" t="n">
        <v>19.54</v>
      </c>
      <c r="L3" t="n">
        <v>2</v>
      </c>
      <c r="M3" t="n">
        <v>17</v>
      </c>
      <c r="N3" t="n">
        <v>4.35</v>
      </c>
      <c r="O3" t="n">
        <v>5277.26</v>
      </c>
      <c r="P3" t="n">
        <v>50.03</v>
      </c>
      <c r="Q3" t="n">
        <v>194.64</v>
      </c>
      <c r="R3" t="n">
        <v>33.31</v>
      </c>
      <c r="S3" t="n">
        <v>17.82</v>
      </c>
      <c r="T3" t="n">
        <v>5521.22</v>
      </c>
      <c r="U3" t="n">
        <v>0.53</v>
      </c>
      <c r="V3" t="n">
        <v>0.75</v>
      </c>
      <c r="W3" t="n">
        <v>1.16</v>
      </c>
      <c r="X3" t="n">
        <v>0.35</v>
      </c>
      <c r="Y3" t="n">
        <v>0.5</v>
      </c>
      <c r="Z3" t="n">
        <v>10</v>
      </c>
      <c r="AA3" t="n">
        <v>193.630213620039</v>
      </c>
      <c r="AB3" t="n">
        <v>264.9334006369509</v>
      </c>
      <c r="AC3" t="n">
        <v>239.6485287166009</v>
      </c>
      <c r="AD3" t="n">
        <v>193630.213620039</v>
      </c>
      <c r="AE3" t="n">
        <v>264933.4006369509</v>
      </c>
      <c r="AF3" t="n">
        <v>5.021164117040717e-06</v>
      </c>
      <c r="AG3" t="n">
        <v>9.075520833333334</v>
      </c>
      <c r="AH3" t="n">
        <v>239648.5287166009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7.2199</v>
      </c>
      <c r="E4" t="n">
        <v>13.85</v>
      </c>
      <c r="F4" t="n">
        <v>11.99</v>
      </c>
      <c r="G4" t="n">
        <v>47.94</v>
      </c>
      <c r="H4" t="n">
        <v>1.22</v>
      </c>
      <c r="I4" t="n">
        <v>15</v>
      </c>
      <c r="J4" t="n">
        <v>42.01</v>
      </c>
      <c r="K4" t="n">
        <v>19.54</v>
      </c>
      <c r="L4" t="n">
        <v>3</v>
      </c>
      <c r="M4" t="n">
        <v>1</v>
      </c>
      <c r="N4" t="n">
        <v>4.46</v>
      </c>
      <c r="O4" t="n">
        <v>5414.79</v>
      </c>
      <c r="P4" t="n">
        <v>48.1</v>
      </c>
      <c r="Q4" t="n">
        <v>194.66</v>
      </c>
      <c r="R4" t="n">
        <v>31.1</v>
      </c>
      <c r="S4" t="n">
        <v>17.82</v>
      </c>
      <c r="T4" t="n">
        <v>4436.51</v>
      </c>
      <c r="U4" t="n">
        <v>0.57</v>
      </c>
      <c r="V4" t="n">
        <v>0.76</v>
      </c>
      <c r="W4" t="n">
        <v>1.18</v>
      </c>
      <c r="X4" t="n">
        <v>0.3</v>
      </c>
      <c r="Y4" t="n">
        <v>0.5</v>
      </c>
      <c r="Z4" t="n">
        <v>10</v>
      </c>
      <c r="AA4" t="n">
        <v>191.6984676081184</v>
      </c>
      <c r="AB4" t="n">
        <v>262.2903005208232</v>
      </c>
      <c r="AC4" t="n">
        <v>237.2576823659413</v>
      </c>
      <c r="AD4" t="n">
        <v>191698.4676081184</v>
      </c>
      <c r="AE4" t="n">
        <v>262290.3005208232</v>
      </c>
      <c r="AF4" t="n">
        <v>5.055404101048985e-06</v>
      </c>
      <c r="AG4" t="n">
        <v>9.016927083333334</v>
      </c>
      <c r="AH4" t="n">
        <v>237257.6823659413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7.2362</v>
      </c>
      <c r="E5" t="n">
        <v>13.82</v>
      </c>
      <c r="F5" t="n">
        <v>11.97</v>
      </c>
      <c r="G5" t="n">
        <v>51.28</v>
      </c>
      <c r="H5" t="n">
        <v>1.59</v>
      </c>
      <c r="I5" t="n">
        <v>14</v>
      </c>
      <c r="J5" t="n">
        <v>43.13</v>
      </c>
      <c r="K5" t="n">
        <v>19.54</v>
      </c>
      <c r="L5" t="n">
        <v>4</v>
      </c>
      <c r="M5" t="n">
        <v>0</v>
      </c>
      <c r="N5" t="n">
        <v>4.58</v>
      </c>
      <c r="O5" t="n">
        <v>5552.61</v>
      </c>
      <c r="P5" t="n">
        <v>49.13</v>
      </c>
      <c r="Q5" t="n">
        <v>194.66</v>
      </c>
      <c r="R5" t="n">
        <v>30.48</v>
      </c>
      <c r="S5" t="n">
        <v>17.82</v>
      </c>
      <c r="T5" t="n">
        <v>4130.74</v>
      </c>
      <c r="U5" t="n">
        <v>0.58</v>
      </c>
      <c r="V5" t="n">
        <v>0.76</v>
      </c>
      <c r="W5" t="n">
        <v>1.18</v>
      </c>
      <c r="X5" t="n">
        <v>0.28</v>
      </c>
      <c r="Y5" t="n">
        <v>0.5</v>
      </c>
      <c r="Z5" t="n">
        <v>10</v>
      </c>
      <c r="AA5" t="n">
        <v>192.1426508115274</v>
      </c>
      <c r="AB5" t="n">
        <v>262.898051575707</v>
      </c>
      <c r="AC5" t="n">
        <v>237.8074305131312</v>
      </c>
      <c r="AD5" t="n">
        <v>192142.6508115274</v>
      </c>
      <c r="AE5" t="n">
        <v>262898.051575707</v>
      </c>
      <c r="AF5" t="n">
        <v>5.066817429051742e-06</v>
      </c>
      <c r="AG5" t="n">
        <v>8.997395833333334</v>
      </c>
      <c r="AH5" t="n">
        <v>237807.4305131311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5.0988</v>
      </c>
      <c r="E2" t="n">
        <v>19.61</v>
      </c>
      <c r="F2" t="n">
        <v>14.03</v>
      </c>
      <c r="G2" t="n">
        <v>7.26</v>
      </c>
      <c r="H2" t="n">
        <v>0.12</v>
      </c>
      <c r="I2" t="n">
        <v>116</v>
      </c>
      <c r="J2" t="n">
        <v>141.81</v>
      </c>
      <c r="K2" t="n">
        <v>47.83</v>
      </c>
      <c r="L2" t="n">
        <v>1</v>
      </c>
      <c r="M2" t="n">
        <v>114</v>
      </c>
      <c r="N2" t="n">
        <v>22.98</v>
      </c>
      <c r="O2" t="n">
        <v>17723.39</v>
      </c>
      <c r="P2" t="n">
        <v>159.57</v>
      </c>
      <c r="Q2" t="n">
        <v>194.65</v>
      </c>
      <c r="R2" t="n">
        <v>95.52</v>
      </c>
      <c r="S2" t="n">
        <v>17.82</v>
      </c>
      <c r="T2" t="n">
        <v>36142.25</v>
      </c>
      <c r="U2" t="n">
        <v>0.19</v>
      </c>
      <c r="V2" t="n">
        <v>0.65</v>
      </c>
      <c r="W2" t="n">
        <v>1.33</v>
      </c>
      <c r="X2" t="n">
        <v>2.35</v>
      </c>
      <c r="Y2" t="n">
        <v>0.5</v>
      </c>
      <c r="Z2" t="n">
        <v>10</v>
      </c>
      <c r="AA2" t="n">
        <v>464.8093783264524</v>
      </c>
      <c r="AB2" t="n">
        <v>635.9726973687881</v>
      </c>
      <c r="AC2" t="n">
        <v>575.2763557251969</v>
      </c>
      <c r="AD2" t="n">
        <v>464809.3783264523</v>
      </c>
      <c r="AE2" t="n">
        <v>635972.6973687881</v>
      </c>
      <c r="AF2" t="n">
        <v>2.435972114593878e-06</v>
      </c>
      <c r="AG2" t="n">
        <v>12.76692708333333</v>
      </c>
      <c r="AH2" t="n">
        <v>575276.3557251969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6.0637</v>
      </c>
      <c r="E3" t="n">
        <v>16.49</v>
      </c>
      <c r="F3" t="n">
        <v>12.73</v>
      </c>
      <c r="G3" t="n">
        <v>14.41</v>
      </c>
      <c r="H3" t="n">
        <v>0.25</v>
      </c>
      <c r="I3" t="n">
        <v>53</v>
      </c>
      <c r="J3" t="n">
        <v>143.17</v>
      </c>
      <c r="K3" t="n">
        <v>47.83</v>
      </c>
      <c r="L3" t="n">
        <v>2</v>
      </c>
      <c r="M3" t="n">
        <v>51</v>
      </c>
      <c r="N3" t="n">
        <v>23.34</v>
      </c>
      <c r="O3" t="n">
        <v>17891.86</v>
      </c>
      <c r="P3" t="n">
        <v>143.97</v>
      </c>
      <c r="Q3" t="n">
        <v>194.62</v>
      </c>
      <c r="R3" t="n">
        <v>55.05</v>
      </c>
      <c r="S3" t="n">
        <v>17.82</v>
      </c>
      <c r="T3" t="n">
        <v>16220.78</v>
      </c>
      <c r="U3" t="n">
        <v>0.32</v>
      </c>
      <c r="V3" t="n">
        <v>0.71</v>
      </c>
      <c r="W3" t="n">
        <v>1.22</v>
      </c>
      <c r="X3" t="n">
        <v>1.05</v>
      </c>
      <c r="Y3" t="n">
        <v>0.5</v>
      </c>
      <c r="Z3" t="n">
        <v>10</v>
      </c>
      <c r="AA3" t="n">
        <v>374.3778576472901</v>
      </c>
      <c r="AB3" t="n">
        <v>512.2403012184346</v>
      </c>
      <c r="AC3" t="n">
        <v>463.3528058039246</v>
      </c>
      <c r="AD3" t="n">
        <v>374377.85764729</v>
      </c>
      <c r="AE3" t="n">
        <v>512240.3012184346</v>
      </c>
      <c r="AF3" t="n">
        <v>2.896956952863988e-06</v>
      </c>
      <c r="AG3" t="n">
        <v>10.73567708333333</v>
      </c>
      <c r="AH3" t="n">
        <v>463352.8058039246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6.409</v>
      </c>
      <c r="E4" t="n">
        <v>15.6</v>
      </c>
      <c r="F4" t="n">
        <v>12.36</v>
      </c>
      <c r="G4" t="n">
        <v>21.19</v>
      </c>
      <c r="H4" t="n">
        <v>0.37</v>
      </c>
      <c r="I4" t="n">
        <v>35</v>
      </c>
      <c r="J4" t="n">
        <v>144.54</v>
      </c>
      <c r="K4" t="n">
        <v>47.83</v>
      </c>
      <c r="L4" t="n">
        <v>3</v>
      </c>
      <c r="M4" t="n">
        <v>33</v>
      </c>
      <c r="N4" t="n">
        <v>23.71</v>
      </c>
      <c r="O4" t="n">
        <v>18060.85</v>
      </c>
      <c r="P4" t="n">
        <v>139.05</v>
      </c>
      <c r="Q4" t="n">
        <v>194.64</v>
      </c>
      <c r="R4" t="n">
        <v>43.62</v>
      </c>
      <c r="S4" t="n">
        <v>17.82</v>
      </c>
      <c r="T4" t="n">
        <v>10599.71</v>
      </c>
      <c r="U4" t="n">
        <v>0.41</v>
      </c>
      <c r="V4" t="n">
        <v>0.73</v>
      </c>
      <c r="W4" t="n">
        <v>1.19</v>
      </c>
      <c r="X4" t="n">
        <v>0.68</v>
      </c>
      <c r="Y4" t="n">
        <v>0.5</v>
      </c>
      <c r="Z4" t="n">
        <v>10</v>
      </c>
      <c r="AA4" t="n">
        <v>347.8941612265727</v>
      </c>
      <c r="AB4" t="n">
        <v>476.0041393973831</v>
      </c>
      <c r="AC4" t="n">
        <v>430.5749724093017</v>
      </c>
      <c r="AD4" t="n">
        <v>347894.1612265727</v>
      </c>
      <c r="AE4" t="n">
        <v>476004.1393973831</v>
      </c>
      <c r="AF4" t="n">
        <v>3.061925410377376e-06</v>
      </c>
      <c r="AG4" t="n">
        <v>10.15625</v>
      </c>
      <c r="AH4" t="n">
        <v>430574.9724093017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6.5904</v>
      </c>
      <c r="E5" t="n">
        <v>15.17</v>
      </c>
      <c r="F5" t="n">
        <v>12.19</v>
      </c>
      <c r="G5" t="n">
        <v>28.14</v>
      </c>
      <c r="H5" t="n">
        <v>0.49</v>
      </c>
      <c r="I5" t="n">
        <v>26</v>
      </c>
      <c r="J5" t="n">
        <v>145.92</v>
      </c>
      <c r="K5" t="n">
        <v>47.83</v>
      </c>
      <c r="L5" t="n">
        <v>4</v>
      </c>
      <c r="M5" t="n">
        <v>24</v>
      </c>
      <c r="N5" t="n">
        <v>24.09</v>
      </c>
      <c r="O5" t="n">
        <v>18230.35</v>
      </c>
      <c r="P5" t="n">
        <v>136.43</v>
      </c>
      <c r="Q5" t="n">
        <v>194.63</v>
      </c>
      <c r="R5" t="n">
        <v>38.17</v>
      </c>
      <c r="S5" t="n">
        <v>17.82</v>
      </c>
      <c r="T5" t="n">
        <v>7919.9</v>
      </c>
      <c r="U5" t="n">
        <v>0.47</v>
      </c>
      <c r="V5" t="n">
        <v>0.74</v>
      </c>
      <c r="W5" t="n">
        <v>1.18</v>
      </c>
      <c r="X5" t="n">
        <v>0.51</v>
      </c>
      <c r="Y5" t="n">
        <v>0.5</v>
      </c>
      <c r="Z5" t="n">
        <v>10</v>
      </c>
      <c r="AA5" t="n">
        <v>329.1933065549377</v>
      </c>
      <c r="AB5" t="n">
        <v>450.4168050121713</v>
      </c>
      <c r="AC5" t="n">
        <v>407.4296573057651</v>
      </c>
      <c r="AD5" t="n">
        <v>329193.3065549377</v>
      </c>
      <c r="AE5" t="n">
        <v>450416.8050121713</v>
      </c>
      <c r="AF5" t="n">
        <v>3.148589986667353e-06</v>
      </c>
      <c r="AG5" t="n">
        <v>9.876302083333334</v>
      </c>
      <c r="AH5" t="n">
        <v>407429.6573057651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6.7079</v>
      </c>
      <c r="E6" t="n">
        <v>14.91</v>
      </c>
      <c r="F6" t="n">
        <v>12.07</v>
      </c>
      <c r="G6" t="n">
        <v>34.49</v>
      </c>
      <c r="H6" t="n">
        <v>0.6</v>
      </c>
      <c r="I6" t="n">
        <v>21</v>
      </c>
      <c r="J6" t="n">
        <v>147.3</v>
      </c>
      <c r="K6" t="n">
        <v>47.83</v>
      </c>
      <c r="L6" t="n">
        <v>5</v>
      </c>
      <c r="M6" t="n">
        <v>19</v>
      </c>
      <c r="N6" t="n">
        <v>24.47</v>
      </c>
      <c r="O6" t="n">
        <v>18400.38</v>
      </c>
      <c r="P6" t="n">
        <v>134.16</v>
      </c>
      <c r="Q6" t="n">
        <v>194.65</v>
      </c>
      <c r="R6" t="n">
        <v>34.58</v>
      </c>
      <c r="S6" t="n">
        <v>17.82</v>
      </c>
      <c r="T6" t="n">
        <v>6146.07</v>
      </c>
      <c r="U6" t="n">
        <v>0.52</v>
      </c>
      <c r="V6" t="n">
        <v>0.75</v>
      </c>
      <c r="W6" t="n">
        <v>1.16</v>
      </c>
      <c r="X6" t="n">
        <v>0.39</v>
      </c>
      <c r="Y6" t="n">
        <v>0.5</v>
      </c>
      <c r="Z6" t="n">
        <v>10</v>
      </c>
      <c r="AA6" t="n">
        <v>324.2534425655274</v>
      </c>
      <c r="AB6" t="n">
        <v>443.6578651704417</v>
      </c>
      <c r="AC6" t="n">
        <v>401.3157811962985</v>
      </c>
      <c r="AD6" t="n">
        <v>324253.4425655274</v>
      </c>
      <c r="AE6" t="n">
        <v>443657.8651704417</v>
      </c>
      <c r="AF6" t="n">
        <v>3.204726082114277e-06</v>
      </c>
      <c r="AG6" t="n">
        <v>9.70703125</v>
      </c>
      <c r="AH6" t="n">
        <v>401315.7811962985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6.7913</v>
      </c>
      <c r="E7" t="n">
        <v>14.72</v>
      </c>
      <c r="F7" t="n">
        <v>12.01</v>
      </c>
      <c r="G7" t="n">
        <v>42.37</v>
      </c>
      <c r="H7" t="n">
        <v>0.71</v>
      </c>
      <c r="I7" t="n">
        <v>17</v>
      </c>
      <c r="J7" t="n">
        <v>148.68</v>
      </c>
      <c r="K7" t="n">
        <v>47.83</v>
      </c>
      <c r="L7" t="n">
        <v>6</v>
      </c>
      <c r="M7" t="n">
        <v>15</v>
      </c>
      <c r="N7" t="n">
        <v>24.85</v>
      </c>
      <c r="O7" t="n">
        <v>18570.94</v>
      </c>
      <c r="P7" t="n">
        <v>132.6</v>
      </c>
      <c r="Q7" t="n">
        <v>194.63</v>
      </c>
      <c r="R7" t="n">
        <v>32.19</v>
      </c>
      <c r="S7" t="n">
        <v>17.82</v>
      </c>
      <c r="T7" t="n">
        <v>4970.6</v>
      </c>
      <c r="U7" t="n">
        <v>0.55</v>
      </c>
      <c r="V7" t="n">
        <v>0.76</v>
      </c>
      <c r="W7" t="n">
        <v>1.17</v>
      </c>
      <c r="X7" t="n">
        <v>0.32</v>
      </c>
      <c r="Y7" t="n">
        <v>0.5</v>
      </c>
      <c r="Z7" t="n">
        <v>10</v>
      </c>
      <c r="AA7" t="n">
        <v>320.9748715315779</v>
      </c>
      <c r="AB7" t="n">
        <v>439.1719796414462</v>
      </c>
      <c r="AC7" t="n">
        <v>397.2580222862105</v>
      </c>
      <c r="AD7" t="n">
        <v>320974.8715315779</v>
      </c>
      <c r="AE7" t="n">
        <v>439171.9796414461</v>
      </c>
      <c r="AF7" t="n">
        <v>3.244570766031499e-06</v>
      </c>
      <c r="AG7" t="n">
        <v>9.583333333333334</v>
      </c>
      <c r="AH7" t="n">
        <v>397258.0222862104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6.841</v>
      </c>
      <c r="E8" t="n">
        <v>14.62</v>
      </c>
      <c r="F8" t="n">
        <v>11.96</v>
      </c>
      <c r="G8" t="n">
        <v>47.82</v>
      </c>
      <c r="H8" t="n">
        <v>0.83</v>
      </c>
      <c r="I8" t="n">
        <v>15</v>
      </c>
      <c r="J8" t="n">
        <v>150.07</v>
      </c>
      <c r="K8" t="n">
        <v>47.83</v>
      </c>
      <c r="L8" t="n">
        <v>7</v>
      </c>
      <c r="M8" t="n">
        <v>13</v>
      </c>
      <c r="N8" t="n">
        <v>25.24</v>
      </c>
      <c r="O8" t="n">
        <v>18742.03</v>
      </c>
      <c r="P8" t="n">
        <v>131.5</v>
      </c>
      <c r="Q8" t="n">
        <v>194.64</v>
      </c>
      <c r="R8" t="n">
        <v>30.72</v>
      </c>
      <c r="S8" t="n">
        <v>17.82</v>
      </c>
      <c r="T8" t="n">
        <v>4247.85</v>
      </c>
      <c r="U8" t="n">
        <v>0.58</v>
      </c>
      <c r="V8" t="n">
        <v>0.76</v>
      </c>
      <c r="W8" t="n">
        <v>1.16</v>
      </c>
      <c r="X8" t="n">
        <v>0.27</v>
      </c>
      <c r="Y8" t="n">
        <v>0.5</v>
      </c>
      <c r="Z8" t="n">
        <v>10</v>
      </c>
      <c r="AA8" t="n">
        <v>318.8770107225528</v>
      </c>
      <c r="AB8" t="n">
        <v>436.301593931451</v>
      </c>
      <c r="AC8" t="n">
        <v>394.6615821597657</v>
      </c>
      <c r="AD8" t="n">
        <v>318877.0107225528</v>
      </c>
      <c r="AE8" t="n">
        <v>436301.593931451</v>
      </c>
      <c r="AF8" t="n">
        <v>3.268315140020539e-06</v>
      </c>
      <c r="AG8" t="n">
        <v>9.518229166666666</v>
      </c>
      <c r="AH8" t="n">
        <v>394661.5821597656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6.8834</v>
      </c>
      <c r="E9" t="n">
        <v>14.53</v>
      </c>
      <c r="F9" t="n">
        <v>11.92</v>
      </c>
      <c r="G9" t="n">
        <v>55.03</v>
      </c>
      <c r="H9" t="n">
        <v>0.9399999999999999</v>
      </c>
      <c r="I9" t="n">
        <v>13</v>
      </c>
      <c r="J9" t="n">
        <v>151.46</v>
      </c>
      <c r="K9" t="n">
        <v>47.83</v>
      </c>
      <c r="L9" t="n">
        <v>8</v>
      </c>
      <c r="M9" t="n">
        <v>11</v>
      </c>
      <c r="N9" t="n">
        <v>25.63</v>
      </c>
      <c r="O9" t="n">
        <v>18913.66</v>
      </c>
      <c r="P9" t="n">
        <v>130.5</v>
      </c>
      <c r="Q9" t="n">
        <v>194.64</v>
      </c>
      <c r="R9" t="n">
        <v>29.87</v>
      </c>
      <c r="S9" t="n">
        <v>17.82</v>
      </c>
      <c r="T9" t="n">
        <v>3832.39</v>
      </c>
      <c r="U9" t="n">
        <v>0.6</v>
      </c>
      <c r="V9" t="n">
        <v>0.76</v>
      </c>
      <c r="W9" t="n">
        <v>1.15</v>
      </c>
      <c r="X9" t="n">
        <v>0.24</v>
      </c>
      <c r="Y9" t="n">
        <v>0.5</v>
      </c>
      <c r="Z9" t="n">
        <v>10</v>
      </c>
      <c r="AA9" t="n">
        <v>316.900595448134</v>
      </c>
      <c r="AB9" t="n">
        <v>433.5973753597032</v>
      </c>
      <c r="AC9" t="n">
        <v>392.2154504131108</v>
      </c>
      <c r="AD9" t="n">
        <v>316900.595448134</v>
      </c>
      <c r="AE9" t="n">
        <v>433597.3753597032</v>
      </c>
      <c r="AF9" t="n">
        <v>3.288571909781812e-06</v>
      </c>
      <c r="AG9" t="n">
        <v>9.459635416666666</v>
      </c>
      <c r="AH9" t="n">
        <v>392215.4504131108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6.9044</v>
      </c>
      <c r="E10" t="n">
        <v>14.48</v>
      </c>
      <c r="F10" t="n">
        <v>11.91</v>
      </c>
      <c r="G10" t="n">
        <v>59.54</v>
      </c>
      <c r="H10" t="n">
        <v>1.04</v>
      </c>
      <c r="I10" t="n">
        <v>12</v>
      </c>
      <c r="J10" t="n">
        <v>152.85</v>
      </c>
      <c r="K10" t="n">
        <v>47.83</v>
      </c>
      <c r="L10" t="n">
        <v>9</v>
      </c>
      <c r="M10" t="n">
        <v>10</v>
      </c>
      <c r="N10" t="n">
        <v>26.03</v>
      </c>
      <c r="O10" t="n">
        <v>19085.83</v>
      </c>
      <c r="P10" t="n">
        <v>129.7</v>
      </c>
      <c r="Q10" t="n">
        <v>194.63</v>
      </c>
      <c r="R10" t="n">
        <v>29.33</v>
      </c>
      <c r="S10" t="n">
        <v>17.82</v>
      </c>
      <c r="T10" t="n">
        <v>3568.41</v>
      </c>
      <c r="U10" t="n">
        <v>0.61</v>
      </c>
      <c r="V10" t="n">
        <v>0.76</v>
      </c>
      <c r="W10" t="n">
        <v>1.16</v>
      </c>
      <c r="X10" t="n">
        <v>0.22</v>
      </c>
      <c r="Y10" t="n">
        <v>0.5</v>
      </c>
      <c r="Z10" t="n">
        <v>10</v>
      </c>
      <c r="AA10" t="n">
        <v>315.8060275515547</v>
      </c>
      <c r="AB10" t="n">
        <v>432.0997392746759</v>
      </c>
      <c r="AC10" t="n">
        <v>390.8607466140931</v>
      </c>
      <c r="AD10" t="n">
        <v>315806.0275515547</v>
      </c>
      <c r="AE10" t="n">
        <v>432099.7392746759</v>
      </c>
      <c r="AF10" t="n">
        <v>3.298604743861688e-06</v>
      </c>
      <c r="AG10" t="n">
        <v>9.427083333333334</v>
      </c>
      <c r="AH10" t="n">
        <v>390860.7466140931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6.9308</v>
      </c>
      <c r="E11" t="n">
        <v>14.43</v>
      </c>
      <c r="F11" t="n">
        <v>11.88</v>
      </c>
      <c r="G11" t="n">
        <v>64.81</v>
      </c>
      <c r="H11" t="n">
        <v>1.15</v>
      </c>
      <c r="I11" t="n">
        <v>11</v>
      </c>
      <c r="J11" t="n">
        <v>154.25</v>
      </c>
      <c r="K11" t="n">
        <v>47.83</v>
      </c>
      <c r="L11" t="n">
        <v>10</v>
      </c>
      <c r="M11" t="n">
        <v>9</v>
      </c>
      <c r="N11" t="n">
        <v>26.43</v>
      </c>
      <c r="O11" t="n">
        <v>19258.55</v>
      </c>
      <c r="P11" t="n">
        <v>128.42</v>
      </c>
      <c r="Q11" t="n">
        <v>194.63</v>
      </c>
      <c r="R11" t="n">
        <v>28.52</v>
      </c>
      <c r="S11" t="n">
        <v>17.82</v>
      </c>
      <c r="T11" t="n">
        <v>3167.31</v>
      </c>
      <c r="U11" t="n">
        <v>0.62</v>
      </c>
      <c r="V11" t="n">
        <v>0.76</v>
      </c>
      <c r="W11" t="n">
        <v>1.15</v>
      </c>
      <c r="X11" t="n">
        <v>0.2</v>
      </c>
      <c r="Y11" t="n">
        <v>0.5</v>
      </c>
      <c r="Z11" t="n">
        <v>10</v>
      </c>
      <c r="AA11" t="n">
        <v>314.1677949878934</v>
      </c>
      <c r="AB11" t="n">
        <v>429.8582372073546</v>
      </c>
      <c r="AC11" t="n">
        <v>388.833170358109</v>
      </c>
      <c r="AD11" t="n">
        <v>314167.7949878934</v>
      </c>
      <c r="AE11" t="n">
        <v>429858.2372073546</v>
      </c>
      <c r="AF11" t="n">
        <v>3.311217449562103e-06</v>
      </c>
      <c r="AG11" t="n">
        <v>9.39453125</v>
      </c>
      <c r="AH11" t="n">
        <v>388833.170358109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6.9579</v>
      </c>
      <c r="E12" t="n">
        <v>14.37</v>
      </c>
      <c r="F12" t="n">
        <v>11.86</v>
      </c>
      <c r="G12" t="n">
        <v>71.13</v>
      </c>
      <c r="H12" t="n">
        <v>1.25</v>
      </c>
      <c r="I12" t="n">
        <v>10</v>
      </c>
      <c r="J12" t="n">
        <v>155.66</v>
      </c>
      <c r="K12" t="n">
        <v>47.83</v>
      </c>
      <c r="L12" t="n">
        <v>11</v>
      </c>
      <c r="M12" t="n">
        <v>8</v>
      </c>
      <c r="N12" t="n">
        <v>26.83</v>
      </c>
      <c r="O12" t="n">
        <v>19431.82</v>
      </c>
      <c r="P12" t="n">
        <v>127.81</v>
      </c>
      <c r="Q12" t="n">
        <v>194.63</v>
      </c>
      <c r="R12" t="n">
        <v>27.65</v>
      </c>
      <c r="S12" t="n">
        <v>17.82</v>
      </c>
      <c r="T12" t="n">
        <v>2735.63</v>
      </c>
      <c r="U12" t="n">
        <v>0.64</v>
      </c>
      <c r="V12" t="n">
        <v>0.77</v>
      </c>
      <c r="W12" t="n">
        <v>1.15</v>
      </c>
      <c r="X12" t="n">
        <v>0.17</v>
      </c>
      <c r="Y12" t="n">
        <v>0.5</v>
      </c>
      <c r="Z12" t="n">
        <v>10</v>
      </c>
      <c r="AA12" t="n">
        <v>313.0843309313974</v>
      </c>
      <c r="AB12" t="n">
        <v>428.375793886196</v>
      </c>
      <c r="AC12" t="n">
        <v>387.4922093468995</v>
      </c>
      <c r="AD12" t="n">
        <v>313084.3309313974</v>
      </c>
      <c r="AE12" t="n">
        <v>428375.793886196</v>
      </c>
      <c r="AF12" t="n">
        <v>3.324164583065182e-06</v>
      </c>
      <c r="AG12" t="n">
        <v>9.35546875</v>
      </c>
      <c r="AH12" t="n">
        <v>387492.2093468995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6.9713</v>
      </c>
      <c r="E13" t="n">
        <v>14.34</v>
      </c>
      <c r="F13" t="n">
        <v>11.86</v>
      </c>
      <c r="G13" t="n">
        <v>79.04000000000001</v>
      </c>
      <c r="H13" t="n">
        <v>1.35</v>
      </c>
      <c r="I13" t="n">
        <v>9</v>
      </c>
      <c r="J13" t="n">
        <v>157.07</v>
      </c>
      <c r="K13" t="n">
        <v>47.83</v>
      </c>
      <c r="L13" t="n">
        <v>12</v>
      </c>
      <c r="M13" t="n">
        <v>7</v>
      </c>
      <c r="N13" t="n">
        <v>27.24</v>
      </c>
      <c r="O13" t="n">
        <v>19605.66</v>
      </c>
      <c r="P13" t="n">
        <v>127.48</v>
      </c>
      <c r="Q13" t="n">
        <v>194.63</v>
      </c>
      <c r="R13" t="n">
        <v>27.58</v>
      </c>
      <c r="S13" t="n">
        <v>17.82</v>
      </c>
      <c r="T13" t="n">
        <v>2706.19</v>
      </c>
      <c r="U13" t="n">
        <v>0.65</v>
      </c>
      <c r="V13" t="n">
        <v>0.77</v>
      </c>
      <c r="W13" t="n">
        <v>1.16</v>
      </c>
      <c r="X13" t="n">
        <v>0.17</v>
      </c>
      <c r="Y13" t="n">
        <v>0.5</v>
      </c>
      <c r="Z13" t="n">
        <v>10</v>
      </c>
      <c r="AA13" t="n">
        <v>312.5612889791706</v>
      </c>
      <c r="AB13" t="n">
        <v>427.660144812177</v>
      </c>
      <c r="AC13" t="n">
        <v>386.844860816085</v>
      </c>
      <c r="AD13" t="n">
        <v>312561.2889791706</v>
      </c>
      <c r="AE13" t="n">
        <v>427660.1448121769</v>
      </c>
      <c r="AF13" t="n">
        <v>3.330566486716151e-06</v>
      </c>
      <c r="AG13" t="n">
        <v>9.3359375</v>
      </c>
      <c r="AH13" t="n">
        <v>386844.860816085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6.999</v>
      </c>
      <c r="E14" t="n">
        <v>14.29</v>
      </c>
      <c r="F14" t="n">
        <v>11.83</v>
      </c>
      <c r="G14" t="n">
        <v>88.70999999999999</v>
      </c>
      <c r="H14" t="n">
        <v>1.45</v>
      </c>
      <c r="I14" t="n">
        <v>8</v>
      </c>
      <c r="J14" t="n">
        <v>158.48</v>
      </c>
      <c r="K14" t="n">
        <v>47.83</v>
      </c>
      <c r="L14" t="n">
        <v>13</v>
      </c>
      <c r="M14" t="n">
        <v>6</v>
      </c>
      <c r="N14" t="n">
        <v>27.65</v>
      </c>
      <c r="O14" t="n">
        <v>19780.06</v>
      </c>
      <c r="P14" t="n">
        <v>125.82</v>
      </c>
      <c r="Q14" t="n">
        <v>194.63</v>
      </c>
      <c r="R14" t="n">
        <v>26.75</v>
      </c>
      <c r="S14" t="n">
        <v>17.82</v>
      </c>
      <c r="T14" t="n">
        <v>2296.17</v>
      </c>
      <c r="U14" t="n">
        <v>0.67</v>
      </c>
      <c r="V14" t="n">
        <v>0.77</v>
      </c>
      <c r="W14" t="n">
        <v>1.15</v>
      </c>
      <c r="X14" t="n">
        <v>0.14</v>
      </c>
      <c r="Y14" t="n">
        <v>0.5</v>
      </c>
      <c r="Z14" t="n">
        <v>10</v>
      </c>
      <c r="AA14" t="n">
        <v>310.6302437771975</v>
      </c>
      <c r="AB14" t="n">
        <v>425.0180035751356</v>
      </c>
      <c r="AC14" t="n">
        <v>384.4548818304384</v>
      </c>
      <c r="AD14" t="n">
        <v>310630.2437771975</v>
      </c>
      <c r="AE14" t="n">
        <v>425018.0035751356</v>
      </c>
      <c r="AF14" t="n">
        <v>3.34380027262151e-06</v>
      </c>
      <c r="AG14" t="n">
        <v>9.303385416666666</v>
      </c>
      <c r="AH14" t="n">
        <v>384454.8818304383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6.9998</v>
      </c>
      <c r="E15" t="n">
        <v>14.29</v>
      </c>
      <c r="F15" t="n">
        <v>11.83</v>
      </c>
      <c r="G15" t="n">
        <v>88.7</v>
      </c>
      <c r="H15" t="n">
        <v>1.55</v>
      </c>
      <c r="I15" t="n">
        <v>8</v>
      </c>
      <c r="J15" t="n">
        <v>159.9</v>
      </c>
      <c r="K15" t="n">
        <v>47.83</v>
      </c>
      <c r="L15" t="n">
        <v>14</v>
      </c>
      <c r="M15" t="n">
        <v>6</v>
      </c>
      <c r="N15" t="n">
        <v>28.07</v>
      </c>
      <c r="O15" t="n">
        <v>19955.16</v>
      </c>
      <c r="P15" t="n">
        <v>124.83</v>
      </c>
      <c r="Q15" t="n">
        <v>194.63</v>
      </c>
      <c r="R15" t="n">
        <v>26.73</v>
      </c>
      <c r="S15" t="n">
        <v>17.82</v>
      </c>
      <c r="T15" t="n">
        <v>2286.79</v>
      </c>
      <c r="U15" t="n">
        <v>0.67</v>
      </c>
      <c r="V15" t="n">
        <v>0.77</v>
      </c>
      <c r="W15" t="n">
        <v>1.15</v>
      </c>
      <c r="X15" t="n">
        <v>0.14</v>
      </c>
      <c r="Y15" t="n">
        <v>0.5</v>
      </c>
      <c r="Z15" t="n">
        <v>10</v>
      </c>
      <c r="AA15" t="n">
        <v>309.8450714144632</v>
      </c>
      <c r="AB15" t="n">
        <v>423.9436961090826</v>
      </c>
      <c r="AC15" t="n">
        <v>383.4831047611455</v>
      </c>
      <c r="AD15" t="n">
        <v>309845.0714144632</v>
      </c>
      <c r="AE15" t="n">
        <v>423943.6961090825</v>
      </c>
      <c r="AF15" t="n">
        <v>3.344182475824553e-06</v>
      </c>
      <c r="AG15" t="n">
        <v>9.303385416666666</v>
      </c>
      <c r="AH15" t="n">
        <v>383483.1047611454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7.0274</v>
      </c>
      <c r="E16" t="n">
        <v>14.23</v>
      </c>
      <c r="F16" t="n">
        <v>11.8</v>
      </c>
      <c r="G16" t="n">
        <v>101.14</v>
      </c>
      <c r="H16" t="n">
        <v>1.65</v>
      </c>
      <c r="I16" t="n">
        <v>7</v>
      </c>
      <c r="J16" t="n">
        <v>161.32</v>
      </c>
      <c r="K16" t="n">
        <v>47.83</v>
      </c>
      <c r="L16" t="n">
        <v>15</v>
      </c>
      <c r="M16" t="n">
        <v>5</v>
      </c>
      <c r="N16" t="n">
        <v>28.5</v>
      </c>
      <c r="O16" t="n">
        <v>20130.71</v>
      </c>
      <c r="P16" t="n">
        <v>123.79</v>
      </c>
      <c r="Q16" t="n">
        <v>194.63</v>
      </c>
      <c r="R16" t="n">
        <v>25.89</v>
      </c>
      <c r="S16" t="n">
        <v>17.82</v>
      </c>
      <c r="T16" t="n">
        <v>1871.19</v>
      </c>
      <c r="U16" t="n">
        <v>0.6899999999999999</v>
      </c>
      <c r="V16" t="n">
        <v>0.77</v>
      </c>
      <c r="W16" t="n">
        <v>1.15</v>
      </c>
      <c r="X16" t="n">
        <v>0.11</v>
      </c>
      <c r="Y16" t="n">
        <v>0.5</v>
      </c>
      <c r="Z16" t="n">
        <v>10</v>
      </c>
      <c r="AA16" t="n">
        <v>308.4145784110242</v>
      </c>
      <c r="AB16" t="n">
        <v>421.98643247288</v>
      </c>
      <c r="AC16" t="n">
        <v>381.7126396193452</v>
      </c>
      <c r="AD16" t="n">
        <v>308414.5784110242</v>
      </c>
      <c r="AE16" t="n">
        <v>421986.43247288</v>
      </c>
      <c r="AF16" t="n">
        <v>3.357368486329533e-06</v>
      </c>
      <c r="AG16" t="n">
        <v>9.264322916666666</v>
      </c>
      <c r="AH16" t="n">
        <v>381712.6396193453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7.0258</v>
      </c>
      <c r="E17" t="n">
        <v>14.23</v>
      </c>
      <c r="F17" t="n">
        <v>11.8</v>
      </c>
      <c r="G17" t="n">
        <v>101.17</v>
      </c>
      <c r="H17" t="n">
        <v>1.74</v>
      </c>
      <c r="I17" t="n">
        <v>7</v>
      </c>
      <c r="J17" t="n">
        <v>162.75</v>
      </c>
      <c r="K17" t="n">
        <v>47.83</v>
      </c>
      <c r="L17" t="n">
        <v>16</v>
      </c>
      <c r="M17" t="n">
        <v>5</v>
      </c>
      <c r="N17" t="n">
        <v>28.92</v>
      </c>
      <c r="O17" t="n">
        <v>20306.85</v>
      </c>
      <c r="P17" t="n">
        <v>123.89</v>
      </c>
      <c r="Q17" t="n">
        <v>194.63</v>
      </c>
      <c r="R17" t="n">
        <v>26.09</v>
      </c>
      <c r="S17" t="n">
        <v>17.82</v>
      </c>
      <c r="T17" t="n">
        <v>1974.12</v>
      </c>
      <c r="U17" t="n">
        <v>0.68</v>
      </c>
      <c r="V17" t="n">
        <v>0.77</v>
      </c>
      <c r="W17" t="n">
        <v>1.15</v>
      </c>
      <c r="X17" t="n">
        <v>0.12</v>
      </c>
      <c r="Y17" t="n">
        <v>0.5</v>
      </c>
      <c r="Z17" t="n">
        <v>10</v>
      </c>
      <c r="AA17" t="n">
        <v>308.5224197727007</v>
      </c>
      <c r="AB17" t="n">
        <v>422.133985781551</v>
      </c>
      <c r="AC17" t="n">
        <v>381.8461106473291</v>
      </c>
      <c r="AD17" t="n">
        <v>308522.4197727008</v>
      </c>
      <c r="AE17" t="n">
        <v>422133.985781551</v>
      </c>
      <c r="AF17" t="n">
        <v>3.356604079923447e-06</v>
      </c>
      <c r="AG17" t="n">
        <v>9.264322916666666</v>
      </c>
      <c r="AH17" t="n">
        <v>381846.1106473291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7.0251</v>
      </c>
      <c r="E18" t="n">
        <v>14.23</v>
      </c>
      <c r="F18" t="n">
        <v>11.8</v>
      </c>
      <c r="G18" t="n">
        <v>101.18</v>
      </c>
      <c r="H18" t="n">
        <v>1.83</v>
      </c>
      <c r="I18" t="n">
        <v>7</v>
      </c>
      <c r="J18" t="n">
        <v>164.19</v>
      </c>
      <c r="K18" t="n">
        <v>47.83</v>
      </c>
      <c r="L18" t="n">
        <v>17</v>
      </c>
      <c r="M18" t="n">
        <v>5</v>
      </c>
      <c r="N18" t="n">
        <v>29.36</v>
      </c>
      <c r="O18" t="n">
        <v>20483.57</v>
      </c>
      <c r="P18" t="n">
        <v>122.46</v>
      </c>
      <c r="Q18" t="n">
        <v>194.63</v>
      </c>
      <c r="R18" t="n">
        <v>26.18</v>
      </c>
      <c r="S18" t="n">
        <v>17.82</v>
      </c>
      <c r="T18" t="n">
        <v>2015.87</v>
      </c>
      <c r="U18" t="n">
        <v>0.68</v>
      </c>
      <c r="V18" t="n">
        <v>0.77</v>
      </c>
      <c r="W18" t="n">
        <v>1.14</v>
      </c>
      <c r="X18" t="n">
        <v>0.12</v>
      </c>
      <c r="Y18" t="n">
        <v>0.5</v>
      </c>
      <c r="Z18" t="n">
        <v>10</v>
      </c>
      <c r="AA18" t="n">
        <v>307.427982751221</v>
      </c>
      <c r="AB18" t="n">
        <v>420.6365287656087</v>
      </c>
      <c r="AC18" t="n">
        <v>380.4915688272941</v>
      </c>
      <c r="AD18" t="n">
        <v>307427.982751221</v>
      </c>
      <c r="AE18" t="n">
        <v>420636.5287656087</v>
      </c>
      <c r="AF18" t="n">
        <v>3.356269652120785e-06</v>
      </c>
      <c r="AG18" t="n">
        <v>9.264322916666666</v>
      </c>
      <c r="AH18" t="n">
        <v>380491.5688272942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7.0504</v>
      </c>
      <c r="E19" t="n">
        <v>14.18</v>
      </c>
      <c r="F19" t="n">
        <v>11.78</v>
      </c>
      <c r="G19" t="n">
        <v>117.82</v>
      </c>
      <c r="H19" t="n">
        <v>1.93</v>
      </c>
      <c r="I19" t="n">
        <v>6</v>
      </c>
      <c r="J19" t="n">
        <v>165.62</v>
      </c>
      <c r="K19" t="n">
        <v>47.83</v>
      </c>
      <c r="L19" t="n">
        <v>18</v>
      </c>
      <c r="M19" t="n">
        <v>4</v>
      </c>
      <c r="N19" t="n">
        <v>29.8</v>
      </c>
      <c r="O19" t="n">
        <v>20660.89</v>
      </c>
      <c r="P19" t="n">
        <v>121.51</v>
      </c>
      <c r="Q19" t="n">
        <v>194.63</v>
      </c>
      <c r="R19" t="n">
        <v>25.43</v>
      </c>
      <c r="S19" t="n">
        <v>17.82</v>
      </c>
      <c r="T19" t="n">
        <v>1647.75</v>
      </c>
      <c r="U19" t="n">
        <v>0.7</v>
      </c>
      <c r="V19" t="n">
        <v>0.77</v>
      </c>
      <c r="W19" t="n">
        <v>1.14</v>
      </c>
      <c r="X19" t="n">
        <v>0.1</v>
      </c>
      <c r="Y19" t="n">
        <v>0.5</v>
      </c>
      <c r="Z19" t="n">
        <v>10</v>
      </c>
      <c r="AA19" t="n">
        <v>294.8034424619325</v>
      </c>
      <c r="AB19" t="n">
        <v>403.3630757863945</v>
      </c>
      <c r="AC19" t="n">
        <v>364.8666699569727</v>
      </c>
      <c r="AD19" t="n">
        <v>294803.4424619325</v>
      </c>
      <c r="AE19" t="n">
        <v>403363.0757863945</v>
      </c>
      <c r="AF19" t="n">
        <v>3.368356828417016e-06</v>
      </c>
      <c r="AG19" t="n">
        <v>9.231770833333334</v>
      </c>
      <c r="AH19" t="n">
        <v>364866.6699569727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7.0534</v>
      </c>
      <c r="E20" t="n">
        <v>14.18</v>
      </c>
      <c r="F20" t="n">
        <v>11.78</v>
      </c>
      <c r="G20" t="n">
        <v>117.76</v>
      </c>
      <c r="H20" t="n">
        <v>2.02</v>
      </c>
      <c r="I20" t="n">
        <v>6</v>
      </c>
      <c r="J20" t="n">
        <v>167.07</v>
      </c>
      <c r="K20" t="n">
        <v>47.83</v>
      </c>
      <c r="L20" t="n">
        <v>19</v>
      </c>
      <c r="M20" t="n">
        <v>4</v>
      </c>
      <c r="N20" t="n">
        <v>30.24</v>
      </c>
      <c r="O20" t="n">
        <v>20838.81</v>
      </c>
      <c r="P20" t="n">
        <v>121.4</v>
      </c>
      <c r="Q20" t="n">
        <v>194.63</v>
      </c>
      <c r="R20" t="n">
        <v>25.14</v>
      </c>
      <c r="S20" t="n">
        <v>17.82</v>
      </c>
      <c r="T20" t="n">
        <v>1501.97</v>
      </c>
      <c r="U20" t="n">
        <v>0.71</v>
      </c>
      <c r="V20" t="n">
        <v>0.77</v>
      </c>
      <c r="W20" t="n">
        <v>1.15</v>
      </c>
      <c r="X20" t="n">
        <v>0.09</v>
      </c>
      <c r="Y20" t="n">
        <v>0.5</v>
      </c>
      <c r="Z20" t="n">
        <v>10</v>
      </c>
      <c r="AA20" t="n">
        <v>294.6627858672595</v>
      </c>
      <c r="AB20" t="n">
        <v>403.1706232282319</v>
      </c>
      <c r="AC20" t="n">
        <v>364.6925848008522</v>
      </c>
      <c r="AD20" t="n">
        <v>294662.7858672595</v>
      </c>
      <c r="AE20" t="n">
        <v>403170.6232282319</v>
      </c>
      <c r="AF20" t="n">
        <v>3.369790090428427e-06</v>
      </c>
      <c r="AG20" t="n">
        <v>9.231770833333334</v>
      </c>
      <c r="AH20" t="n">
        <v>364692.5848008522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7.0505</v>
      </c>
      <c r="E21" t="n">
        <v>14.18</v>
      </c>
      <c r="F21" t="n">
        <v>11.78</v>
      </c>
      <c r="G21" t="n">
        <v>117.82</v>
      </c>
      <c r="H21" t="n">
        <v>2.1</v>
      </c>
      <c r="I21" t="n">
        <v>6</v>
      </c>
      <c r="J21" t="n">
        <v>168.51</v>
      </c>
      <c r="K21" t="n">
        <v>47.83</v>
      </c>
      <c r="L21" t="n">
        <v>20</v>
      </c>
      <c r="M21" t="n">
        <v>4</v>
      </c>
      <c r="N21" t="n">
        <v>30.69</v>
      </c>
      <c r="O21" t="n">
        <v>21017.33</v>
      </c>
      <c r="P21" t="n">
        <v>120.41</v>
      </c>
      <c r="Q21" t="n">
        <v>194.63</v>
      </c>
      <c r="R21" t="n">
        <v>25.36</v>
      </c>
      <c r="S21" t="n">
        <v>17.82</v>
      </c>
      <c r="T21" t="n">
        <v>1612.22</v>
      </c>
      <c r="U21" t="n">
        <v>0.7</v>
      </c>
      <c r="V21" t="n">
        <v>0.77</v>
      </c>
      <c r="W21" t="n">
        <v>1.15</v>
      </c>
      <c r="X21" t="n">
        <v>0.1</v>
      </c>
      <c r="Y21" t="n">
        <v>0.5</v>
      </c>
      <c r="Z21" t="n">
        <v>10</v>
      </c>
      <c r="AA21" t="n">
        <v>293.9525424099638</v>
      </c>
      <c r="AB21" t="n">
        <v>402.1988367962301</v>
      </c>
      <c r="AC21" t="n">
        <v>363.8135443020099</v>
      </c>
      <c r="AD21" t="n">
        <v>293952.5424099638</v>
      </c>
      <c r="AE21" t="n">
        <v>402198.8367962301</v>
      </c>
      <c r="AF21" t="n">
        <v>3.368404603817397e-06</v>
      </c>
      <c r="AG21" t="n">
        <v>9.231770833333334</v>
      </c>
      <c r="AH21" t="n">
        <v>363813.5443020099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7.0486</v>
      </c>
      <c r="E22" t="n">
        <v>14.19</v>
      </c>
      <c r="F22" t="n">
        <v>11.79</v>
      </c>
      <c r="G22" t="n">
        <v>117.86</v>
      </c>
      <c r="H22" t="n">
        <v>2.19</v>
      </c>
      <c r="I22" t="n">
        <v>6</v>
      </c>
      <c r="J22" t="n">
        <v>169.97</v>
      </c>
      <c r="K22" t="n">
        <v>47.83</v>
      </c>
      <c r="L22" t="n">
        <v>21</v>
      </c>
      <c r="M22" t="n">
        <v>4</v>
      </c>
      <c r="N22" t="n">
        <v>31.14</v>
      </c>
      <c r="O22" t="n">
        <v>21196.47</v>
      </c>
      <c r="P22" t="n">
        <v>118.68</v>
      </c>
      <c r="Q22" t="n">
        <v>194.63</v>
      </c>
      <c r="R22" t="n">
        <v>25.55</v>
      </c>
      <c r="S22" t="n">
        <v>17.82</v>
      </c>
      <c r="T22" t="n">
        <v>1707.55</v>
      </c>
      <c r="U22" t="n">
        <v>0.7</v>
      </c>
      <c r="V22" t="n">
        <v>0.77</v>
      </c>
      <c r="W22" t="n">
        <v>1.14</v>
      </c>
      <c r="X22" t="n">
        <v>0.1</v>
      </c>
      <c r="Y22" t="n">
        <v>0.5</v>
      </c>
      <c r="Z22" t="n">
        <v>10</v>
      </c>
      <c r="AA22" t="n">
        <v>292.6837366242907</v>
      </c>
      <c r="AB22" t="n">
        <v>400.4628007445113</v>
      </c>
      <c r="AC22" t="n">
        <v>362.2431930945253</v>
      </c>
      <c r="AD22" t="n">
        <v>292683.7366242907</v>
      </c>
      <c r="AE22" t="n">
        <v>400462.8007445113</v>
      </c>
      <c r="AF22" t="n">
        <v>3.36749687121017e-06</v>
      </c>
      <c r="AG22" t="n">
        <v>9.23828125</v>
      </c>
      <c r="AH22" t="n">
        <v>362243.1930945253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7.0731</v>
      </c>
      <c r="E23" t="n">
        <v>14.14</v>
      </c>
      <c r="F23" t="n">
        <v>11.77</v>
      </c>
      <c r="G23" t="n">
        <v>141.18</v>
      </c>
      <c r="H23" t="n">
        <v>2.28</v>
      </c>
      <c r="I23" t="n">
        <v>5</v>
      </c>
      <c r="J23" t="n">
        <v>171.42</v>
      </c>
      <c r="K23" t="n">
        <v>47.83</v>
      </c>
      <c r="L23" t="n">
        <v>22</v>
      </c>
      <c r="M23" t="n">
        <v>3</v>
      </c>
      <c r="N23" t="n">
        <v>31.6</v>
      </c>
      <c r="O23" t="n">
        <v>21376.23</v>
      </c>
      <c r="P23" t="n">
        <v>118.88</v>
      </c>
      <c r="Q23" t="n">
        <v>194.63</v>
      </c>
      <c r="R23" t="n">
        <v>24.94</v>
      </c>
      <c r="S23" t="n">
        <v>17.82</v>
      </c>
      <c r="T23" t="n">
        <v>1408.44</v>
      </c>
      <c r="U23" t="n">
        <v>0.71</v>
      </c>
      <c r="V23" t="n">
        <v>0.77</v>
      </c>
      <c r="W23" t="n">
        <v>1.14</v>
      </c>
      <c r="X23" t="n">
        <v>0.08</v>
      </c>
      <c r="Y23" t="n">
        <v>0.5</v>
      </c>
      <c r="Z23" t="n">
        <v>10</v>
      </c>
      <c r="AA23" t="n">
        <v>292.3273766218979</v>
      </c>
      <c r="AB23" t="n">
        <v>399.9752132677438</v>
      </c>
      <c r="AC23" t="n">
        <v>361.8021402822071</v>
      </c>
      <c r="AD23" t="n">
        <v>292327.3766218979</v>
      </c>
      <c r="AE23" t="n">
        <v>399975.2132677438</v>
      </c>
      <c r="AF23" t="n">
        <v>3.379201844303358e-06</v>
      </c>
      <c r="AG23" t="n">
        <v>9.205729166666666</v>
      </c>
      <c r="AH23" t="n">
        <v>361802.1402822071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7.0706</v>
      </c>
      <c r="E24" t="n">
        <v>14.14</v>
      </c>
      <c r="F24" t="n">
        <v>11.77</v>
      </c>
      <c r="G24" t="n">
        <v>141.24</v>
      </c>
      <c r="H24" t="n">
        <v>2.36</v>
      </c>
      <c r="I24" t="n">
        <v>5</v>
      </c>
      <c r="J24" t="n">
        <v>172.89</v>
      </c>
      <c r="K24" t="n">
        <v>47.83</v>
      </c>
      <c r="L24" t="n">
        <v>23</v>
      </c>
      <c r="M24" t="n">
        <v>3</v>
      </c>
      <c r="N24" t="n">
        <v>32.06</v>
      </c>
      <c r="O24" t="n">
        <v>21556.61</v>
      </c>
      <c r="P24" t="n">
        <v>118.85</v>
      </c>
      <c r="Q24" t="n">
        <v>194.63</v>
      </c>
      <c r="R24" t="n">
        <v>25.05</v>
      </c>
      <c r="S24" t="n">
        <v>17.82</v>
      </c>
      <c r="T24" t="n">
        <v>1463.19</v>
      </c>
      <c r="U24" t="n">
        <v>0.71</v>
      </c>
      <c r="V24" t="n">
        <v>0.77</v>
      </c>
      <c r="W24" t="n">
        <v>1.14</v>
      </c>
      <c r="X24" t="n">
        <v>0.08</v>
      </c>
      <c r="Y24" t="n">
        <v>0.5</v>
      </c>
      <c r="Z24" t="n">
        <v>10</v>
      </c>
      <c r="AA24" t="n">
        <v>292.349787859578</v>
      </c>
      <c r="AB24" t="n">
        <v>400.0058773118519</v>
      </c>
      <c r="AC24" t="n">
        <v>361.8298777929828</v>
      </c>
      <c r="AD24" t="n">
        <v>292349.787859578</v>
      </c>
      <c r="AE24" t="n">
        <v>400005.8773118519</v>
      </c>
      <c r="AF24" t="n">
        <v>3.378007459293849e-06</v>
      </c>
      <c r="AG24" t="n">
        <v>9.205729166666666</v>
      </c>
      <c r="AH24" t="n">
        <v>361829.8777929827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7.0749</v>
      </c>
      <c r="E25" t="n">
        <v>14.13</v>
      </c>
      <c r="F25" t="n">
        <v>11.76</v>
      </c>
      <c r="G25" t="n">
        <v>141.14</v>
      </c>
      <c r="H25" t="n">
        <v>2.44</v>
      </c>
      <c r="I25" t="n">
        <v>5</v>
      </c>
      <c r="J25" t="n">
        <v>174.35</v>
      </c>
      <c r="K25" t="n">
        <v>47.83</v>
      </c>
      <c r="L25" t="n">
        <v>24</v>
      </c>
      <c r="M25" t="n">
        <v>3</v>
      </c>
      <c r="N25" t="n">
        <v>32.53</v>
      </c>
      <c r="O25" t="n">
        <v>21737.62</v>
      </c>
      <c r="P25" t="n">
        <v>117.74</v>
      </c>
      <c r="Q25" t="n">
        <v>194.63</v>
      </c>
      <c r="R25" t="n">
        <v>24.83</v>
      </c>
      <c r="S25" t="n">
        <v>17.82</v>
      </c>
      <c r="T25" t="n">
        <v>1355.09</v>
      </c>
      <c r="U25" t="n">
        <v>0.72</v>
      </c>
      <c r="V25" t="n">
        <v>0.77</v>
      </c>
      <c r="W25" t="n">
        <v>1.14</v>
      </c>
      <c r="X25" t="n">
        <v>0.08</v>
      </c>
      <c r="Y25" t="n">
        <v>0.5</v>
      </c>
      <c r="Z25" t="n">
        <v>10</v>
      </c>
      <c r="AA25" t="n">
        <v>291.386139286372</v>
      </c>
      <c r="AB25" t="n">
        <v>398.6873708208167</v>
      </c>
      <c r="AC25" t="n">
        <v>360.6372077109165</v>
      </c>
      <c r="AD25" t="n">
        <v>291386.139286372</v>
      </c>
      <c r="AE25" t="n">
        <v>398687.3708208167</v>
      </c>
      <c r="AF25" t="n">
        <v>3.380061801510205e-06</v>
      </c>
      <c r="AG25" t="n">
        <v>9.19921875</v>
      </c>
      <c r="AH25" t="n">
        <v>360637.2077109165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7.0741</v>
      </c>
      <c r="E26" t="n">
        <v>14.14</v>
      </c>
      <c r="F26" t="n">
        <v>11.76</v>
      </c>
      <c r="G26" t="n">
        <v>141.16</v>
      </c>
      <c r="H26" t="n">
        <v>2.52</v>
      </c>
      <c r="I26" t="n">
        <v>5</v>
      </c>
      <c r="J26" t="n">
        <v>175.83</v>
      </c>
      <c r="K26" t="n">
        <v>47.83</v>
      </c>
      <c r="L26" t="n">
        <v>25</v>
      </c>
      <c r="M26" t="n">
        <v>3</v>
      </c>
      <c r="N26" t="n">
        <v>33</v>
      </c>
      <c r="O26" t="n">
        <v>21919.27</v>
      </c>
      <c r="P26" t="n">
        <v>115.31</v>
      </c>
      <c r="Q26" t="n">
        <v>194.63</v>
      </c>
      <c r="R26" t="n">
        <v>24.82</v>
      </c>
      <c r="S26" t="n">
        <v>17.82</v>
      </c>
      <c r="T26" t="n">
        <v>1346.36</v>
      </c>
      <c r="U26" t="n">
        <v>0.72</v>
      </c>
      <c r="V26" t="n">
        <v>0.77</v>
      </c>
      <c r="W26" t="n">
        <v>1.14</v>
      </c>
      <c r="X26" t="n">
        <v>0.08</v>
      </c>
      <c r="Y26" t="n">
        <v>0.5</v>
      </c>
      <c r="Z26" t="n">
        <v>10</v>
      </c>
      <c r="AA26" t="n">
        <v>289.5312373174644</v>
      </c>
      <c r="AB26" t="n">
        <v>396.1494121144579</v>
      </c>
      <c r="AC26" t="n">
        <v>358.3414682214452</v>
      </c>
      <c r="AD26" t="n">
        <v>289531.2373174644</v>
      </c>
      <c r="AE26" t="n">
        <v>396149.4121144579</v>
      </c>
      <c r="AF26" t="n">
        <v>3.379679598307162e-06</v>
      </c>
      <c r="AG26" t="n">
        <v>9.205729166666666</v>
      </c>
      <c r="AH26" t="n">
        <v>358341.4682214452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7.0699</v>
      </c>
      <c r="E27" t="n">
        <v>14.14</v>
      </c>
      <c r="F27" t="n">
        <v>11.77</v>
      </c>
      <c r="G27" t="n">
        <v>141.26</v>
      </c>
      <c r="H27" t="n">
        <v>2.6</v>
      </c>
      <c r="I27" t="n">
        <v>5</v>
      </c>
      <c r="J27" t="n">
        <v>177.3</v>
      </c>
      <c r="K27" t="n">
        <v>47.83</v>
      </c>
      <c r="L27" t="n">
        <v>26</v>
      </c>
      <c r="M27" t="n">
        <v>3</v>
      </c>
      <c r="N27" t="n">
        <v>33.48</v>
      </c>
      <c r="O27" t="n">
        <v>22101.56</v>
      </c>
      <c r="P27" t="n">
        <v>114.44</v>
      </c>
      <c r="Q27" t="n">
        <v>194.63</v>
      </c>
      <c r="R27" t="n">
        <v>25.05</v>
      </c>
      <c r="S27" t="n">
        <v>17.82</v>
      </c>
      <c r="T27" t="n">
        <v>1461.22</v>
      </c>
      <c r="U27" t="n">
        <v>0.71</v>
      </c>
      <c r="V27" t="n">
        <v>0.77</v>
      </c>
      <c r="W27" t="n">
        <v>1.15</v>
      </c>
      <c r="X27" t="n">
        <v>0.09</v>
      </c>
      <c r="Y27" t="n">
        <v>0.5</v>
      </c>
      <c r="Z27" t="n">
        <v>10</v>
      </c>
      <c r="AA27" t="n">
        <v>288.9679946108393</v>
      </c>
      <c r="AB27" t="n">
        <v>395.3787585947389</v>
      </c>
      <c r="AC27" t="n">
        <v>357.6443647920291</v>
      </c>
      <c r="AD27" t="n">
        <v>288967.9946108393</v>
      </c>
      <c r="AE27" t="n">
        <v>395378.7585947389</v>
      </c>
      <c r="AF27" t="n">
        <v>3.377673031491187e-06</v>
      </c>
      <c r="AG27" t="n">
        <v>9.205729166666666</v>
      </c>
      <c r="AH27" t="n">
        <v>357644.3647920291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7.0993</v>
      </c>
      <c r="E28" t="n">
        <v>14.09</v>
      </c>
      <c r="F28" t="n">
        <v>11.74</v>
      </c>
      <c r="G28" t="n">
        <v>176.13</v>
      </c>
      <c r="H28" t="n">
        <v>2.68</v>
      </c>
      <c r="I28" t="n">
        <v>4</v>
      </c>
      <c r="J28" t="n">
        <v>178.79</v>
      </c>
      <c r="K28" t="n">
        <v>47.83</v>
      </c>
      <c r="L28" t="n">
        <v>27</v>
      </c>
      <c r="M28" t="n">
        <v>1</v>
      </c>
      <c r="N28" t="n">
        <v>33.96</v>
      </c>
      <c r="O28" t="n">
        <v>22284.51</v>
      </c>
      <c r="P28" t="n">
        <v>112.13</v>
      </c>
      <c r="Q28" t="n">
        <v>194.63</v>
      </c>
      <c r="R28" t="n">
        <v>24.05</v>
      </c>
      <c r="S28" t="n">
        <v>17.82</v>
      </c>
      <c r="T28" t="n">
        <v>969.49</v>
      </c>
      <c r="U28" t="n">
        <v>0.74</v>
      </c>
      <c r="V28" t="n">
        <v>0.77</v>
      </c>
      <c r="W28" t="n">
        <v>1.14</v>
      </c>
      <c r="X28" t="n">
        <v>0.06</v>
      </c>
      <c r="Y28" t="n">
        <v>0.5</v>
      </c>
      <c r="Z28" t="n">
        <v>10</v>
      </c>
      <c r="AA28" t="n">
        <v>286.5837244835404</v>
      </c>
      <c r="AB28" t="n">
        <v>392.1164950199943</v>
      </c>
      <c r="AC28" t="n">
        <v>354.6934470742425</v>
      </c>
      <c r="AD28" t="n">
        <v>286583.7244835404</v>
      </c>
      <c r="AE28" t="n">
        <v>392116.4950199943</v>
      </c>
      <c r="AF28" t="n">
        <v>3.391718999203013e-06</v>
      </c>
      <c r="AG28" t="n">
        <v>9.173177083333334</v>
      </c>
      <c r="AH28" t="n">
        <v>354693.4470742425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7.0963</v>
      </c>
      <c r="E29" t="n">
        <v>14.09</v>
      </c>
      <c r="F29" t="n">
        <v>11.75</v>
      </c>
      <c r="G29" t="n">
        <v>176.22</v>
      </c>
      <c r="H29" t="n">
        <v>2.75</v>
      </c>
      <c r="I29" t="n">
        <v>4</v>
      </c>
      <c r="J29" t="n">
        <v>180.28</v>
      </c>
      <c r="K29" t="n">
        <v>47.83</v>
      </c>
      <c r="L29" t="n">
        <v>28</v>
      </c>
      <c r="M29" t="n">
        <v>0</v>
      </c>
      <c r="N29" t="n">
        <v>34.45</v>
      </c>
      <c r="O29" t="n">
        <v>22468.11</v>
      </c>
      <c r="P29" t="n">
        <v>113.06</v>
      </c>
      <c r="Q29" t="n">
        <v>194.63</v>
      </c>
      <c r="R29" t="n">
        <v>24.19</v>
      </c>
      <c r="S29" t="n">
        <v>17.82</v>
      </c>
      <c r="T29" t="n">
        <v>1036.49</v>
      </c>
      <c r="U29" t="n">
        <v>0.74</v>
      </c>
      <c r="V29" t="n">
        <v>0.77</v>
      </c>
      <c r="W29" t="n">
        <v>1.15</v>
      </c>
      <c r="X29" t="n">
        <v>0.06</v>
      </c>
      <c r="Y29" t="n">
        <v>0.5</v>
      </c>
      <c r="Z29" t="n">
        <v>10</v>
      </c>
      <c r="AA29" t="n">
        <v>287.3804133500804</v>
      </c>
      <c r="AB29" t="n">
        <v>393.2065598746265</v>
      </c>
      <c r="AC29" t="n">
        <v>355.6794776690642</v>
      </c>
      <c r="AD29" t="n">
        <v>287380.4133500804</v>
      </c>
      <c r="AE29" t="n">
        <v>393206.5598746265</v>
      </c>
      <c r="AF29" t="n">
        <v>3.390285737191602e-06</v>
      </c>
      <c r="AG29" t="n">
        <v>9.173177083333334</v>
      </c>
      <c r="AH29" t="n">
        <v>355679.4776690642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4.5808</v>
      </c>
      <c r="E2" t="n">
        <v>21.83</v>
      </c>
      <c r="F2" t="n">
        <v>14.5</v>
      </c>
      <c r="G2" t="n">
        <v>6.31</v>
      </c>
      <c r="H2" t="n">
        <v>0.1</v>
      </c>
      <c r="I2" t="n">
        <v>138</v>
      </c>
      <c r="J2" t="n">
        <v>176.73</v>
      </c>
      <c r="K2" t="n">
        <v>52.44</v>
      </c>
      <c r="L2" t="n">
        <v>1</v>
      </c>
      <c r="M2" t="n">
        <v>136</v>
      </c>
      <c r="N2" t="n">
        <v>33.29</v>
      </c>
      <c r="O2" t="n">
        <v>22031.19</v>
      </c>
      <c r="P2" t="n">
        <v>190.32</v>
      </c>
      <c r="Q2" t="n">
        <v>194.76</v>
      </c>
      <c r="R2" t="n">
        <v>110.12</v>
      </c>
      <c r="S2" t="n">
        <v>17.82</v>
      </c>
      <c r="T2" t="n">
        <v>43332.6</v>
      </c>
      <c r="U2" t="n">
        <v>0.16</v>
      </c>
      <c r="V2" t="n">
        <v>0.63</v>
      </c>
      <c r="W2" t="n">
        <v>1.36</v>
      </c>
      <c r="X2" t="n">
        <v>2.81</v>
      </c>
      <c r="Y2" t="n">
        <v>0.5</v>
      </c>
      <c r="Z2" t="n">
        <v>10</v>
      </c>
      <c r="AA2" t="n">
        <v>570.8239534771543</v>
      </c>
      <c r="AB2" t="n">
        <v>781.0265161229454</v>
      </c>
      <c r="AC2" t="n">
        <v>706.4864416017707</v>
      </c>
      <c r="AD2" t="n">
        <v>570823.9534771543</v>
      </c>
      <c r="AE2" t="n">
        <v>781026.5161229454</v>
      </c>
      <c r="AF2" t="n">
        <v>2.039150488239865e-06</v>
      </c>
      <c r="AG2" t="n">
        <v>14.21223958333333</v>
      </c>
      <c r="AH2" t="n">
        <v>706486.4416017707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5.7027</v>
      </c>
      <c r="E3" t="n">
        <v>17.54</v>
      </c>
      <c r="F3" t="n">
        <v>12.91</v>
      </c>
      <c r="G3" t="n">
        <v>12.49</v>
      </c>
      <c r="H3" t="n">
        <v>0.2</v>
      </c>
      <c r="I3" t="n">
        <v>62</v>
      </c>
      <c r="J3" t="n">
        <v>178.21</v>
      </c>
      <c r="K3" t="n">
        <v>52.44</v>
      </c>
      <c r="L3" t="n">
        <v>2</v>
      </c>
      <c r="M3" t="n">
        <v>60</v>
      </c>
      <c r="N3" t="n">
        <v>33.77</v>
      </c>
      <c r="O3" t="n">
        <v>22213.89</v>
      </c>
      <c r="P3" t="n">
        <v>168.8</v>
      </c>
      <c r="Q3" t="n">
        <v>194.68</v>
      </c>
      <c r="R3" t="n">
        <v>60.46</v>
      </c>
      <c r="S3" t="n">
        <v>17.82</v>
      </c>
      <c r="T3" t="n">
        <v>18883.4</v>
      </c>
      <c r="U3" t="n">
        <v>0.29</v>
      </c>
      <c r="V3" t="n">
        <v>0.7</v>
      </c>
      <c r="W3" t="n">
        <v>1.24</v>
      </c>
      <c r="X3" t="n">
        <v>1.22</v>
      </c>
      <c r="Y3" t="n">
        <v>0.5</v>
      </c>
      <c r="Z3" t="n">
        <v>10</v>
      </c>
      <c r="AA3" t="n">
        <v>435.2008701516351</v>
      </c>
      <c r="AB3" t="n">
        <v>595.4610302488119</v>
      </c>
      <c r="AC3" t="n">
        <v>538.6310652566694</v>
      </c>
      <c r="AD3" t="n">
        <v>435200.8701516351</v>
      </c>
      <c r="AE3" t="n">
        <v>595461.0302488119</v>
      </c>
      <c r="AF3" t="n">
        <v>2.538566077821664e-06</v>
      </c>
      <c r="AG3" t="n">
        <v>11.41927083333333</v>
      </c>
      <c r="AH3" t="n">
        <v>538631.0652566694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6.1304</v>
      </c>
      <c r="E4" t="n">
        <v>16.31</v>
      </c>
      <c r="F4" t="n">
        <v>12.47</v>
      </c>
      <c r="G4" t="n">
        <v>18.7</v>
      </c>
      <c r="H4" t="n">
        <v>0.3</v>
      </c>
      <c r="I4" t="n">
        <v>40</v>
      </c>
      <c r="J4" t="n">
        <v>179.7</v>
      </c>
      <c r="K4" t="n">
        <v>52.44</v>
      </c>
      <c r="L4" t="n">
        <v>3</v>
      </c>
      <c r="M4" t="n">
        <v>38</v>
      </c>
      <c r="N4" t="n">
        <v>34.26</v>
      </c>
      <c r="O4" t="n">
        <v>22397.24</v>
      </c>
      <c r="P4" t="n">
        <v>162.5</v>
      </c>
      <c r="Q4" t="n">
        <v>194.63</v>
      </c>
      <c r="R4" t="n">
        <v>46.89</v>
      </c>
      <c r="S4" t="n">
        <v>17.82</v>
      </c>
      <c r="T4" t="n">
        <v>12209.13</v>
      </c>
      <c r="U4" t="n">
        <v>0.38</v>
      </c>
      <c r="V4" t="n">
        <v>0.73</v>
      </c>
      <c r="W4" t="n">
        <v>1.2</v>
      </c>
      <c r="X4" t="n">
        <v>0.78</v>
      </c>
      <c r="Y4" t="n">
        <v>0.5</v>
      </c>
      <c r="Z4" t="n">
        <v>10</v>
      </c>
      <c r="AA4" t="n">
        <v>400.6967066217219</v>
      </c>
      <c r="AB4" t="n">
        <v>548.2509114909224</v>
      </c>
      <c r="AC4" t="n">
        <v>495.9266139732151</v>
      </c>
      <c r="AD4" t="n">
        <v>400696.706621722</v>
      </c>
      <c r="AE4" t="n">
        <v>548250.9114909223</v>
      </c>
      <c r="AF4" t="n">
        <v>2.728957420779268e-06</v>
      </c>
      <c r="AG4" t="n">
        <v>10.61848958333333</v>
      </c>
      <c r="AH4" t="n">
        <v>495926.6139732151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6.3443</v>
      </c>
      <c r="E5" t="n">
        <v>15.76</v>
      </c>
      <c r="F5" t="n">
        <v>12.28</v>
      </c>
      <c r="G5" t="n">
        <v>24.55</v>
      </c>
      <c r="H5" t="n">
        <v>0.39</v>
      </c>
      <c r="I5" t="n">
        <v>30</v>
      </c>
      <c r="J5" t="n">
        <v>181.19</v>
      </c>
      <c r="K5" t="n">
        <v>52.44</v>
      </c>
      <c r="L5" t="n">
        <v>4</v>
      </c>
      <c r="M5" t="n">
        <v>28</v>
      </c>
      <c r="N5" t="n">
        <v>34.75</v>
      </c>
      <c r="O5" t="n">
        <v>22581.25</v>
      </c>
      <c r="P5" t="n">
        <v>159.55</v>
      </c>
      <c r="Q5" t="n">
        <v>194.63</v>
      </c>
      <c r="R5" t="n">
        <v>40.48</v>
      </c>
      <c r="S5" t="n">
        <v>17.82</v>
      </c>
      <c r="T5" t="n">
        <v>9052.280000000001</v>
      </c>
      <c r="U5" t="n">
        <v>0.44</v>
      </c>
      <c r="V5" t="n">
        <v>0.74</v>
      </c>
      <c r="W5" t="n">
        <v>1.19</v>
      </c>
      <c r="X5" t="n">
        <v>0.59</v>
      </c>
      <c r="Y5" t="n">
        <v>0.5</v>
      </c>
      <c r="Z5" t="n">
        <v>10</v>
      </c>
      <c r="AA5" t="n">
        <v>378.8769297354003</v>
      </c>
      <c r="AB5" t="n">
        <v>518.3961301344393</v>
      </c>
      <c r="AC5" t="n">
        <v>468.9211310479459</v>
      </c>
      <c r="AD5" t="n">
        <v>378876.9297354003</v>
      </c>
      <c r="AE5" t="n">
        <v>518396.1301344393</v>
      </c>
      <c r="AF5" t="n">
        <v>2.824175349838495e-06</v>
      </c>
      <c r="AG5" t="n">
        <v>10.26041666666667</v>
      </c>
      <c r="AH5" t="n">
        <v>468921.1310479459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6.4795</v>
      </c>
      <c r="E6" t="n">
        <v>15.43</v>
      </c>
      <c r="F6" t="n">
        <v>12.16</v>
      </c>
      <c r="G6" t="n">
        <v>30.4</v>
      </c>
      <c r="H6" t="n">
        <v>0.49</v>
      </c>
      <c r="I6" t="n">
        <v>24</v>
      </c>
      <c r="J6" t="n">
        <v>182.69</v>
      </c>
      <c r="K6" t="n">
        <v>52.44</v>
      </c>
      <c r="L6" t="n">
        <v>5</v>
      </c>
      <c r="M6" t="n">
        <v>22</v>
      </c>
      <c r="N6" t="n">
        <v>35.25</v>
      </c>
      <c r="O6" t="n">
        <v>22766.06</v>
      </c>
      <c r="P6" t="n">
        <v>157.49</v>
      </c>
      <c r="Q6" t="n">
        <v>194.63</v>
      </c>
      <c r="R6" t="n">
        <v>37.01</v>
      </c>
      <c r="S6" t="n">
        <v>17.82</v>
      </c>
      <c r="T6" t="n">
        <v>7348.47</v>
      </c>
      <c r="U6" t="n">
        <v>0.48</v>
      </c>
      <c r="V6" t="n">
        <v>0.75</v>
      </c>
      <c r="W6" t="n">
        <v>1.18</v>
      </c>
      <c r="X6" t="n">
        <v>0.47</v>
      </c>
      <c r="Y6" t="n">
        <v>0.5</v>
      </c>
      <c r="Z6" t="n">
        <v>10</v>
      </c>
      <c r="AA6" t="n">
        <v>372.8328654451516</v>
      </c>
      <c r="AB6" t="n">
        <v>510.1263747272234</v>
      </c>
      <c r="AC6" t="n">
        <v>461.44062949012</v>
      </c>
      <c r="AD6" t="n">
        <v>372832.8654451516</v>
      </c>
      <c r="AE6" t="n">
        <v>510126.3747272234</v>
      </c>
      <c r="AF6" t="n">
        <v>2.884359847308375e-06</v>
      </c>
      <c r="AG6" t="n">
        <v>10.04557291666667</v>
      </c>
      <c r="AH6" t="n">
        <v>461440.62949012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6.5812</v>
      </c>
      <c r="E7" t="n">
        <v>15.19</v>
      </c>
      <c r="F7" t="n">
        <v>12.06</v>
      </c>
      <c r="G7" t="n">
        <v>36.19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18</v>
      </c>
      <c r="N7" t="n">
        <v>35.75</v>
      </c>
      <c r="O7" t="n">
        <v>22951.43</v>
      </c>
      <c r="P7" t="n">
        <v>155.85</v>
      </c>
      <c r="Q7" t="n">
        <v>194.64</v>
      </c>
      <c r="R7" t="n">
        <v>34.29</v>
      </c>
      <c r="S7" t="n">
        <v>17.82</v>
      </c>
      <c r="T7" t="n">
        <v>6010.04</v>
      </c>
      <c r="U7" t="n">
        <v>0.52</v>
      </c>
      <c r="V7" t="n">
        <v>0.75</v>
      </c>
      <c r="W7" t="n">
        <v>1.16</v>
      </c>
      <c r="X7" t="n">
        <v>0.38</v>
      </c>
      <c r="Y7" t="n">
        <v>0.5</v>
      </c>
      <c r="Z7" t="n">
        <v>10</v>
      </c>
      <c r="AA7" t="n">
        <v>356.351932160449</v>
      </c>
      <c r="AB7" t="n">
        <v>487.576434719632</v>
      </c>
      <c r="AC7" t="n">
        <v>441.0428241078137</v>
      </c>
      <c r="AD7" t="n">
        <v>356351.932160449</v>
      </c>
      <c r="AE7" t="n">
        <v>487576.434719632</v>
      </c>
      <c r="AF7" t="n">
        <v>2.929631765893337e-06</v>
      </c>
      <c r="AG7" t="n">
        <v>9.889322916666666</v>
      </c>
      <c r="AH7" t="n">
        <v>441042.8241078136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6.6525</v>
      </c>
      <c r="E8" t="n">
        <v>15.03</v>
      </c>
      <c r="F8" t="n">
        <v>12.01</v>
      </c>
      <c r="G8" t="n">
        <v>42.38</v>
      </c>
      <c r="H8" t="n">
        <v>0.67</v>
      </c>
      <c r="I8" t="n">
        <v>17</v>
      </c>
      <c r="J8" t="n">
        <v>185.7</v>
      </c>
      <c r="K8" t="n">
        <v>52.44</v>
      </c>
      <c r="L8" t="n">
        <v>7</v>
      </c>
      <c r="M8" t="n">
        <v>15</v>
      </c>
      <c r="N8" t="n">
        <v>36.26</v>
      </c>
      <c r="O8" t="n">
        <v>23137.49</v>
      </c>
      <c r="P8" t="n">
        <v>154.41</v>
      </c>
      <c r="Q8" t="n">
        <v>194.64</v>
      </c>
      <c r="R8" t="n">
        <v>32.27</v>
      </c>
      <c r="S8" t="n">
        <v>17.82</v>
      </c>
      <c r="T8" t="n">
        <v>5011.07</v>
      </c>
      <c r="U8" t="n">
        <v>0.55</v>
      </c>
      <c r="V8" t="n">
        <v>0.76</v>
      </c>
      <c r="W8" t="n">
        <v>1.17</v>
      </c>
      <c r="X8" t="n">
        <v>0.32</v>
      </c>
      <c r="Y8" t="n">
        <v>0.5</v>
      </c>
      <c r="Z8" t="n">
        <v>10</v>
      </c>
      <c r="AA8" t="n">
        <v>353.1204865603037</v>
      </c>
      <c r="AB8" t="n">
        <v>483.1550282881948</v>
      </c>
      <c r="AC8" t="n">
        <v>437.0433905007099</v>
      </c>
      <c r="AD8" t="n">
        <v>353120.4865603037</v>
      </c>
      <c r="AE8" t="n">
        <v>483155.0282881949</v>
      </c>
      <c r="AF8" t="n">
        <v>2.961371075579747e-06</v>
      </c>
      <c r="AG8" t="n">
        <v>9.78515625</v>
      </c>
      <c r="AH8" t="n">
        <v>437043.3905007099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6.7028</v>
      </c>
      <c r="E9" t="n">
        <v>14.92</v>
      </c>
      <c r="F9" t="n">
        <v>11.97</v>
      </c>
      <c r="G9" t="n">
        <v>47.86</v>
      </c>
      <c r="H9" t="n">
        <v>0.76</v>
      </c>
      <c r="I9" t="n">
        <v>15</v>
      </c>
      <c r="J9" t="n">
        <v>187.22</v>
      </c>
      <c r="K9" t="n">
        <v>52.44</v>
      </c>
      <c r="L9" t="n">
        <v>8</v>
      </c>
      <c r="M9" t="n">
        <v>13</v>
      </c>
      <c r="N9" t="n">
        <v>36.78</v>
      </c>
      <c r="O9" t="n">
        <v>23324.24</v>
      </c>
      <c r="P9" t="n">
        <v>153.76</v>
      </c>
      <c r="Q9" t="n">
        <v>194.64</v>
      </c>
      <c r="R9" t="n">
        <v>31.25</v>
      </c>
      <c r="S9" t="n">
        <v>17.82</v>
      </c>
      <c r="T9" t="n">
        <v>4510.6</v>
      </c>
      <c r="U9" t="n">
        <v>0.57</v>
      </c>
      <c r="V9" t="n">
        <v>0.76</v>
      </c>
      <c r="W9" t="n">
        <v>1.15</v>
      </c>
      <c r="X9" t="n">
        <v>0.28</v>
      </c>
      <c r="Y9" t="n">
        <v>0.5</v>
      </c>
      <c r="Z9" t="n">
        <v>10</v>
      </c>
      <c r="AA9" t="n">
        <v>351.1617528379675</v>
      </c>
      <c r="AB9" t="n">
        <v>480.4750023960613</v>
      </c>
      <c r="AC9" t="n">
        <v>434.6191425182817</v>
      </c>
      <c r="AD9" t="n">
        <v>351161.7528379675</v>
      </c>
      <c r="AE9" t="n">
        <v>480475.0023960613</v>
      </c>
      <c r="AF9" t="n">
        <v>2.98376220148755e-06</v>
      </c>
      <c r="AG9" t="n">
        <v>9.713541666666666</v>
      </c>
      <c r="AH9" t="n">
        <v>434619.1425182817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6.7267</v>
      </c>
      <c r="E10" t="n">
        <v>14.87</v>
      </c>
      <c r="F10" t="n">
        <v>11.95</v>
      </c>
      <c r="G10" t="n">
        <v>51.2</v>
      </c>
      <c r="H10" t="n">
        <v>0.85</v>
      </c>
      <c r="I10" t="n">
        <v>14</v>
      </c>
      <c r="J10" t="n">
        <v>188.74</v>
      </c>
      <c r="K10" t="n">
        <v>52.44</v>
      </c>
      <c r="L10" t="n">
        <v>9</v>
      </c>
      <c r="M10" t="n">
        <v>12</v>
      </c>
      <c r="N10" t="n">
        <v>37.3</v>
      </c>
      <c r="O10" t="n">
        <v>23511.69</v>
      </c>
      <c r="P10" t="n">
        <v>152.92</v>
      </c>
      <c r="Q10" t="n">
        <v>194.63</v>
      </c>
      <c r="R10" t="n">
        <v>30.57</v>
      </c>
      <c r="S10" t="n">
        <v>17.82</v>
      </c>
      <c r="T10" t="n">
        <v>4178.81</v>
      </c>
      <c r="U10" t="n">
        <v>0.58</v>
      </c>
      <c r="V10" t="n">
        <v>0.76</v>
      </c>
      <c r="W10" t="n">
        <v>1.16</v>
      </c>
      <c r="X10" t="n">
        <v>0.26</v>
      </c>
      <c r="Y10" t="n">
        <v>0.5</v>
      </c>
      <c r="Z10" t="n">
        <v>10</v>
      </c>
      <c r="AA10" t="n">
        <v>349.8079627347809</v>
      </c>
      <c r="AB10" t="n">
        <v>478.6226870518772</v>
      </c>
      <c r="AC10" t="n">
        <v>432.9436095508057</v>
      </c>
      <c r="AD10" t="n">
        <v>349807.9627347809</v>
      </c>
      <c r="AE10" t="n">
        <v>478622.6870518772</v>
      </c>
      <c r="AF10" t="n">
        <v>2.99440132493082e-06</v>
      </c>
      <c r="AG10" t="n">
        <v>9.680989583333334</v>
      </c>
      <c r="AH10" t="n">
        <v>432943.6095508056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6.7771</v>
      </c>
      <c r="E11" t="n">
        <v>14.76</v>
      </c>
      <c r="F11" t="n">
        <v>11.91</v>
      </c>
      <c r="G11" t="n">
        <v>59.54</v>
      </c>
      <c r="H11" t="n">
        <v>0.93</v>
      </c>
      <c r="I11" t="n">
        <v>12</v>
      </c>
      <c r="J11" t="n">
        <v>190.26</v>
      </c>
      <c r="K11" t="n">
        <v>52.44</v>
      </c>
      <c r="L11" t="n">
        <v>10</v>
      </c>
      <c r="M11" t="n">
        <v>10</v>
      </c>
      <c r="N11" t="n">
        <v>37.82</v>
      </c>
      <c r="O11" t="n">
        <v>23699.85</v>
      </c>
      <c r="P11" t="n">
        <v>152.08</v>
      </c>
      <c r="Q11" t="n">
        <v>194.63</v>
      </c>
      <c r="R11" t="n">
        <v>29.37</v>
      </c>
      <c r="S11" t="n">
        <v>17.82</v>
      </c>
      <c r="T11" t="n">
        <v>3585.92</v>
      </c>
      <c r="U11" t="n">
        <v>0.61</v>
      </c>
      <c r="V11" t="n">
        <v>0.76</v>
      </c>
      <c r="W11" t="n">
        <v>1.15</v>
      </c>
      <c r="X11" t="n">
        <v>0.22</v>
      </c>
      <c r="Y11" t="n">
        <v>0.5</v>
      </c>
      <c r="Z11" t="n">
        <v>10</v>
      </c>
      <c r="AA11" t="n">
        <v>347.7402461982288</v>
      </c>
      <c r="AB11" t="n">
        <v>475.7935460653512</v>
      </c>
      <c r="AC11" t="n">
        <v>430.3844778093093</v>
      </c>
      <c r="AD11" t="n">
        <v>347740.2461982288</v>
      </c>
      <c r="AE11" t="n">
        <v>475793.5460653512</v>
      </c>
      <c r="AF11" t="n">
        <v>3.016836965999474e-06</v>
      </c>
      <c r="AG11" t="n">
        <v>9.609375</v>
      </c>
      <c r="AH11" t="n">
        <v>430384.4778093093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6.8085</v>
      </c>
      <c r="E12" t="n">
        <v>14.69</v>
      </c>
      <c r="F12" t="n">
        <v>11.88</v>
      </c>
      <c r="G12" t="n">
        <v>64.78</v>
      </c>
      <c r="H12" t="n">
        <v>1.02</v>
      </c>
      <c r="I12" t="n">
        <v>11</v>
      </c>
      <c r="J12" t="n">
        <v>191.79</v>
      </c>
      <c r="K12" t="n">
        <v>52.44</v>
      </c>
      <c r="L12" t="n">
        <v>11</v>
      </c>
      <c r="M12" t="n">
        <v>9</v>
      </c>
      <c r="N12" t="n">
        <v>38.35</v>
      </c>
      <c r="O12" t="n">
        <v>23888.73</v>
      </c>
      <c r="P12" t="n">
        <v>150.88</v>
      </c>
      <c r="Q12" t="n">
        <v>194.63</v>
      </c>
      <c r="R12" t="n">
        <v>28.3</v>
      </c>
      <c r="S12" t="n">
        <v>17.82</v>
      </c>
      <c r="T12" t="n">
        <v>3059.6</v>
      </c>
      <c r="U12" t="n">
        <v>0.63</v>
      </c>
      <c r="V12" t="n">
        <v>0.76</v>
      </c>
      <c r="W12" t="n">
        <v>1.15</v>
      </c>
      <c r="X12" t="n">
        <v>0.19</v>
      </c>
      <c r="Y12" t="n">
        <v>0.5</v>
      </c>
      <c r="Z12" t="n">
        <v>10</v>
      </c>
      <c r="AA12" t="n">
        <v>345.9081826404366</v>
      </c>
      <c r="AB12" t="n">
        <v>473.28683588064</v>
      </c>
      <c r="AC12" t="n">
        <v>428.1170045264371</v>
      </c>
      <c r="AD12" t="n">
        <v>345908.1826404366</v>
      </c>
      <c r="AE12" t="n">
        <v>473286.83588064</v>
      </c>
      <c r="AF12" t="n">
        <v>3.030814726506532e-06</v>
      </c>
      <c r="AG12" t="n">
        <v>9.563802083333334</v>
      </c>
      <c r="AH12" t="n">
        <v>428117.0045264371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6.832</v>
      </c>
      <c r="E13" t="n">
        <v>14.64</v>
      </c>
      <c r="F13" t="n">
        <v>11.86</v>
      </c>
      <c r="G13" t="n">
        <v>71.16</v>
      </c>
      <c r="H13" t="n">
        <v>1.1</v>
      </c>
      <c r="I13" t="n">
        <v>10</v>
      </c>
      <c r="J13" t="n">
        <v>193.33</v>
      </c>
      <c r="K13" t="n">
        <v>52.44</v>
      </c>
      <c r="L13" t="n">
        <v>12</v>
      </c>
      <c r="M13" t="n">
        <v>8</v>
      </c>
      <c r="N13" t="n">
        <v>38.89</v>
      </c>
      <c r="O13" t="n">
        <v>24078.33</v>
      </c>
      <c r="P13" t="n">
        <v>150.09</v>
      </c>
      <c r="Q13" t="n">
        <v>194.64</v>
      </c>
      <c r="R13" t="n">
        <v>27.76</v>
      </c>
      <c r="S13" t="n">
        <v>17.82</v>
      </c>
      <c r="T13" t="n">
        <v>2793.8</v>
      </c>
      <c r="U13" t="n">
        <v>0.64</v>
      </c>
      <c r="V13" t="n">
        <v>0.77</v>
      </c>
      <c r="W13" t="n">
        <v>1.15</v>
      </c>
      <c r="X13" t="n">
        <v>0.17</v>
      </c>
      <c r="Y13" t="n">
        <v>0.5</v>
      </c>
      <c r="Z13" t="n">
        <v>10</v>
      </c>
      <c r="AA13" t="n">
        <v>344.6430531209547</v>
      </c>
      <c r="AB13" t="n">
        <v>471.5558298585096</v>
      </c>
      <c r="AC13" t="n">
        <v>426.5512032895767</v>
      </c>
      <c r="AD13" t="n">
        <v>344643.0531209547</v>
      </c>
      <c r="AE13" t="n">
        <v>471555.8298585096</v>
      </c>
      <c r="AF13" t="n">
        <v>3.0412757893064e-06</v>
      </c>
      <c r="AG13" t="n">
        <v>9.53125</v>
      </c>
      <c r="AH13" t="n">
        <v>426551.2032895767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6.834</v>
      </c>
      <c r="E14" t="n">
        <v>14.63</v>
      </c>
      <c r="F14" t="n">
        <v>11.86</v>
      </c>
      <c r="G14" t="n">
        <v>71.14</v>
      </c>
      <c r="H14" t="n">
        <v>1.18</v>
      </c>
      <c r="I14" t="n">
        <v>10</v>
      </c>
      <c r="J14" t="n">
        <v>194.88</v>
      </c>
      <c r="K14" t="n">
        <v>52.44</v>
      </c>
      <c r="L14" t="n">
        <v>13</v>
      </c>
      <c r="M14" t="n">
        <v>8</v>
      </c>
      <c r="N14" t="n">
        <v>39.43</v>
      </c>
      <c r="O14" t="n">
        <v>24268.67</v>
      </c>
      <c r="P14" t="n">
        <v>150.07</v>
      </c>
      <c r="Q14" t="n">
        <v>194.63</v>
      </c>
      <c r="R14" t="n">
        <v>27.6</v>
      </c>
      <c r="S14" t="n">
        <v>17.82</v>
      </c>
      <c r="T14" t="n">
        <v>2714.3</v>
      </c>
      <c r="U14" t="n">
        <v>0.65</v>
      </c>
      <c r="V14" t="n">
        <v>0.77</v>
      </c>
      <c r="W14" t="n">
        <v>1.15</v>
      </c>
      <c r="X14" t="n">
        <v>0.17</v>
      </c>
      <c r="Y14" t="n">
        <v>0.5</v>
      </c>
      <c r="Z14" t="n">
        <v>10</v>
      </c>
      <c r="AA14" t="n">
        <v>344.5795628250835</v>
      </c>
      <c r="AB14" t="n">
        <v>471.4689596347046</v>
      </c>
      <c r="AC14" t="n">
        <v>426.4726238380084</v>
      </c>
      <c r="AD14" t="n">
        <v>344579.5628250835</v>
      </c>
      <c r="AE14" t="n">
        <v>471468.9596347046</v>
      </c>
      <c r="AF14" t="n">
        <v>3.04216609252341e-06</v>
      </c>
      <c r="AG14" t="n">
        <v>9.524739583333334</v>
      </c>
      <c r="AH14" t="n">
        <v>426472.6238380084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6.8519</v>
      </c>
      <c r="E15" t="n">
        <v>14.59</v>
      </c>
      <c r="F15" t="n">
        <v>11.85</v>
      </c>
      <c r="G15" t="n">
        <v>79.03</v>
      </c>
      <c r="H15" t="n">
        <v>1.27</v>
      </c>
      <c r="I15" t="n">
        <v>9</v>
      </c>
      <c r="J15" t="n">
        <v>196.42</v>
      </c>
      <c r="K15" t="n">
        <v>52.44</v>
      </c>
      <c r="L15" t="n">
        <v>14</v>
      </c>
      <c r="M15" t="n">
        <v>7</v>
      </c>
      <c r="N15" t="n">
        <v>39.98</v>
      </c>
      <c r="O15" t="n">
        <v>24459.75</v>
      </c>
      <c r="P15" t="n">
        <v>149.93</v>
      </c>
      <c r="Q15" t="n">
        <v>194.63</v>
      </c>
      <c r="R15" t="n">
        <v>27.52</v>
      </c>
      <c r="S15" t="n">
        <v>17.82</v>
      </c>
      <c r="T15" t="n">
        <v>2677.66</v>
      </c>
      <c r="U15" t="n">
        <v>0.65</v>
      </c>
      <c r="V15" t="n">
        <v>0.77</v>
      </c>
      <c r="W15" t="n">
        <v>1.15</v>
      </c>
      <c r="X15" t="n">
        <v>0.17</v>
      </c>
      <c r="Y15" t="n">
        <v>0.5</v>
      </c>
      <c r="Z15" t="n">
        <v>10</v>
      </c>
      <c r="AA15" t="n">
        <v>343.8372283630665</v>
      </c>
      <c r="AB15" t="n">
        <v>470.4532648742878</v>
      </c>
      <c r="AC15" t="n">
        <v>425.5538655599892</v>
      </c>
      <c r="AD15" t="n">
        <v>343837.2283630665</v>
      </c>
      <c r="AE15" t="n">
        <v>470453.2648742878</v>
      </c>
      <c r="AF15" t="n">
        <v>3.05013430631565e-06</v>
      </c>
      <c r="AG15" t="n">
        <v>9.498697916666666</v>
      </c>
      <c r="AH15" t="n">
        <v>425553.8655599892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6.8531</v>
      </c>
      <c r="E16" t="n">
        <v>14.59</v>
      </c>
      <c r="F16" t="n">
        <v>11.85</v>
      </c>
      <c r="G16" t="n">
        <v>79.01000000000001</v>
      </c>
      <c r="H16" t="n">
        <v>1.35</v>
      </c>
      <c r="I16" t="n">
        <v>9</v>
      </c>
      <c r="J16" t="n">
        <v>197.98</v>
      </c>
      <c r="K16" t="n">
        <v>52.44</v>
      </c>
      <c r="L16" t="n">
        <v>15</v>
      </c>
      <c r="M16" t="n">
        <v>7</v>
      </c>
      <c r="N16" t="n">
        <v>40.54</v>
      </c>
      <c r="O16" t="n">
        <v>24651.58</v>
      </c>
      <c r="P16" t="n">
        <v>149.02</v>
      </c>
      <c r="Q16" t="n">
        <v>194.63</v>
      </c>
      <c r="R16" t="n">
        <v>27.43</v>
      </c>
      <c r="S16" t="n">
        <v>17.82</v>
      </c>
      <c r="T16" t="n">
        <v>2631.11</v>
      </c>
      <c r="U16" t="n">
        <v>0.65</v>
      </c>
      <c r="V16" t="n">
        <v>0.77</v>
      </c>
      <c r="W16" t="n">
        <v>1.15</v>
      </c>
      <c r="X16" t="n">
        <v>0.16</v>
      </c>
      <c r="Y16" t="n">
        <v>0.5</v>
      </c>
      <c r="Z16" t="n">
        <v>10</v>
      </c>
      <c r="AA16" t="n">
        <v>343.0862613374503</v>
      </c>
      <c r="AB16" t="n">
        <v>469.4257586595127</v>
      </c>
      <c r="AC16" t="n">
        <v>424.6244230962383</v>
      </c>
      <c r="AD16" t="n">
        <v>343086.2613374503</v>
      </c>
      <c r="AE16" t="n">
        <v>469425.7586595127</v>
      </c>
      <c r="AF16" t="n">
        <v>3.050668488245857e-06</v>
      </c>
      <c r="AG16" t="n">
        <v>9.498697916666666</v>
      </c>
      <c r="AH16" t="n">
        <v>424624.4230962383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6.8865</v>
      </c>
      <c r="E17" t="n">
        <v>14.52</v>
      </c>
      <c r="F17" t="n">
        <v>11.82</v>
      </c>
      <c r="G17" t="n">
        <v>88.62</v>
      </c>
      <c r="H17" t="n">
        <v>1.42</v>
      </c>
      <c r="I17" t="n">
        <v>8</v>
      </c>
      <c r="J17" t="n">
        <v>199.54</v>
      </c>
      <c r="K17" t="n">
        <v>52.44</v>
      </c>
      <c r="L17" t="n">
        <v>16</v>
      </c>
      <c r="M17" t="n">
        <v>6</v>
      </c>
      <c r="N17" t="n">
        <v>41.1</v>
      </c>
      <c r="O17" t="n">
        <v>24844.17</v>
      </c>
      <c r="P17" t="n">
        <v>148.08</v>
      </c>
      <c r="Q17" t="n">
        <v>194.63</v>
      </c>
      <c r="R17" t="n">
        <v>26.42</v>
      </c>
      <c r="S17" t="n">
        <v>17.82</v>
      </c>
      <c r="T17" t="n">
        <v>2134.43</v>
      </c>
      <c r="U17" t="n">
        <v>0.67</v>
      </c>
      <c r="V17" t="n">
        <v>0.77</v>
      </c>
      <c r="W17" t="n">
        <v>1.15</v>
      </c>
      <c r="X17" t="n">
        <v>0.13</v>
      </c>
      <c r="Y17" t="n">
        <v>0.5</v>
      </c>
      <c r="Z17" t="n">
        <v>10</v>
      </c>
      <c r="AA17" t="n">
        <v>341.4540536720517</v>
      </c>
      <c r="AB17" t="n">
        <v>467.1925001237942</v>
      </c>
      <c r="AC17" t="n">
        <v>422.6043036207707</v>
      </c>
      <c r="AD17" t="n">
        <v>341454.0536720517</v>
      </c>
      <c r="AE17" t="n">
        <v>467192.5001237942</v>
      </c>
      <c r="AF17" t="n">
        <v>3.065536551969925e-06</v>
      </c>
      <c r="AG17" t="n">
        <v>9.453125</v>
      </c>
      <c r="AH17" t="n">
        <v>422604.3036207707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6.8847</v>
      </c>
      <c r="E18" t="n">
        <v>14.52</v>
      </c>
      <c r="F18" t="n">
        <v>11.82</v>
      </c>
      <c r="G18" t="n">
        <v>88.65000000000001</v>
      </c>
      <c r="H18" t="n">
        <v>1.5</v>
      </c>
      <c r="I18" t="n">
        <v>8</v>
      </c>
      <c r="J18" t="n">
        <v>201.11</v>
      </c>
      <c r="K18" t="n">
        <v>52.44</v>
      </c>
      <c r="L18" t="n">
        <v>17</v>
      </c>
      <c r="M18" t="n">
        <v>6</v>
      </c>
      <c r="N18" t="n">
        <v>41.67</v>
      </c>
      <c r="O18" t="n">
        <v>25037.53</v>
      </c>
      <c r="P18" t="n">
        <v>147.55</v>
      </c>
      <c r="Q18" t="n">
        <v>194.63</v>
      </c>
      <c r="R18" t="n">
        <v>26.6</v>
      </c>
      <c r="S18" t="n">
        <v>17.82</v>
      </c>
      <c r="T18" t="n">
        <v>2223.79</v>
      </c>
      <c r="U18" t="n">
        <v>0.67</v>
      </c>
      <c r="V18" t="n">
        <v>0.77</v>
      </c>
      <c r="W18" t="n">
        <v>1.15</v>
      </c>
      <c r="X18" t="n">
        <v>0.13</v>
      </c>
      <c r="Y18" t="n">
        <v>0.5</v>
      </c>
      <c r="Z18" t="n">
        <v>10</v>
      </c>
      <c r="AA18" t="n">
        <v>341.076822563368</v>
      </c>
      <c r="AB18" t="n">
        <v>466.6763558786311</v>
      </c>
      <c r="AC18" t="n">
        <v>422.1374194579529</v>
      </c>
      <c r="AD18" t="n">
        <v>341076.822563368</v>
      </c>
      <c r="AE18" t="n">
        <v>466676.3558786311</v>
      </c>
      <c r="AF18" t="n">
        <v>3.064735279074615e-06</v>
      </c>
      <c r="AG18" t="n">
        <v>9.453125</v>
      </c>
      <c r="AH18" t="n">
        <v>422137.419457953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6.9116</v>
      </c>
      <c r="E19" t="n">
        <v>14.47</v>
      </c>
      <c r="F19" t="n">
        <v>11.8</v>
      </c>
      <c r="G19" t="n">
        <v>101.13</v>
      </c>
      <c r="H19" t="n">
        <v>1.58</v>
      </c>
      <c r="I19" t="n">
        <v>7</v>
      </c>
      <c r="J19" t="n">
        <v>202.68</v>
      </c>
      <c r="K19" t="n">
        <v>52.44</v>
      </c>
      <c r="L19" t="n">
        <v>18</v>
      </c>
      <c r="M19" t="n">
        <v>5</v>
      </c>
      <c r="N19" t="n">
        <v>42.24</v>
      </c>
      <c r="O19" t="n">
        <v>25231.66</v>
      </c>
      <c r="P19" t="n">
        <v>147.09</v>
      </c>
      <c r="Q19" t="n">
        <v>194.63</v>
      </c>
      <c r="R19" t="n">
        <v>25.86</v>
      </c>
      <c r="S19" t="n">
        <v>17.82</v>
      </c>
      <c r="T19" t="n">
        <v>1859.97</v>
      </c>
      <c r="U19" t="n">
        <v>0.6899999999999999</v>
      </c>
      <c r="V19" t="n">
        <v>0.77</v>
      </c>
      <c r="W19" t="n">
        <v>1.15</v>
      </c>
      <c r="X19" t="n">
        <v>0.11</v>
      </c>
      <c r="Y19" t="n">
        <v>0.5</v>
      </c>
      <c r="Z19" t="n">
        <v>10</v>
      </c>
      <c r="AA19" t="n">
        <v>340.0236602995523</v>
      </c>
      <c r="AB19" t="n">
        <v>465.2353728070386</v>
      </c>
      <c r="AC19" t="n">
        <v>420.8339617882808</v>
      </c>
      <c r="AD19" t="n">
        <v>340023.6602995523</v>
      </c>
      <c r="AE19" t="n">
        <v>465235.3728070387</v>
      </c>
      <c r="AF19" t="n">
        <v>3.076709857343401e-06</v>
      </c>
      <c r="AG19" t="n">
        <v>9.420572916666666</v>
      </c>
      <c r="AH19" t="n">
        <v>420833.9617882808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6.9087</v>
      </c>
      <c r="E20" t="n">
        <v>14.47</v>
      </c>
      <c r="F20" t="n">
        <v>11.8</v>
      </c>
      <c r="G20" t="n">
        <v>101.19</v>
      </c>
      <c r="H20" t="n">
        <v>1.65</v>
      </c>
      <c r="I20" t="n">
        <v>7</v>
      </c>
      <c r="J20" t="n">
        <v>204.26</v>
      </c>
      <c r="K20" t="n">
        <v>52.44</v>
      </c>
      <c r="L20" t="n">
        <v>19</v>
      </c>
      <c r="M20" t="n">
        <v>5</v>
      </c>
      <c r="N20" t="n">
        <v>42.82</v>
      </c>
      <c r="O20" t="n">
        <v>25426.72</v>
      </c>
      <c r="P20" t="n">
        <v>147.5</v>
      </c>
      <c r="Q20" t="n">
        <v>194.63</v>
      </c>
      <c r="R20" t="n">
        <v>26.12</v>
      </c>
      <c r="S20" t="n">
        <v>17.82</v>
      </c>
      <c r="T20" t="n">
        <v>1985.49</v>
      </c>
      <c r="U20" t="n">
        <v>0.68</v>
      </c>
      <c r="V20" t="n">
        <v>0.77</v>
      </c>
      <c r="W20" t="n">
        <v>1.15</v>
      </c>
      <c r="X20" t="n">
        <v>0.12</v>
      </c>
      <c r="Y20" t="n">
        <v>0.5</v>
      </c>
      <c r="Z20" t="n">
        <v>10</v>
      </c>
      <c r="AA20" t="n">
        <v>340.4129707459585</v>
      </c>
      <c r="AB20" t="n">
        <v>465.7680445349764</v>
      </c>
      <c r="AC20" t="n">
        <v>421.3157960741137</v>
      </c>
      <c r="AD20" t="n">
        <v>340412.9707459586</v>
      </c>
      <c r="AE20" t="n">
        <v>465768.0445349764</v>
      </c>
      <c r="AF20" t="n">
        <v>3.075418917678736e-06</v>
      </c>
      <c r="AG20" t="n">
        <v>9.420572916666666</v>
      </c>
      <c r="AH20" t="n">
        <v>421315.7960741137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6.9048</v>
      </c>
      <c r="E21" t="n">
        <v>14.48</v>
      </c>
      <c r="F21" t="n">
        <v>11.81</v>
      </c>
      <c r="G21" t="n">
        <v>101.26</v>
      </c>
      <c r="H21" t="n">
        <v>1.73</v>
      </c>
      <c r="I21" t="n">
        <v>7</v>
      </c>
      <c r="J21" t="n">
        <v>205.85</v>
      </c>
      <c r="K21" t="n">
        <v>52.44</v>
      </c>
      <c r="L21" t="n">
        <v>20</v>
      </c>
      <c r="M21" t="n">
        <v>5</v>
      </c>
      <c r="N21" t="n">
        <v>43.41</v>
      </c>
      <c r="O21" t="n">
        <v>25622.45</v>
      </c>
      <c r="P21" t="n">
        <v>146.56</v>
      </c>
      <c r="Q21" t="n">
        <v>194.63</v>
      </c>
      <c r="R21" t="n">
        <v>26.32</v>
      </c>
      <c r="S21" t="n">
        <v>17.82</v>
      </c>
      <c r="T21" t="n">
        <v>2088</v>
      </c>
      <c r="U21" t="n">
        <v>0.68</v>
      </c>
      <c r="V21" t="n">
        <v>0.77</v>
      </c>
      <c r="W21" t="n">
        <v>1.15</v>
      </c>
      <c r="X21" t="n">
        <v>0.13</v>
      </c>
      <c r="Y21" t="n">
        <v>0.5</v>
      </c>
      <c r="Z21" t="n">
        <v>10</v>
      </c>
      <c r="AA21" t="n">
        <v>339.7974765156908</v>
      </c>
      <c r="AB21" t="n">
        <v>464.925898175435</v>
      </c>
      <c r="AC21" t="n">
        <v>420.5540229811671</v>
      </c>
      <c r="AD21" t="n">
        <v>339797.4765156908</v>
      </c>
      <c r="AE21" t="n">
        <v>464925.898175435</v>
      </c>
      <c r="AF21" t="n">
        <v>3.073682826405567e-06</v>
      </c>
      <c r="AG21" t="n">
        <v>9.427083333333334</v>
      </c>
      <c r="AH21" t="n">
        <v>420554.0229811671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6.9386</v>
      </c>
      <c r="E22" t="n">
        <v>14.41</v>
      </c>
      <c r="F22" t="n">
        <v>11.78</v>
      </c>
      <c r="G22" t="n">
        <v>117.78</v>
      </c>
      <c r="H22" t="n">
        <v>1.8</v>
      </c>
      <c r="I22" t="n">
        <v>6</v>
      </c>
      <c r="J22" t="n">
        <v>207.45</v>
      </c>
      <c r="K22" t="n">
        <v>52.44</v>
      </c>
      <c r="L22" t="n">
        <v>21</v>
      </c>
      <c r="M22" t="n">
        <v>4</v>
      </c>
      <c r="N22" t="n">
        <v>44</v>
      </c>
      <c r="O22" t="n">
        <v>25818.99</v>
      </c>
      <c r="P22" t="n">
        <v>145.18</v>
      </c>
      <c r="Q22" t="n">
        <v>194.63</v>
      </c>
      <c r="R22" t="n">
        <v>25.26</v>
      </c>
      <c r="S22" t="n">
        <v>17.82</v>
      </c>
      <c r="T22" t="n">
        <v>1563.25</v>
      </c>
      <c r="U22" t="n">
        <v>0.71</v>
      </c>
      <c r="V22" t="n">
        <v>0.77</v>
      </c>
      <c r="W22" t="n">
        <v>1.15</v>
      </c>
      <c r="X22" t="n">
        <v>0.09</v>
      </c>
      <c r="Y22" t="n">
        <v>0.5</v>
      </c>
      <c r="Z22" t="n">
        <v>10</v>
      </c>
      <c r="AA22" t="n">
        <v>337.8391628569484</v>
      </c>
      <c r="AB22" t="n">
        <v>462.2464470328425</v>
      </c>
      <c r="AC22" t="n">
        <v>418.1302948949903</v>
      </c>
      <c r="AD22" t="n">
        <v>337839.1628569484</v>
      </c>
      <c r="AE22" t="n">
        <v>462246.4470328425</v>
      </c>
      <c r="AF22" t="n">
        <v>3.088728950773037e-06</v>
      </c>
      <c r="AG22" t="n">
        <v>9.381510416666666</v>
      </c>
      <c r="AH22" t="n">
        <v>418130.2948949903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6.9361</v>
      </c>
      <c r="E23" t="n">
        <v>14.42</v>
      </c>
      <c r="F23" t="n">
        <v>11.78</v>
      </c>
      <c r="G23" t="n">
        <v>117.83</v>
      </c>
      <c r="H23" t="n">
        <v>1.87</v>
      </c>
      <c r="I23" t="n">
        <v>6</v>
      </c>
      <c r="J23" t="n">
        <v>209.05</v>
      </c>
      <c r="K23" t="n">
        <v>52.44</v>
      </c>
      <c r="L23" t="n">
        <v>22</v>
      </c>
      <c r="M23" t="n">
        <v>4</v>
      </c>
      <c r="N23" t="n">
        <v>44.6</v>
      </c>
      <c r="O23" t="n">
        <v>26016.35</v>
      </c>
      <c r="P23" t="n">
        <v>145.67</v>
      </c>
      <c r="Q23" t="n">
        <v>194.63</v>
      </c>
      <c r="R23" t="n">
        <v>25.47</v>
      </c>
      <c r="S23" t="n">
        <v>17.82</v>
      </c>
      <c r="T23" t="n">
        <v>1667.79</v>
      </c>
      <c r="U23" t="n">
        <v>0.7</v>
      </c>
      <c r="V23" t="n">
        <v>0.77</v>
      </c>
      <c r="W23" t="n">
        <v>1.14</v>
      </c>
      <c r="X23" t="n">
        <v>0.1</v>
      </c>
      <c r="Y23" t="n">
        <v>0.5</v>
      </c>
      <c r="Z23" t="n">
        <v>10</v>
      </c>
      <c r="AA23" t="n">
        <v>338.2797985659141</v>
      </c>
      <c r="AB23" t="n">
        <v>462.8493442493248</v>
      </c>
      <c r="AC23" t="n">
        <v>418.675652447303</v>
      </c>
      <c r="AD23" t="n">
        <v>338279.798565914</v>
      </c>
      <c r="AE23" t="n">
        <v>462849.3442493248</v>
      </c>
      <c r="AF23" t="n">
        <v>3.087616071751774e-06</v>
      </c>
      <c r="AG23" t="n">
        <v>9.388020833333334</v>
      </c>
      <c r="AH23" t="n">
        <v>418675.6524473031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6.9384</v>
      </c>
      <c r="E24" t="n">
        <v>14.41</v>
      </c>
      <c r="F24" t="n">
        <v>11.78</v>
      </c>
      <c r="G24" t="n">
        <v>117.79</v>
      </c>
      <c r="H24" t="n">
        <v>1.94</v>
      </c>
      <c r="I24" t="n">
        <v>6</v>
      </c>
      <c r="J24" t="n">
        <v>210.65</v>
      </c>
      <c r="K24" t="n">
        <v>52.44</v>
      </c>
      <c r="L24" t="n">
        <v>23</v>
      </c>
      <c r="M24" t="n">
        <v>4</v>
      </c>
      <c r="N24" t="n">
        <v>45.21</v>
      </c>
      <c r="O24" t="n">
        <v>26214.54</v>
      </c>
      <c r="P24" t="n">
        <v>145.33</v>
      </c>
      <c r="Q24" t="n">
        <v>194.63</v>
      </c>
      <c r="R24" t="n">
        <v>25.17</v>
      </c>
      <c r="S24" t="n">
        <v>17.82</v>
      </c>
      <c r="T24" t="n">
        <v>1517.33</v>
      </c>
      <c r="U24" t="n">
        <v>0.71</v>
      </c>
      <c r="V24" t="n">
        <v>0.77</v>
      </c>
      <c r="W24" t="n">
        <v>1.15</v>
      </c>
      <c r="X24" t="n">
        <v>0.09</v>
      </c>
      <c r="Y24" t="n">
        <v>0.5</v>
      </c>
      <c r="Z24" t="n">
        <v>10</v>
      </c>
      <c r="AA24" t="n">
        <v>337.9613052062646</v>
      </c>
      <c r="AB24" t="n">
        <v>462.4135675837171</v>
      </c>
      <c r="AC24" t="n">
        <v>418.2814656950446</v>
      </c>
      <c r="AD24" t="n">
        <v>337961.3052062646</v>
      </c>
      <c r="AE24" t="n">
        <v>462413.5675837171</v>
      </c>
      <c r="AF24" t="n">
        <v>3.088639920451336e-06</v>
      </c>
      <c r="AG24" t="n">
        <v>9.381510416666666</v>
      </c>
      <c r="AH24" t="n">
        <v>418281.4656950445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6.9333</v>
      </c>
      <c r="E25" t="n">
        <v>14.42</v>
      </c>
      <c r="F25" t="n">
        <v>11.79</v>
      </c>
      <c r="G25" t="n">
        <v>117.89</v>
      </c>
      <c r="H25" t="n">
        <v>2.01</v>
      </c>
      <c r="I25" t="n">
        <v>6</v>
      </c>
      <c r="J25" t="n">
        <v>212.27</v>
      </c>
      <c r="K25" t="n">
        <v>52.44</v>
      </c>
      <c r="L25" t="n">
        <v>24</v>
      </c>
      <c r="M25" t="n">
        <v>4</v>
      </c>
      <c r="N25" t="n">
        <v>45.82</v>
      </c>
      <c r="O25" t="n">
        <v>26413.56</v>
      </c>
      <c r="P25" t="n">
        <v>144.9</v>
      </c>
      <c r="Q25" t="n">
        <v>194.63</v>
      </c>
      <c r="R25" t="n">
        <v>25.54</v>
      </c>
      <c r="S25" t="n">
        <v>17.82</v>
      </c>
      <c r="T25" t="n">
        <v>1701.53</v>
      </c>
      <c r="U25" t="n">
        <v>0.7</v>
      </c>
      <c r="V25" t="n">
        <v>0.77</v>
      </c>
      <c r="W25" t="n">
        <v>1.15</v>
      </c>
      <c r="X25" t="n">
        <v>0.1</v>
      </c>
      <c r="Y25" t="n">
        <v>0.5</v>
      </c>
      <c r="Z25" t="n">
        <v>10</v>
      </c>
      <c r="AA25" t="n">
        <v>337.774264624135</v>
      </c>
      <c r="AB25" t="n">
        <v>462.1576504075993</v>
      </c>
      <c r="AC25" t="n">
        <v>418.0499728950334</v>
      </c>
      <c r="AD25" t="n">
        <v>337774.264624135</v>
      </c>
      <c r="AE25" t="n">
        <v>462157.6504075993</v>
      </c>
      <c r="AF25" t="n">
        <v>3.08636964724796e-06</v>
      </c>
      <c r="AG25" t="n">
        <v>9.388020833333334</v>
      </c>
      <c r="AH25" t="n">
        <v>418049.9728950334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6.9361</v>
      </c>
      <c r="E26" t="n">
        <v>14.42</v>
      </c>
      <c r="F26" t="n">
        <v>11.78</v>
      </c>
      <c r="G26" t="n">
        <v>117.83</v>
      </c>
      <c r="H26" t="n">
        <v>2.08</v>
      </c>
      <c r="I26" t="n">
        <v>6</v>
      </c>
      <c r="J26" t="n">
        <v>213.89</v>
      </c>
      <c r="K26" t="n">
        <v>52.44</v>
      </c>
      <c r="L26" t="n">
        <v>25</v>
      </c>
      <c r="M26" t="n">
        <v>4</v>
      </c>
      <c r="N26" t="n">
        <v>46.44</v>
      </c>
      <c r="O26" t="n">
        <v>26613.43</v>
      </c>
      <c r="P26" t="n">
        <v>144.27</v>
      </c>
      <c r="Q26" t="n">
        <v>194.63</v>
      </c>
      <c r="R26" t="n">
        <v>25.42</v>
      </c>
      <c r="S26" t="n">
        <v>17.82</v>
      </c>
      <c r="T26" t="n">
        <v>1642.08</v>
      </c>
      <c r="U26" t="n">
        <v>0.7</v>
      </c>
      <c r="V26" t="n">
        <v>0.77</v>
      </c>
      <c r="W26" t="n">
        <v>1.15</v>
      </c>
      <c r="X26" t="n">
        <v>0.1</v>
      </c>
      <c r="Y26" t="n">
        <v>0.5</v>
      </c>
      <c r="Z26" t="n">
        <v>10</v>
      </c>
      <c r="AA26" t="n">
        <v>337.1813798588968</v>
      </c>
      <c r="AB26" t="n">
        <v>461.3464393155706</v>
      </c>
      <c r="AC26" t="n">
        <v>417.316182651086</v>
      </c>
      <c r="AD26" t="n">
        <v>337181.3798588968</v>
      </c>
      <c r="AE26" t="n">
        <v>461346.4393155706</v>
      </c>
      <c r="AF26" t="n">
        <v>3.087616071751774e-06</v>
      </c>
      <c r="AG26" t="n">
        <v>9.388020833333334</v>
      </c>
      <c r="AH26" t="n">
        <v>417316.182651086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6.9611</v>
      </c>
      <c r="E27" t="n">
        <v>14.37</v>
      </c>
      <c r="F27" t="n">
        <v>11.77</v>
      </c>
      <c r="G27" t="n">
        <v>141.21</v>
      </c>
      <c r="H27" t="n">
        <v>2.14</v>
      </c>
      <c r="I27" t="n">
        <v>5</v>
      </c>
      <c r="J27" t="n">
        <v>215.51</v>
      </c>
      <c r="K27" t="n">
        <v>52.44</v>
      </c>
      <c r="L27" t="n">
        <v>26</v>
      </c>
      <c r="M27" t="n">
        <v>3</v>
      </c>
      <c r="N27" t="n">
        <v>47.07</v>
      </c>
      <c r="O27" t="n">
        <v>26814.17</v>
      </c>
      <c r="P27" t="n">
        <v>143.24</v>
      </c>
      <c r="Q27" t="n">
        <v>194.63</v>
      </c>
      <c r="R27" t="n">
        <v>24.98</v>
      </c>
      <c r="S27" t="n">
        <v>17.82</v>
      </c>
      <c r="T27" t="n">
        <v>1426.26</v>
      </c>
      <c r="U27" t="n">
        <v>0.71</v>
      </c>
      <c r="V27" t="n">
        <v>0.77</v>
      </c>
      <c r="W27" t="n">
        <v>1.14</v>
      </c>
      <c r="X27" t="n">
        <v>0.08</v>
      </c>
      <c r="Y27" t="n">
        <v>0.5</v>
      </c>
      <c r="Z27" t="n">
        <v>10</v>
      </c>
      <c r="AA27" t="n">
        <v>335.7830860061728</v>
      </c>
      <c r="AB27" t="n">
        <v>459.4332319779026</v>
      </c>
      <c r="AC27" t="n">
        <v>415.5855691365217</v>
      </c>
      <c r="AD27" t="n">
        <v>335783.0860061728</v>
      </c>
      <c r="AE27" t="n">
        <v>459433.2319779026</v>
      </c>
      <c r="AF27" t="n">
        <v>3.0987448619644e-06</v>
      </c>
      <c r="AG27" t="n">
        <v>9.35546875</v>
      </c>
      <c r="AH27" t="n">
        <v>415585.5691365217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6.9587</v>
      </c>
      <c r="E28" t="n">
        <v>14.37</v>
      </c>
      <c r="F28" t="n">
        <v>11.77</v>
      </c>
      <c r="G28" t="n">
        <v>141.27</v>
      </c>
      <c r="H28" t="n">
        <v>2.21</v>
      </c>
      <c r="I28" t="n">
        <v>5</v>
      </c>
      <c r="J28" t="n">
        <v>217.15</v>
      </c>
      <c r="K28" t="n">
        <v>52.44</v>
      </c>
      <c r="L28" t="n">
        <v>27</v>
      </c>
      <c r="M28" t="n">
        <v>3</v>
      </c>
      <c r="N28" t="n">
        <v>47.71</v>
      </c>
      <c r="O28" t="n">
        <v>27015.77</v>
      </c>
      <c r="P28" t="n">
        <v>144.25</v>
      </c>
      <c r="Q28" t="n">
        <v>194.63</v>
      </c>
      <c r="R28" t="n">
        <v>25</v>
      </c>
      <c r="S28" t="n">
        <v>17.82</v>
      </c>
      <c r="T28" t="n">
        <v>1438.56</v>
      </c>
      <c r="U28" t="n">
        <v>0.71</v>
      </c>
      <c r="V28" t="n">
        <v>0.77</v>
      </c>
      <c r="W28" t="n">
        <v>1.15</v>
      </c>
      <c r="X28" t="n">
        <v>0.09</v>
      </c>
      <c r="Y28" t="n">
        <v>0.5</v>
      </c>
      <c r="Z28" t="n">
        <v>10</v>
      </c>
      <c r="AA28" t="n">
        <v>336.6260003243081</v>
      </c>
      <c r="AB28" t="n">
        <v>460.5865445347303</v>
      </c>
      <c r="AC28" t="n">
        <v>416.6288111616102</v>
      </c>
      <c r="AD28" t="n">
        <v>336626.0003243081</v>
      </c>
      <c r="AE28" t="n">
        <v>460586.5445347303</v>
      </c>
      <c r="AF28" t="n">
        <v>3.097676498103989e-06</v>
      </c>
      <c r="AG28" t="n">
        <v>9.35546875</v>
      </c>
      <c r="AH28" t="n">
        <v>416628.8111616102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6.9603</v>
      </c>
      <c r="E29" t="n">
        <v>14.37</v>
      </c>
      <c r="F29" t="n">
        <v>11.77</v>
      </c>
      <c r="G29" t="n">
        <v>141.23</v>
      </c>
      <c r="H29" t="n">
        <v>2.27</v>
      </c>
      <c r="I29" t="n">
        <v>5</v>
      </c>
      <c r="J29" t="n">
        <v>218.79</v>
      </c>
      <c r="K29" t="n">
        <v>52.44</v>
      </c>
      <c r="L29" t="n">
        <v>28</v>
      </c>
      <c r="M29" t="n">
        <v>3</v>
      </c>
      <c r="N29" t="n">
        <v>48.35</v>
      </c>
      <c r="O29" t="n">
        <v>27218.26</v>
      </c>
      <c r="P29" t="n">
        <v>143.99</v>
      </c>
      <c r="Q29" t="n">
        <v>194.63</v>
      </c>
      <c r="R29" t="n">
        <v>25.02</v>
      </c>
      <c r="S29" t="n">
        <v>17.82</v>
      </c>
      <c r="T29" t="n">
        <v>1446</v>
      </c>
      <c r="U29" t="n">
        <v>0.71</v>
      </c>
      <c r="V29" t="n">
        <v>0.77</v>
      </c>
      <c r="W29" t="n">
        <v>1.14</v>
      </c>
      <c r="X29" t="n">
        <v>0.08</v>
      </c>
      <c r="Y29" t="n">
        <v>0.5</v>
      </c>
      <c r="Z29" t="n">
        <v>10</v>
      </c>
      <c r="AA29" t="n">
        <v>336.3871603750284</v>
      </c>
      <c r="AB29" t="n">
        <v>460.259753179251</v>
      </c>
      <c r="AC29" t="n">
        <v>416.3332083144433</v>
      </c>
      <c r="AD29" t="n">
        <v>336387.1603750284</v>
      </c>
      <c r="AE29" t="n">
        <v>460259.753179251</v>
      </c>
      <c r="AF29" t="n">
        <v>3.098388740677596e-06</v>
      </c>
      <c r="AG29" t="n">
        <v>9.35546875</v>
      </c>
      <c r="AH29" t="n">
        <v>416333.2083144433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6.9603</v>
      </c>
      <c r="E30" t="n">
        <v>14.37</v>
      </c>
      <c r="F30" t="n">
        <v>11.77</v>
      </c>
      <c r="G30" t="n">
        <v>141.23</v>
      </c>
      <c r="H30" t="n">
        <v>2.34</v>
      </c>
      <c r="I30" t="n">
        <v>5</v>
      </c>
      <c r="J30" t="n">
        <v>220.44</v>
      </c>
      <c r="K30" t="n">
        <v>52.44</v>
      </c>
      <c r="L30" t="n">
        <v>29</v>
      </c>
      <c r="M30" t="n">
        <v>3</v>
      </c>
      <c r="N30" t="n">
        <v>49</v>
      </c>
      <c r="O30" t="n">
        <v>27421.64</v>
      </c>
      <c r="P30" t="n">
        <v>143.57</v>
      </c>
      <c r="Q30" t="n">
        <v>194.63</v>
      </c>
      <c r="R30" t="n">
        <v>25.01</v>
      </c>
      <c r="S30" t="n">
        <v>17.82</v>
      </c>
      <c r="T30" t="n">
        <v>1445.08</v>
      </c>
      <c r="U30" t="n">
        <v>0.71</v>
      </c>
      <c r="V30" t="n">
        <v>0.77</v>
      </c>
      <c r="W30" t="n">
        <v>1.14</v>
      </c>
      <c r="X30" t="n">
        <v>0.08</v>
      </c>
      <c r="Y30" t="n">
        <v>0.5</v>
      </c>
      <c r="Z30" t="n">
        <v>10</v>
      </c>
      <c r="AA30" t="n">
        <v>336.0587804778799</v>
      </c>
      <c r="AB30" t="n">
        <v>459.8104493168739</v>
      </c>
      <c r="AC30" t="n">
        <v>415.9267853820895</v>
      </c>
      <c r="AD30" t="n">
        <v>336058.7804778799</v>
      </c>
      <c r="AE30" t="n">
        <v>459810.4493168739</v>
      </c>
      <c r="AF30" t="n">
        <v>3.098388740677596e-06</v>
      </c>
      <c r="AG30" t="n">
        <v>9.35546875</v>
      </c>
      <c r="AH30" t="n">
        <v>415926.7853820894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6.9665</v>
      </c>
      <c r="E31" t="n">
        <v>14.35</v>
      </c>
      <c r="F31" t="n">
        <v>11.76</v>
      </c>
      <c r="G31" t="n">
        <v>141.07</v>
      </c>
      <c r="H31" t="n">
        <v>2.4</v>
      </c>
      <c r="I31" t="n">
        <v>5</v>
      </c>
      <c r="J31" t="n">
        <v>222.1</v>
      </c>
      <c r="K31" t="n">
        <v>52.44</v>
      </c>
      <c r="L31" t="n">
        <v>30</v>
      </c>
      <c r="M31" t="n">
        <v>3</v>
      </c>
      <c r="N31" t="n">
        <v>49.65</v>
      </c>
      <c r="O31" t="n">
        <v>27625.93</v>
      </c>
      <c r="P31" t="n">
        <v>142.28</v>
      </c>
      <c r="Q31" t="n">
        <v>194.63</v>
      </c>
      <c r="R31" t="n">
        <v>24.62</v>
      </c>
      <c r="S31" t="n">
        <v>17.82</v>
      </c>
      <c r="T31" t="n">
        <v>1249.78</v>
      </c>
      <c r="U31" t="n">
        <v>0.72</v>
      </c>
      <c r="V31" t="n">
        <v>0.77</v>
      </c>
      <c r="W31" t="n">
        <v>1.14</v>
      </c>
      <c r="X31" t="n">
        <v>0.07000000000000001</v>
      </c>
      <c r="Y31" t="n">
        <v>0.5</v>
      </c>
      <c r="Z31" t="n">
        <v>10</v>
      </c>
      <c r="AA31" t="n">
        <v>334.8783912188055</v>
      </c>
      <c r="AB31" t="n">
        <v>458.1953886575093</v>
      </c>
      <c r="AC31" t="n">
        <v>414.4658638453027</v>
      </c>
      <c r="AD31" t="n">
        <v>334878.3912188055</v>
      </c>
      <c r="AE31" t="n">
        <v>458195.3886575093</v>
      </c>
      <c r="AF31" t="n">
        <v>3.101148680650328e-06</v>
      </c>
      <c r="AG31" t="n">
        <v>9.342447916666666</v>
      </c>
      <c r="AH31" t="n">
        <v>414465.8638453027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6.9637</v>
      </c>
      <c r="E32" t="n">
        <v>14.36</v>
      </c>
      <c r="F32" t="n">
        <v>11.76</v>
      </c>
      <c r="G32" t="n">
        <v>141.14</v>
      </c>
      <c r="H32" t="n">
        <v>2.46</v>
      </c>
      <c r="I32" t="n">
        <v>5</v>
      </c>
      <c r="J32" t="n">
        <v>223.76</v>
      </c>
      <c r="K32" t="n">
        <v>52.44</v>
      </c>
      <c r="L32" t="n">
        <v>31</v>
      </c>
      <c r="M32" t="n">
        <v>3</v>
      </c>
      <c r="N32" t="n">
        <v>50.32</v>
      </c>
      <c r="O32" t="n">
        <v>27831.27</v>
      </c>
      <c r="P32" t="n">
        <v>140.79</v>
      </c>
      <c r="Q32" t="n">
        <v>194.63</v>
      </c>
      <c r="R32" t="n">
        <v>24.75</v>
      </c>
      <c r="S32" t="n">
        <v>17.82</v>
      </c>
      <c r="T32" t="n">
        <v>1310.6</v>
      </c>
      <c r="U32" t="n">
        <v>0.72</v>
      </c>
      <c r="V32" t="n">
        <v>0.77</v>
      </c>
      <c r="W32" t="n">
        <v>1.14</v>
      </c>
      <c r="X32" t="n">
        <v>0.08</v>
      </c>
      <c r="Y32" t="n">
        <v>0.5</v>
      </c>
      <c r="Z32" t="n">
        <v>10</v>
      </c>
      <c r="AA32" t="n">
        <v>333.7754851853705</v>
      </c>
      <c r="AB32" t="n">
        <v>456.6863439657835</v>
      </c>
      <c r="AC32" t="n">
        <v>413.1008402609977</v>
      </c>
      <c r="AD32" t="n">
        <v>333775.4851853705</v>
      </c>
      <c r="AE32" t="n">
        <v>456686.3439657835</v>
      </c>
      <c r="AF32" t="n">
        <v>3.099902256146513e-06</v>
      </c>
      <c r="AG32" t="n">
        <v>9.348958333333334</v>
      </c>
      <c r="AH32" t="n">
        <v>413100.8402609977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6.9611</v>
      </c>
      <c r="E33" t="n">
        <v>14.37</v>
      </c>
      <c r="F33" t="n">
        <v>11.77</v>
      </c>
      <c r="G33" t="n">
        <v>141.21</v>
      </c>
      <c r="H33" t="n">
        <v>2.52</v>
      </c>
      <c r="I33" t="n">
        <v>5</v>
      </c>
      <c r="J33" t="n">
        <v>225.43</v>
      </c>
      <c r="K33" t="n">
        <v>52.44</v>
      </c>
      <c r="L33" t="n">
        <v>32</v>
      </c>
      <c r="M33" t="n">
        <v>3</v>
      </c>
      <c r="N33" t="n">
        <v>50.99</v>
      </c>
      <c r="O33" t="n">
        <v>28037.42</v>
      </c>
      <c r="P33" t="n">
        <v>140.49</v>
      </c>
      <c r="Q33" t="n">
        <v>194.63</v>
      </c>
      <c r="R33" t="n">
        <v>24.98</v>
      </c>
      <c r="S33" t="n">
        <v>17.82</v>
      </c>
      <c r="T33" t="n">
        <v>1428.88</v>
      </c>
      <c r="U33" t="n">
        <v>0.71</v>
      </c>
      <c r="V33" t="n">
        <v>0.77</v>
      </c>
      <c r="W33" t="n">
        <v>1.14</v>
      </c>
      <c r="X33" t="n">
        <v>0.08</v>
      </c>
      <c r="Y33" t="n">
        <v>0.5</v>
      </c>
      <c r="Z33" t="n">
        <v>10</v>
      </c>
      <c r="AA33" t="n">
        <v>333.6332266363698</v>
      </c>
      <c r="AB33" t="n">
        <v>456.4916995430364</v>
      </c>
      <c r="AC33" t="n">
        <v>412.9247724287725</v>
      </c>
      <c r="AD33" t="n">
        <v>333633.2266363698</v>
      </c>
      <c r="AE33" t="n">
        <v>456491.6995430364</v>
      </c>
      <c r="AF33" t="n">
        <v>3.0987448619644e-06</v>
      </c>
      <c r="AG33" t="n">
        <v>9.35546875</v>
      </c>
      <c r="AH33" t="n">
        <v>412924.7724287725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6.9933</v>
      </c>
      <c r="E34" t="n">
        <v>14.3</v>
      </c>
      <c r="F34" t="n">
        <v>11.74</v>
      </c>
      <c r="G34" t="n">
        <v>176.05</v>
      </c>
      <c r="H34" t="n">
        <v>2.58</v>
      </c>
      <c r="I34" t="n">
        <v>4</v>
      </c>
      <c r="J34" t="n">
        <v>227.11</v>
      </c>
      <c r="K34" t="n">
        <v>52.44</v>
      </c>
      <c r="L34" t="n">
        <v>33</v>
      </c>
      <c r="M34" t="n">
        <v>2</v>
      </c>
      <c r="N34" t="n">
        <v>51.67</v>
      </c>
      <c r="O34" t="n">
        <v>28244.51</v>
      </c>
      <c r="P34" t="n">
        <v>138.36</v>
      </c>
      <c r="Q34" t="n">
        <v>194.63</v>
      </c>
      <c r="R34" t="n">
        <v>24.02</v>
      </c>
      <c r="S34" t="n">
        <v>17.82</v>
      </c>
      <c r="T34" t="n">
        <v>952.3</v>
      </c>
      <c r="U34" t="n">
        <v>0.74</v>
      </c>
      <c r="V34" t="n">
        <v>0.77</v>
      </c>
      <c r="W34" t="n">
        <v>1.14</v>
      </c>
      <c r="X34" t="n">
        <v>0.05</v>
      </c>
      <c r="Y34" t="n">
        <v>0.5</v>
      </c>
      <c r="Z34" t="n">
        <v>10</v>
      </c>
      <c r="AA34" t="n">
        <v>331.1711025464286</v>
      </c>
      <c r="AB34" t="n">
        <v>453.1229127419301</v>
      </c>
      <c r="AC34" t="n">
        <v>409.8774979118417</v>
      </c>
      <c r="AD34" t="n">
        <v>331171.1025464286</v>
      </c>
      <c r="AE34" t="n">
        <v>453122.91274193</v>
      </c>
      <c r="AF34" t="n">
        <v>3.113078743758262e-06</v>
      </c>
      <c r="AG34" t="n">
        <v>9.309895833333334</v>
      </c>
      <c r="AH34" t="n">
        <v>409877.4979118417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6.9903</v>
      </c>
      <c r="E35" t="n">
        <v>14.31</v>
      </c>
      <c r="F35" t="n">
        <v>11.74</v>
      </c>
      <c r="G35" t="n">
        <v>176.14</v>
      </c>
      <c r="H35" t="n">
        <v>2.64</v>
      </c>
      <c r="I35" t="n">
        <v>4</v>
      </c>
      <c r="J35" t="n">
        <v>228.8</v>
      </c>
      <c r="K35" t="n">
        <v>52.44</v>
      </c>
      <c r="L35" t="n">
        <v>34</v>
      </c>
      <c r="M35" t="n">
        <v>2</v>
      </c>
      <c r="N35" t="n">
        <v>52.36</v>
      </c>
      <c r="O35" t="n">
        <v>28452.56</v>
      </c>
      <c r="P35" t="n">
        <v>139.12</v>
      </c>
      <c r="Q35" t="n">
        <v>194.63</v>
      </c>
      <c r="R35" t="n">
        <v>24.19</v>
      </c>
      <c r="S35" t="n">
        <v>17.82</v>
      </c>
      <c r="T35" t="n">
        <v>1039.57</v>
      </c>
      <c r="U35" t="n">
        <v>0.74</v>
      </c>
      <c r="V35" t="n">
        <v>0.77</v>
      </c>
      <c r="W35" t="n">
        <v>1.14</v>
      </c>
      <c r="X35" t="n">
        <v>0.06</v>
      </c>
      <c r="Y35" t="n">
        <v>0.5</v>
      </c>
      <c r="Z35" t="n">
        <v>10</v>
      </c>
      <c r="AA35" t="n">
        <v>331.8268061216302</v>
      </c>
      <c r="AB35" t="n">
        <v>454.0200753011212</v>
      </c>
      <c r="AC35" t="n">
        <v>410.6890365355593</v>
      </c>
      <c r="AD35" t="n">
        <v>331826.8061216302</v>
      </c>
      <c r="AE35" t="n">
        <v>454020.0753011212</v>
      </c>
      <c r="AF35" t="n">
        <v>3.111743288932748e-06</v>
      </c>
      <c r="AG35" t="n">
        <v>9.31640625</v>
      </c>
      <c r="AH35" t="n">
        <v>410689.0365355593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6.9892</v>
      </c>
      <c r="E36" t="n">
        <v>14.31</v>
      </c>
      <c r="F36" t="n">
        <v>11.74</v>
      </c>
      <c r="G36" t="n">
        <v>176.18</v>
      </c>
      <c r="H36" t="n">
        <v>2.7</v>
      </c>
      <c r="I36" t="n">
        <v>4</v>
      </c>
      <c r="J36" t="n">
        <v>230.49</v>
      </c>
      <c r="K36" t="n">
        <v>52.44</v>
      </c>
      <c r="L36" t="n">
        <v>35</v>
      </c>
      <c r="M36" t="n">
        <v>2</v>
      </c>
      <c r="N36" t="n">
        <v>53.05</v>
      </c>
      <c r="O36" t="n">
        <v>28661.58</v>
      </c>
      <c r="P36" t="n">
        <v>139.9</v>
      </c>
      <c r="Q36" t="n">
        <v>194.63</v>
      </c>
      <c r="R36" t="n">
        <v>24.27</v>
      </c>
      <c r="S36" t="n">
        <v>17.82</v>
      </c>
      <c r="T36" t="n">
        <v>1078.03</v>
      </c>
      <c r="U36" t="n">
        <v>0.73</v>
      </c>
      <c r="V36" t="n">
        <v>0.77</v>
      </c>
      <c r="W36" t="n">
        <v>1.14</v>
      </c>
      <c r="X36" t="n">
        <v>0.06</v>
      </c>
      <c r="Y36" t="n">
        <v>0.5</v>
      </c>
      <c r="Z36" t="n">
        <v>10</v>
      </c>
      <c r="AA36" t="n">
        <v>332.457721947877</v>
      </c>
      <c r="AB36" t="n">
        <v>454.8833221686338</v>
      </c>
      <c r="AC36" t="n">
        <v>411.469896333611</v>
      </c>
      <c r="AD36" t="n">
        <v>332457.721947877</v>
      </c>
      <c r="AE36" t="n">
        <v>454883.3221686338</v>
      </c>
      <c r="AF36" t="n">
        <v>3.111253622163392e-06</v>
      </c>
      <c r="AG36" t="n">
        <v>9.31640625</v>
      </c>
      <c r="AH36" t="n">
        <v>411469.896333611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6.9934</v>
      </c>
      <c r="E37" t="n">
        <v>14.3</v>
      </c>
      <c r="F37" t="n">
        <v>11.74</v>
      </c>
      <c r="G37" t="n">
        <v>176.05</v>
      </c>
      <c r="H37" t="n">
        <v>2.76</v>
      </c>
      <c r="I37" t="n">
        <v>4</v>
      </c>
      <c r="J37" t="n">
        <v>232.2</v>
      </c>
      <c r="K37" t="n">
        <v>52.44</v>
      </c>
      <c r="L37" t="n">
        <v>36</v>
      </c>
      <c r="M37" t="n">
        <v>2</v>
      </c>
      <c r="N37" t="n">
        <v>53.75</v>
      </c>
      <c r="O37" t="n">
        <v>28871.58</v>
      </c>
      <c r="P37" t="n">
        <v>140.32</v>
      </c>
      <c r="Q37" t="n">
        <v>194.63</v>
      </c>
      <c r="R37" t="n">
        <v>23.98</v>
      </c>
      <c r="S37" t="n">
        <v>17.82</v>
      </c>
      <c r="T37" t="n">
        <v>934.48</v>
      </c>
      <c r="U37" t="n">
        <v>0.74</v>
      </c>
      <c r="V37" t="n">
        <v>0.77</v>
      </c>
      <c r="W37" t="n">
        <v>1.14</v>
      </c>
      <c r="X37" t="n">
        <v>0.05</v>
      </c>
      <c r="Y37" t="n">
        <v>0.5</v>
      </c>
      <c r="Z37" t="n">
        <v>10</v>
      </c>
      <c r="AA37" t="n">
        <v>332.6941551748415</v>
      </c>
      <c r="AB37" t="n">
        <v>455.2068205404645</v>
      </c>
      <c r="AC37" t="n">
        <v>411.762520474867</v>
      </c>
      <c r="AD37" t="n">
        <v>332694.1551748415</v>
      </c>
      <c r="AE37" t="n">
        <v>455206.8205404645</v>
      </c>
      <c r="AF37" t="n">
        <v>3.113123258919113e-06</v>
      </c>
      <c r="AG37" t="n">
        <v>9.309895833333334</v>
      </c>
      <c r="AH37" t="n">
        <v>411762.520474867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6.9873</v>
      </c>
      <c r="E38" t="n">
        <v>14.31</v>
      </c>
      <c r="F38" t="n">
        <v>11.75</v>
      </c>
      <c r="G38" t="n">
        <v>176.23</v>
      </c>
      <c r="H38" t="n">
        <v>2.81</v>
      </c>
      <c r="I38" t="n">
        <v>4</v>
      </c>
      <c r="J38" t="n">
        <v>233.91</v>
      </c>
      <c r="K38" t="n">
        <v>52.44</v>
      </c>
      <c r="L38" t="n">
        <v>37</v>
      </c>
      <c r="M38" t="n">
        <v>2</v>
      </c>
      <c r="N38" t="n">
        <v>54.46</v>
      </c>
      <c r="O38" t="n">
        <v>29082.59</v>
      </c>
      <c r="P38" t="n">
        <v>140.53</v>
      </c>
      <c r="Q38" t="n">
        <v>194.66</v>
      </c>
      <c r="R38" t="n">
        <v>24.31</v>
      </c>
      <c r="S38" t="n">
        <v>17.82</v>
      </c>
      <c r="T38" t="n">
        <v>1098.41</v>
      </c>
      <c r="U38" t="n">
        <v>0.73</v>
      </c>
      <c r="V38" t="n">
        <v>0.77</v>
      </c>
      <c r="W38" t="n">
        <v>1.14</v>
      </c>
      <c r="X38" t="n">
        <v>0.06</v>
      </c>
      <c r="Y38" t="n">
        <v>0.5</v>
      </c>
      <c r="Z38" t="n">
        <v>10</v>
      </c>
      <c r="AA38" t="n">
        <v>333.0247451021656</v>
      </c>
      <c r="AB38" t="n">
        <v>455.6591482636275</v>
      </c>
      <c r="AC38" t="n">
        <v>412.1716786749773</v>
      </c>
      <c r="AD38" t="n">
        <v>333024.7451021656</v>
      </c>
      <c r="AE38" t="n">
        <v>455659.1482636274</v>
      </c>
      <c r="AF38" t="n">
        <v>3.110407834107232e-06</v>
      </c>
      <c r="AG38" t="n">
        <v>9.31640625</v>
      </c>
      <c r="AH38" t="n">
        <v>412171.6786749773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6.9906</v>
      </c>
      <c r="E39" t="n">
        <v>14.3</v>
      </c>
      <c r="F39" t="n">
        <v>11.74</v>
      </c>
      <c r="G39" t="n">
        <v>176.13</v>
      </c>
      <c r="H39" t="n">
        <v>2.87</v>
      </c>
      <c r="I39" t="n">
        <v>4</v>
      </c>
      <c r="J39" t="n">
        <v>235.63</v>
      </c>
      <c r="K39" t="n">
        <v>52.44</v>
      </c>
      <c r="L39" t="n">
        <v>38</v>
      </c>
      <c r="M39" t="n">
        <v>2</v>
      </c>
      <c r="N39" t="n">
        <v>55.18</v>
      </c>
      <c r="O39" t="n">
        <v>29294.6</v>
      </c>
      <c r="P39" t="n">
        <v>140.34</v>
      </c>
      <c r="Q39" t="n">
        <v>194.63</v>
      </c>
      <c r="R39" t="n">
        <v>24.18</v>
      </c>
      <c r="S39" t="n">
        <v>17.82</v>
      </c>
      <c r="T39" t="n">
        <v>1032.8</v>
      </c>
      <c r="U39" t="n">
        <v>0.74</v>
      </c>
      <c r="V39" t="n">
        <v>0.77</v>
      </c>
      <c r="W39" t="n">
        <v>1.14</v>
      </c>
      <c r="X39" t="n">
        <v>0.06</v>
      </c>
      <c r="Y39" t="n">
        <v>0.5</v>
      </c>
      <c r="Z39" t="n">
        <v>10</v>
      </c>
      <c r="AA39" t="n">
        <v>332.7701049974825</v>
      </c>
      <c r="AB39" t="n">
        <v>455.3107384384716</v>
      </c>
      <c r="AC39" t="n">
        <v>411.856520594538</v>
      </c>
      <c r="AD39" t="n">
        <v>332770.1049974825</v>
      </c>
      <c r="AE39" t="n">
        <v>455310.7384384716</v>
      </c>
      <c r="AF39" t="n">
        <v>3.111876834415298e-06</v>
      </c>
      <c r="AG39" t="n">
        <v>9.309895833333334</v>
      </c>
      <c r="AH39" t="n">
        <v>411856.520594538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6.9925</v>
      </c>
      <c r="E40" t="n">
        <v>14.3</v>
      </c>
      <c r="F40" t="n">
        <v>11.74</v>
      </c>
      <c r="G40" t="n">
        <v>176.07</v>
      </c>
      <c r="H40" t="n">
        <v>2.92</v>
      </c>
      <c r="I40" t="n">
        <v>4</v>
      </c>
      <c r="J40" t="n">
        <v>237.35</v>
      </c>
      <c r="K40" t="n">
        <v>52.44</v>
      </c>
      <c r="L40" t="n">
        <v>39</v>
      </c>
      <c r="M40" t="n">
        <v>2</v>
      </c>
      <c r="N40" t="n">
        <v>55.91</v>
      </c>
      <c r="O40" t="n">
        <v>29507.65</v>
      </c>
      <c r="P40" t="n">
        <v>140.12</v>
      </c>
      <c r="Q40" t="n">
        <v>194.63</v>
      </c>
      <c r="R40" t="n">
        <v>24.02</v>
      </c>
      <c r="S40" t="n">
        <v>17.82</v>
      </c>
      <c r="T40" t="n">
        <v>954.04</v>
      </c>
      <c r="U40" t="n">
        <v>0.74</v>
      </c>
      <c r="V40" t="n">
        <v>0.77</v>
      </c>
      <c r="W40" t="n">
        <v>1.14</v>
      </c>
      <c r="X40" t="n">
        <v>0.05</v>
      </c>
      <c r="Y40" t="n">
        <v>0.5</v>
      </c>
      <c r="Z40" t="n">
        <v>10</v>
      </c>
      <c r="AA40" t="n">
        <v>332.5579066072659</v>
      </c>
      <c r="AB40" t="n">
        <v>455.020399239445</v>
      </c>
      <c r="AC40" t="n">
        <v>411.5938909611729</v>
      </c>
      <c r="AD40" t="n">
        <v>332557.9066072659</v>
      </c>
      <c r="AE40" t="n">
        <v>455020.399239445</v>
      </c>
      <c r="AF40" t="n">
        <v>3.112722622471459e-06</v>
      </c>
      <c r="AG40" t="n">
        <v>9.309895833333334</v>
      </c>
      <c r="AH40" t="n">
        <v>411593.8909611729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6.9925</v>
      </c>
      <c r="E41" t="n">
        <v>14.3</v>
      </c>
      <c r="F41" t="n">
        <v>11.74</v>
      </c>
      <c r="G41" t="n">
        <v>176.07</v>
      </c>
      <c r="H41" t="n">
        <v>2.98</v>
      </c>
      <c r="I41" t="n">
        <v>4</v>
      </c>
      <c r="J41" t="n">
        <v>239.09</v>
      </c>
      <c r="K41" t="n">
        <v>52.44</v>
      </c>
      <c r="L41" t="n">
        <v>40</v>
      </c>
      <c r="M41" t="n">
        <v>2</v>
      </c>
      <c r="N41" t="n">
        <v>56.65</v>
      </c>
      <c r="O41" t="n">
        <v>29721.73</v>
      </c>
      <c r="P41" t="n">
        <v>139.31</v>
      </c>
      <c r="Q41" t="n">
        <v>194.63</v>
      </c>
      <c r="R41" t="n">
        <v>24.01</v>
      </c>
      <c r="S41" t="n">
        <v>17.82</v>
      </c>
      <c r="T41" t="n">
        <v>946.87</v>
      </c>
      <c r="U41" t="n">
        <v>0.74</v>
      </c>
      <c r="V41" t="n">
        <v>0.77</v>
      </c>
      <c r="W41" t="n">
        <v>1.14</v>
      </c>
      <c r="X41" t="n">
        <v>0.05</v>
      </c>
      <c r="Y41" t="n">
        <v>0.5</v>
      </c>
      <c r="Z41" t="n">
        <v>10</v>
      </c>
      <c r="AA41" t="n">
        <v>331.9275188433422</v>
      </c>
      <c r="AB41" t="n">
        <v>454.1578748900993</v>
      </c>
      <c r="AC41" t="n">
        <v>410.8136847251682</v>
      </c>
      <c r="AD41" t="n">
        <v>331927.5188433422</v>
      </c>
      <c r="AE41" t="n">
        <v>454157.8748900993</v>
      </c>
      <c r="AF41" t="n">
        <v>3.112722622471459e-06</v>
      </c>
      <c r="AG41" t="n">
        <v>9.309895833333334</v>
      </c>
      <c r="AH41" t="n">
        <v>410813.6847251682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7.0435</v>
      </c>
      <c r="E2" t="n">
        <v>14.2</v>
      </c>
      <c r="F2" t="n">
        <v>12.24</v>
      </c>
      <c r="G2" t="n">
        <v>26.23</v>
      </c>
      <c r="H2" t="n">
        <v>0.64</v>
      </c>
      <c r="I2" t="n">
        <v>28</v>
      </c>
      <c r="J2" t="n">
        <v>26.11</v>
      </c>
      <c r="K2" t="n">
        <v>12.1</v>
      </c>
      <c r="L2" t="n">
        <v>1</v>
      </c>
      <c r="M2" t="n">
        <v>25</v>
      </c>
      <c r="N2" t="n">
        <v>3.01</v>
      </c>
      <c r="O2" t="n">
        <v>3454.41</v>
      </c>
      <c r="P2" t="n">
        <v>37.11</v>
      </c>
      <c r="Q2" t="n">
        <v>194.65</v>
      </c>
      <c r="R2" t="n">
        <v>39.38</v>
      </c>
      <c r="S2" t="n">
        <v>17.82</v>
      </c>
      <c r="T2" t="n">
        <v>8513.610000000001</v>
      </c>
      <c r="U2" t="n">
        <v>0.45</v>
      </c>
      <c r="V2" t="n">
        <v>0.74</v>
      </c>
      <c r="W2" t="n">
        <v>1.19</v>
      </c>
      <c r="X2" t="n">
        <v>0.55</v>
      </c>
      <c r="Y2" t="n">
        <v>0.5</v>
      </c>
      <c r="Z2" t="n">
        <v>10</v>
      </c>
      <c r="AA2" t="n">
        <v>185.9498936244815</v>
      </c>
      <c r="AB2" t="n">
        <v>254.4248479872298</v>
      </c>
      <c r="AC2" t="n">
        <v>230.1428975829195</v>
      </c>
      <c r="AD2" t="n">
        <v>185949.8936244815</v>
      </c>
      <c r="AE2" t="n">
        <v>254424.8479872298</v>
      </c>
      <c r="AF2" t="n">
        <v>5.369782335026647e-06</v>
      </c>
      <c r="AG2" t="n">
        <v>9.244791666666666</v>
      </c>
      <c r="AH2" t="n">
        <v>230142.8975829195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7.1475</v>
      </c>
      <c r="E3" t="n">
        <v>13.99</v>
      </c>
      <c r="F3" t="n">
        <v>12.11</v>
      </c>
      <c r="G3" t="n">
        <v>34.6</v>
      </c>
      <c r="H3" t="n">
        <v>1.23</v>
      </c>
      <c r="I3" t="n">
        <v>21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35.94</v>
      </c>
      <c r="Q3" t="n">
        <v>194.65</v>
      </c>
      <c r="R3" t="n">
        <v>34.74</v>
      </c>
      <c r="S3" t="n">
        <v>17.82</v>
      </c>
      <c r="T3" t="n">
        <v>6225.97</v>
      </c>
      <c r="U3" t="n">
        <v>0.51</v>
      </c>
      <c r="V3" t="n">
        <v>0.75</v>
      </c>
      <c r="W3" t="n">
        <v>1.2</v>
      </c>
      <c r="X3" t="n">
        <v>0.42</v>
      </c>
      <c r="Y3" t="n">
        <v>0.5</v>
      </c>
      <c r="Z3" t="n">
        <v>10</v>
      </c>
      <c r="AA3" t="n">
        <v>175.2087813958575</v>
      </c>
      <c r="AB3" t="n">
        <v>239.7283843716059</v>
      </c>
      <c r="AC3" t="n">
        <v>216.8490438281499</v>
      </c>
      <c r="AD3" t="n">
        <v>175208.7813958575</v>
      </c>
      <c r="AE3" t="n">
        <v>239728.3843716059</v>
      </c>
      <c r="AF3" t="n">
        <v>5.449069246766943e-06</v>
      </c>
      <c r="AG3" t="n">
        <v>9.108072916666666</v>
      </c>
      <c r="AH3" t="n">
        <v>216849.0438281499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5.8086</v>
      </c>
      <c r="E2" t="n">
        <v>17.22</v>
      </c>
      <c r="F2" t="n">
        <v>13.44</v>
      </c>
      <c r="G2" t="n">
        <v>9.27</v>
      </c>
      <c r="H2" t="n">
        <v>0.18</v>
      </c>
      <c r="I2" t="n">
        <v>87</v>
      </c>
      <c r="J2" t="n">
        <v>98.70999999999999</v>
      </c>
      <c r="K2" t="n">
        <v>39.72</v>
      </c>
      <c r="L2" t="n">
        <v>1</v>
      </c>
      <c r="M2" t="n">
        <v>85</v>
      </c>
      <c r="N2" t="n">
        <v>12.99</v>
      </c>
      <c r="O2" t="n">
        <v>12407.75</v>
      </c>
      <c r="P2" t="n">
        <v>119.83</v>
      </c>
      <c r="Q2" t="n">
        <v>194.65</v>
      </c>
      <c r="R2" t="n">
        <v>76.78</v>
      </c>
      <c r="S2" t="n">
        <v>17.82</v>
      </c>
      <c r="T2" t="n">
        <v>26917.31</v>
      </c>
      <c r="U2" t="n">
        <v>0.23</v>
      </c>
      <c r="V2" t="n">
        <v>0.68</v>
      </c>
      <c r="W2" t="n">
        <v>1.28</v>
      </c>
      <c r="X2" t="n">
        <v>1.75</v>
      </c>
      <c r="Y2" t="n">
        <v>0.5</v>
      </c>
      <c r="Z2" t="n">
        <v>10</v>
      </c>
      <c r="AA2" t="n">
        <v>341.8960270444384</v>
      </c>
      <c r="AB2" t="n">
        <v>467.7972275903828</v>
      </c>
      <c r="AC2" t="n">
        <v>423.1513167466883</v>
      </c>
      <c r="AD2" t="n">
        <v>341896.0270444384</v>
      </c>
      <c r="AE2" t="n">
        <v>467797.2275903828</v>
      </c>
      <c r="AF2" t="n">
        <v>3.125309914834788e-06</v>
      </c>
      <c r="AG2" t="n">
        <v>11.2109375</v>
      </c>
      <c r="AH2" t="n">
        <v>423151.3167466883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6.5233</v>
      </c>
      <c r="E3" t="n">
        <v>15.33</v>
      </c>
      <c r="F3" t="n">
        <v>12.5</v>
      </c>
      <c r="G3" t="n">
        <v>18.29</v>
      </c>
      <c r="H3" t="n">
        <v>0.35</v>
      </c>
      <c r="I3" t="n">
        <v>41</v>
      </c>
      <c r="J3" t="n">
        <v>99.95</v>
      </c>
      <c r="K3" t="n">
        <v>39.72</v>
      </c>
      <c r="L3" t="n">
        <v>2</v>
      </c>
      <c r="M3" t="n">
        <v>39</v>
      </c>
      <c r="N3" t="n">
        <v>13.24</v>
      </c>
      <c r="O3" t="n">
        <v>12561.45</v>
      </c>
      <c r="P3" t="n">
        <v>110.2</v>
      </c>
      <c r="Q3" t="n">
        <v>194.67</v>
      </c>
      <c r="R3" t="n">
        <v>47.68</v>
      </c>
      <c r="S3" t="n">
        <v>17.82</v>
      </c>
      <c r="T3" t="n">
        <v>12597.51</v>
      </c>
      <c r="U3" t="n">
        <v>0.37</v>
      </c>
      <c r="V3" t="n">
        <v>0.73</v>
      </c>
      <c r="W3" t="n">
        <v>1.2</v>
      </c>
      <c r="X3" t="n">
        <v>0.8100000000000001</v>
      </c>
      <c r="Y3" t="n">
        <v>0.5</v>
      </c>
      <c r="Z3" t="n">
        <v>10</v>
      </c>
      <c r="AA3" t="n">
        <v>302.9652287163439</v>
      </c>
      <c r="AB3" t="n">
        <v>414.530391812277</v>
      </c>
      <c r="AC3" t="n">
        <v>374.9681930147714</v>
      </c>
      <c r="AD3" t="n">
        <v>302965.2287163439</v>
      </c>
      <c r="AE3" t="n">
        <v>414530.391812277</v>
      </c>
      <c r="AF3" t="n">
        <v>3.509853349764448e-06</v>
      </c>
      <c r="AG3" t="n">
        <v>9.98046875</v>
      </c>
      <c r="AH3" t="n">
        <v>374968.1930147714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6.7835</v>
      </c>
      <c r="E4" t="n">
        <v>14.74</v>
      </c>
      <c r="F4" t="n">
        <v>12.2</v>
      </c>
      <c r="G4" t="n">
        <v>27.11</v>
      </c>
      <c r="H4" t="n">
        <v>0.52</v>
      </c>
      <c r="I4" t="n">
        <v>27</v>
      </c>
      <c r="J4" t="n">
        <v>101.2</v>
      </c>
      <c r="K4" t="n">
        <v>39.72</v>
      </c>
      <c r="L4" t="n">
        <v>3</v>
      </c>
      <c r="M4" t="n">
        <v>25</v>
      </c>
      <c r="N4" t="n">
        <v>13.49</v>
      </c>
      <c r="O4" t="n">
        <v>12715.54</v>
      </c>
      <c r="P4" t="n">
        <v>106.2</v>
      </c>
      <c r="Q4" t="n">
        <v>194.63</v>
      </c>
      <c r="R4" t="n">
        <v>38.35</v>
      </c>
      <c r="S4" t="n">
        <v>17.82</v>
      </c>
      <c r="T4" t="n">
        <v>8001.01</v>
      </c>
      <c r="U4" t="n">
        <v>0.46</v>
      </c>
      <c r="V4" t="n">
        <v>0.74</v>
      </c>
      <c r="W4" t="n">
        <v>1.18</v>
      </c>
      <c r="X4" t="n">
        <v>0.51</v>
      </c>
      <c r="Y4" t="n">
        <v>0.5</v>
      </c>
      <c r="Z4" t="n">
        <v>10</v>
      </c>
      <c r="AA4" t="n">
        <v>283.3831680540129</v>
      </c>
      <c r="AB4" t="n">
        <v>387.7373525145303</v>
      </c>
      <c r="AC4" t="n">
        <v>350.7322437833349</v>
      </c>
      <c r="AD4" t="n">
        <v>283383.1680540129</v>
      </c>
      <c r="AE4" t="n">
        <v>387737.3525145303</v>
      </c>
      <c r="AF4" t="n">
        <v>3.649853632076883e-06</v>
      </c>
      <c r="AG4" t="n">
        <v>9.596354166666666</v>
      </c>
      <c r="AH4" t="n">
        <v>350732.2437833349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6.911</v>
      </c>
      <c r="E5" t="n">
        <v>14.47</v>
      </c>
      <c r="F5" t="n">
        <v>12.07</v>
      </c>
      <c r="G5" t="n">
        <v>36.21</v>
      </c>
      <c r="H5" t="n">
        <v>0.6899999999999999</v>
      </c>
      <c r="I5" t="n">
        <v>20</v>
      </c>
      <c r="J5" t="n">
        <v>102.45</v>
      </c>
      <c r="K5" t="n">
        <v>39.72</v>
      </c>
      <c r="L5" t="n">
        <v>4</v>
      </c>
      <c r="M5" t="n">
        <v>18</v>
      </c>
      <c r="N5" t="n">
        <v>13.74</v>
      </c>
      <c r="O5" t="n">
        <v>12870.03</v>
      </c>
      <c r="P5" t="n">
        <v>103.93</v>
      </c>
      <c r="Q5" t="n">
        <v>194.63</v>
      </c>
      <c r="R5" t="n">
        <v>34.33</v>
      </c>
      <c r="S5" t="n">
        <v>17.82</v>
      </c>
      <c r="T5" t="n">
        <v>6028.52</v>
      </c>
      <c r="U5" t="n">
        <v>0.52</v>
      </c>
      <c r="V5" t="n">
        <v>0.75</v>
      </c>
      <c r="W5" t="n">
        <v>1.17</v>
      </c>
      <c r="X5" t="n">
        <v>0.38</v>
      </c>
      <c r="Y5" t="n">
        <v>0.5</v>
      </c>
      <c r="Z5" t="n">
        <v>10</v>
      </c>
      <c r="AA5" t="n">
        <v>278.8801829293713</v>
      </c>
      <c r="AB5" t="n">
        <v>381.5761696093126</v>
      </c>
      <c r="AC5" t="n">
        <v>345.1590755273166</v>
      </c>
      <c r="AD5" t="n">
        <v>278880.1829293713</v>
      </c>
      <c r="AE5" t="n">
        <v>381576.1696093126</v>
      </c>
      <c r="AF5" t="n">
        <v>3.718454846507457e-06</v>
      </c>
      <c r="AG5" t="n">
        <v>9.420572916666666</v>
      </c>
      <c r="AH5" t="n">
        <v>345159.0755273167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6.9883</v>
      </c>
      <c r="E6" t="n">
        <v>14.31</v>
      </c>
      <c r="F6" t="n">
        <v>11.99</v>
      </c>
      <c r="G6" t="n">
        <v>44.97</v>
      </c>
      <c r="H6" t="n">
        <v>0.85</v>
      </c>
      <c r="I6" t="n">
        <v>16</v>
      </c>
      <c r="J6" t="n">
        <v>103.71</v>
      </c>
      <c r="K6" t="n">
        <v>39.72</v>
      </c>
      <c r="L6" t="n">
        <v>5</v>
      </c>
      <c r="M6" t="n">
        <v>14</v>
      </c>
      <c r="N6" t="n">
        <v>14</v>
      </c>
      <c r="O6" t="n">
        <v>13024.91</v>
      </c>
      <c r="P6" t="n">
        <v>101.91</v>
      </c>
      <c r="Q6" t="n">
        <v>194.63</v>
      </c>
      <c r="R6" t="n">
        <v>31.87</v>
      </c>
      <c r="S6" t="n">
        <v>17.82</v>
      </c>
      <c r="T6" t="n">
        <v>4819.87</v>
      </c>
      <c r="U6" t="n">
        <v>0.5600000000000001</v>
      </c>
      <c r="V6" t="n">
        <v>0.76</v>
      </c>
      <c r="W6" t="n">
        <v>1.17</v>
      </c>
      <c r="X6" t="n">
        <v>0.31</v>
      </c>
      <c r="Y6" t="n">
        <v>0.5</v>
      </c>
      <c r="Z6" t="n">
        <v>10</v>
      </c>
      <c r="AA6" t="n">
        <v>275.8260584551437</v>
      </c>
      <c r="AB6" t="n">
        <v>377.3973817652119</v>
      </c>
      <c r="AC6" t="n">
        <v>341.3791053300914</v>
      </c>
      <c r="AD6" t="n">
        <v>275826.0584551437</v>
      </c>
      <c r="AE6" t="n">
        <v>377397.3817652119</v>
      </c>
      <c r="AF6" t="n">
        <v>3.760046014158308e-06</v>
      </c>
      <c r="AG6" t="n">
        <v>9.31640625</v>
      </c>
      <c r="AH6" t="n">
        <v>341379.1053300914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7.0516</v>
      </c>
      <c r="E7" t="n">
        <v>14.18</v>
      </c>
      <c r="F7" t="n">
        <v>11.93</v>
      </c>
      <c r="G7" t="n">
        <v>55.04</v>
      </c>
      <c r="H7" t="n">
        <v>1.01</v>
      </c>
      <c r="I7" t="n">
        <v>13</v>
      </c>
      <c r="J7" t="n">
        <v>104.97</v>
      </c>
      <c r="K7" t="n">
        <v>39.72</v>
      </c>
      <c r="L7" t="n">
        <v>6</v>
      </c>
      <c r="M7" t="n">
        <v>11</v>
      </c>
      <c r="N7" t="n">
        <v>14.25</v>
      </c>
      <c r="O7" t="n">
        <v>13180.19</v>
      </c>
      <c r="P7" t="n">
        <v>99.95999999999999</v>
      </c>
      <c r="Q7" t="n">
        <v>194.63</v>
      </c>
      <c r="R7" t="n">
        <v>29.77</v>
      </c>
      <c r="S7" t="n">
        <v>17.82</v>
      </c>
      <c r="T7" t="n">
        <v>3783.64</v>
      </c>
      <c r="U7" t="n">
        <v>0.6</v>
      </c>
      <c r="V7" t="n">
        <v>0.76</v>
      </c>
      <c r="W7" t="n">
        <v>1.16</v>
      </c>
      <c r="X7" t="n">
        <v>0.24</v>
      </c>
      <c r="Y7" t="n">
        <v>0.5</v>
      </c>
      <c r="Z7" t="n">
        <v>10</v>
      </c>
      <c r="AA7" t="n">
        <v>262.5179880925836</v>
      </c>
      <c r="AB7" t="n">
        <v>359.1886927845291</v>
      </c>
      <c r="AC7" t="n">
        <v>324.9082280696693</v>
      </c>
      <c r="AD7" t="n">
        <v>262517.9880925836</v>
      </c>
      <c r="AE7" t="n">
        <v>359188.6927845291</v>
      </c>
      <c r="AF7" t="n">
        <v>3.79410449944031e-06</v>
      </c>
      <c r="AG7" t="n">
        <v>9.231770833333334</v>
      </c>
      <c r="AH7" t="n">
        <v>324908.2280696693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7.073</v>
      </c>
      <c r="E8" t="n">
        <v>14.14</v>
      </c>
      <c r="F8" t="n">
        <v>11.9</v>
      </c>
      <c r="G8" t="n">
        <v>59.52</v>
      </c>
      <c r="H8" t="n">
        <v>1.16</v>
      </c>
      <c r="I8" t="n">
        <v>12</v>
      </c>
      <c r="J8" t="n">
        <v>106.23</v>
      </c>
      <c r="K8" t="n">
        <v>39.72</v>
      </c>
      <c r="L8" t="n">
        <v>7</v>
      </c>
      <c r="M8" t="n">
        <v>10</v>
      </c>
      <c r="N8" t="n">
        <v>14.52</v>
      </c>
      <c r="O8" t="n">
        <v>13335.87</v>
      </c>
      <c r="P8" t="n">
        <v>98.3</v>
      </c>
      <c r="Q8" t="n">
        <v>194.64</v>
      </c>
      <c r="R8" t="n">
        <v>29.04</v>
      </c>
      <c r="S8" t="n">
        <v>17.82</v>
      </c>
      <c r="T8" t="n">
        <v>3420.98</v>
      </c>
      <c r="U8" t="n">
        <v>0.61</v>
      </c>
      <c r="V8" t="n">
        <v>0.76</v>
      </c>
      <c r="W8" t="n">
        <v>1.16</v>
      </c>
      <c r="X8" t="n">
        <v>0.22</v>
      </c>
      <c r="Y8" t="n">
        <v>0.5</v>
      </c>
      <c r="Z8" t="n">
        <v>10</v>
      </c>
      <c r="AA8" t="n">
        <v>260.8321857298919</v>
      </c>
      <c r="AB8" t="n">
        <v>356.8821036195429</v>
      </c>
      <c r="AC8" t="n">
        <v>322.8217765372712</v>
      </c>
      <c r="AD8" t="n">
        <v>260832.1857298918</v>
      </c>
      <c r="AE8" t="n">
        <v>356882.1036195429</v>
      </c>
      <c r="AF8" t="n">
        <v>3.805618742489835e-06</v>
      </c>
      <c r="AG8" t="n">
        <v>9.205729166666666</v>
      </c>
      <c r="AH8" t="n">
        <v>322821.7765372712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7.115</v>
      </c>
      <c r="E9" t="n">
        <v>14.05</v>
      </c>
      <c r="F9" t="n">
        <v>11.86</v>
      </c>
      <c r="G9" t="n">
        <v>71.17</v>
      </c>
      <c r="H9" t="n">
        <v>1.31</v>
      </c>
      <c r="I9" t="n">
        <v>10</v>
      </c>
      <c r="J9" t="n">
        <v>107.5</v>
      </c>
      <c r="K9" t="n">
        <v>39.72</v>
      </c>
      <c r="L9" t="n">
        <v>8</v>
      </c>
      <c r="M9" t="n">
        <v>8</v>
      </c>
      <c r="N9" t="n">
        <v>14.78</v>
      </c>
      <c r="O9" t="n">
        <v>13491.96</v>
      </c>
      <c r="P9" t="n">
        <v>96.56999999999999</v>
      </c>
      <c r="Q9" t="n">
        <v>194.63</v>
      </c>
      <c r="R9" t="n">
        <v>27.91</v>
      </c>
      <c r="S9" t="n">
        <v>17.82</v>
      </c>
      <c r="T9" t="n">
        <v>2868.96</v>
      </c>
      <c r="U9" t="n">
        <v>0.64</v>
      </c>
      <c r="V9" t="n">
        <v>0.77</v>
      </c>
      <c r="W9" t="n">
        <v>1.15</v>
      </c>
      <c r="X9" t="n">
        <v>0.17</v>
      </c>
      <c r="Y9" t="n">
        <v>0.5</v>
      </c>
      <c r="Z9" t="n">
        <v>10</v>
      </c>
      <c r="AA9" t="n">
        <v>258.7714059175132</v>
      </c>
      <c r="AB9" t="n">
        <v>354.0624537650576</v>
      </c>
      <c r="AC9" t="n">
        <v>320.2712301074945</v>
      </c>
      <c r="AD9" t="n">
        <v>258771.4059175132</v>
      </c>
      <c r="AE9" t="n">
        <v>354062.4537650576</v>
      </c>
      <c r="AF9" t="n">
        <v>3.828216789596377e-06</v>
      </c>
      <c r="AG9" t="n">
        <v>9.147135416666666</v>
      </c>
      <c r="AH9" t="n">
        <v>320271.2301074946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7.1293</v>
      </c>
      <c r="E10" t="n">
        <v>14.03</v>
      </c>
      <c r="F10" t="n">
        <v>11.85</v>
      </c>
      <c r="G10" t="n">
        <v>79.02</v>
      </c>
      <c r="H10" t="n">
        <v>1.46</v>
      </c>
      <c r="I10" t="n">
        <v>9</v>
      </c>
      <c r="J10" t="n">
        <v>108.77</v>
      </c>
      <c r="K10" t="n">
        <v>39.72</v>
      </c>
      <c r="L10" t="n">
        <v>9</v>
      </c>
      <c r="M10" t="n">
        <v>7</v>
      </c>
      <c r="N10" t="n">
        <v>15.05</v>
      </c>
      <c r="O10" t="n">
        <v>13648.58</v>
      </c>
      <c r="P10" t="n">
        <v>96.17</v>
      </c>
      <c r="Q10" t="n">
        <v>194.63</v>
      </c>
      <c r="R10" t="n">
        <v>27.58</v>
      </c>
      <c r="S10" t="n">
        <v>17.82</v>
      </c>
      <c r="T10" t="n">
        <v>2706.65</v>
      </c>
      <c r="U10" t="n">
        <v>0.65</v>
      </c>
      <c r="V10" t="n">
        <v>0.77</v>
      </c>
      <c r="W10" t="n">
        <v>1.15</v>
      </c>
      <c r="X10" t="n">
        <v>0.17</v>
      </c>
      <c r="Y10" t="n">
        <v>0.5</v>
      </c>
      <c r="Z10" t="n">
        <v>10</v>
      </c>
      <c r="AA10" t="n">
        <v>258.229088061394</v>
      </c>
      <c r="AB10" t="n">
        <v>353.32043054894</v>
      </c>
      <c r="AC10" t="n">
        <v>319.6000245456871</v>
      </c>
      <c r="AD10" t="n">
        <v>258229.088061394</v>
      </c>
      <c r="AE10" t="n">
        <v>353320.43054894</v>
      </c>
      <c r="AF10" t="n">
        <v>3.835910886587414e-06</v>
      </c>
      <c r="AG10" t="n">
        <v>9.134114583333334</v>
      </c>
      <c r="AH10" t="n">
        <v>319600.0245456871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7.1599</v>
      </c>
      <c r="E11" t="n">
        <v>13.97</v>
      </c>
      <c r="F11" t="n">
        <v>11.81</v>
      </c>
      <c r="G11" t="n">
        <v>88.61</v>
      </c>
      <c r="H11" t="n">
        <v>1.6</v>
      </c>
      <c r="I11" t="n">
        <v>8</v>
      </c>
      <c r="J11" t="n">
        <v>110.04</v>
      </c>
      <c r="K11" t="n">
        <v>39.72</v>
      </c>
      <c r="L11" t="n">
        <v>10</v>
      </c>
      <c r="M11" t="n">
        <v>6</v>
      </c>
      <c r="N11" t="n">
        <v>15.32</v>
      </c>
      <c r="O11" t="n">
        <v>13805.5</v>
      </c>
      <c r="P11" t="n">
        <v>93.40000000000001</v>
      </c>
      <c r="Q11" t="n">
        <v>194.63</v>
      </c>
      <c r="R11" t="n">
        <v>26.42</v>
      </c>
      <c r="S11" t="n">
        <v>17.82</v>
      </c>
      <c r="T11" t="n">
        <v>2132.02</v>
      </c>
      <c r="U11" t="n">
        <v>0.67</v>
      </c>
      <c r="V11" t="n">
        <v>0.77</v>
      </c>
      <c r="W11" t="n">
        <v>1.15</v>
      </c>
      <c r="X11" t="n">
        <v>0.13</v>
      </c>
      <c r="Y11" t="n">
        <v>0.5</v>
      </c>
      <c r="Z11" t="n">
        <v>10</v>
      </c>
      <c r="AA11" t="n">
        <v>255.5724548303768</v>
      </c>
      <c r="AB11" t="n">
        <v>349.6855077597106</v>
      </c>
      <c r="AC11" t="n">
        <v>316.3120136859208</v>
      </c>
      <c r="AD11" t="n">
        <v>255572.4548303768</v>
      </c>
      <c r="AE11" t="n">
        <v>349685.5077597105</v>
      </c>
      <c r="AF11" t="n">
        <v>3.852375178050753e-06</v>
      </c>
      <c r="AG11" t="n">
        <v>9.095052083333334</v>
      </c>
      <c r="AH11" t="n">
        <v>316312.0136859207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7.1792</v>
      </c>
      <c r="E12" t="n">
        <v>13.93</v>
      </c>
      <c r="F12" t="n">
        <v>11.8</v>
      </c>
      <c r="G12" t="n">
        <v>101.12</v>
      </c>
      <c r="H12" t="n">
        <v>1.74</v>
      </c>
      <c r="I12" t="n">
        <v>7</v>
      </c>
      <c r="J12" t="n">
        <v>111.32</v>
      </c>
      <c r="K12" t="n">
        <v>39.72</v>
      </c>
      <c r="L12" t="n">
        <v>11</v>
      </c>
      <c r="M12" t="n">
        <v>5</v>
      </c>
      <c r="N12" t="n">
        <v>15.6</v>
      </c>
      <c r="O12" t="n">
        <v>13962.83</v>
      </c>
      <c r="P12" t="n">
        <v>91.58</v>
      </c>
      <c r="Q12" t="n">
        <v>194.64</v>
      </c>
      <c r="R12" t="n">
        <v>25.82</v>
      </c>
      <c r="S12" t="n">
        <v>17.82</v>
      </c>
      <c r="T12" t="n">
        <v>1840.26</v>
      </c>
      <c r="U12" t="n">
        <v>0.6899999999999999</v>
      </c>
      <c r="V12" t="n">
        <v>0.77</v>
      </c>
      <c r="W12" t="n">
        <v>1.15</v>
      </c>
      <c r="X12" t="n">
        <v>0.11</v>
      </c>
      <c r="Y12" t="n">
        <v>0.5</v>
      </c>
      <c r="Z12" t="n">
        <v>10</v>
      </c>
      <c r="AA12" t="n">
        <v>253.8929502604544</v>
      </c>
      <c r="AB12" t="n">
        <v>347.3875355126316</v>
      </c>
      <c r="AC12" t="n">
        <v>314.233356684878</v>
      </c>
      <c r="AD12" t="n">
        <v>253892.9502604544</v>
      </c>
      <c r="AE12" t="n">
        <v>347387.5355126316</v>
      </c>
      <c r="AF12" t="n">
        <v>3.862759518744948e-06</v>
      </c>
      <c r="AG12" t="n">
        <v>9.069010416666666</v>
      </c>
      <c r="AH12" t="n">
        <v>314233.356684878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7.174</v>
      </c>
      <c r="E13" t="n">
        <v>13.94</v>
      </c>
      <c r="F13" t="n">
        <v>11.81</v>
      </c>
      <c r="G13" t="n">
        <v>101.2</v>
      </c>
      <c r="H13" t="n">
        <v>1.88</v>
      </c>
      <c r="I13" t="n">
        <v>7</v>
      </c>
      <c r="J13" t="n">
        <v>112.59</v>
      </c>
      <c r="K13" t="n">
        <v>39.72</v>
      </c>
      <c r="L13" t="n">
        <v>12</v>
      </c>
      <c r="M13" t="n">
        <v>5</v>
      </c>
      <c r="N13" t="n">
        <v>15.88</v>
      </c>
      <c r="O13" t="n">
        <v>14120.58</v>
      </c>
      <c r="P13" t="n">
        <v>91.05</v>
      </c>
      <c r="Q13" t="n">
        <v>194.66</v>
      </c>
      <c r="R13" t="n">
        <v>26.22</v>
      </c>
      <c r="S13" t="n">
        <v>17.82</v>
      </c>
      <c r="T13" t="n">
        <v>2035.8</v>
      </c>
      <c r="U13" t="n">
        <v>0.68</v>
      </c>
      <c r="V13" t="n">
        <v>0.77</v>
      </c>
      <c r="W13" t="n">
        <v>1.15</v>
      </c>
      <c r="X13" t="n">
        <v>0.12</v>
      </c>
      <c r="Y13" t="n">
        <v>0.5</v>
      </c>
      <c r="Z13" t="n">
        <v>10</v>
      </c>
      <c r="AA13" t="n">
        <v>253.5896175365916</v>
      </c>
      <c r="AB13" t="n">
        <v>346.9725022977476</v>
      </c>
      <c r="AC13" t="n">
        <v>313.8579336575195</v>
      </c>
      <c r="AD13" t="n">
        <v>253589.6175365917</v>
      </c>
      <c r="AE13" t="n">
        <v>346972.5022977475</v>
      </c>
      <c r="AF13" t="n">
        <v>3.859961665293663e-06</v>
      </c>
      <c r="AG13" t="n">
        <v>9.075520833333334</v>
      </c>
      <c r="AH13" t="n">
        <v>313857.9336575195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7.1964</v>
      </c>
      <c r="E14" t="n">
        <v>13.9</v>
      </c>
      <c r="F14" t="n">
        <v>11.78</v>
      </c>
      <c r="G14" t="n">
        <v>117.84</v>
      </c>
      <c r="H14" t="n">
        <v>2.01</v>
      </c>
      <c r="I14" t="n">
        <v>6</v>
      </c>
      <c r="J14" t="n">
        <v>113.88</v>
      </c>
      <c r="K14" t="n">
        <v>39.72</v>
      </c>
      <c r="L14" t="n">
        <v>13</v>
      </c>
      <c r="M14" t="n">
        <v>4</v>
      </c>
      <c r="N14" t="n">
        <v>16.16</v>
      </c>
      <c r="O14" t="n">
        <v>14278.75</v>
      </c>
      <c r="P14" t="n">
        <v>88.67</v>
      </c>
      <c r="Q14" t="n">
        <v>194.63</v>
      </c>
      <c r="R14" t="n">
        <v>25.41</v>
      </c>
      <c r="S14" t="n">
        <v>17.82</v>
      </c>
      <c r="T14" t="n">
        <v>1637.22</v>
      </c>
      <c r="U14" t="n">
        <v>0.7</v>
      </c>
      <c r="V14" t="n">
        <v>0.77</v>
      </c>
      <c r="W14" t="n">
        <v>1.15</v>
      </c>
      <c r="X14" t="n">
        <v>0.1</v>
      </c>
      <c r="Y14" t="n">
        <v>0.5</v>
      </c>
      <c r="Z14" t="n">
        <v>10</v>
      </c>
      <c r="AA14" t="n">
        <v>251.400925470728</v>
      </c>
      <c r="AB14" t="n">
        <v>343.9778372549552</v>
      </c>
      <c r="AC14" t="n">
        <v>311.1490752433716</v>
      </c>
      <c r="AD14" t="n">
        <v>251400.925470728</v>
      </c>
      <c r="AE14" t="n">
        <v>343977.8372549552</v>
      </c>
      <c r="AF14" t="n">
        <v>3.872013957083818e-06</v>
      </c>
      <c r="AG14" t="n">
        <v>9.049479166666666</v>
      </c>
      <c r="AH14" t="n">
        <v>311149.0752433716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7.1996</v>
      </c>
      <c r="E15" t="n">
        <v>13.89</v>
      </c>
      <c r="F15" t="n">
        <v>11.78</v>
      </c>
      <c r="G15" t="n">
        <v>117.78</v>
      </c>
      <c r="H15" t="n">
        <v>2.14</v>
      </c>
      <c r="I15" t="n">
        <v>6</v>
      </c>
      <c r="J15" t="n">
        <v>115.16</v>
      </c>
      <c r="K15" t="n">
        <v>39.72</v>
      </c>
      <c r="L15" t="n">
        <v>14</v>
      </c>
      <c r="M15" t="n">
        <v>2</v>
      </c>
      <c r="N15" t="n">
        <v>16.45</v>
      </c>
      <c r="O15" t="n">
        <v>14437.35</v>
      </c>
      <c r="P15" t="n">
        <v>88.94</v>
      </c>
      <c r="Q15" t="n">
        <v>194.63</v>
      </c>
      <c r="R15" t="n">
        <v>25.23</v>
      </c>
      <c r="S15" t="n">
        <v>17.82</v>
      </c>
      <c r="T15" t="n">
        <v>1548.27</v>
      </c>
      <c r="U15" t="n">
        <v>0.71</v>
      </c>
      <c r="V15" t="n">
        <v>0.77</v>
      </c>
      <c r="W15" t="n">
        <v>1.15</v>
      </c>
      <c r="X15" t="n">
        <v>0.09</v>
      </c>
      <c r="Y15" t="n">
        <v>0.5</v>
      </c>
      <c r="Z15" t="n">
        <v>10</v>
      </c>
      <c r="AA15" t="n">
        <v>251.5615892911637</v>
      </c>
      <c r="AB15" t="n">
        <v>344.1976645820627</v>
      </c>
      <c r="AC15" t="n">
        <v>311.3479225589095</v>
      </c>
      <c r="AD15" t="n">
        <v>251561.5892911637</v>
      </c>
      <c r="AE15" t="n">
        <v>344197.6645820626</v>
      </c>
      <c r="AF15" t="n">
        <v>3.873735713053841e-06</v>
      </c>
      <c r="AG15" t="n">
        <v>9.04296875</v>
      </c>
      <c r="AH15" t="n">
        <v>311347.9225589096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7.1987</v>
      </c>
      <c r="E16" t="n">
        <v>13.89</v>
      </c>
      <c r="F16" t="n">
        <v>11.78</v>
      </c>
      <c r="G16" t="n">
        <v>117.8</v>
      </c>
      <c r="H16" t="n">
        <v>2.27</v>
      </c>
      <c r="I16" t="n">
        <v>6</v>
      </c>
      <c r="J16" t="n">
        <v>116.45</v>
      </c>
      <c r="K16" t="n">
        <v>39.72</v>
      </c>
      <c r="L16" t="n">
        <v>15</v>
      </c>
      <c r="M16" t="n">
        <v>1</v>
      </c>
      <c r="N16" t="n">
        <v>16.74</v>
      </c>
      <c r="O16" t="n">
        <v>14596.38</v>
      </c>
      <c r="P16" t="n">
        <v>88.93000000000001</v>
      </c>
      <c r="Q16" t="n">
        <v>194.63</v>
      </c>
      <c r="R16" t="n">
        <v>25.19</v>
      </c>
      <c r="S16" t="n">
        <v>17.82</v>
      </c>
      <c r="T16" t="n">
        <v>1527.23</v>
      </c>
      <c r="U16" t="n">
        <v>0.71</v>
      </c>
      <c r="V16" t="n">
        <v>0.77</v>
      </c>
      <c r="W16" t="n">
        <v>1.15</v>
      </c>
      <c r="X16" t="n">
        <v>0.09</v>
      </c>
      <c r="Y16" t="n">
        <v>0.5</v>
      </c>
      <c r="Z16" t="n">
        <v>10</v>
      </c>
      <c r="AA16" t="n">
        <v>251.5662634099275</v>
      </c>
      <c r="AB16" t="n">
        <v>344.2040599175629</v>
      </c>
      <c r="AC16" t="n">
        <v>311.3537075325655</v>
      </c>
      <c r="AD16" t="n">
        <v>251566.2634099275</v>
      </c>
      <c r="AE16" t="n">
        <v>344204.0599175629</v>
      </c>
      <c r="AF16" t="n">
        <v>3.873251469187271e-06</v>
      </c>
      <c r="AG16" t="n">
        <v>9.04296875</v>
      </c>
      <c r="AH16" t="n">
        <v>311353.7075325655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7.1974</v>
      </c>
      <c r="E17" t="n">
        <v>13.89</v>
      </c>
      <c r="F17" t="n">
        <v>11.78</v>
      </c>
      <c r="G17" t="n">
        <v>117.83</v>
      </c>
      <c r="H17" t="n">
        <v>2.4</v>
      </c>
      <c r="I17" t="n">
        <v>6</v>
      </c>
      <c r="J17" t="n">
        <v>117.75</v>
      </c>
      <c r="K17" t="n">
        <v>39.72</v>
      </c>
      <c r="L17" t="n">
        <v>16</v>
      </c>
      <c r="M17" t="n">
        <v>0</v>
      </c>
      <c r="N17" t="n">
        <v>17.03</v>
      </c>
      <c r="O17" t="n">
        <v>14755.84</v>
      </c>
      <c r="P17" t="n">
        <v>89.64</v>
      </c>
      <c r="Q17" t="n">
        <v>194.63</v>
      </c>
      <c r="R17" t="n">
        <v>25.22</v>
      </c>
      <c r="S17" t="n">
        <v>17.82</v>
      </c>
      <c r="T17" t="n">
        <v>1542.68</v>
      </c>
      <c r="U17" t="n">
        <v>0.71</v>
      </c>
      <c r="V17" t="n">
        <v>0.77</v>
      </c>
      <c r="W17" t="n">
        <v>1.15</v>
      </c>
      <c r="X17" t="n">
        <v>0.1</v>
      </c>
      <c r="Y17" t="n">
        <v>0.5</v>
      </c>
      <c r="Z17" t="n">
        <v>10</v>
      </c>
      <c r="AA17" t="n">
        <v>252.1207698685475</v>
      </c>
      <c r="AB17" t="n">
        <v>344.9627601173447</v>
      </c>
      <c r="AC17" t="n">
        <v>312.0399984501229</v>
      </c>
      <c r="AD17" t="n">
        <v>252120.7698685474</v>
      </c>
      <c r="AE17" t="n">
        <v>344962.7601173447</v>
      </c>
      <c r="AF17" t="n">
        <v>3.87255200582445e-06</v>
      </c>
      <c r="AG17" t="n">
        <v>9.04296875</v>
      </c>
      <c r="AH17" t="n">
        <v>312039.9984501229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5.3647</v>
      </c>
      <c r="E2" t="n">
        <v>18.64</v>
      </c>
      <c r="F2" t="n">
        <v>13.82</v>
      </c>
      <c r="G2" t="n">
        <v>7.9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103</v>
      </c>
      <c r="N2" t="n">
        <v>18.64</v>
      </c>
      <c r="O2" t="n">
        <v>15605.44</v>
      </c>
      <c r="P2" t="n">
        <v>144.32</v>
      </c>
      <c r="Q2" t="n">
        <v>194.65</v>
      </c>
      <c r="R2" t="n">
        <v>88.76000000000001</v>
      </c>
      <c r="S2" t="n">
        <v>17.82</v>
      </c>
      <c r="T2" t="n">
        <v>32819.59</v>
      </c>
      <c r="U2" t="n">
        <v>0.2</v>
      </c>
      <c r="V2" t="n">
        <v>0.66</v>
      </c>
      <c r="W2" t="n">
        <v>1.31</v>
      </c>
      <c r="X2" t="n">
        <v>2.14</v>
      </c>
      <c r="Y2" t="n">
        <v>0.5</v>
      </c>
      <c r="Z2" t="n">
        <v>10</v>
      </c>
      <c r="AA2" t="n">
        <v>416.9979005760287</v>
      </c>
      <c r="AB2" t="n">
        <v>570.5549242171265</v>
      </c>
      <c r="AC2" t="n">
        <v>516.1019630287087</v>
      </c>
      <c r="AD2" t="n">
        <v>416997.9005760287</v>
      </c>
      <c r="AE2" t="n">
        <v>570554.9242171266</v>
      </c>
      <c r="AF2" t="n">
        <v>2.673655062593693e-06</v>
      </c>
      <c r="AG2" t="n">
        <v>12.13541666666667</v>
      </c>
      <c r="AH2" t="n">
        <v>516101.9630287087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6.2527</v>
      </c>
      <c r="E3" t="n">
        <v>15.99</v>
      </c>
      <c r="F3" t="n">
        <v>12.63</v>
      </c>
      <c r="G3" t="n">
        <v>15.79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46</v>
      </c>
      <c r="N3" t="n">
        <v>18.95</v>
      </c>
      <c r="O3" t="n">
        <v>15767.7</v>
      </c>
      <c r="P3" t="n">
        <v>130.87</v>
      </c>
      <c r="Q3" t="n">
        <v>194.65</v>
      </c>
      <c r="R3" t="n">
        <v>51.85</v>
      </c>
      <c r="S3" t="n">
        <v>17.82</v>
      </c>
      <c r="T3" t="n">
        <v>14650.35</v>
      </c>
      <c r="U3" t="n">
        <v>0.34</v>
      </c>
      <c r="V3" t="n">
        <v>0.72</v>
      </c>
      <c r="W3" t="n">
        <v>1.21</v>
      </c>
      <c r="X3" t="n">
        <v>0.95</v>
      </c>
      <c r="Y3" t="n">
        <v>0.5</v>
      </c>
      <c r="Z3" t="n">
        <v>10</v>
      </c>
      <c r="AA3" t="n">
        <v>338.8553678302821</v>
      </c>
      <c r="AB3" t="n">
        <v>463.6368635091569</v>
      </c>
      <c r="AC3" t="n">
        <v>419.3880119742671</v>
      </c>
      <c r="AD3" t="n">
        <v>338855.3678302821</v>
      </c>
      <c r="AE3" t="n">
        <v>463636.8635091569</v>
      </c>
      <c r="AF3" t="n">
        <v>3.11621582006069e-06</v>
      </c>
      <c r="AG3" t="n">
        <v>10.41015625</v>
      </c>
      <c r="AH3" t="n">
        <v>419388.0119742671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6.5582</v>
      </c>
      <c r="E4" t="n">
        <v>15.25</v>
      </c>
      <c r="F4" t="n">
        <v>12.3</v>
      </c>
      <c r="G4" t="n">
        <v>23.06</v>
      </c>
      <c r="H4" t="n">
        <v>0.42</v>
      </c>
      <c r="I4" t="n">
        <v>32</v>
      </c>
      <c r="J4" t="n">
        <v>127.27</v>
      </c>
      <c r="K4" t="n">
        <v>45</v>
      </c>
      <c r="L4" t="n">
        <v>3</v>
      </c>
      <c r="M4" t="n">
        <v>30</v>
      </c>
      <c r="N4" t="n">
        <v>19.27</v>
      </c>
      <c r="O4" t="n">
        <v>15930.42</v>
      </c>
      <c r="P4" t="n">
        <v>126.48</v>
      </c>
      <c r="Q4" t="n">
        <v>194.66</v>
      </c>
      <c r="R4" t="n">
        <v>41.47</v>
      </c>
      <c r="S4" t="n">
        <v>17.82</v>
      </c>
      <c r="T4" t="n">
        <v>9537.43</v>
      </c>
      <c r="U4" t="n">
        <v>0.43</v>
      </c>
      <c r="V4" t="n">
        <v>0.74</v>
      </c>
      <c r="W4" t="n">
        <v>1.19</v>
      </c>
      <c r="X4" t="n">
        <v>0.61</v>
      </c>
      <c r="Y4" t="n">
        <v>0.5</v>
      </c>
      <c r="Z4" t="n">
        <v>10</v>
      </c>
      <c r="AA4" t="n">
        <v>326.7005239260232</v>
      </c>
      <c r="AB4" t="n">
        <v>447.0060698454823</v>
      </c>
      <c r="AC4" t="n">
        <v>404.3444379163881</v>
      </c>
      <c r="AD4" t="n">
        <v>326700.5239260232</v>
      </c>
      <c r="AE4" t="n">
        <v>447006.0698454824</v>
      </c>
      <c r="AF4" t="n">
        <v>3.268470675247816e-06</v>
      </c>
      <c r="AG4" t="n">
        <v>9.928385416666666</v>
      </c>
      <c r="AH4" t="n">
        <v>404344.4379163881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6.7092</v>
      </c>
      <c r="E5" t="n">
        <v>14.9</v>
      </c>
      <c r="F5" t="n">
        <v>12.16</v>
      </c>
      <c r="G5" t="n">
        <v>30.4</v>
      </c>
      <c r="H5" t="n">
        <v>0.55</v>
      </c>
      <c r="I5" t="n">
        <v>24</v>
      </c>
      <c r="J5" t="n">
        <v>128.59</v>
      </c>
      <c r="K5" t="n">
        <v>45</v>
      </c>
      <c r="L5" t="n">
        <v>4</v>
      </c>
      <c r="M5" t="n">
        <v>22</v>
      </c>
      <c r="N5" t="n">
        <v>19.59</v>
      </c>
      <c r="O5" t="n">
        <v>16093.6</v>
      </c>
      <c r="P5" t="n">
        <v>124.17</v>
      </c>
      <c r="Q5" t="n">
        <v>194.63</v>
      </c>
      <c r="R5" t="n">
        <v>37.08</v>
      </c>
      <c r="S5" t="n">
        <v>17.82</v>
      </c>
      <c r="T5" t="n">
        <v>7380.6</v>
      </c>
      <c r="U5" t="n">
        <v>0.48</v>
      </c>
      <c r="V5" t="n">
        <v>0.75</v>
      </c>
      <c r="W5" t="n">
        <v>1.18</v>
      </c>
      <c r="X5" t="n">
        <v>0.47</v>
      </c>
      <c r="Y5" t="n">
        <v>0.5</v>
      </c>
      <c r="Z5" t="n">
        <v>10</v>
      </c>
      <c r="AA5" t="n">
        <v>310.0481886895549</v>
      </c>
      <c r="AB5" t="n">
        <v>424.2216101257648</v>
      </c>
      <c r="AC5" t="n">
        <v>383.7344950541303</v>
      </c>
      <c r="AD5" t="n">
        <v>310048.1886895549</v>
      </c>
      <c r="AE5" t="n">
        <v>424221.6101257648</v>
      </c>
      <c r="AF5" t="n">
        <v>3.343725939186461e-06</v>
      </c>
      <c r="AG5" t="n">
        <v>9.700520833333334</v>
      </c>
      <c r="AH5" t="n">
        <v>383734.4950541303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6.8191</v>
      </c>
      <c r="E6" t="n">
        <v>14.66</v>
      </c>
      <c r="F6" t="n">
        <v>12.05</v>
      </c>
      <c r="G6" t="n">
        <v>38.04</v>
      </c>
      <c r="H6" t="n">
        <v>0.68</v>
      </c>
      <c r="I6" t="n">
        <v>19</v>
      </c>
      <c r="J6" t="n">
        <v>129.92</v>
      </c>
      <c r="K6" t="n">
        <v>45</v>
      </c>
      <c r="L6" t="n">
        <v>5</v>
      </c>
      <c r="M6" t="n">
        <v>17</v>
      </c>
      <c r="N6" t="n">
        <v>19.92</v>
      </c>
      <c r="O6" t="n">
        <v>16257.24</v>
      </c>
      <c r="P6" t="n">
        <v>122.12</v>
      </c>
      <c r="Q6" t="n">
        <v>194.63</v>
      </c>
      <c r="R6" t="n">
        <v>33.61</v>
      </c>
      <c r="S6" t="n">
        <v>17.82</v>
      </c>
      <c r="T6" t="n">
        <v>5673.5</v>
      </c>
      <c r="U6" t="n">
        <v>0.53</v>
      </c>
      <c r="V6" t="n">
        <v>0.75</v>
      </c>
      <c r="W6" t="n">
        <v>1.17</v>
      </c>
      <c r="X6" t="n">
        <v>0.36</v>
      </c>
      <c r="Y6" t="n">
        <v>0.5</v>
      </c>
      <c r="Z6" t="n">
        <v>10</v>
      </c>
      <c r="AA6" t="n">
        <v>305.8359029938752</v>
      </c>
      <c r="AB6" t="n">
        <v>418.4581750040064</v>
      </c>
      <c r="AC6" t="n">
        <v>378.5211140913605</v>
      </c>
      <c r="AD6" t="n">
        <v>305835.9029938752</v>
      </c>
      <c r="AE6" t="n">
        <v>418458.1750040064</v>
      </c>
      <c r="AF6" t="n">
        <v>3.398497816715316e-06</v>
      </c>
      <c r="AG6" t="n">
        <v>9.544270833333334</v>
      </c>
      <c r="AH6" t="n">
        <v>378521.1140913605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6.8784</v>
      </c>
      <c r="E7" t="n">
        <v>14.54</v>
      </c>
      <c r="F7" t="n">
        <v>12</v>
      </c>
      <c r="G7" t="n">
        <v>44.99</v>
      </c>
      <c r="H7" t="n">
        <v>0.8100000000000001</v>
      </c>
      <c r="I7" t="n">
        <v>16</v>
      </c>
      <c r="J7" t="n">
        <v>131.25</v>
      </c>
      <c r="K7" t="n">
        <v>45</v>
      </c>
      <c r="L7" t="n">
        <v>6</v>
      </c>
      <c r="M7" t="n">
        <v>14</v>
      </c>
      <c r="N7" t="n">
        <v>20.25</v>
      </c>
      <c r="O7" t="n">
        <v>16421.36</v>
      </c>
      <c r="P7" t="n">
        <v>120.74</v>
      </c>
      <c r="Q7" t="n">
        <v>194.63</v>
      </c>
      <c r="R7" t="n">
        <v>32.1</v>
      </c>
      <c r="S7" t="n">
        <v>17.82</v>
      </c>
      <c r="T7" t="n">
        <v>4935.27</v>
      </c>
      <c r="U7" t="n">
        <v>0.5600000000000001</v>
      </c>
      <c r="V7" t="n">
        <v>0.76</v>
      </c>
      <c r="W7" t="n">
        <v>1.16</v>
      </c>
      <c r="X7" t="n">
        <v>0.31</v>
      </c>
      <c r="Y7" t="n">
        <v>0.5</v>
      </c>
      <c r="Z7" t="n">
        <v>10</v>
      </c>
      <c r="AA7" t="n">
        <v>303.2602678110194</v>
      </c>
      <c r="AB7" t="n">
        <v>414.9340773178183</v>
      </c>
      <c r="AC7" t="n">
        <v>375.3333513422401</v>
      </c>
      <c r="AD7" t="n">
        <v>303260.2678110194</v>
      </c>
      <c r="AE7" t="n">
        <v>414934.0773178183</v>
      </c>
      <c r="AF7" t="n">
        <v>3.428051705136254e-06</v>
      </c>
      <c r="AG7" t="n">
        <v>9.466145833333334</v>
      </c>
      <c r="AH7" t="n">
        <v>375333.3513422401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6.9271</v>
      </c>
      <c r="E8" t="n">
        <v>14.44</v>
      </c>
      <c r="F8" t="n">
        <v>11.95</v>
      </c>
      <c r="G8" t="n">
        <v>51.2</v>
      </c>
      <c r="H8" t="n">
        <v>0.93</v>
      </c>
      <c r="I8" t="n">
        <v>14</v>
      </c>
      <c r="J8" t="n">
        <v>132.58</v>
      </c>
      <c r="K8" t="n">
        <v>45</v>
      </c>
      <c r="L8" t="n">
        <v>7</v>
      </c>
      <c r="M8" t="n">
        <v>12</v>
      </c>
      <c r="N8" t="n">
        <v>20.59</v>
      </c>
      <c r="O8" t="n">
        <v>16585.95</v>
      </c>
      <c r="P8" t="n">
        <v>119.31</v>
      </c>
      <c r="Q8" t="n">
        <v>194.63</v>
      </c>
      <c r="R8" t="n">
        <v>30.52</v>
      </c>
      <c r="S8" t="n">
        <v>17.82</v>
      </c>
      <c r="T8" t="n">
        <v>4153.04</v>
      </c>
      <c r="U8" t="n">
        <v>0.58</v>
      </c>
      <c r="V8" t="n">
        <v>0.76</v>
      </c>
      <c r="W8" t="n">
        <v>1.16</v>
      </c>
      <c r="X8" t="n">
        <v>0.26</v>
      </c>
      <c r="Y8" t="n">
        <v>0.5</v>
      </c>
      <c r="Z8" t="n">
        <v>10</v>
      </c>
      <c r="AA8" t="n">
        <v>301.0557328753948</v>
      </c>
      <c r="AB8" t="n">
        <v>411.9177353616794</v>
      </c>
      <c r="AC8" t="n">
        <v>372.6048848289326</v>
      </c>
      <c r="AD8" t="n">
        <v>301055.7328753948</v>
      </c>
      <c r="AE8" t="n">
        <v>411917.7353616795</v>
      </c>
      <c r="AF8" t="n">
        <v>3.452322773704545e-06</v>
      </c>
      <c r="AG8" t="n">
        <v>9.401041666666666</v>
      </c>
      <c r="AH8" t="n">
        <v>372604.8848289326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6.9715</v>
      </c>
      <c r="E9" t="n">
        <v>14.34</v>
      </c>
      <c r="F9" t="n">
        <v>11.91</v>
      </c>
      <c r="G9" t="n">
        <v>59.53</v>
      </c>
      <c r="H9" t="n">
        <v>1.06</v>
      </c>
      <c r="I9" t="n">
        <v>12</v>
      </c>
      <c r="J9" t="n">
        <v>133.92</v>
      </c>
      <c r="K9" t="n">
        <v>45</v>
      </c>
      <c r="L9" t="n">
        <v>8</v>
      </c>
      <c r="M9" t="n">
        <v>10</v>
      </c>
      <c r="N9" t="n">
        <v>20.93</v>
      </c>
      <c r="O9" t="n">
        <v>16751.02</v>
      </c>
      <c r="P9" t="n">
        <v>118.22</v>
      </c>
      <c r="Q9" t="n">
        <v>194.64</v>
      </c>
      <c r="R9" t="n">
        <v>29.12</v>
      </c>
      <c r="S9" t="n">
        <v>17.82</v>
      </c>
      <c r="T9" t="n">
        <v>3461.63</v>
      </c>
      <c r="U9" t="n">
        <v>0.61</v>
      </c>
      <c r="V9" t="n">
        <v>0.76</v>
      </c>
      <c r="W9" t="n">
        <v>1.16</v>
      </c>
      <c r="X9" t="n">
        <v>0.22</v>
      </c>
      <c r="Y9" t="n">
        <v>0.5</v>
      </c>
      <c r="Z9" t="n">
        <v>10</v>
      </c>
      <c r="AA9" t="n">
        <v>299.2563734872917</v>
      </c>
      <c r="AB9" t="n">
        <v>409.455772464743</v>
      </c>
      <c r="AC9" t="n">
        <v>370.3778882154932</v>
      </c>
      <c r="AD9" t="n">
        <v>299256.3734872917</v>
      </c>
      <c r="AE9" t="n">
        <v>409455.772464743</v>
      </c>
      <c r="AF9" t="n">
        <v>3.474450811577895e-06</v>
      </c>
      <c r="AG9" t="n">
        <v>9.3359375</v>
      </c>
      <c r="AH9" t="n">
        <v>370377.8882154932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6.9919</v>
      </c>
      <c r="E10" t="n">
        <v>14.3</v>
      </c>
      <c r="F10" t="n">
        <v>11.89</v>
      </c>
      <c r="G10" t="n">
        <v>64.84999999999999</v>
      </c>
      <c r="H10" t="n">
        <v>1.18</v>
      </c>
      <c r="I10" t="n">
        <v>11</v>
      </c>
      <c r="J10" t="n">
        <v>135.27</v>
      </c>
      <c r="K10" t="n">
        <v>45</v>
      </c>
      <c r="L10" t="n">
        <v>9</v>
      </c>
      <c r="M10" t="n">
        <v>9</v>
      </c>
      <c r="N10" t="n">
        <v>21.27</v>
      </c>
      <c r="O10" t="n">
        <v>16916.71</v>
      </c>
      <c r="P10" t="n">
        <v>116.85</v>
      </c>
      <c r="Q10" t="n">
        <v>194.64</v>
      </c>
      <c r="R10" t="n">
        <v>28.72</v>
      </c>
      <c r="S10" t="n">
        <v>17.82</v>
      </c>
      <c r="T10" t="n">
        <v>3267.93</v>
      </c>
      <c r="U10" t="n">
        <v>0.62</v>
      </c>
      <c r="V10" t="n">
        <v>0.76</v>
      </c>
      <c r="W10" t="n">
        <v>1.15</v>
      </c>
      <c r="X10" t="n">
        <v>0.2</v>
      </c>
      <c r="Y10" t="n">
        <v>0.5</v>
      </c>
      <c r="Z10" t="n">
        <v>10</v>
      </c>
      <c r="AA10" t="n">
        <v>297.755917431989</v>
      </c>
      <c r="AB10" t="n">
        <v>407.4027822944286</v>
      </c>
      <c r="AC10" t="n">
        <v>368.5208325456437</v>
      </c>
      <c r="AD10" t="n">
        <v>297755.917431989</v>
      </c>
      <c r="AE10" t="n">
        <v>407402.7822944286</v>
      </c>
      <c r="AF10" t="n">
        <v>3.484617747898083e-06</v>
      </c>
      <c r="AG10" t="n">
        <v>9.309895833333334</v>
      </c>
      <c r="AH10" t="n">
        <v>368520.8325456437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7.0193</v>
      </c>
      <c r="E11" t="n">
        <v>14.25</v>
      </c>
      <c r="F11" t="n">
        <v>11.86</v>
      </c>
      <c r="G11" t="n">
        <v>71.15000000000001</v>
      </c>
      <c r="H11" t="n">
        <v>1.29</v>
      </c>
      <c r="I11" t="n">
        <v>10</v>
      </c>
      <c r="J11" t="n">
        <v>136.61</v>
      </c>
      <c r="K11" t="n">
        <v>45</v>
      </c>
      <c r="L11" t="n">
        <v>10</v>
      </c>
      <c r="M11" t="n">
        <v>8</v>
      </c>
      <c r="N11" t="n">
        <v>21.61</v>
      </c>
      <c r="O11" t="n">
        <v>17082.76</v>
      </c>
      <c r="P11" t="n">
        <v>115.85</v>
      </c>
      <c r="Q11" t="n">
        <v>194.63</v>
      </c>
      <c r="R11" t="n">
        <v>27.64</v>
      </c>
      <c r="S11" t="n">
        <v>17.82</v>
      </c>
      <c r="T11" t="n">
        <v>2732.63</v>
      </c>
      <c r="U11" t="n">
        <v>0.64</v>
      </c>
      <c r="V11" t="n">
        <v>0.77</v>
      </c>
      <c r="W11" t="n">
        <v>1.15</v>
      </c>
      <c r="X11" t="n">
        <v>0.17</v>
      </c>
      <c r="Y11" t="n">
        <v>0.5</v>
      </c>
      <c r="Z11" t="n">
        <v>10</v>
      </c>
      <c r="AA11" t="n">
        <v>296.3962433909468</v>
      </c>
      <c r="AB11" t="n">
        <v>405.5424162868895</v>
      </c>
      <c r="AC11" t="n">
        <v>366.8380172588241</v>
      </c>
      <c r="AD11" t="n">
        <v>296396.2433909468</v>
      </c>
      <c r="AE11" t="n">
        <v>405542.4162868895</v>
      </c>
      <c r="AF11" t="n">
        <v>3.498273338837943e-06</v>
      </c>
      <c r="AG11" t="n">
        <v>9.27734375</v>
      </c>
      <c r="AH11" t="n">
        <v>366838.0172588241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7.0358</v>
      </c>
      <c r="E12" t="n">
        <v>14.21</v>
      </c>
      <c r="F12" t="n">
        <v>11.85</v>
      </c>
      <c r="G12" t="n">
        <v>79.01000000000001</v>
      </c>
      <c r="H12" t="n">
        <v>1.41</v>
      </c>
      <c r="I12" t="n">
        <v>9</v>
      </c>
      <c r="J12" t="n">
        <v>137.96</v>
      </c>
      <c r="K12" t="n">
        <v>45</v>
      </c>
      <c r="L12" t="n">
        <v>11</v>
      </c>
      <c r="M12" t="n">
        <v>7</v>
      </c>
      <c r="N12" t="n">
        <v>21.96</v>
      </c>
      <c r="O12" t="n">
        <v>17249.3</v>
      </c>
      <c r="P12" t="n">
        <v>115.1</v>
      </c>
      <c r="Q12" t="n">
        <v>194.63</v>
      </c>
      <c r="R12" t="n">
        <v>27.52</v>
      </c>
      <c r="S12" t="n">
        <v>17.82</v>
      </c>
      <c r="T12" t="n">
        <v>2677.8</v>
      </c>
      <c r="U12" t="n">
        <v>0.65</v>
      </c>
      <c r="V12" t="n">
        <v>0.77</v>
      </c>
      <c r="W12" t="n">
        <v>1.15</v>
      </c>
      <c r="X12" t="n">
        <v>0.16</v>
      </c>
      <c r="Y12" t="n">
        <v>0.5</v>
      </c>
      <c r="Z12" t="n">
        <v>10</v>
      </c>
      <c r="AA12" t="n">
        <v>295.4923413935237</v>
      </c>
      <c r="AB12" t="n">
        <v>404.3056576966734</v>
      </c>
      <c r="AC12" t="n">
        <v>365.7192931726566</v>
      </c>
      <c r="AD12" t="n">
        <v>295492.3413935237</v>
      </c>
      <c r="AE12" t="n">
        <v>404305.6576966734</v>
      </c>
      <c r="AF12" t="n">
        <v>3.506496596155742e-06</v>
      </c>
      <c r="AG12" t="n">
        <v>9.251302083333334</v>
      </c>
      <c r="AH12" t="n">
        <v>365719.2931726567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7.067</v>
      </c>
      <c r="E13" t="n">
        <v>14.15</v>
      </c>
      <c r="F13" t="n">
        <v>11.81</v>
      </c>
      <c r="G13" t="n">
        <v>88.59999999999999</v>
      </c>
      <c r="H13" t="n">
        <v>1.52</v>
      </c>
      <c r="I13" t="n">
        <v>8</v>
      </c>
      <c r="J13" t="n">
        <v>139.32</v>
      </c>
      <c r="K13" t="n">
        <v>45</v>
      </c>
      <c r="L13" t="n">
        <v>12</v>
      </c>
      <c r="M13" t="n">
        <v>6</v>
      </c>
      <c r="N13" t="n">
        <v>22.32</v>
      </c>
      <c r="O13" t="n">
        <v>17416.34</v>
      </c>
      <c r="P13" t="n">
        <v>113.22</v>
      </c>
      <c r="Q13" t="n">
        <v>194.63</v>
      </c>
      <c r="R13" t="n">
        <v>26.38</v>
      </c>
      <c r="S13" t="n">
        <v>17.82</v>
      </c>
      <c r="T13" t="n">
        <v>2112.59</v>
      </c>
      <c r="U13" t="n">
        <v>0.68</v>
      </c>
      <c r="V13" t="n">
        <v>0.77</v>
      </c>
      <c r="W13" t="n">
        <v>1.15</v>
      </c>
      <c r="X13" t="n">
        <v>0.13</v>
      </c>
      <c r="Y13" t="n">
        <v>0.5</v>
      </c>
      <c r="Z13" t="n">
        <v>10</v>
      </c>
      <c r="AA13" t="n">
        <v>282.2856980238657</v>
      </c>
      <c r="AB13" t="n">
        <v>386.2357456023224</v>
      </c>
      <c r="AC13" t="n">
        <v>349.3739481273096</v>
      </c>
      <c r="AD13" t="n">
        <v>282285.6980238658</v>
      </c>
      <c r="AE13" t="n">
        <v>386235.7456023224</v>
      </c>
      <c r="AF13" t="n">
        <v>3.522046028174852e-06</v>
      </c>
      <c r="AG13" t="n">
        <v>9.212239583333334</v>
      </c>
      <c r="AH13" t="n">
        <v>349373.9481273096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7.0594</v>
      </c>
      <c r="E14" t="n">
        <v>14.17</v>
      </c>
      <c r="F14" t="n">
        <v>11.83</v>
      </c>
      <c r="G14" t="n">
        <v>88.72</v>
      </c>
      <c r="H14" t="n">
        <v>1.63</v>
      </c>
      <c r="I14" t="n">
        <v>8</v>
      </c>
      <c r="J14" t="n">
        <v>140.67</v>
      </c>
      <c r="K14" t="n">
        <v>45</v>
      </c>
      <c r="L14" t="n">
        <v>13</v>
      </c>
      <c r="M14" t="n">
        <v>6</v>
      </c>
      <c r="N14" t="n">
        <v>22.68</v>
      </c>
      <c r="O14" t="n">
        <v>17583.88</v>
      </c>
      <c r="P14" t="n">
        <v>112.16</v>
      </c>
      <c r="Q14" t="n">
        <v>194.63</v>
      </c>
      <c r="R14" t="n">
        <v>26.74</v>
      </c>
      <c r="S14" t="n">
        <v>17.82</v>
      </c>
      <c r="T14" t="n">
        <v>2292.44</v>
      </c>
      <c r="U14" t="n">
        <v>0.67</v>
      </c>
      <c r="V14" t="n">
        <v>0.77</v>
      </c>
      <c r="W14" t="n">
        <v>1.15</v>
      </c>
      <c r="X14" t="n">
        <v>0.14</v>
      </c>
      <c r="Y14" t="n">
        <v>0.5</v>
      </c>
      <c r="Z14" t="n">
        <v>10</v>
      </c>
      <c r="AA14" t="n">
        <v>281.6597969500493</v>
      </c>
      <c r="AB14" t="n">
        <v>385.3793601403202</v>
      </c>
      <c r="AC14" t="n">
        <v>348.5992948918563</v>
      </c>
      <c r="AD14" t="n">
        <v>281659.7969500493</v>
      </c>
      <c r="AE14" t="n">
        <v>385379.3601403201</v>
      </c>
      <c r="AF14" t="n">
        <v>3.518258346016351e-06</v>
      </c>
      <c r="AG14" t="n">
        <v>9.225260416666666</v>
      </c>
      <c r="AH14" t="n">
        <v>348599.2948918563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7.0884</v>
      </c>
      <c r="E15" t="n">
        <v>14.11</v>
      </c>
      <c r="F15" t="n">
        <v>11.8</v>
      </c>
      <c r="G15" t="n">
        <v>101.11</v>
      </c>
      <c r="H15" t="n">
        <v>1.74</v>
      </c>
      <c r="I15" t="n">
        <v>7</v>
      </c>
      <c r="J15" t="n">
        <v>142.04</v>
      </c>
      <c r="K15" t="n">
        <v>45</v>
      </c>
      <c r="L15" t="n">
        <v>14</v>
      </c>
      <c r="M15" t="n">
        <v>5</v>
      </c>
      <c r="N15" t="n">
        <v>23.04</v>
      </c>
      <c r="O15" t="n">
        <v>17751.93</v>
      </c>
      <c r="P15" t="n">
        <v>112.05</v>
      </c>
      <c r="Q15" t="n">
        <v>194.63</v>
      </c>
      <c r="R15" t="n">
        <v>25.85</v>
      </c>
      <c r="S15" t="n">
        <v>17.82</v>
      </c>
      <c r="T15" t="n">
        <v>1853.65</v>
      </c>
      <c r="U15" t="n">
        <v>0.6899999999999999</v>
      </c>
      <c r="V15" t="n">
        <v>0.77</v>
      </c>
      <c r="W15" t="n">
        <v>1.15</v>
      </c>
      <c r="X15" t="n">
        <v>0.11</v>
      </c>
      <c r="Y15" t="n">
        <v>0.5</v>
      </c>
      <c r="Z15" t="n">
        <v>10</v>
      </c>
      <c r="AA15" t="n">
        <v>280.9885359573528</v>
      </c>
      <c r="AB15" t="n">
        <v>384.4609112361679</v>
      </c>
      <c r="AC15" t="n">
        <v>347.7685014620652</v>
      </c>
      <c r="AD15" t="n">
        <v>280988.5359573528</v>
      </c>
      <c r="AE15" t="n">
        <v>384460.9112361679</v>
      </c>
      <c r="AF15" t="n">
        <v>3.532711343726422e-06</v>
      </c>
      <c r="AG15" t="n">
        <v>9.186197916666666</v>
      </c>
      <c r="AH15" t="n">
        <v>347768.5014620651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7.0796</v>
      </c>
      <c r="E16" t="n">
        <v>14.12</v>
      </c>
      <c r="F16" t="n">
        <v>11.81</v>
      </c>
      <c r="G16" t="n">
        <v>101.26</v>
      </c>
      <c r="H16" t="n">
        <v>1.85</v>
      </c>
      <c r="I16" t="n">
        <v>7</v>
      </c>
      <c r="J16" t="n">
        <v>143.4</v>
      </c>
      <c r="K16" t="n">
        <v>45</v>
      </c>
      <c r="L16" t="n">
        <v>15</v>
      </c>
      <c r="M16" t="n">
        <v>5</v>
      </c>
      <c r="N16" t="n">
        <v>23.41</v>
      </c>
      <c r="O16" t="n">
        <v>17920.49</v>
      </c>
      <c r="P16" t="n">
        <v>110.69</v>
      </c>
      <c r="Q16" t="n">
        <v>194.63</v>
      </c>
      <c r="R16" t="n">
        <v>26.31</v>
      </c>
      <c r="S16" t="n">
        <v>17.82</v>
      </c>
      <c r="T16" t="n">
        <v>2081.55</v>
      </c>
      <c r="U16" t="n">
        <v>0.68</v>
      </c>
      <c r="V16" t="n">
        <v>0.77</v>
      </c>
      <c r="W16" t="n">
        <v>1.15</v>
      </c>
      <c r="X16" t="n">
        <v>0.13</v>
      </c>
      <c r="Y16" t="n">
        <v>0.5</v>
      </c>
      <c r="Z16" t="n">
        <v>10</v>
      </c>
      <c r="AA16" t="n">
        <v>280.1232446536588</v>
      </c>
      <c r="AB16" t="n">
        <v>383.2769815004956</v>
      </c>
      <c r="AC16" t="n">
        <v>346.6975643187096</v>
      </c>
      <c r="AD16" t="n">
        <v>280123.2446536588</v>
      </c>
      <c r="AE16" t="n">
        <v>383276.9815004956</v>
      </c>
      <c r="AF16" t="n">
        <v>3.528325606490262e-06</v>
      </c>
      <c r="AG16" t="n">
        <v>9.192708333333334</v>
      </c>
      <c r="AH16" t="n">
        <v>346697.5643187095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7.1076</v>
      </c>
      <c r="E17" t="n">
        <v>14.07</v>
      </c>
      <c r="F17" t="n">
        <v>11.78</v>
      </c>
      <c r="G17" t="n">
        <v>117.84</v>
      </c>
      <c r="H17" t="n">
        <v>1.96</v>
      </c>
      <c r="I17" t="n">
        <v>6</v>
      </c>
      <c r="J17" t="n">
        <v>144.77</v>
      </c>
      <c r="K17" t="n">
        <v>45</v>
      </c>
      <c r="L17" t="n">
        <v>16</v>
      </c>
      <c r="M17" t="n">
        <v>4</v>
      </c>
      <c r="N17" t="n">
        <v>23.78</v>
      </c>
      <c r="O17" t="n">
        <v>18089.56</v>
      </c>
      <c r="P17" t="n">
        <v>109.03</v>
      </c>
      <c r="Q17" t="n">
        <v>194.63</v>
      </c>
      <c r="R17" t="n">
        <v>25.43</v>
      </c>
      <c r="S17" t="n">
        <v>17.82</v>
      </c>
      <c r="T17" t="n">
        <v>1647.25</v>
      </c>
      <c r="U17" t="n">
        <v>0.7</v>
      </c>
      <c r="V17" t="n">
        <v>0.77</v>
      </c>
      <c r="W17" t="n">
        <v>1.15</v>
      </c>
      <c r="X17" t="n">
        <v>0.1</v>
      </c>
      <c r="Y17" t="n">
        <v>0.5</v>
      </c>
      <c r="Z17" t="n">
        <v>10</v>
      </c>
      <c r="AA17" t="n">
        <v>278.2902080213898</v>
      </c>
      <c r="AB17" t="n">
        <v>380.7689399123563</v>
      </c>
      <c r="AC17" t="n">
        <v>344.4288866996839</v>
      </c>
      <c r="AD17" t="n">
        <v>278290.2080213898</v>
      </c>
      <c r="AE17" t="n">
        <v>380768.9399123563</v>
      </c>
      <c r="AF17" t="n">
        <v>3.542280224968952e-06</v>
      </c>
      <c r="AG17" t="n">
        <v>9.16015625</v>
      </c>
      <c r="AH17" t="n">
        <v>344428.8866996838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7.1117</v>
      </c>
      <c r="E18" t="n">
        <v>14.06</v>
      </c>
      <c r="F18" t="n">
        <v>11.78</v>
      </c>
      <c r="G18" t="n">
        <v>117.76</v>
      </c>
      <c r="H18" t="n">
        <v>2.06</v>
      </c>
      <c r="I18" t="n">
        <v>6</v>
      </c>
      <c r="J18" t="n">
        <v>146.15</v>
      </c>
      <c r="K18" t="n">
        <v>45</v>
      </c>
      <c r="L18" t="n">
        <v>17</v>
      </c>
      <c r="M18" t="n">
        <v>4</v>
      </c>
      <c r="N18" t="n">
        <v>24.15</v>
      </c>
      <c r="O18" t="n">
        <v>18259.16</v>
      </c>
      <c r="P18" t="n">
        <v>108.74</v>
      </c>
      <c r="Q18" t="n">
        <v>194.64</v>
      </c>
      <c r="R18" t="n">
        <v>25.11</v>
      </c>
      <c r="S18" t="n">
        <v>17.82</v>
      </c>
      <c r="T18" t="n">
        <v>1490.31</v>
      </c>
      <c r="U18" t="n">
        <v>0.71</v>
      </c>
      <c r="V18" t="n">
        <v>0.77</v>
      </c>
      <c r="W18" t="n">
        <v>1.15</v>
      </c>
      <c r="X18" t="n">
        <v>0.09</v>
      </c>
      <c r="Y18" t="n">
        <v>0.5</v>
      </c>
      <c r="Z18" t="n">
        <v>10</v>
      </c>
      <c r="AA18" t="n">
        <v>278.0000844648594</v>
      </c>
      <c r="AB18" t="n">
        <v>380.3719800629633</v>
      </c>
      <c r="AC18" t="n">
        <v>344.0698121411803</v>
      </c>
      <c r="AD18" t="n">
        <v>278000.0844648593</v>
      </c>
      <c r="AE18" t="n">
        <v>380371.9800629633</v>
      </c>
      <c r="AF18" t="n">
        <v>3.544323579817617e-06</v>
      </c>
      <c r="AG18" t="n">
        <v>9.153645833333334</v>
      </c>
      <c r="AH18" t="n">
        <v>344069.8121411803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7.1083</v>
      </c>
      <c r="E19" t="n">
        <v>14.07</v>
      </c>
      <c r="F19" t="n">
        <v>11.78</v>
      </c>
      <c r="G19" t="n">
        <v>117.83</v>
      </c>
      <c r="H19" t="n">
        <v>2.16</v>
      </c>
      <c r="I19" t="n">
        <v>6</v>
      </c>
      <c r="J19" t="n">
        <v>147.53</v>
      </c>
      <c r="K19" t="n">
        <v>45</v>
      </c>
      <c r="L19" t="n">
        <v>18</v>
      </c>
      <c r="M19" t="n">
        <v>4</v>
      </c>
      <c r="N19" t="n">
        <v>24.53</v>
      </c>
      <c r="O19" t="n">
        <v>18429.27</v>
      </c>
      <c r="P19" t="n">
        <v>107.36</v>
      </c>
      <c r="Q19" t="n">
        <v>194.64</v>
      </c>
      <c r="R19" t="n">
        <v>25.42</v>
      </c>
      <c r="S19" t="n">
        <v>17.82</v>
      </c>
      <c r="T19" t="n">
        <v>1641.71</v>
      </c>
      <c r="U19" t="n">
        <v>0.7</v>
      </c>
      <c r="V19" t="n">
        <v>0.77</v>
      </c>
      <c r="W19" t="n">
        <v>1.14</v>
      </c>
      <c r="X19" t="n">
        <v>0.1</v>
      </c>
      <c r="Y19" t="n">
        <v>0.5</v>
      </c>
      <c r="Z19" t="n">
        <v>10</v>
      </c>
      <c r="AA19" t="n">
        <v>277.0000411190514</v>
      </c>
      <c r="AB19" t="n">
        <v>379.0036766384302</v>
      </c>
      <c r="AC19" t="n">
        <v>342.8320976750588</v>
      </c>
      <c r="AD19" t="n">
        <v>277000.0411190514</v>
      </c>
      <c r="AE19" t="n">
        <v>379003.6766384303</v>
      </c>
      <c r="AF19" t="n">
        <v>3.542629090430919e-06</v>
      </c>
      <c r="AG19" t="n">
        <v>9.16015625</v>
      </c>
      <c r="AH19" t="n">
        <v>342832.0976750588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7.1277</v>
      </c>
      <c r="E20" t="n">
        <v>14.03</v>
      </c>
      <c r="F20" t="n">
        <v>11.77</v>
      </c>
      <c r="G20" t="n">
        <v>141.24</v>
      </c>
      <c r="H20" t="n">
        <v>2.26</v>
      </c>
      <c r="I20" t="n">
        <v>5</v>
      </c>
      <c r="J20" t="n">
        <v>148.91</v>
      </c>
      <c r="K20" t="n">
        <v>45</v>
      </c>
      <c r="L20" t="n">
        <v>19</v>
      </c>
      <c r="M20" t="n">
        <v>3</v>
      </c>
      <c r="N20" t="n">
        <v>24.92</v>
      </c>
      <c r="O20" t="n">
        <v>18599.92</v>
      </c>
      <c r="P20" t="n">
        <v>105.37</v>
      </c>
      <c r="Q20" t="n">
        <v>194.63</v>
      </c>
      <c r="R20" t="n">
        <v>25.03</v>
      </c>
      <c r="S20" t="n">
        <v>17.82</v>
      </c>
      <c r="T20" t="n">
        <v>1451.82</v>
      </c>
      <c r="U20" t="n">
        <v>0.71</v>
      </c>
      <c r="V20" t="n">
        <v>0.77</v>
      </c>
      <c r="W20" t="n">
        <v>1.14</v>
      </c>
      <c r="X20" t="n">
        <v>0.08</v>
      </c>
      <c r="Y20" t="n">
        <v>0.5</v>
      </c>
      <c r="Z20" t="n">
        <v>10</v>
      </c>
      <c r="AA20" t="n">
        <v>275.1326728325254</v>
      </c>
      <c r="AB20" t="n">
        <v>376.4486609663309</v>
      </c>
      <c r="AC20" t="n">
        <v>340.5209291127175</v>
      </c>
      <c r="AD20" t="n">
        <v>275132.6728325254</v>
      </c>
      <c r="AE20" t="n">
        <v>376448.6609663308</v>
      </c>
      <c r="AF20" t="n">
        <v>3.552297647519725e-06</v>
      </c>
      <c r="AG20" t="n">
        <v>9.134114583333334</v>
      </c>
      <c r="AH20" t="n">
        <v>340520.9291127175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7.127</v>
      </c>
      <c r="E21" t="n">
        <v>14.03</v>
      </c>
      <c r="F21" t="n">
        <v>11.77</v>
      </c>
      <c r="G21" t="n">
        <v>141.25</v>
      </c>
      <c r="H21" t="n">
        <v>2.36</v>
      </c>
      <c r="I21" t="n">
        <v>5</v>
      </c>
      <c r="J21" t="n">
        <v>150.3</v>
      </c>
      <c r="K21" t="n">
        <v>45</v>
      </c>
      <c r="L21" t="n">
        <v>20</v>
      </c>
      <c r="M21" t="n">
        <v>3</v>
      </c>
      <c r="N21" t="n">
        <v>25.3</v>
      </c>
      <c r="O21" t="n">
        <v>18771.1</v>
      </c>
      <c r="P21" t="n">
        <v>106.11</v>
      </c>
      <c r="Q21" t="n">
        <v>194.63</v>
      </c>
      <c r="R21" t="n">
        <v>25.06</v>
      </c>
      <c r="S21" t="n">
        <v>17.82</v>
      </c>
      <c r="T21" t="n">
        <v>1466.54</v>
      </c>
      <c r="U21" t="n">
        <v>0.71</v>
      </c>
      <c r="V21" t="n">
        <v>0.77</v>
      </c>
      <c r="W21" t="n">
        <v>1.15</v>
      </c>
      <c r="X21" t="n">
        <v>0.08</v>
      </c>
      <c r="Y21" t="n">
        <v>0.5</v>
      </c>
      <c r="Z21" t="n">
        <v>10</v>
      </c>
      <c r="AA21" t="n">
        <v>275.7090249652584</v>
      </c>
      <c r="AB21" t="n">
        <v>377.2372513811977</v>
      </c>
      <c r="AC21" t="n">
        <v>341.2342575651831</v>
      </c>
      <c r="AD21" t="n">
        <v>275709.0249652584</v>
      </c>
      <c r="AE21" t="n">
        <v>377237.2513811977</v>
      </c>
      <c r="AF21" t="n">
        <v>3.551948782057758e-06</v>
      </c>
      <c r="AG21" t="n">
        <v>9.134114583333334</v>
      </c>
      <c r="AH21" t="n">
        <v>341234.2575651831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7.1259</v>
      </c>
      <c r="E22" t="n">
        <v>14.03</v>
      </c>
      <c r="F22" t="n">
        <v>11.77</v>
      </c>
      <c r="G22" t="n">
        <v>141.28</v>
      </c>
      <c r="H22" t="n">
        <v>2.45</v>
      </c>
      <c r="I22" t="n">
        <v>5</v>
      </c>
      <c r="J22" t="n">
        <v>151.69</v>
      </c>
      <c r="K22" t="n">
        <v>45</v>
      </c>
      <c r="L22" t="n">
        <v>21</v>
      </c>
      <c r="M22" t="n">
        <v>2</v>
      </c>
      <c r="N22" t="n">
        <v>25.7</v>
      </c>
      <c r="O22" t="n">
        <v>18942.82</v>
      </c>
      <c r="P22" t="n">
        <v>105.87</v>
      </c>
      <c r="Q22" t="n">
        <v>194.63</v>
      </c>
      <c r="R22" t="n">
        <v>25.02</v>
      </c>
      <c r="S22" t="n">
        <v>17.82</v>
      </c>
      <c r="T22" t="n">
        <v>1450.15</v>
      </c>
      <c r="U22" t="n">
        <v>0.71</v>
      </c>
      <c r="V22" t="n">
        <v>0.77</v>
      </c>
      <c r="W22" t="n">
        <v>1.15</v>
      </c>
      <c r="X22" t="n">
        <v>0.09</v>
      </c>
      <c r="Y22" t="n">
        <v>0.5</v>
      </c>
      <c r="Z22" t="n">
        <v>10</v>
      </c>
      <c r="AA22" t="n">
        <v>275.5436059191181</v>
      </c>
      <c r="AB22" t="n">
        <v>377.0109177444953</v>
      </c>
      <c r="AC22" t="n">
        <v>341.0295248931063</v>
      </c>
      <c r="AD22" t="n">
        <v>275543.6059191181</v>
      </c>
      <c r="AE22" t="n">
        <v>377010.9177444953</v>
      </c>
      <c r="AF22" t="n">
        <v>3.551400564903238e-06</v>
      </c>
      <c r="AG22" t="n">
        <v>9.134114583333334</v>
      </c>
      <c r="AH22" t="n">
        <v>341029.5248931063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7.1289</v>
      </c>
      <c r="E23" t="n">
        <v>14.03</v>
      </c>
      <c r="F23" t="n">
        <v>11.77</v>
      </c>
      <c r="G23" t="n">
        <v>141.21</v>
      </c>
      <c r="H23" t="n">
        <v>2.54</v>
      </c>
      <c r="I23" t="n">
        <v>5</v>
      </c>
      <c r="J23" t="n">
        <v>153.09</v>
      </c>
      <c r="K23" t="n">
        <v>45</v>
      </c>
      <c r="L23" t="n">
        <v>22</v>
      </c>
      <c r="M23" t="n">
        <v>2</v>
      </c>
      <c r="N23" t="n">
        <v>26.09</v>
      </c>
      <c r="O23" t="n">
        <v>19115.09</v>
      </c>
      <c r="P23" t="n">
        <v>105.11</v>
      </c>
      <c r="Q23" t="n">
        <v>194.63</v>
      </c>
      <c r="R23" t="n">
        <v>24.85</v>
      </c>
      <c r="S23" t="n">
        <v>17.82</v>
      </c>
      <c r="T23" t="n">
        <v>1364.44</v>
      </c>
      <c r="U23" t="n">
        <v>0.72</v>
      </c>
      <c r="V23" t="n">
        <v>0.77</v>
      </c>
      <c r="W23" t="n">
        <v>1.15</v>
      </c>
      <c r="X23" t="n">
        <v>0.08</v>
      </c>
      <c r="Y23" t="n">
        <v>0.5</v>
      </c>
      <c r="Z23" t="n">
        <v>10</v>
      </c>
      <c r="AA23" t="n">
        <v>274.9148128878509</v>
      </c>
      <c r="AB23" t="n">
        <v>376.1505753787247</v>
      </c>
      <c r="AC23" t="n">
        <v>340.2512923952267</v>
      </c>
      <c r="AD23" t="n">
        <v>274914.8128878509</v>
      </c>
      <c r="AE23" t="n">
        <v>376150.5753787247</v>
      </c>
      <c r="AF23" t="n">
        <v>3.552895702597383e-06</v>
      </c>
      <c r="AG23" t="n">
        <v>9.134114583333334</v>
      </c>
      <c r="AH23" t="n">
        <v>340251.2923952267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7.1279</v>
      </c>
      <c r="E24" t="n">
        <v>14.03</v>
      </c>
      <c r="F24" t="n">
        <v>11.77</v>
      </c>
      <c r="G24" t="n">
        <v>141.23</v>
      </c>
      <c r="H24" t="n">
        <v>2.64</v>
      </c>
      <c r="I24" t="n">
        <v>5</v>
      </c>
      <c r="J24" t="n">
        <v>154.49</v>
      </c>
      <c r="K24" t="n">
        <v>45</v>
      </c>
      <c r="L24" t="n">
        <v>23</v>
      </c>
      <c r="M24" t="n">
        <v>1</v>
      </c>
      <c r="N24" t="n">
        <v>26.49</v>
      </c>
      <c r="O24" t="n">
        <v>19287.9</v>
      </c>
      <c r="P24" t="n">
        <v>104.81</v>
      </c>
      <c r="Q24" t="n">
        <v>194.63</v>
      </c>
      <c r="R24" t="n">
        <v>24.87</v>
      </c>
      <c r="S24" t="n">
        <v>17.82</v>
      </c>
      <c r="T24" t="n">
        <v>1373.93</v>
      </c>
      <c r="U24" t="n">
        <v>0.72</v>
      </c>
      <c r="V24" t="n">
        <v>0.77</v>
      </c>
      <c r="W24" t="n">
        <v>1.15</v>
      </c>
      <c r="X24" t="n">
        <v>0.08</v>
      </c>
      <c r="Y24" t="n">
        <v>0.5</v>
      </c>
      <c r="Z24" t="n">
        <v>10</v>
      </c>
      <c r="AA24" t="n">
        <v>274.7018967433275</v>
      </c>
      <c r="AB24" t="n">
        <v>375.8592541165905</v>
      </c>
      <c r="AC24" t="n">
        <v>339.9877744254787</v>
      </c>
      <c r="AD24" t="n">
        <v>274701.8967433275</v>
      </c>
      <c r="AE24" t="n">
        <v>375859.2541165905</v>
      </c>
      <c r="AF24" t="n">
        <v>3.552397323366002e-06</v>
      </c>
      <c r="AG24" t="n">
        <v>9.134114583333334</v>
      </c>
      <c r="AH24" t="n">
        <v>339987.7744254787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7.1274</v>
      </c>
      <c r="E25" t="n">
        <v>14.03</v>
      </c>
      <c r="F25" t="n">
        <v>11.77</v>
      </c>
      <c r="G25" t="n">
        <v>141.24</v>
      </c>
      <c r="H25" t="n">
        <v>2.73</v>
      </c>
      <c r="I25" t="n">
        <v>5</v>
      </c>
      <c r="J25" t="n">
        <v>155.9</v>
      </c>
      <c r="K25" t="n">
        <v>45</v>
      </c>
      <c r="L25" t="n">
        <v>24</v>
      </c>
      <c r="M25" t="n">
        <v>0</v>
      </c>
      <c r="N25" t="n">
        <v>26.9</v>
      </c>
      <c r="O25" t="n">
        <v>19461.27</v>
      </c>
      <c r="P25" t="n">
        <v>105.64</v>
      </c>
      <c r="Q25" t="n">
        <v>194.63</v>
      </c>
      <c r="R25" t="n">
        <v>24.88</v>
      </c>
      <c r="S25" t="n">
        <v>17.82</v>
      </c>
      <c r="T25" t="n">
        <v>1376.59</v>
      </c>
      <c r="U25" t="n">
        <v>0.72</v>
      </c>
      <c r="V25" t="n">
        <v>0.77</v>
      </c>
      <c r="W25" t="n">
        <v>1.15</v>
      </c>
      <c r="X25" t="n">
        <v>0.08</v>
      </c>
      <c r="Y25" t="n">
        <v>0.5</v>
      </c>
      <c r="Z25" t="n">
        <v>10</v>
      </c>
      <c r="AA25" t="n">
        <v>275.3436722076305</v>
      </c>
      <c r="AB25" t="n">
        <v>376.7373596199851</v>
      </c>
      <c r="AC25" t="n">
        <v>340.7820747720581</v>
      </c>
      <c r="AD25" t="n">
        <v>275343.6722076305</v>
      </c>
      <c r="AE25" t="n">
        <v>376737.3596199851</v>
      </c>
      <c r="AF25" t="n">
        <v>3.552148133750311e-06</v>
      </c>
      <c r="AG25" t="n">
        <v>9.134114583333334</v>
      </c>
      <c r="AH25" t="n">
        <v>340782.0747720581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4.8342</v>
      </c>
      <c r="E2" t="n">
        <v>20.69</v>
      </c>
      <c r="F2" t="n">
        <v>14.27</v>
      </c>
      <c r="G2" t="n">
        <v>6.74</v>
      </c>
      <c r="H2" t="n">
        <v>0.11</v>
      </c>
      <c r="I2" t="n">
        <v>127</v>
      </c>
      <c r="J2" t="n">
        <v>159.12</v>
      </c>
      <c r="K2" t="n">
        <v>50.28</v>
      </c>
      <c r="L2" t="n">
        <v>1</v>
      </c>
      <c r="M2" t="n">
        <v>125</v>
      </c>
      <c r="N2" t="n">
        <v>27.84</v>
      </c>
      <c r="O2" t="n">
        <v>19859.16</v>
      </c>
      <c r="P2" t="n">
        <v>174.95</v>
      </c>
      <c r="Q2" t="n">
        <v>194.67</v>
      </c>
      <c r="R2" t="n">
        <v>102.72</v>
      </c>
      <c r="S2" t="n">
        <v>17.82</v>
      </c>
      <c r="T2" t="n">
        <v>39686.23</v>
      </c>
      <c r="U2" t="n">
        <v>0.17</v>
      </c>
      <c r="V2" t="n">
        <v>0.64</v>
      </c>
      <c r="W2" t="n">
        <v>1.35</v>
      </c>
      <c r="X2" t="n">
        <v>2.58</v>
      </c>
      <c r="Y2" t="n">
        <v>0.5</v>
      </c>
      <c r="Z2" t="n">
        <v>10</v>
      </c>
      <c r="AA2" t="n">
        <v>516.1511844320416</v>
      </c>
      <c r="AB2" t="n">
        <v>706.2208215230821</v>
      </c>
      <c r="AC2" t="n">
        <v>638.8200975040668</v>
      </c>
      <c r="AD2" t="n">
        <v>516151.1844320416</v>
      </c>
      <c r="AE2" t="n">
        <v>706220.8215230821</v>
      </c>
      <c r="AF2" t="n">
        <v>2.225031758060414e-06</v>
      </c>
      <c r="AG2" t="n">
        <v>13.47005208333333</v>
      </c>
      <c r="AH2" t="n">
        <v>638820.0975040668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5.8918</v>
      </c>
      <c r="E3" t="n">
        <v>16.97</v>
      </c>
      <c r="F3" t="n">
        <v>12.81</v>
      </c>
      <c r="G3" t="n">
        <v>13.49</v>
      </c>
      <c r="H3" t="n">
        <v>0.22</v>
      </c>
      <c r="I3" t="n">
        <v>57</v>
      </c>
      <c r="J3" t="n">
        <v>160.54</v>
      </c>
      <c r="K3" t="n">
        <v>50.28</v>
      </c>
      <c r="L3" t="n">
        <v>2</v>
      </c>
      <c r="M3" t="n">
        <v>55</v>
      </c>
      <c r="N3" t="n">
        <v>28.26</v>
      </c>
      <c r="O3" t="n">
        <v>20034.4</v>
      </c>
      <c r="P3" t="n">
        <v>156.36</v>
      </c>
      <c r="Q3" t="n">
        <v>194.64</v>
      </c>
      <c r="R3" t="n">
        <v>57.51</v>
      </c>
      <c r="S3" t="n">
        <v>17.82</v>
      </c>
      <c r="T3" t="n">
        <v>17432.42</v>
      </c>
      <c r="U3" t="n">
        <v>0.31</v>
      </c>
      <c r="V3" t="n">
        <v>0.71</v>
      </c>
      <c r="W3" t="n">
        <v>1.22</v>
      </c>
      <c r="X3" t="n">
        <v>1.12</v>
      </c>
      <c r="Y3" t="n">
        <v>0.5</v>
      </c>
      <c r="Z3" t="n">
        <v>10</v>
      </c>
      <c r="AA3" t="n">
        <v>398.2152807852761</v>
      </c>
      <c r="AB3" t="n">
        <v>544.8557151887155</v>
      </c>
      <c r="AC3" t="n">
        <v>492.8554504409029</v>
      </c>
      <c r="AD3" t="n">
        <v>398215.2807852761</v>
      </c>
      <c r="AE3" t="n">
        <v>544855.7151887155</v>
      </c>
      <c r="AF3" t="n">
        <v>2.711812112064115e-06</v>
      </c>
      <c r="AG3" t="n">
        <v>11.04817708333333</v>
      </c>
      <c r="AH3" t="n">
        <v>492855.4504409028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6.28</v>
      </c>
      <c r="E4" t="n">
        <v>15.92</v>
      </c>
      <c r="F4" t="n">
        <v>12.41</v>
      </c>
      <c r="G4" t="n">
        <v>20.12</v>
      </c>
      <c r="H4" t="n">
        <v>0.33</v>
      </c>
      <c r="I4" t="n">
        <v>37</v>
      </c>
      <c r="J4" t="n">
        <v>161.97</v>
      </c>
      <c r="K4" t="n">
        <v>50.28</v>
      </c>
      <c r="L4" t="n">
        <v>3</v>
      </c>
      <c r="M4" t="n">
        <v>35</v>
      </c>
      <c r="N4" t="n">
        <v>28.69</v>
      </c>
      <c r="O4" t="n">
        <v>20210.21</v>
      </c>
      <c r="P4" t="n">
        <v>150.78</v>
      </c>
      <c r="Q4" t="n">
        <v>194.65</v>
      </c>
      <c r="R4" t="n">
        <v>44.64</v>
      </c>
      <c r="S4" t="n">
        <v>17.82</v>
      </c>
      <c r="T4" t="n">
        <v>11097.66</v>
      </c>
      <c r="U4" t="n">
        <v>0.4</v>
      </c>
      <c r="V4" t="n">
        <v>0.73</v>
      </c>
      <c r="W4" t="n">
        <v>1.2</v>
      </c>
      <c r="X4" t="n">
        <v>0.72</v>
      </c>
      <c r="Y4" t="n">
        <v>0.5</v>
      </c>
      <c r="Z4" t="n">
        <v>10</v>
      </c>
      <c r="AA4" t="n">
        <v>367.8418639103618</v>
      </c>
      <c r="AB4" t="n">
        <v>503.2974662398763</v>
      </c>
      <c r="AC4" t="n">
        <v>455.2634624443721</v>
      </c>
      <c r="AD4" t="n">
        <v>367841.8639103618</v>
      </c>
      <c r="AE4" t="n">
        <v>503297.4662398762</v>
      </c>
      <c r="AF4" t="n">
        <v>2.890488486330603e-06</v>
      </c>
      <c r="AG4" t="n">
        <v>10.36458333333333</v>
      </c>
      <c r="AH4" t="n">
        <v>455263.4624443721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6.4716</v>
      </c>
      <c r="E5" t="n">
        <v>15.45</v>
      </c>
      <c r="F5" t="n">
        <v>12.23</v>
      </c>
      <c r="G5" t="n">
        <v>26.2</v>
      </c>
      <c r="H5" t="n">
        <v>0.43</v>
      </c>
      <c r="I5" t="n">
        <v>28</v>
      </c>
      <c r="J5" t="n">
        <v>163.4</v>
      </c>
      <c r="K5" t="n">
        <v>50.28</v>
      </c>
      <c r="L5" t="n">
        <v>4</v>
      </c>
      <c r="M5" t="n">
        <v>26</v>
      </c>
      <c r="N5" t="n">
        <v>29.12</v>
      </c>
      <c r="O5" t="n">
        <v>20386.62</v>
      </c>
      <c r="P5" t="n">
        <v>147.96</v>
      </c>
      <c r="Q5" t="n">
        <v>194.64</v>
      </c>
      <c r="R5" t="n">
        <v>39.14</v>
      </c>
      <c r="S5" t="n">
        <v>17.82</v>
      </c>
      <c r="T5" t="n">
        <v>8391.059999999999</v>
      </c>
      <c r="U5" t="n">
        <v>0.46</v>
      </c>
      <c r="V5" t="n">
        <v>0.74</v>
      </c>
      <c r="W5" t="n">
        <v>1.18</v>
      </c>
      <c r="X5" t="n">
        <v>0.54</v>
      </c>
      <c r="Y5" t="n">
        <v>0.5</v>
      </c>
      <c r="Z5" t="n">
        <v>10</v>
      </c>
      <c r="AA5" t="n">
        <v>359.5644832819548</v>
      </c>
      <c r="AB5" t="n">
        <v>491.9719888918291</v>
      </c>
      <c r="AC5" t="n">
        <v>445.0188727590153</v>
      </c>
      <c r="AD5" t="n">
        <v>359564.4832819548</v>
      </c>
      <c r="AE5" t="n">
        <v>491971.9888918291</v>
      </c>
      <c r="AF5" t="n">
        <v>2.97867600129572e-06</v>
      </c>
      <c r="AG5" t="n">
        <v>10.05859375</v>
      </c>
      <c r="AH5" t="n">
        <v>445018.8727590152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6.6039</v>
      </c>
      <c r="E6" t="n">
        <v>15.14</v>
      </c>
      <c r="F6" t="n">
        <v>12.11</v>
      </c>
      <c r="G6" t="n">
        <v>33.02</v>
      </c>
      <c r="H6" t="n">
        <v>0.54</v>
      </c>
      <c r="I6" t="n">
        <v>22</v>
      </c>
      <c r="J6" t="n">
        <v>164.83</v>
      </c>
      <c r="K6" t="n">
        <v>50.28</v>
      </c>
      <c r="L6" t="n">
        <v>5</v>
      </c>
      <c r="M6" t="n">
        <v>20</v>
      </c>
      <c r="N6" t="n">
        <v>29.55</v>
      </c>
      <c r="O6" t="n">
        <v>20563.61</v>
      </c>
      <c r="P6" t="n">
        <v>146</v>
      </c>
      <c r="Q6" t="n">
        <v>194.63</v>
      </c>
      <c r="R6" t="n">
        <v>35.38</v>
      </c>
      <c r="S6" t="n">
        <v>17.82</v>
      </c>
      <c r="T6" t="n">
        <v>6542.81</v>
      </c>
      <c r="U6" t="n">
        <v>0.5</v>
      </c>
      <c r="V6" t="n">
        <v>0.75</v>
      </c>
      <c r="W6" t="n">
        <v>1.18</v>
      </c>
      <c r="X6" t="n">
        <v>0.42</v>
      </c>
      <c r="Y6" t="n">
        <v>0.5</v>
      </c>
      <c r="Z6" t="n">
        <v>10</v>
      </c>
      <c r="AA6" t="n">
        <v>342.370448319299</v>
      </c>
      <c r="AB6" t="n">
        <v>468.4463517086364</v>
      </c>
      <c r="AC6" t="n">
        <v>423.7384893701474</v>
      </c>
      <c r="AD6" t="n">
        <v>342370.448319299</v>
      </c>
      <c r="AE6" t="n">
        <v>468446.3517086364</v>
      </c>
      <c r="AF6" t="n">
        <v>3.039569572432908e-06</v>
      </c>
      <c r="AG6" t="n">
        <v>9.856770833333334</v>
      </c>
      <c r="AH6" t="n">
        <v>423738.4893701473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6.6724</v>
      </c>
      <c r="E7" t="n">
        <v>14.99</v>
      </c>
      <c r="F7" t="n">
        <v>12.05</v>
      </c>
      <c r="G7" t="n">
        <v>38.05</v>
      </c>
      <c r="H7" t="n">
        <v>0.64</v>
      </c>
      <c r="I7" t="n">
        <v>19</v>
      </c>
      <c r="J7" t="n">
        <v>166.27</v>
      </c>
      <c r="K7" t="n">
        <v>50.28</v>
      </c>
      <c r="L7" t="n">
        <v>6</v>
      </c>
      <c r="M7" t="n">
        <v>17</v>
      </c>
      <c r="N7" t="n">
        <v>29.99</v>
      </c>
      <c r="O7" t="n">
        <v>20741.2</v>
      </c>
      <c r="P7" t="n">
        <v>144.68</v>
      </c>
      <c r="Q7" t="n">
        <v>194.65</v>
      </c>
      <c r="R7" t="n">
        <v>33.67</v>
      </c>
      <c r="S7" t="n">
        <v>17.82</v>
      </c>
      <c r="T7" t="n">
        <v>5701.33</v>
      </c>
      <c r="U7" t="n">
        <v>0.53</v>
      </c>
      <c r="V7" t="n">
        <v>0.75</v>
      </c>
      <c r="W7" t="n">
        <v>1.17</v>
      </c>
      <c r="X7" t="n">
        <v>0.36</v>
      </c>
      <c r="Y7" t="n">
        <v>0.5</v>
      </c>
      <c r="Z7" t="n">
        <v>10</v>
      </c>
      <c r="AA7" t="n">
        <v>339.4020327055745</v>
      </c>
      <c r="AB7" t="n">
        <v>464.3848345086841</v>
      </c>
      <c r="AC7" t="n">
        <v>420.0645976713834</v>
      </c>
      <c r="AD7" t="n">
        <v>339402.0327055745</v>
      </c>
      <c r="AE7" t="n">
        <v>464384.8345086841</v>
      </c>
      <c r="AF7" t="n">
        <v>3.07109798983954e-06</v>
      </c>
      <c r="AG7" t="n">
        <v>9.759114583333334</v>
      </c>
      <c r="AH7" t="n">
        <v>420064.5976713834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6.7455</v>
      </c>
      <c r="E8" t="n">
        <v>14.82</v>
      </c>
      <c r="F8" t="n">
        <v>11.98</v>
      </c>
      <c r="G8" t="n">
        <v>44.94</v>
      </c>
      <c r="H8" t="n">
        <v>0.74</v>
      </c>
      <c r="I8" t="n">
        <v>16</v>
      </c>
      <c r="J8" t="n">
        <v>167.72</v>
      </c>
      <c r="K8" t="n">
        <v>50.28</v>
      </c>
      <c r="L8" t="n">
        <v>7</v>
      </c>
      <c r="M8" t="n">
        <v>14</v>
      </c>
      <c r="N8" t="n">
        <v>30.44</v>
      </c>
      <c r="O8" t="n">
        <v>20919.39</v>
      </c>
      <c r="P8" t="n">
        <v>143.32</v>
      </c>
      <c r="Q8" t="n">
        <v>194.64</v>
      </c>
      <c r="R8" t="n">
        <v>31.66</v>
      </c>
      <c r="S8" t="n">
        <v>17.82</v>
      </c>
      <c r="T8" t="n">
        <v>4711.59</v>
      </c>
      <c r="U8" t="n">
        <v>0.5600000000000001</v>
      </c>
      <c r="V8" t="n">
        <v>0.76</v>
      </c>
      <c r="W8" t="n">
        <v>1.16</v>
      </c>
      <c r="X8" t="n">
        <v>0.3</v>
      </c>
      <c r="Y8" t="n">
        <v>0.5</v>
      </c>
      <c r="Z8" t="n">
        <v>10</v>
      </c>
      <c r="AA8" t="n">
        <v>336.3191217761457</v>
      </c>
      <c r="AB8" t="n">
        <v>460.1666597666085</v>
      </c>
      <c r="AC8" t="n">
        <v>416.248999606446</v>
      </c>
      <c r="AD8" t="n">
        <v>336319.1217761457</v>
      </c>
      <c r="AE8" t="n">
        <v>460166.6597666084</v>
      </c>
      <c r="AF8" t="n">
        <v>3.104743644035522e-06</v>
      </c>
      <c r="AG8" t="n">
        <v>9.6484375</v>
      </c>
      <c r="AH8" t="n">
        <v>416248.999606446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6.793</v>
      </c>
      <c r="E9" t="n">
        <v>14.72</v>
      </c>
      <c r="F9" t="n">
        <v>11.95</v>
      </c>
      <c r="G9" t="n">
        <v>51.2</v>
      </c>
      <c r="H9" t="n">
        <v>0.84</v>
      </c>
      <c r="I9" t="n">
        <v>14</v>
      </c>
      <c r="J9" t="n">
        <v>169.17</v>
      </c>
      <c r="K9" t="n">
        <v>50.28</v>
      </c>
      <c r="L9" t="n">
        <v>8</v>
      </c>
      <c r="M9" t="n">
        <v>12</v>
      </c>
      <c r="N9" t="n">
        <v>30.89</v>
      </c>
      <c r="O9" t="n">
        <v>21098.19</v>
      </c>
      <c r="P9" t="n">
        <v>142.23</v>
      </c>
      <c r="Q9" t="n">
        <v>194.64</v>
      </c>
      <c r="R9" t="n">
        <v>30.47</v>
      </c>
      <c r="S9" t="n">
        <v>17.82</v>
      </c>
      <c r="T9" t="n">
        <v>4127.25</v>
      </c>
      <c r="U9" t="n">
        <v>0.58</v>
      </c>
      <c r="V9" t="n">
        <v>0.76</v>
      </c>
      <c r="W9" t="n">
        <v>1.16</v>
      </c>
      <c r="X9" t="n">
        <v>0.26</v>
      </c>
      <c r="Y9" t="n">
        <v>0.5</v>
      </c>
      <c r="Z9" t="n">
        <v>10</v>
      </c>
      <c r="AA9" t="n">
        <v>334.2399896321791</v>
      </c>
      <c r="AB9" t="n">
        <v>457.321899442397</v>
      </c>
      <c r="AC9" t="n">
        <v>413.675739214931</v>
      </c>
      <c r="AD9" t="n">
        <v>334239.9896321791</v>
      </c>
      <c r="AE9" t="n">
        <v>457321.8994423969</v>
      </c>
      <c r="AF9" t="n">
        <v>3.126606415229902e-06</v>
      </c>
      <c r="AG9" t="n">
        <v>9.583333333333334</v>
      </c>
      <c r="AH9" t="n">
        <v>413675.739214931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6.8155</v>
      </c>
      <c r="E10" t="n">
        <v>14.67</v>
      </c>
      <c r="F10" t="n">
        <v>11.93</v>
      </c>
      <c r="G10" t="n">
        <v>55.06</v>
      </c>
      <c r="H10" t="n">
        <v>0.9399999999999999</v>
      </c>
      <c r="I10" t="n">
        <v>13</v>
      </c>
      <c r="J10" t="n">
        <v>170.62</v>
      </c>
      <c r="K10" t="n">
        <v>50.28</v>
      </c>
      <c r="L10" t="n">
        <v>9</v>
      </c>
      <c r="M10" t="n">
        <v>11</v>
      </c>
      <c r="N10" t="n">
        <v>31.34</v>
      </c>
      <c r="O10" t="n">
        <v>21277.6</v>
      </c>
      <c r="P10" t="n">
        <v>141.58</v>
      </c>
      <c r="Q10" t="n">
        <v>194.64</v>
      </c>
      <c r="R10" t="n">
        <v>29.9</v>
      </c>
      <c r="S10" t="n">
        <v>17.82</v>
      </c>
      <c r="T10" t="n">
        <v>3845.44</v>
      </c>
      <c r="U10" t="n">
        <v>0.6</v>
      </c>
      <c r="V10" t="n">
        <v>0.76</v>
      </c>
      <c r="W10" t="n">
        <v>1.16</v>
      </c>
      <c r="X10" t="n">
        <v>0.24</v>
      </c>
      <c r="Y10" t="n">
        <v>0.5</v>
      </c>
      <c r="Z10" t="n">
        <v>10</v>
      </c>
      <c r="AA10" t="n">
        <v>333.1384571768579</v>
      </c>
      <c r="AB10" t="n">
        <v>455.8147341408441</v>
      </c>
      <c r="AC10" t="n">
        <v>412.3124156544386</v>
      </c>
      <c r="AD10" t="n">
        <v>333138.4571768579</v>
      </c>
      <c r="AE10" t="n">
        <v>455814.7341408441</v>
      </c>
      <c r="AF10" t="n">
        <v>3.136962464743029e-06</v>
      </c>
      <c r="AG10" t="n">
        <v>9.55078125</v>
      </c>
      <c r="AH10" t="n">
        <v>412312.4156544385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6.8442</v>
      </c>
      <c r="E11" t="n">
        <v>14.61</v>
      </c>
      <c r="F11" t="n">
        <v>11.9</v>
      </c>
      <c r="G11" t="n">
        <v>59.5</v>
      </c>
      <c r="H11" t="n">
        <v>1.03</v>
      </c>
      <c r="I11" t="n">
        <v>12</v>
      </c>
      <c r="J11" t="n">
        <v>172.08</v>
      </c>
      <c r="K11" t="n">
        <v>50.28</v>
      </c>
      <c r="L11" t="n">
        <v>10</v>
      </c>
      <c r="M11" t="n">
        <v>10</v>
      </c>
      <c r="N11" t="n">
        <v>31.8</v>
      </c>
      <c r="O11" t="n">
        <v>21457.64</v>
      </c>
      <c r="P11" t="n">
        <v>140.3</v>
      </c>
      <c r="Q11" t="n">
        <v>194.63</v>
      </c>
      <c r="R11" t="n">
        <v>28.98</v>
      </c>
      <c r="S11" t="n">
        <v>17.82</v>
      </c>
      <c r="T11" t="n">
        <v>3393.29</v>
      </c>
      <c r="U11" t="n">
        <v>0.61</v>
      </c>
      <c r="V11" t="n">
        <v>0.76</v>
      </c>
      <c r="W11" t="n">
        <v>1.16</v>
      </c>
      <c r="X11" t="n">
        <v>0.21</v>
      </c>
      <c r="Y11" t="n">
        <v>0.5</v>
      </c>
      <c r="Z11" t="n">
        <v>10</v>
      </c>
      <c r="AA11" t="n">
        <v>331.3699087446415</v>
      </c>
      <c r="AB11" t="n">
        <v>453.3949281530353</v>
      </c>
      <c r="AC11" t="n">
        <v>410.1235525538872</v>
      </c>
      <c r="AD11" t="n">
        <v>331369.9087446415</v>
      </c>
      <c r="AE11" t="n">
        <v>453394.9281530353</v>
      </c>
      <c r="AF11" t="n">
        <v>3.150172181233107e-06</v>
      </c>
      <c r="AG11" t="n">
        <v>9.51171875</v>
      </c>
      <c r="AH11" t="n">
        <v>410123.5525538872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6.8656</v>
      </c>
      <c r="E12" t="n">
        <v>14.57</v>
      </c>
      <c r="F12" t="n">
        <v>11.89</v>
      </c>
      <c r="G12" t="n">
        <v>64.83</v>
      </c>
      <c r="H12" t="n">
        <v>1.12</v>
      </c>
      <c r="I12" t="n">
        <v>11</v>
      </c>
      <c r="J12" t="n">
        <v>173.55</v>
      </c>
      <c r="K12" t="n">
        <v>50.28</v>
      </c>
      <c r="L12" t="n">
        <v>11</v>
      </c>
      <c r="M12" t="n">
        <v>9</v>
      </c>
      <c r="N12" t="n">
        <v>32.27</v>
      </c>
      <c r="O12" t="n">
        <v>21638.31</v>
      </c>
      <c r="P12" t="n">
        <v>139.53</v>
      </c>
      <c r="Q12" t="n">
        <v>194.65</v>
      </c>
      <c r="R12" t="n">
        <v>28.49</v>
      </c>
      <c r="S12" t="n">
        <v>17.82</v>
      </c>
      <c r="T12" t="n">
        <v>3150.96</v>
      </c>
      <c r="U12" t="n">
        <v>0.63</v>
      </c>
      <c r="V12" t="n">
        <v>0.76</v>
      </c>
      <c r="W12" t="n">
        <v>1.16</v>
      </c>
      <c r="X12" t="n">
        <v>0.2</v>
      </c>
      <c r="Y12" t="n">
        <v>0.5</v>
      </c>
      <c r="Z12" t="n">
        <v>10</v>
      </c>
      <c r="AA12" t="n">
        <v>330.0789447876797</v>
      </c>
      <c r="AB12" t="n">
        <v>451.6285743138102</v>
      </c>
      <c r="AC12" t="n">
        <v>408.5257770459845</v>
      </c>
      <c r="AD12" t="n">
        <v>330078.9447876798</v>
      </c>
      <c r="AE12" t="n">
        <v>451628.5743138102</v>
      </c>
      <c r="AF12" t="n">
        <v>3.160021934992258e-06</v>
      </c>
      <c r="AG12" t="n">
        <v>9.485677083333334</v>
      </c>
      <c r="AH12" t="n">
        <v>408525.7770459845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6.8963</v>
      </c>
      <c r="E13" t="n">
        <v>14.5</v>
      </c>
      <c r="F13" t="n">
        <v>11.85</v>
      </c>
      <c r="G13" t="n">
        <v>71.12</v>
      </c>
      <c r="H13" t="n">
        <v>1.22</v>
      </c>
      <c r="I13" t="n">
        <v>10</v>
      </c>
      <c r="J13" t="n">
        <v>175.02</v>
      </c>
      <c r="K13" t="n">
        <v>50.28</v>
      </c>
      <c r="L13" t="n">
        <v>12</v>
      </c>
      <c r="M13" t="n">
        <v>8</v>
      </c>
      <c r="N13" t="n">
        <v>32.74</v>
      </c>
      <c r="O13" t="n">
        <v>21819.6</v>
      </c>
      <c r="P13" t="n">
        <v>139.07</v>
      </c>
      <c r="Q13" t="n">
        <v>194.64</v>
      </c>
      <c r="R13" t="n">
        <v>27.59</v>
      </c>
      <c r="S13" t="n">
        <v>17.82</v>
      </c>
      <c r="T13" t="n">
        <v>2709.14</v>
      </c>
      <c r="U13" t="n">
        <v>0.65</v>
      </c>
      <c r="V13" t="n">
        <v>0.77</v>
      </c>
      <c r="W13" t="n">
        <v>1.15</v>
      </c>
      <c r="X13" t="n">
        <v>0.17</v>
      </c>
      <c r="Y13" t="n">
        <v>0.5</v>
      </c>
      <c r="Z13" t="n">
        <v>10</v>
      </c>
      <c r="AA13" t="n">
        <v>328.9046906109056</v>
      </c>
      <c r="AB13" t="n">
        <v>450.0219079447098</v>
      </c>
      <c r="AC13" t="n">
        <v>407.0724486601806</v>
      </c>
      <c r="AD13" t="n">
        <v>328904.6906109056</v>
      </c>
      <c r="AE13" t="n">
        <v>450021.9079447098</v>
      </c>
      <c r="AF13" t="n">
        <v>3.174152189216836e-06</v>
      </c>
      <c r="AG13" t="n">
        <v>9.440104166666666</v>
      </c>
      <c r="AH13" t="n">
        <v>407072.4486601806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6.9126</v>
      </c>
      <c r="E14" t="n">
        <v>14.47</v>
      </c>
      <c r="F14" t="n">
        <v>11.85</v>
      </c>
      <c r="G14" t="n">
        <v>79.01000000000001</v>
      </c>
      <c r="H14" t="n">
        <v>1.31</v>
      </c>
      <c r="I14" t="n">
        <v>9</v>
      </c>
      <c r="J14" t="n">
        <v>176.49</v>
      </c>
      <c r="K14" t="n">
        <v>50.28</v>
      </c>
      <c r="L14" t="n">
        <v>13</v>
      </c>
      <c r="M14" t="n">
        <v>7</v>
      </c>
      <c r="N14" t="n">
        <v>33.21</v>
      </c>
      <c r="O14" t="n">
        <v>22001.54</v>
      </c>
      <c r="P14" t="n">
        <v>138.8</v>
      </c>
      <c r="Q14" t="n">
        <v>194.66</v>
      </c>
      <c r="R14" t="n">
        <v>27.46</v>
      </c>
      <c r="S14" t="n">
        <v>17.82</v>
      </c>
      <c r="T14" t="n">
        <v>2649.03</v>
      </c>
      <c r="U14" t="n">
        <v>0.65</v>
      </c>
      <c r="V14" t="n">
        <v>0.77</v>
      </c>
      <c r="W14" t="n">
        <v>1.15</v>
      </c>
      <c r="X14" t="n">
        <v>0.17</v>
      </c>
      <c r="Y14" t="n">
        <v>0.5</v>
      </c>
      <c r="Z14" t="n">
        <v>10</v>
      </c>
      <c r="AA14" t="n">
        <v>328.3377096255318</v>
      </c>
      <c r="AB14" t="n">
        <v>449.2461395470855</v>
      </c>
      <c r="AC14" t="n">
        <v>406.3707185096279</v>
      </c>
      <c r="AD14" t="n">
        <v>328337.7096255318</v>
      </c>
      <c r="AE14" t="n">
        <v>449246.1395470855</v>
      </c>
      <c r="AF14" t="n">
        <v>3.181654571753013e-06</v>
      </c>
      <c r="AG14" t="n">
        <v>9.420572916666666</v>
      </c>
      <c r="AH14" t="n">
        <v>406370.7185096279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6.914</v>
      </c>
      <c r="E15" t="n">
        <v>14.46</v>
      </c>
      <c r="F15" t="n">
        <v>11.85</v>
      </c>
      <c r="G15" t="n">
        <v>78.98999999999999</v>
      </c>
      <c r="H15" t="n">
        <v>1.4</v>
      </c>
      <c r="I15" t="n">
        <v>9</v>
      </c>
      <c r="J15" t="n">
        <v>177.97</v>
      </c>
      <c r="K15" t="n">
        <v>50.28</v>
      </c>
      <c r="L15" t="n">
        <v>14</v>
      </c>
      <c r="M15" t="n">
        <v>7</v>
      </c>
      <c r="N15" t="n">
        <v>33.69</v>
      </c>
      <c r="O15" t="n">
        <v>22184.13</v>
      </c>
      <c r="P15" t="n">
        <v>137.42</v>
      </c>
      <c r="Q15" t="n">
        <v>194.63</v>
      </c>
      <c r="R15" t="n">
        <v>27.44</v>
      </c>
      <c r="S15" t="n">
        <v>17.82</v>
      </c>
      <c r="T15" t="n">
        <v>2637.03</v>
      </c>
      <c r="U15" t="n">
        <v>0.65</v>
      </c>
      <c r="V15" t="n">
        <v>0.77</v>
      </c>
      <c r="W15" t="n">
        <v>1.15</v>
      </c>
      <c r="X15" t="n">
        <v>0.16</v>
      </c>
      <c r="Y15" t="n">
        <v>0.5</v>
      </c>
      <c r="Z15" t="n">
        <v>10</v>
      </c>
      <c r="AA15" t="n">
        <v>327.2212015089508</v>
      </c>
      <c r="AB15" t="n">
        <v>447.7184838851177</v>
      </c>
      <c r="AC15" t="n">
        <v>404.98886015996</v>
      </c>
      <c r="AD15" t="n">
        <v>327221.2015089508</v>
      </c>
      <c r="AE15" t="n">
        <v>447718.4838851177</v>
      </c>
      <c r="AF15" t="n">
        <v>3.182298948167163e-06</v>
      </c>
      <c r="AG15" t="n">
        <v>9.4140625</v>
      </c>
      <c r="AH15" t="n">
        <v>404988.8601599601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6.9398</v>
      </c>
      <c r="E16" t="n">
        <v>14.41</v>
      </c>
      <c r="F16" t="n">
        <v>11.83</v>
      </c>
      <c r="G16" t="n">
        <v>88.70999999999999</v>
      </c>
      <c r="H16" t="n">
        <v>1.48</v>
      </c>
      <c r="I16" t="n">
        <v>8</v>
      </c>
      <c r="J16" t="n">
        <v>179.46</v>
      </c>
      <c r="K16" t="n">
        <v>50.28</v>
      </c>
      <c r="L16" t="n">
        <v>15</v>
      </c>
      <c r="M16" t="n">
        <v>6</v>
      </c>
      <c r="N16" t="n">
        <v>34.18</v>
      </c>
      <c r="O16" t="n">
        <v>22367.38</v>
      </c>
      <c r="P16" t="n">
        <v>136.52</v>
      </c>
      <c r="Q16" t="n">
        <v>194.63</v>
      </c>
      <c r="R16" t="n">
        <v>26.82</v>
      </c>
      <c r="S16" t="n">
        <v>17.82</v>
      </c>
      <c r="T16" t="n">
        <v>2331.56</v>
      </c>
      <c r="U16" t="n">
        <v>0.66</v>
      </c>
      <c r="V16" t="n">
        <v>0.77</v>
      </c>
      <c r="W16" t="n">
        <v>1.15</v>
      </c>
      <c r="X16" t="n">
        <v>0.14</v>
      </c>
      <c r="Y16" t="n">
        <v>0.5</v>
      </c>
      <c r="Z16" t="n">
        <v>10</v>
      </c>
      <c r="AA16" t="n">
        <v>325.8948876110701</v>
      </c>
      <c r="AB16" t="n">
        <v>445.9037626971977</v>
      </c>
      <c r="AC16" t="n">
        <v>403.347333415238</v>
      </c>
      <c r="AD16" t="n">
        <v>325894.8876110701</v>
      </c>
      <c r="AE16" t="n">
        <v>445903.7626971977</v>
      </c>
      <c r="AF16" t="n">
        <v>3.194173884942216e-06</v>
      </c>
      <c r="AG16" t="n">
        <v>9.381510416666666</v>
      </c>
      <c r="AH16" t="n">
        <v>403347.333415238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6.9428</v>
      </c>
      <c r="E17" t="n">
        <v>14.4</v>
      </c>
      <c r="F17" t="n">
        <v>11.82</v>
      </c>
      <c r="G17" t="n">
        <v>88.66</v>
      </c>
      <c r="H17" t="n">
        <v>1.57</v>
      </c>
      <c r="I17" t="n">
        <v>8</v>
      </c>
      <c r="J17" t="n">
        <v>180.95</v>
      </c>
      <c r="K17" t="n">
        <v>50.28</v>
      </c>
      <c r="L17" t="n">
        <v>16</v>
      </c>
      <c r="M17" t="n">
        <v>6</v>
      </c>
      <c r="N17" t="n">
        <v>34.67</v>
      </c>
      <c r="O17" t="n">
        <v>22551.28</v>
      </c>
      <c r="P17" t="n">
        <v>135.69</v>
      </c>
      <c r="Q17" t="n">
        <v>194.64</v>
      </c>
      <c r="R17" t="n">
        <v>26.61</v>
      </c>
      <c r="S17" t="n">
        <v>17.82</v>
      </c>
      <c r="T17" t="n">
        <v>2227.11</v>
      </c>
      <c r="U17" t="n">
        <v>0.67</v>
      </c>
      <c r="V17" t="n">
        <v>0.77</v>
      </c>
      <c r="W17" t="n">
        <v>1.15</v>
      </c>
      <c r="X17" t="n">
        <v>0.13</v>
      </c>
      <c r="Y17" t="n">
        <v>0.5</v>
      </c>
      <c r="Z17" t="n">
        <v>10</v>
      </c>
      <c r="AA17" t="n">
        <v>325.1466619109726</v>
      </c>
      <c r="AB17" t="n">
        <v>444.8800072849361</v>
      </c>
      <c r="AC17" t="n">
        <v>402.421283782673</v>
      </c>
      <c r="AD17" t="n">
        <v>325146.6619109726</v>
      </c>
      <c r="AE17" t="n">
        <v>444880.0072849361</v>
      </c>
      <c r="AF17" t="n">
        <v>3.195554691543966e-06</v>
      </c>
      <c r="AG17" t="n">
        <v>9.375</v>
      </c>
      <c r="AH17" t="n">
        <v>402421.283782673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6.9686</v>
      </c>
      <c r="E18" t="n">
        <v>14.35</v>
      </c>
      <c r="F18" t="n">
        <v>11.8</v>
      </c>
      <c r="G18" t="n">
        <v>101.14</v>
      </c>
      <c r="H18" t="n">
        <v>1.65</v>
      </c>
      <c r="I18" t="n">
        <v>7</v>
      </c>
      <c r="J18" t="n">
        <v>182.45</v>
      </c>
      <c r="K18" t="n">
        <v>50.28</v>
      </c>
      <c r="L18" t="n">
        <v>17</v>
      </c>
      <c r="M18" t="n">
        <v>5</v>
      </c>
      <c r="N18" t="n">
        <v>35.17</v>
      </c>
      <c r="O18" t="n">
        <v>22735.98</v>
      </c>
      <c r="P18" t="n">
        <v>136.03</v>
      </c>
      <c r="Q18" t="n">
        <v>194.63</v>
      </c>
      <c r="R18" t="n">
        <v>25.85</v>
      </c>
      <c r="S18" t="n">
        <v>17.82</v>
      </c>
      <c r="T18" t="n">
        <v>1852.74</v>
      </c>
      <c r="U18" t="n">
        <v>0.6899999999999999</v>
      </c>
      <c r="V18" t="n">
        <v>0.77</v>
      </c>
      <c r="W18" t="n">
        <v>1.15</v>
      </c>
      <c r="X18" t="n">
        <v>0.11</v>
      </c>
      <c r="Y18" t="n">
        <v>0.5</v>
      </c>
      <c r="Z18" t="n">
        <v>10</v>
      </c>
      <c r="AA18" t="n">
        <v>324.8018578694353</v>
      </c>
      <c r="AB18" t="n">
        <v>444.4082311836241</v>
      </c>
      <c r="AC18" t="n">
        <v>401.9945333303282</v>
      </c>
      <c r="AD18" t="n">
        <v>324801.8578694353</v>
      </c>
      <c r="AE18" t="n">
        <v>444408.2311836241</v>
      </c>
      <c r="AF18" t="n">
        <v>3.207429628319019e-06</v>
      </c>
      <c r="AG18" t="n">
        <v>9.342447916666666</v>
      </c>
      <c r="AH18" t="n">
        <v>401994.5333303282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6.9653</v>
      </c>
      <c r="E19" t="n">
        <v>14.36</v>
      </c>
      <c r="F19" t="n">
        <v>11.81</v>
      </c>
      <c r="G19" t="n">
        <v>101.2</v>
      </c>
      <c r="H19" t="n">
        <v>1.74</v>
      </c>
      <c r="I19" t="n">
        <v>7</v>
      </c>
      <c r="J19" t="n">
        <v>183.95</v>
      </c>
      <c r="K19" t="n">
        <v>50.28</v>
      </c>
      <c r="L19" t="n">
        <v>18</v>
      </c>
      <c r="M19" t="n">
        <v>5</v>
      </c>
      <c r="N19" t="n">
        <v>35.67</v>
      </c>
      <c r="O19" t="n">
        <v>22921.24</v>
      </c>
      <c r="P19" t="n">
        <v>135.25</v>
      </c>
      <c r="Q19" t="n">
        <v>194.63</v>
      </c>
      <c r="R19" t="n">
        <v>26.22</v>
      </c>
      <c r="S19" t="n">
        <v>17.82</v>
      </c>
      <c r="T19" t="n">
        <v>2039.62</v>
      </c>
      <c r="U19" t="n">
        <v>0.68</v>
      </c>
      <c r="V19" t="n">
        <v>0.77</v>
      </c>
      <c r="W19" t="n">
        <v>1.15</v>
      </c>
      <c r="X19" t="n">
        <v>0.12</v>
      </c>
      <c r="Y19" t="n">
        <v>0.5</v>
      </c>
      <c r="Z19" t="n">
        <v>10</v>
      </c>
      <c r="AA19" t="n">
        <v>324.2956068663</v>
      </c>
      <c r="AB19" t="n">
        <v>443.7155562269164</v>
      </c>
      <c r="AC19" t="n">
        <v>401.3679662993132</v>
      </c>
      <c r="AD19" t="n">
        <v>324295.6068663</v>
      </c>
      <c r="AE19" t="n">
        <v>443715.5562269164</v>
      </c>
      <c r="AF19" t="n">
        <v>3.205910741057093e-06</v>
      </c>
      <c r="AG19" t="n">
        <v>9.348958333333334</v>
      </c>
      <c r="AH19" t="n">
        <v>401367.9662993132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6.9684</v>
      </c>
      <c r="E20" t="n">
        <v>14.35</v>
      </c>
      <c r="F20" t="n">
        <v>11.8</v>
      </c>
      <c r="G20" t="n">
        <v>101.15</v>
      </c>
      <c r="H20" t="n">
        <v>1.82</v>
      </c>
      <c r="I20" t="n">
        <v>7</v>
      </c>
      <c r="J20" t="n">
        <v>185.46</v>
      </c>
      <c r="K20" t="n">
        <v>50.28</v>
      </c>
      <c r="L20" t="n">
        <v>19</v>
      </c>
      <c r="M20" t="n">
        <v>5</v>
      </c>
      <c r="N20" t="n">
        <v>36.18</v>
      </c>
      <c r="O20" t="n">
        <v>23107.19</v>
      </c>
      <c r="P20" t="n">
        <v>133.84</v>
      </c>
      <c r="Q20" t="n">
        <v>194.64</v>
      </c>
      <c r="R20" t="n">
        <v>26</v>
      </c>
      <c r="S20" t="n">
        <v>17.82</v>
      </c>
      <c r="T20" t="n">
        <v>1926.05</v>
      </c>
      <c r="U20" t="n">
        <v>0.6899999999999999</v>
      </c>
      <c r="V20" t="n">
        <v>0.77</v>
      </c>
      <c r="W20" t="n">
        <v>1.15</v>
      </c>
      <c r="X20" t="n">
        <v>0.11</v>
      </c>
      <c r="Y20" t="n">
        <v>0.5</v>
      </c>
      <c r="Z20" t="n">
        <v>10</v>
      </c>
      <c r="AA20" t="n">
        <v>323.0957777541333</v>
      </c>
      <c r="AB20" t="n">
        <v>442.0738971029253</v>
      </c>
      <c r="AC20" t="n">
        <v>399.8829848180328</v>
      </c>
      <c r="AD20" t="n">
        <v>323095.7777541333</v>
      </c>
      <c r="AE20" t="n">
        <v>442073.8971029253</v>
      </c>
      <c r="AF20" t="n">
        <v>3.207337574545568e-06</v>
      </c>
      <c r="AG20" t="n">
        <v>9.342447916666666</v>
      </c>
      <c r="AH20" t="n">
        <v>399882.9848180328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6.993</v>
      </c>
      <c r="E21" t="n">
        <v>14.3</v>
      </c>
      <c r="F21" t="n">
        <v>11.78</v>
      </c>
      <c r="G21" t="n">
        <v>117.82</v>
      </c>
      <c r="H21" t="n">
        <v>1.9</v>
      </c>
      <c r="I21" t="n">
        <v>6</v>
      </c>
      <c r="J21" t="n">
        <v>186.97</v>
      </c>
      <c r="K21" t="n">
        <v>50.28</v>
      </c>
      <c r="L21" t="n">
        <v>20</v>
      </c>
      <c r="M21" t="n">
        <v>4</v>
      </c>
      <c r="N21" t="n">
        <v>36.69</v>
      </c>
      <c r="O21" t="n">
        <v>23293.82</v>
      </c>
      <c r="P21" t="n">
        <v>133.68</v>
      </c>
      <c r="Q21" t="n">
        <v>194.63</v>
      </c>
      <c r="R21" t="n">
        <v>25.33</v>
      </c>
      <c r="S21" t="n">
        <v>17.82</v>
      </c>
      <c r="T21" t="n">
        <v>1596.12</v>
      </c>
      <c r="U21" t="n">
        <v>0.7</v>
      </c>
      <c r="V21" t="n">
        <v>0.77</v>
      </c>
      <c r="W21" t="n">
        <v>1.15</v>
      </c>
      <c r="X21" t="n">
        <v>0.1</v>
      </c>
      <c r="Y21" t="n">
        <v>0.5</v>
      </c>
      <c r="Z21" t="n">
        <v>10</v>
      </c>
      <c r="AA21" t="n">
        <v>322.3954386013781</v>
      </c>
      <c r="AB21" t="n">
        <v>441.1156621773428</v>
      </c>
      <c r="AC21" t="n">
        <v>399.0162024888567</v>
      </c>
      <c r="AD21" t="n">
        <v>322395.4386013781</v>
      </c>
      <c r="AE21" t="n">
        <v>441115.6621773428</v>
      </c>
      <c r="AF21" t="n">
        <v>3.218660188679921e-06</v>
      </c>
      <c r="AG21" t="n">
        <v>9.309895833333334</v>
      </c>
      <c r="AH21" t="n">
        <v>399016.2024888567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6.9959</v>
      </c>
      <c r="E22" t="n">
        <v>14.29</v>
      </c>
      <c r="F22" t="n">
        <v>11.78</v>
      </c>
      <c r="G22" t="n">
        <v>117.76</v>
      </c>
      <c r="H22" t="n">
        <v>1.98</v>
      </c>
      <c r="I22" t="n">
        <v>6</v>
      </c>
      <c r="J22" t="n">
        <v>188.49</v>
      </c>
      <c r="K22" t="n">
        <v>50.28</v>
      </c>
      <c r="L22" t="n">
        <v>21</v>
      </c>
      <c r="M22" t="n">
        <v>4</v>
      </c>
      <c r="N22" t="n">
        <v>37.21</v>
      </c>
      <c r="O22" t="n">
        <v>23481.16</v>
      </c>
      <c r="P22" t="n">
        <v>133.47</v>
      </c>
      <c r="Q22" t="n">
        <v>194.63</v>
      </c>
      <c r="R22" t="n">
        <v>25.19</v>
      </c>
      <c r="S22" t="n">
        <v>17.82</v>
      </c>
      <c r="T22" t="n">
        <v>1529.08</v>
      </c>
      <c r="U22" t="n">
        <v>0.71</v>
      </c>
      <c r="V22" t="n">
        <v>0.77</v>
      </c>
      <c r="W22" t="n">
        <v>1.14</v>
      </c>
      <c r="X22" t="n">
        <v>0.09</v>
      </c>
      <c r="Y22" t="n">
        <v>0.5</v>
      </c>
      <c r="Z22" t="n">
        <v>10</v>
      </c>
      <c r="AA22" t="n">
        <v>322.1724764117204</v>
      </c>
      <c r="AB22" t="n">
        <v>440.8105954730555</v>
      </c>
      <c r="AC22" t="n">
        <v>398.7402509226628</v>
      </c>
      <c r="AD22" t="n">
        <v>322172.4764117204</v>
      </c>
      <c r="AE22" t="n">
        <v>440810.5954730555</v>
      </c>
      <c r="AF22" t="n">
        <v>3.219994968394946e-06</v>
      </c>
      <c r="AG22" t="n">
        <v>9.303385416666666</v>
      </c>
      <c r="AH22" t="n">
        <v>398740.2509226628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6.9925</v>
      </c>
      <c r="E23" t="n">
        <v>14.3</v>
      </c>
      <c r="F23" t="n">
        <v>11.78</v>
      </c>
      <c r="G23" t="n">
        <v>117.83</v>
      </c>
      <c r="H23" t="n">
        <v>2.05</v>
      </c>
      <c r="I23" t="n">
        <v>6</v>
      </c>
      <c r="J23" t="n">
        <v>190.01</v>
      </c>
      <c r="K23" t="n">
        <v>50.28</v>
      </c>
      <c r="L23" t="n">
        <v>22</v>
      </c>
      <c r="M23" t="n">
        <v>4</v>
      </c>
      <c r="N23" t="n">
        <v>37.74</v>
      </c>
      <c r="O23" t="n">
        <v>23669.2</v>
      </c>
      <c r="P23" t="n">
        <v>132.76</v>
      </c>
      <c r="Q23" t="n">
        <v>194.63</v>
      </c>
      <c r="R23" t="n">
        <v>25.46</v>
      </c>
      <c r="S23" t="n">
        <v>17.82</v>
      </c>
      <c r="T23" t="n">
        <v>1662.16</v>
      </c>
      <c r="U23" t="n">
        <v>0.7</v>
      </c>
      <c r="V23" t="n">
        <v>0.77</v>
      </c>
      <c r="W23" t="n">
        <v>1.14</v>
      </c>
      <c r="X23" t="n">
        <v>0.1</v>
      </c>
      <c r="Y23" t="n">
        <v>0.5</v>
      </c>
      <c r="Z23" t="n">
        <v>10</v>
      </c>
      <c r="AA23" t="n">
        <v>321.6897248186374</v>
      </c>
      <c r="AB23" t="n">
        <v>440.1500734459022</v>
      </c>
      <c r="AC23" t="n">
        <v>398.1427681907325</v>
      </c>
      <c r="AD23" t="n">
        <v>321689.7248186374</v>
      </c>
      <c r="AE23" t="n">
        <v>440150.0734459022</v>
      </c>
      <c r="AF23" t="n">
        <v>3.218430054246296e-06</v>
      </c>
      <c r="AG23" t="n">
        <v>9.309895833333334</v>
      </c>
      <c r="AH23" t="n">
        <v>398142.7681907325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6.9895</v>
      </c>
      <c r="E24" t="n">
        <v>14.31</v>
      </c>
      <c r="F24" t="n">
        <v>11.79</v>
      </c>
      <c r="G24" t="n">
        <v>117.89</v>
      </c>
      <c r="H24" t="n">
        <v>2.13</v>
      </c>
      <c r="I24" t="n">
        <v>6</v>
      </c>
      <c r="J24" t="n">
        <v>191.55</v>
      </c>
      <c r="K24" t="n">
        <v>50.28</v>
      </c>
      <c r="L24" t="n">
        <v>23</v>
      </c>
      <c r="M24" t="n">
        <v>4</v>
      </c>
      <c r="N24" t="n">
        <v>38.27</v>
      </c>
      <c r="O24" t="n">
        <v>23857.96</v>
      </c>
      <c r="P24" t="n">
        <v>131.82</v>
      </c>
      <c r="Q24" t="n">
        <v>194.63</v>
      </c>
      <c r="R24" t="n">
        <v>25.67</v>
      </c>
      <c r="S24" t="n">
        <v>17.82</v>
      </c>
      <c r="T24" t="n">
        <v>1765.6</v>
      </c>
      <c r="U24" t="n">
        <v>0.6899999999999999</v>
      </c>
      <c r="V24" t="n">
        <v>0.77</v>
      </c>
      <c r="W24" t="n">
        <v>1.15</v>
      </c>
      <c r="X24" t="n">
        <v>0.1</v>
      </c>
      <c r="Y24" t="n">
        <v>0.5</v>
      </c>
      <c r="Z24" t="n">
        <v>10</v>
      </c>
      <c r="AA24" t="n">
        <v>321.0530411128992</v>
      </c>
      <c r="AB24" t="n">
        <v>439.2789347112084</v>
      </c>
      <c r="AC24" t="n">
        <v>397.354769714227</v>
      </c>
      <c r="AD24" t="n">
        <v>321053.0411128991</v>
      </c>
      <c r="AE24" t="n">
        <v>439278.9347112084</v>
      </c>
      <c r="AF24" t="n">
        <v>3.217049247644545e-06</v>
      </c>
      <c r="AG24" t="n">
        <v>9.31640625</v>
      </c>
      <c r="AH24" t="n">
        <v>397354.7697142269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7.0134</v>
      </c>
      <c r="E25" t="n">
        <v>14.26</v>
      </c>
      <c r="F25" t="n">
        <v>11.77</v>
      </c>
      <c r="G25" t="n">
        <v>141.27</v>
      </c>
      <c r="H25" t="n">
        <v>2.21</v>
      </c>
      <c r="I25" t="n">
        <v>5</v>
      </c>
      <c r="J25" t="n">
        <v>193.08</v>
      </c>
      <c r="K25" t="n">
        <v>50.28</v>
      </c>
      <c r="L25" t="n">
        <v>24</v>
      </c>
      <c r="M25" t="n">
        <v>3</v>
      </c>
      <c r="N25" t="n">
        <v>38.8</v>
      </c>
      <c r="O25" t="n">
        <v>24047.45</v>
      </c>
      <c r="P25" t="n">
        <v>131.41</v>
      </c>
      <c r="Q25" t="n">
        <v>194.64</v>
      </c>
      <c r="R25" t="n">
        <v>25.15</v>
      </c>
      <c r="S25" t="n">
        <v>17.82</v>
      </c>
      <c r="T25" t="n">
        <v>1510.61</v>
      </c>
      <c r="U25" t="n">
        <v>0.71</v>
      </c>
      <c r="V25" t="n">
        <v>0.77</v>
      </c>
      <c r="W25" t="n">
        <v>1.14</v>
      </c>
      <c r="X25" t="n">
        <v>0.09</v>
      </c>
      <c r="Y25" t="n">
        <v>0.5</v>
      </c>
      <c r="Z25" t="n">
        <v>10</v>
      </c>
      <c r="AA25" t="n">
        <v>320.18213796525</v>
      </c>
      <c r="AB25" t="n">
        <v>438.0873266030598</v>
      </c>
      <c r="AC25" t="n">
        <v>396.2768870114875</v>
      </c>
      <c r="AD25" t="n">
        <v>320182.1379652501</v>
      </c>
      <c r="AE25" t="n">
        <v>438087.3266030598</v>
      </c>
      <c r="AF25" t="n">
        <v>3.228049673571823e-06</v>
      </c>
      <c r="AG25" t="n">
        <v>9.283854166666666</v>
      </c>
      <c r="AH25" t="n">
        <v>396276.8870114875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7.016</v>
      </c>
      <c r="E26" t="n">
        <v>14.25</v>
      </c>
      <c r="F26" t="n">
        <v>11.77</v>
      </c>
      <c r="G26" t="n">
        <v>141.21</v>
      </c>
      <c r="H26" t="n">
        <v>2.28</v>
      </c>
      <c r="I26" t="n">
        <v>5</v>
      </c>
      <c r="J26" t="n">
        <v>194.62</v>
      </c>
      <c r="K26" t="n">
        <v>50.28</v>
      </c>
      <c r="L26" t="n">
        <v>25</v>
      </c>
      <c r="M26" t="n">
        <v>3</v>
      </c>
      <c r="N26" t="n">
        <v>39.34</v>
      </c>
      <c r="O26" t="n">
        <v>24237.67</v>
      </c>
      <c r="P26" t="n">
        <v>131.69</v>
      </c>
      <c r="Q26" t="n">
        <v>194.63</v>
      </c>
      <c r="R26" t="n">
        <v>25.03</v>
      </c>
      <c r="S26" t="n">
        <v>17.82</v>
      </c>
      <c r="T26" t="n">
        <v>1454.45</v>
      </c>
      <c r="U26" t="n">
        <v>0.71</v>
      </c>
      <c r="V26" t="n">
        <v>0.77</v>
      </c>
      <c r="W26" t="n">
        <v>1.14</v>
      </c>
      <c r="X26" t="n">
        <v>0.08</v>
      </c>
      <c r="Y26" t="n">
        <v>0.5</v>
      </c>
      <c r="Z26" t="n">
        <v>10</v>
      </c>
      <c r="AA26" t="n">
        <v>320.3468517694561</v>
      </c>
      <c r="AB26" t="n">
        <v>438.3126952966345</v>
      </c>
      <c r="AC26" t="n">
        <v>396.4807468332544</v>
      </c>
      <c r="AD26" t="n">
        <v>320346.8517694561</v>
      </c>
      <c r="AE26" t="n">
        <v>438312.6952966345</v>
      </c>
      <c r="AF26" t="n">
        <v>3.229246372626673e-06</v>
      </c>
      <c r="AG26" t="n">
        <v>9.27734375</v>
      </c>
      <c r="AH26" t="n">
        <v>396480.7468332545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7.0155</v>
      </c>
      <c r="E27" t="n">
        <v>14.25</v>
      </c>
      <c r="F27" t="n">
        <v>11.77</v>
      </c>
      <c r="G27" t="n">
        <v>141.22</v>
      </c>
      <c r="H27" t="n">
        <v>2.35</v>
      </c>
      <c r="I27" t="n">
        <v>5</v>
      </c>
      <c r="J27" t="n">
        <v>196.17</v>
      </c>
      <c r="K27" t="n">
        <v>50.28</v>
      </c>
      <c r="L27" t="n">
        <v>26</v>
      </c>
      <c r="M27" t="n">
        <v>3</v>
      </c>
      <c r="N27" t="n">
        <v>39.89</v>
      </c>
      <c r="O27" t="n">
        <v>24428.62</v>
      </c>
      <c r="P27" t="n">
        <v>131.33</v>
      </c>
      <c r="Q27" t="n">
        <v>194.63</v>
      </c>
      <c r="R27" t="n">
        <v>25.02</v>
      </c>
      <c r="S27" t="n">
        <v>17.82</v>
      </c>
      <c r="T27" t="n">
        <v>1449.38</v>
      </c>
      <c r="U27" t="n">
        <v>0.71</v>
      </c>
      <c r="V27" t="n">
        <v>0.77</v>
      </c>
      <c r="W27" t="n">
        <v>1.14</v>
      </c>
      <c r="X27" t="n">
        <v>0.08</v>
      </c>
      <c r="Y27" t="n">
        <v>0.5</v>
      </c>
      <c r="Z27" t="n">
        <v>10</v>
      </c>
      <c r="AA27" t="n">
        <v>320.0777004442855</v>
      </c>
      <c r="AB27" t="n">
        <v>437.9444305794177</v>
      </c>
      <c r="AC27" t="n">
        <v>396.1476287837861</v>
      </c>
      <c r="AD27" t="n">
        <v>320077.7004442855</v>
      </c>
      <c r="AE27" t="n">
        <v>437944.4305794177</v>
      </c>
      <c r="AF27" t="n">
        <v>3.229016238193048e-06</v>
      </c>
      <c r="AG27" t="n">
        <v>9.27734375</v>
      </c>
      <c r="AH27" t="n">
        <v>396147.6287837861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7.021</v>
      </c>
      <c r="E28" t="n">
        <v>14.24</v>
      </c>
      <c r="F28" t="n">
        <v>11.76</v>
      </c>
      <c r="G28" t="n">
        <v>141.09</v>
      </c>
      <c r="H28" t="n">
        <v>2.42</v>
      </c>
      <c r="I28" t="n">
        <v>5</v>
      </c>
      <c r="J28" t="n">
        <v>197.73</v>
      </c>
      <c r="K28" t="n">
        <v>50.28</v>
      </c>
      <c r="L28" t="n">
        <v>27</v>
      </c>
      <c r="M28" t="n">
        <v>3</v>
      </c>
      <c r="N28" t="n">
        <v>40.45</v>
      </c>
      <c r="O28" t="n">
        <v>24620.33</v>
      </c>
      <c r="P28" t="n">
        <v>130.09</v>
      </c>
      <c r="Q28" t="n">
        <v>194.63</v>
      </c>
      <c r="R28" t="n">
        <v>24.65</v>
      </c>
      <c r="S28" t="n">
        <v>17.82</v>
      </c>
      <c r="T28" t="n">
        <v>1261.26</v>
      </c>
      <c r="U28" t="n">
        <v>0.72</v>
      </c>
      <c r="V28" t="n">
        <v>0.77</v>
      </c>
      <c r="W28" t="n">
        <v>1.14</v>
      </c>
      <c r="X28" t="n">
        <v>0.07000000000000001</v>
      </c>
      <c r="Y28" t="n">
        <v>0.5</v>
      </c>
      <c r="Z28" t="n">
        <v>10</v>
      </c>
      <c r="AA28" t="n">
        <v>318.9721271961538</v>
      </c>
      <c r="AB28" t="n">
        <v>436.4317364868747</v>
      </c>
      <c r="AC28" t="n">
        <v>394.7793040923559</v>
      </c>
      <c r="AD28" t="n">
        <v>318972.1271961539</v>
      </c>
      <c r="AE28" t="n">
        <v>436431.7364868747</v>
      </c>
      <c r="AF28" t="n">
        <v>3.231547716962923e-06</v>
      </c>
      <c r="AG28" t="n">
        <v>9.270833333333334</v>
      </c>
      <c r="AH28" t="n">
        <v>394779.3040923559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7.0192</v>
      </c>
      <c r="E29" t="n">
        <v>14.25</v>
      </c>
      <c r="F29" t="n">
        <v>11.76</v>
      </c>
      <c r="G29" t="n">
        <v>141.13</v>
      </c>
      <c r="H29" t="n">
        <v>2.49</v>
      </c>
      <c r="I29" t="n">
        <v>5</v>
      </c>
      <c r="J29" t="n">
        <v>199.29</v>
      </c>
      <c r="K29" t="n">
        <v>50.28</v>
      </c>
      <c r="L29" t="n">
        <v>28</v>
      </c>
      <c r="M29" t="n">
        <v>3</v>
      </c>
      <c r="N29" t="n">
        <v>41.01</v>
      </c>
      <c r="O29" t="n">
        <v>24812.8</v>
      </c>
      <c r="P29" t="n">
        <v>128.06</v>
      </c>
      <c r="Q29" t="n">
        <v>194.63</v>
      </c>
      <c r="R29" t="n">
        <v>24.72</v>
      </c>
      <c r="S29" t="n">
        <v>17.82</v>
      </c>
      <c r="T29" t="n">
        <v>1298.95</v>
      </c>
      <c r="U29" t="n">
        <v>0.72</v>
      </c>
      <c r="V29" t="n">
        <v>0.77</v>
      </c>
      <c r="W29" t="n">
        <v>1.14</v>
      </c>
      <c r="X29" t="n">
        <v>0.07000000000000001</v>
      </c>
      <c r="Y29" t="n">
        <v>0.5</v>
      </c>
      <c r="Z29" t="n">
        <v>10</v>
      </c>
      <c r="AA29" t="n">
        <v>317.4342732910619</v>
      </c>
      <c r="AB29" t="n">
        <v>434.3275769286018</v>
      </c>
      <c r="AC29" t="n">
        <v>392.8759625691181</v>
      </c>
      <c r="AD29" t="n">
        <v>317434.2732910619</v>
      </c>
      <c r="AE29" t="n">
        <v>434327.5769286018</v>
      </c>
      <c r="AF29" t="n">
        <v>3.230719233001873e-06</v>
      </c>
      <c r="AG29" t="n">
        <v>9.27734375</v>
      </c>
      <c r="AH29" t="n">
        <v>392875.9625691181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7.0169</v>
      </c>
      <c r="E30" t="n">
        <v>14.25</v>
      </c>
      <c r="F30" t="n">
        <v>11.77</v>
      </c>
      <c r="G30" t="n">
        <v>141.19</v>
      </c>
      <c r="H30" t="n">
        <v>2.56</v>
      </c>
      <c r="I30" t="n">
        <v>5</v>
      </c>
      <c r="J30" t="n">
        <v>200.85</v>
      </c>
      <c r="K30" t="n">
        <v>50.28</v>
      </c>
      <c r="L30" t="n">
        <v>29</v>
      </c>
      <c r="M30" t="n">
        <v>3</v>
      </c>
      <c r="N30" t="n">
        <v>41.57</v>
      </c>
      <c r="O30" t="n">
        <v>25006.03</v>
      </c>
      <c r="P30" t="n">
        <v>127.51</v>
      </c>
      <c r="Q30" t="n">
        <v>194.63</v>
      </c>
      <c r="R30" t="n">
        <v>24.95</v>
      </c>
      <c r="S30" t="n">
        <v>17.82</v>
      </c>
      <c r="T30" t="n">
        <v>1410.98</v>
      </c>
      <c r="U30" t="n">
        <v>0.71</v>
      </c>
      <c r="V30" t="n">
        <v>0.77</v>
      </c>
      <c r="W30" t="n">
        <v>1.14</v>
      </c>
      <c r="X30" t="n">
        <v>0.08</v>
      </c>
      <c r="Y30" t="n">
        <v>0.5</v>
      </c>
      <c r="Z30" t="n">
        <v>10</v>
      </c>
      <c r="AA30" t="n">
        <v>317.0868708744518</v>
      </c>
      <c r="AB30" t="n">
        <v>433.852245615883</v>
      </c>
      <c r="AC30" t="n">
        <v>392.4459962097534</v>
      </c>
      <c r="AD30" t="n">
        <v>317086.8708744518</v>
      </c>
      <c r="AE30" t="n">
        <v>433852.245615883</v>
      </c>
      <c r="AF30" t="n">
        <v>3.229660614607198e-06</v>
      </c>
      <c r="AG30" t="n">
        <v>9.27734375</v>
      </c>
      <c r="AH30" t="n">
        <v>392445.9962097534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7.046</v>
      </c>
      <c r="E31" t="n">
        <v>14.19</v>
      </c>
      <c r="F31" t="n">
        <v>11.74</v>
      </c>
      <c r="G31" t="n">
        <v>176.09</v>
      </c>
      <c r="H31" t="n">
        <v>2.63</v>
      </c>
      <c r="I31" t="n">
        <v>4</v>
      </c>
      <c r="J31" t="n">
        <v>202.43</v>
      </c>
      <c r="K31" t="n">
        <v>50.28</v>
      </c>
      <c r="L31" t="n">
        <v>30</v>
      </c>
      <c r="M31" t="n">
        <v>2</v>
      </c>
      <c r="N31" t="n">
        <v>42.15</v>
      </c>
      <c r="O31" t="n">
        <v>25200.04</v>
      </c>
      <c r="P31" t="n">
        <v>125.2</v>
      </c>
      <c r="Q31" t="n">
        <v>194.64</v>
      </c>
      <c r="R31" t="n">
        <v>24</v>
      </c>
      <c r="S31" t="n">
        <v>17.82</v>
      </c>
      <c r="T31" t="n">
        <v>942.38</v>
      </c>
      <c r="U31" t="n">
        <v>0.74</v>
      </c>
      <c r="V31" t="n">
        <v>0.77</v>
      </c>
      <c r="W31" t="n">
        <v>1.14</v>
      </c>
      <c r="X31" t="n">
        <v>0.05</v>
      </c>
      <c r="Y31" t="n">
        <v>0.5</v>
      </c>
      <c r="Z31" t="n">
        <v>10</v>
      </c>
      <c r="AA31" t="n">
        <v>303.0372513009261</v>
      </c>
      <c r="AB31" t="n">
        <v>414.6289362899146</v>
      </c>
      <c r="AC31" t="n">
        <v>375.0573325457714</v>
      </c>
      <c r="AD31" t="n">
        <v>303037.2513009261</v>
      </c>
      <c r="AE31" t="n">
        <v>414628.9362899146</v>
      </c>
      <c r="AF31" t="n">
        <v>3.243054438644176e-06</v>
      </c>
      <c r="AG31" t="n">
        <v>9.23828125</v>
      </c>
      <c r="AH31" t="n">
        <v>375057.3325457714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7.0435</v>
      </c>
      <c r="E32" t="n">
        <v>14.2</v>
      </c>
      <c r="F32" t="n">
        <v>11.74</v>
      </c>
      <c r="G32" t="n">
        <v>176.16</v>
      </c>
      <c r="H32" t="n">
        <v>2.7</v>
      </c>
      <c r="I32" t="n">
        <v>4</v>
      </c>
      <c r="J32" t="n">
        <v>204.01</v>
      </c>
      <c r="K32" t="n">
        <v>50.28</v>
      </c>
      <c r="L32" t="n">
        <v>31</v>
      </c>
      <c r="M32" t="n">
        <v>2</v>
      </c>
      <c r="N32" t="n">
        <v>42.73</v>
      </c>
      <c r="O32" t="n">
        <v>25394.96</v>
      </c>
      <c r="P32" t="n">
        <v>126.05</v>
      </c>
      <c r="Q32" t="n">
        <v>194.63</v>
      </c>
      <c r="R32" t="n">
        <v>24.21</v>
      </c>
      <c r="S32" t="n">
        <v>17.82</v>
      </c>
      <c r="T32" t="n">
        <v>1047.21</v>
      </c>
      <c r="U32" t="n">
        <v>0.74</v>
      </c>
      <c r="V32" t="n">
        <v>0.77</v>
      </c>
      <c r="W32" t="n">
        <v>1.14</v>
      </c>
      <c r="X32" t="n">
        <v>0.06</v>
      </c>
      <c r="Y32" t="n">
        <v>0.5</v>
      </c>
      <c r="Z32" t="n">
        <v>10</v>
      </c>
      <c r="AA32" t="n">
        <v>315.3352924675481</v>
      </c>
      <c r="AB32" t="n">
        <v>431.4556587653718</v>
      </c>
      <c r="AC32" t="n">
        <v>390.2781362446242</v>
      </c>
      <c r="AD32" t="n">
        <v>315335.2924675481</v>
      </c>
      <c r="AE32" t="n">
        <v>431455.6587653718</v>
      </c>
      <c r="AF32" t="n">
        <v>3.24190376647605e-06</v>
      </c>
      <c r="AG32" t="n">
        <v>9.244791666666666</v>
      </c>
      <c r="AH32" t="n">
        <v>390278.1362446243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7.0443</v>
      </c>
      <c r="E33" t="n">
        <v>14.2</v>
      </c>
      <c r="F33" t="n">
        <v>11.74</v>
      </c>
      <c r="G33" t="n">
        <v>176.14</v>
      </c>
      <c r="H33" t="n">
        <v>2.76</v>
      </c>
      <c r="I33" t="n">
        <v>4</v>
      </c>
      <c r="J33" t="n">
        <v>205.59</v>
      </c>
      <c r="K33" t="n">
        <v>50.28</v>
      </c>
      <c r="L33" t="n">
        <v>32</v>
      </c>
      <c r="M33" t="n">
        <v>2</v>
      </c>
      <c r="N33" t="n">
        <v>43.31</v>
      </c>
      <c r="O33" t="n">
        <v>25590.57</v>
      </c>
      <c r="P33" t="n">
        <v>126.76</v>
      </c>
      <c r="Q33" t="n">
        <v>194.63</v>
      </c>
      <c r="R33" t="n">
        <v>24.16</v>
      </c>
      <c r="S33" t="n">
        <v>17.82</v>
      </c>
      <c r="T33" t="n">
        <v>1022.14</v>
      </c>
      <c r="U33" t="n">
        <v>0.74</v>
      </c>
      <c r="V33" t="n">
        <v>0.77</v>
      </c>
      <c r="W33" t="n">
        <v>1.14</v>
      </c>
      <c r="X33" t="n">
        <v>0.06</v>
      </c>
      <c r="Y33" t="n">
        <v>0.5</v>
      </c>
      <c r="Z33" t="n">
        <v>10</v>
      </c>
      <c r="AA33" t="n">
        <v>315.8682625980348</v>
      </c>
      <c r="AB33" t="n">
        <v>432.1848920108865</v>
      </c>
      <c r="AC33" t="n">
        <v>390.9377724926723</v>
      </c>
      <c r="AD33" t="n">
        <v>315868.2625980349</v>
      </c>
      <c r="AE33" t="n">
        <v>432184.8920108865</v>
      </c>
      <c r="AF33" t="n">
        <v>3.242271981569851e-06</v>
      </c>
      <c r="AG33" t="n">
        <v>9.244791666666666</v>
      </c>
      <c r="AH33" t="n">
        <v>390937.7724926723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7.0449</v>
      </c>
      <c r="E34" t="n">
        <v>14.19</v>
      </c>
      <c r="F34" t="n">
        <v>11.74</v>
      </c>
      <c r="G34" t="n">
        <v>176.12</v>
      </c>
      <c r="H34" t="n">
        <v>2.83</v>
      </c>
      <c r="I34" t="n">
        <v>4</v>
      </c>
      <c r="J34" t="n">
        <v>207.19</v>
      </c>
      <c r="K34" t="n">
        <v>50.28</v>
      </c>
      <c r="L34" t="n">
        <v>33</v>
      </c>
      <c r="M34" t="n">
        <v>2</v>
      </c>
      <c r="N34" t="n">
        <v>43.91</v>
      </c>
      <c r="O34" t="n">
        <v>25786.97</v>
      </c>
      <c r="P34" t="n">
        <v>126.8</v>
      </c>
      <c r="Q34" t="n">
        <v>194.63</v>
      </c>
      <c r="R34" t="n">
        <v>24.12</v>
      </c>
      <c r="S34" t="n">
        <v>17.82</v>
      </c>
      <c r="T34" t="n">
        <v>1004.49</v>
      </c>
      <c r="U34" t="n">
        <v>0.74</v>
      </c>
      <c r="V34" t="n">
        <v>0.77</v>
      </c>
      <c r="W34" t="n">
        <v>1.14</v>
      </c>
      <c r="X34" t="n">
        <v>0.06</v>
      </c>
      <c r="Y34" t="n">
        <v>0.5</v>
      </c>
      <c r="Z34" t="n">
        <v>10</v>
      </c>
      <c r="AA34" t="n">
        <v>304.2944399334547</v>
      </c>
      <c r="AB34" t="n">
        <v>416.3490772401884</v>
      </c>
      <c r="AC34" t="n">
        <v>376.613305657984</v>
      </c>
      <c r="AD34" t="n">
        <v>304294.4399334547</v>
      </c>
      <c r="AE34" t="n">
        <v>416349.0772401884</v>
      </c>
      <c r="AF34" t="n">
        <v>3.242548142890201e-06</v>
      </c>
      <c r="AG34" t="n">
        <v>9.23828125</v>
      </c>
      <c r="AH34" t="n">
        <v>376613.305657984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7.0409</v>
      </c>
      <c r="E35" t="n">
        <v>14.2</v>
      </c>
      <c r="F35" t="n">
        <v>11.75</v>
      </c>
      <c r="G35" t="n">
        <v>176.24</v>
      </c>
      <c r="H35" t="n">
        <v>2.89</v>
      </c>
      <c r="I35" t="n">
        <v>4</v>
      </c>
      <c r="J35" t="n">
        <v>208.78</v>
      </c>
      <c r="K35" t="n">
        <v>50.28</v>
      </c>
      <c r="L35" t="n">
        <v>34</v>
      </c>
      <c r="M35" t="n">
        <v>1</v>
      </c>
      <c r="N35" t="n">
        <v>44.5</v>
      </c>
      <c r="O35" t="n">
        <v>25984.2</v>
      </c>
      <c r="P35" t="n">
        <v>127.03</v>
      </c>
      <c r="Q35" t="n">
        <v>194.65</v>
      </c>
      <c r="R35" t="n">
        <v>24.3</v>
      </c>
      <c r="S35" t="n">
        <v>17.82</v>
      </c>
      <c r="T35" t="n">
        <v>1093.79</v>
      </c>
      <c r="U35" t="n">
        <v>0.73</v>
      </c>
      <c r="V35" t="n">
        <v>0.77</v>
      </c>
      <c r="W35" t="n">
        <v>1.14</v>
      </c>
      <c r="X35" t="n">
        <v>0.06</v>
      </c>
      <c r="Y35" t="n">
        <v>0.5</v>
      </c>
      <c r="Z35" t="n">
        <v>10</v>
      </c>
      <c r="AA35" t="n">
        <v>316.1767618598237</v>
      </c>
      <c r="AB35" t="n">
        <v>432.6069943108929</v>
      </c>
      <c r="AC35" t="n">
        <v>391.3195899415904</v>
      </c>
      <c r="AD35" t="n">
        <v>316176.7618598237</v>
      </c>
      <c r="AE35" t="n">
        <v>432606.9943108929</v>
      </c>
      <c r="AF35" t="n">
        <v>3.2407070674212e-06</v>
      </c>
      <c r="AG35" t="n">
        <v>9.244791666666666</v>
      </c>
      <c r="AH35" t="n">
        <v>391319.5899415904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7.0429</v>
      </c>
      <c r="E36" t="n">
        <v>14.2</v>
      </c>
      <c r="F36" t="n">
        <v>11.75</v>
      </c>
      <c r="G36" t="n">
        <v>176.18</v>
      </c>
      <c r="H36" t="n">
        <v>2.96</v>
      </c>
      <c r="I36" t="n">
        <v>4</v>
      </c>
      <c r="J36" t="n">
        <v>210.39</v>
      </c>
      <c r="K36" t="n">
        <v>50.28</v>
      </c>
      <c r="L36" t="n">
        <v>35</v>
      </c>
      <c r="M36" t="n">
        <v>1</v>
      </c>
      <c r="N36" t="n">
        <v>45.11</v>
      </c>
      <c r="O36" t="n">
        <v>26182.25</v>
      </c>
      <c r="P36" t="n">
        <v>127.3</v>
      </c>
      <c r="Q36" t="n">
        <v>194.65</v>
      </c>
      <c r="R36" t="n">
        <v>24.15</v>
      </c>
      <c r="S36" t="n">
        <v>17.82</v>
      </c>
      <c r="T36" t="n">
        <v>1018.41</v>
      </c>
      <c r="U36" t="n">
        <v>0.74</v>
      </c>
      <c r="V36" t="n">
        <v>0.77</v>
      </c>
      <c r="W36" t="n">
        <v>1.14</v>
      </c>
      <c r="X36" t="n">
        <v>0.06</v>
      </c>
      <c r="Y36" t="n">
        <v>0.5</v>
      </c>
      <c r="Z36" t="n">
        <v>10</v>
      </c>
      <c r="AA36" t="n">
        <v>316.3463188808539</v>
      </c>
      <c r="AB36" t="n">
        <v>432.8389897073941</v>
      </c>
      <c r="AC36" t="n">
        <v>391.5294440230571</v>
      </c>
      <c r="AD36" t="n">
        <v>316346.3188808539</v>
      </c>
      <c r="AE36" t="n">
        <v>432838.9897073942</v>
      </c>
      <c r="AF36" t="n">
        <v>3.2416276051557e-06</v>
      </c>
      <c r="AG36" t="n">
        <v>9.244791666666666</v>
      </c>
      <c r="AH36" t="n">
        <v>391529.4440230571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7.044</v>
      </c>
      <c r="E37" t="n">
        <v>14.2</v>
      </c>
      <c r="F37" t="n">
        <v>11.74</v>
      </c>
      <c r="G37" t="n">
        <v>176.15</v>
      </c>
      <c r="H37" t="n">
        <v>3.02</v>
      </c>
      <c r="I37" t="n">
        <v>4</v>
      </c>
      <c r="J37" t="n">
        <v>212</v>
      </c>
      <c r="K37" t="n">
        <v>50.28</v>
      </c>
      <c r="L37" t="n">
        <v>36</v>
      </c>
      <c r="M37" t="n">
        <v>0</v>
      </c>
      <c r="N37" t="n">
        <v>45.72</v>
      </c>
      <c r="O37" t="n">
        <v>26381.14</v>
      </c>
      <c r="P37" t="n">
        <v>127.67</v>
      </c>
      <c r="Q37" t="n">
        <v>194.65</v>
      </c>
      <c r="R37" t="n">
        <v>24.12</v>
      </c>
      <c r="S37" t="n">
        <v>17.82</v>
      </c>
      <c r="T37" t="n">
        <v>1002.23</v>
      </c>
      <c r="U37" t="n">
        <v>0.74</v>
      </c>
      <c r="V37" t="n">
        <v>0.77</v>
      </c>
      <c r="W37" t="n">
        <v>1.14</v>
      </c>
      <c r="X37" t="n">
        <v>0.06</v>
      </c>
      <c r="Y37" t="n">
        <v>0.5</v>
      </c>
      <c r="Z37" t="n">
        <v>10</v>
      </c>
      <c r="AA37" t="n">
        <v>316.5771443550768</v>
      </c>
      <c r="AB37" t="n">
        <v>433.1548153045272</v>
      </c>
      <c r="AC37" t="n">
        <v>391.8151276684638</v>
      </c>
      <c r="AD37" t="n">
        <v>316577.1443550768</v>
      </c>
      <c r="AE37" t="n">
        <v>433154.8153045272</v>
      </c>
      <c r="AF37" t="n">
        <v>3.242133900909676e-06</v>
      </c>
      <c r="AG37" t="n">
        <v>9.244791666666666</v>
      </c>
      <c r="AH37" t="n">
        <v>391815.1276684639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6.1109</v>
      </c>
      <c r="E2" t="n">
        <v>16.36</v>
      </c>
      <c r="F2" t="n">
        <v>13.18</v>
      </c>
      <c r="G2" t="n">
        <v>10.54</v>
      </c>
      <c r="H2" t="n">
        <v>0.22</v>
      </c>
      <c r="I2" t="n">
        <v>75</v>
      </c>
      <c r="J2" t="n">
        <v>80.84</v>
      </c>
      <c r="K2" t="n">
        <v>35.1</v>
      </c>
      <c r="L2" t="n">
        <v>1</v>
      </c>
      <c r="M2" t="n">
        <v>73</v>
      </c>
      <c r="N2" t="n">
        <v>9.74</v>
      </c>
      <c r="O2" t="n">
        <v>10204.21</v>
      </c>
      <c r="P2" t="n">
        <v>102.3</v>
      </c>
      <c r="Q2" t="n">
        <v>194.65</v>
      </c>
      <c r="R2" t="n">
        <v>68.95</v>
      </c>
      <c r="S2" t="n">
        <v>17.82</v>
      </c>
      <c r="T2" t="n">
        <v>23063.76</v>
      </c>
      <c r="U2" t="n">
        <v>0.26</v>
      </c>
      <c r="V2" t="n">
        <v>0.6899999999999999</v>
      </c>
      <c r="W2" t="n">
        <v>1.26</v>
      </c>
      <c r="X2" t="n">
        <v>1.49</v>
      </c>
      <c r="Y2" t="n">
        <v>0.5</v>
      </c>
      <c r="Z2" t="n">
        <v>10</v>
      </c>
      <c r="AA2" t="n">
        <v>307.7715613571447</v>
      </c>
      <c r="AB2" t="n">
        <v>421.1066281718518</v>
      </c>
      <c r="AC2" t="n">
        <v>380.9168026059942</v>
      </c>
      <c r="AD2" t="n">
        <v>307771.5613571447</v>
      </c>
      <c r="AE2" t="n">
        <v>421106.6281718518</v>
      </c>
      <c r="AF2" t="n">
        <v>3.50665029055948e-06</v>
      </c>
      <c r="AG2" t="n">
        <v>10.65104166666667</v>
      </c>
      <c r="AH2" t="n">
        <v>380916.8026059942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6.7204</v>
      </c>
      <c r="E3" t="n">
        <v>14.88</v>
      </c>
      <c r="F3" t="n">
        <v>12.39</v>
      </c>
      <c r="G3" t="n">
        <v>21.23</v>
      </c>
      <c r="H3" t="n">
        <v>0.43</v>
      </c>
      <c r="I3" t="n">
        <v>35</v>
      </c>
      <c r="J3" t="n">
        <v>82.04000000000001</v>
      </c>
      <c r="K3" t="n">
        <v>35.1</v>
      </c>
      <c r="L3" t="n">
        <v>2</v>
      </c>
      <c r="M3" t="n">
        <v>33</v>
      </c>
      <c r="N3" t="n">
        <v>9.94</v>
      </c>
      <c r="O3" t="n">
        <v>10352.53</v>
      </c>
      <c r="P3" t="n">
        <v>94.48999999999999</v>
      </c>
      <c r="Q3" t="n">
        <v>194.64</v>
      </c>
      <c r="R3" t="n">
        <v>44</v>
      </c>
      <c r="S3" t="n">
        <v>17.82</v>
      </c>
      <c r="T3" t="n">
        <v>10788.7</v>
      </c>
      <c r="U3" t="n">
        <v>0.4</v>
      </c>
      <c r="V3" t="n">
        <v>0.73</v>
      </c>
      <c r="W3" t="n">
        <v>1.2</v>
      </c>
      <c r="X3" t="n">
        <v>0.7</v>
      </c>
      <c r="Y3" t="n">
        <v>0.5</v>
      </c>
      <c r="Z3" t="n">
        <v>10</v>
      </c>
      <c r="AA3" t="n">
        <v>266.9617312847885</v>
      </c>
      <c r="AB3" t="n">
        <v>365.2688182642174</v>
      </c>
      <c r="AC3" t="n">
        <v>330.4080749070859</v>
      </c>
      <c r="AD3" t="n">
        <v>266961.7312847885</v>
      </c>
      <c r="AE3" t="n">
        <v>365268.8182642173</v>
      </c>
      <c r="AF3" t="n">
        <v>3.856402921447893e-06</v>
      </c>
      <c r="AG3" t="n">
        <v>9.6875</v>
      </c>
      <c r="AH3" t="n">
        <v>330408.0749070859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6.9335</v>
      </c>
      <c r="E4" t="n">
        <v>14.42</v>
      </c>
      <c r="F4" t="n">
        <v>12.13</v>
      </c>
      <c r="G4" t="n">
        <v>31.66</v>
      </c>
      <c r="H4" t="n">
        <v>0.63</v>
      </c>
      <c r="I4" t="n">
        <v>23</v>
      </c>
      <c r="J4" t="n">
        <v>83.25</v>
      </c>
      <c r="K4" t="n">
        <v>35.1</v>
      </c>
      <c r="L4" t="n">
        <v>3</v>
      </c>
      <c r="M4" t="n">
        <v>21</v>
      </c>
      <c r="N4" t="n">
        <v>10.15</v>
      </c>
      <c r="O4" t="n">
        <v>10501.19</v>
      </c>
      <c r="P4" t="n">
        <v>90.98</v>
      </c>
      <c r="Q4" t="n">
        <v>194.64</v>
      </c>
      <c r="R4" t="n">
        <v>36.54</v>
      </c>
      <c r="S4" t="n">
        <v>17.82</v>
      </c>
      <c r="T4" t="n">
        <v>7119.28</v>
      </c>
      <c r="U4" t="n">
        <v>0.49</v>
      </c>
      <c r="V4" t="n">
        <v>0.75</v>
      </c>
      <c r="W4" t="n">
        <v>1.17</v>
      </c>
      <c r="X4" t="n">
        <v>0.45</v>
      </c>
      <c r="Y4" t="n">
        <v>0.5</v>
      </c>
      <c r="Z4" t="n">
        <v>10</v>
      </c>
      <c r="AA4" t="n">
        <v>260.0919669723639</v>
      </c>
      <c r="AB4" t="n">
        <v>355.8693036593464</v>
      </c>
      <c r="AC4" t="n">
        <v>321.9056367838023</v>
      </c>
      <c r="AD4" t="n">
        <v>260091.9669723639</v>
      </c>
      <c r="AE4" t="n">
        <v>355869.3036593464</v>
      </c>
      <c r="AF4" t="n">
        <v>3.978687229310602e-06</v>
      </c>
      <c r="AG4" t="n">
        <v>9.388020833333334</v>
      </c>
      <c r="AH4" t="n">
        <v>321905.6367838022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7.0436</v>
      </c>
      <c r="E5" t="n">
        <v>14.2</v>
      </c>
      <c r="F5" t="n">
        <v>12.01</v>
      </c>
      <c r="G5" t="n">
        <v>42.4</v>
      </c>
      <c r="H5" t="n">
        <v>0.83</v>
      </c>
      <c r="I5" t="n">
        <v>17</v>
      </c>
      <c r="J5" t="n">
        <v>84.45999999999999</v>
      </c>
      <c r="K5" t="n">
        <v>35.1</v>
      </c>
      <c r="L5" t="n">
        <v>4</v>
      </c>
      <c r="M5" t="n">
        <v>15</v>
      </c>
      <c r="N5" t="n">
        <v>10.36</v>
      </c>
      <c r="O5" t="n">
        <v>10650.22</v>
      </c>
      <c r="P5" t="n">
        <v>88.18000000000001</v>
      </c>
      <c r="Q5" t="n">
        <v>194.65</v>
      </c>
      <c r="R5" t="n">
        <v>32.45</v>
      </c>
      <c r="S5" t="n">
        <v>17.82</v>
      </c>
      <c r="T5" t="n">
        <v>5100.68</v>
      </c>
      <c r="U5" t="n">
        <v>0.55</v>
      </c>
      <c r="V5" t="n">
        <v>0.76</v>
      </c>
      <c r="W5" t="n">
        <v>1.17</v>
      </c>
      <c r="X5" t="n">
        <v>0.33</v>
      </c>
      <c r="Y5" t="n">
        <v>0.5</v>
      </c>
      <c r="Z5" t="n">
        <v>10</v>
      </c>
      <c r="AA5" t="n">
        <v>256.0618097888308</v>
      </c>
      <c r="AB5" t="n">
        <v>350.3550648026841</v>
      </c>
      <c r="AC5" t="n">
        <v>316.9176691444424</v>
      </c>
      <c r="AD5" t="n">
        <v>256061.8097888308</v>
      </c>
      <c r="AE5" t="n">
        <v>350355.0648026841</v>
      </c>
      <c r="AF5" t="n">
        <v>4.041866498647458e-06</v>
      </c>
      <c r="AG5" t="n">
        <v>9.244791666666666</v>
      </c>
      <c r="AH5" t="n">
        <v>316917.6691444424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7.1041</v>
      </c>
      <c r="E6" t="n">
        <v>14.08</v>
      </c>
      <c r="F6" t="n">
        <v>11.94</v>
      </c>
      <c r="G6" t="n">
        <v>51.19</v>
      </c>
      <c r="H6" t="n">
        <v>1.02</v>
      </c>
      <c r="I6" t="n">
        <v>14</v>
      </c>
      <c r="J6" t="n">
        <v>85.67</v>
      </c>
      <c r="K6" t="n">
        <v>35.1</v>
      </c>
      <c r="L6" t="n">
        <v>5</v>
      </c>
      <c r="M6" t="n">
        <v>12</v>
      </c>
      <c r="N6" t="n">
        <v>10.57</v>
      </c>
      <c r="O6" t="n">
        <v>10799.59</v>
      </c>
      <c r="P6" t="n">
        <v>86.34999999999999</v>
      </c>
      <c r="Q6" t="n">
        <v>194.64</v>
      </c>
      <c r="R6" t="n">
        <v>30.31</v>
      </c>
      <c r="S6" t="n">
        <v>17.82</v>
      </c>
      <c r="T6" t="n">
        <v>4049.46</v>
      </c>
      <c r="U6" t="n">
        <v>0.59</v>
      </c>
      <c r="V6" t="n">
        <v>0.76</v>
      </c>
      <c r="W6" t="n">
        <v>1.16</v>
      </c>
      <c r="X6" t="n">
        <v>0.26</v>
      </c>
      <c r="Y6" t="n">
        <v>0.5</v>
      </c>
      <c r="Z6" t="n">
        <v>10</v>
      </c>
      <c r="AA6" t="n">
        <v>243.3747712377489</v>
      </c>
      <c r="AB6" t="n">
        <v>332.9960989444642</v>
      </c>
      <c r="AC6" t="n">
        <v>301.2154186242639</v>
      </c>
      <c r="AD6" t="n">
        <v>243374.7712377489</v>
      </c>
      <c r="AE6" t="n">
        <v>332996.0989444642</v>
      </c>
      <c r="AF6" t="n">
        <v>4.076583535839828e-06</v>
      </c>
      <c r="AG6" t="n">
        <v>9.166666666666666</v>
      </c>
      <c r="AH6" t="n">
        <v>301215.4186242638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7.1653</v>
      </c>
      <c r="E7" t="n">
        <v>13.96</v>
      </c>
      <c r="F7" t="n">
        <v>11.87</v>
      </c>
      <c r="G7" t="n">
        <v>64.77</v>
      </c>
      <c r="H7" t="n">
        <v>1.21</v>
      </c>
      <c r="I7" t="n">
        <v>11</v>
      </c>
      <c r="J7" t="n">
        <v>86.88</v>
      </c>
      <c r="K7" t="n">
        <v>35.1</v>
      </c>
      <c r="L7" t="n">
        <v>6</v>
      </c>
      <c r="M7" t="n">
        <v>9</v>
      </c>
      <c r="N7" t="n">
        <v>10.78</v>
      </c>
      <c r="O7" t="n">
        <v>10949.33</v>
      </c>
      <c r="P7" t="n">
        <v>83.44</v>
      </c>
      <c r="Q7" t="n">
        <v>194.63</v>
      </c>
      <c r="R7" t="n">
        <v>28.23</v>
      </c>
      <c r="S7" t="n">
        <v>17.82</v>
      </c>
      <c r="T7" t="n">
        <v>3021.98</v>
      </c>
      <c r="U7" t="n">
        <v>0.63</v>
      </c>
      <c r="V7" t="n">
        <v>0.76</v>
      </c>
      <c r="W7" t="n">
        <v>1.15</v>
      </c>
      <c r="X7" t="n">
        <v>0.19</v>
      </c>
      <c r="Y7" t="n">
        <v>0.5</v>
      </c>
      <c r="Z7" t="n">
        <v>10</v>
      </c>
      <c r="AA7" t="n">
        <v>240.191673391041</v>
      </c>
      <c r="AB7" t="n">
        <v>328.6408440422346</v>
      </c>
      <c r="AC7" t="n">
        <v>297.2758231372629</v>
      </c>
      <c r="AD7" t="n">
        <v>240191.673391041</v>
      </c>
      <c r="AE7" t="n">
        <v>328640.8440422346</v>
      </c>
      <c r="AF7" t="n">
        <v>4.111702257760043e-06</v>
      </c>
      <c r="AG7" t="n">
        <v>9.088541666666666</v>
      </c>
      <c r="AH7" t="n">
        <v>297275.823137263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7.182</v>
      </c>
      <c r="E8" t="n">
        <v>13.92</v>
      </c>
      <c r="F8" t="n">
        <v>11.86</v>
      </c>
      <c r="G8" t="n">
        <v>71.16</v>
      </c>
      <c r="H8" t="n">
        <v>1.39</v>
      </c>
      <c r="I8" t="n">
        <v>10</v>
      </c>
      <c r="J8" t="n">
        <v>88.09999999999999</v>
      </c>
      <c r="K8" t="n">
        <v>35.1</v>
      </c>
      <c r="L8" t="n">
        <v>7</v>
      </c>
      <c r="M8" t="n">
        <v>8</v>
      </c>
      <c r="N8" t="n">
        <v>11</v>
      </c>
      <c r="O8" t="n">
        <v>11099.43</v>
      </c>
      <c r="P8" t="n">
        <v>82.19</v>
      </c>
      <c r="Q8" t="n">
        <v>194.63</v>
      </c>
      <c r="R8" t="n">
        <v>27.79</v>
      </c>
      <c r="S8" t="n">
        <v>17.82</v>
      </c>
      <c r="T8" t="n">
        <v>2808.74</v>
      </c>
      <c r="U8" t="n">
        <v>0.64</v>
      </c>
      <c r="V8" t="n">
        <v>0.77</v>
      </c>
      <c r="W8" t="n">
        <v>1.15</v>
      </c>
      <c r="X8" t="n">
        <v>0.17</v>
      </c>
      <c r="Y8" t="n">
        <v>0.5</v>
      </c>
      <c r="Z8" t="n">
        <v>10</v>
      </c>
      <c r="AA8" t="n">
        <v>239.0084677285243</v>
      </c>
      <c r="AB8" t="n">
        <v>327.0219298554302</v>
      </c>
      <c r="AC8" t="n">
        <v>295.8114158482864</v>
      </c>
      <c r="AD8" t="n">
        <v>239008.4677285243</v>
      </c>
      <c r="AE8" t="n">
        <v>327021.9298554303</v>
      </c>
      <c r="AF8" t="n">
        <v>4.121285307695788e-06</v>
      </c>
      <c r="AG8" t="n">
        <v>9.0625</v>
      </c>
      <c r="AH8" t="n">
        <v>295811.4158482864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7.1996</v>
      </c>
      <c r="E9" t="n">
        <v>13.89</v>
      </c>
      <c r="F9" t="n">
        <v>11.84</v>
      </c>
      <c r="G9" t="n">
        <v>78.95</v>
      </c>
      <c r="H9" t="n">
        <v>1.57</v>
      </c>
      <c r="I9" t="n">
        <v>9</v>
      </c>
      <c r="J9" t="n">
        <v>89.31999999999999</v>
      </c>
      <c r="K9" t="n">
        <v>35.1</v>
      </c>
      <c r="L9" t="n">
        <v>8</v>
      </c>
      <c r="M9" t="n">
        <v>7</v>
      </c>
      <c r="N9" t="n">
        <v>11.22</v>
      </c>
      <c r="O9" t="n">
        <v>11249.89</v>
      </c>
      <c r="P9" t="n">
        <v>79.59999999999999</v>
      </c>
      <c r="Q9" t="n">
        <v>194.63</v>
      </c>
      <c r="R9" t="n">
        <v>27.38</v>
      </c>
      <c r="S9" t="n">
        <v>17.82</v>
      </c>
      <c r="T9" t="n">
        <v>2606.63</v>
      </c>
      <c r="U9" t="n">
        <v>0.65</v>
      </c>
      <c r="V9" t="n">
        <v>0.77</v>
      </c>
      <c r="W9" t="n">
        <v>1.15</v>
      </c>
      <c r="X9" t="n">
        <v>0.16</v>
      </c>
      <c r="Y9" t="n">
        <v>0.5</v>
      </c>
      <c r="Z9" t="n">
        <v>10</v>
      </c>
      <c r="AA9" t="n">
        <v>236.7832659020607</v>
      </c>
      <c r="AB9" t="n">
        <v>323.9773105474883</v>
      </c>
      <c r="AC9" t="n">
        <v>293.0573707339433</v>
      </c>
      <c r="AD9" t="n">
        <v>236783.2659020608</v>
      </c>
      <c r="AE9" t="n">
        <v>323977.3105474883</v>
      </c>
      <c r="AF9" t="n">
        <v>4.131384809424476e-06</v>
      </c>
      <c r="AG9" t="n">
        <v>9.04296875</v>
      </c>
      <c r="AH9" t="n">
        <v>293057.3707339434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7.2192</v>
      </c>
      <c r="E10" t="n">
        <v>13.85</v>
      </c>
      <c r="F10" t="n">
        <v>11.82</v>
      </c>
      <c r="G10" t="n">
        <v>88.67</v>
      </c>
      <c r="H10" t="n">
        <v>1.75</v>
      </c>
      <c r="I10" t="n">
        <v>8</v>
      </c>
      <c r="J10" t="n">
        <v>90.54000000000001</v>
      </c>
      <c r="K10" t="n">
        <v>35.1</v>
      </c>
      <c r="L10" t="n">
        <v>9</v>
      </c>
      <c r="M10" t="n">
        <v>6</v>
      </c>
      <c r="N10" t="n">
        <v>11.44</v>
      </c>
      <c r="O10" t="n">
        <v>11400.71</v>
      </c>
      <c r="P10" t="n">
        <v>77.18000000000001</v>
      </c>
      <c r="Q10" t="n">
        <v>194.63</v>
      </c>
      <c r="R10" t="n">
        <v>26.64</v>
      </c>
      <c r="S10" t="n">
        <v>17.82</v>
      </c>
      <c r="T10" t="n">
        <v>2241.98</v>
      </c>
      <c r="U10" t="n">
        <v>0.67</v>
      </c>
      <c r="V10" t="n">
        <v>0.77</v>
      </c>
      <c r="W10" t="n">
        <v>1.15</v>
      </c>
      <c r="X10" t="n">
        <v>0.14</v>
      </c>
      <c r="Y10" t="n">
        <v>0.5</v>
      </c>
      <c r="Z10" t="n">
        <v>10</v>
      </c>
      <c r="AA10" t="n">
        <v>234.6733051238806</v>
      </c>
      <c r="AB10" t="n">
        <v>321.0903691258837</v>
      </c>
      <c r="AC10" t="n">
        <v>290.4459549497681</v>
      </c>
      <c r="AD10" t="n">
        <v>234673.3051238806</v>
      </c>
      <c r="AE10" t="n">
        <v>321090.3691258837</v>
      </c>
      <c r="AF10" t="n">
        <v>4.142631981804153e-06</v>
      </c>
      <c r="AG10" t="n">
        <v>9.016927083333334</v>
      </c>
      <c r="AH10" t="n">
        <v>290445.9549497681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7.2352</v>
      </c>
      <c r="E11" t="n">
        <v>13.82</v>
      </c>
      <c r="F11" t="n">
        <v>11.81</v>
      </c>
      <c r="G11" t="n">
        <v>101.22</v>
      </c>
      <c r="H11" t="n">
        <v>1.91</v>
      </c>
      <c r="I11" t="n">
        <v>7</v>
      </c>
      <c r="J11" t="n">
        <v>91.77</v>
      </c>
      <c r="K11" t="n">
        <v>35.1</v>
      </c>
      <c r="L11" t="n">
        <v>10</v>
      </c>
      <c r="M11" t="n">
        <v>1</v>
      </c>
      <c r="N11" t="n">
        <v>11.67</v>
      </c>
      <c r="O11" t="n">
        <v>11551.91</v>
      </c>
      <c r="P11" t="n">
        <v>77.23</v>
      </c>
      <c r="Q11" t="n">
        <v>194.64</v>
      </c>
      <c r="R11" t="n">
        <v>25.91</v>
      </c>
      <c r="S11" t="n">
        <v>17.82</v>
      </c>
      <c r="T11" t="n">
        <v>1883.77</v>
      </c>
      <c r="U11" t="n">
        <v>0.6899999999999999</v>
      </c>
      <c r="V11" t="n">
        <v>0.77</v>
      </c>
      <c r="W11" t="n">
        <v>1.16</v>
      </c>
      <c r="X11" t="n">
        <v>0.12</v>
      </c>
      <c r="Y11" t="n">
        <v>0.5</v>
      </c>
      <c r="Z11" t="n">
        <v>10</v>
      </c>
      <c r="AA11" t="n">
        <v>234.3270480691537</v>
      </c>
      <c r="AB11" t="n">
        <v>320.6166049478234</v>
      </c>
      <c r="AC11" t="n">
        <v>290.0174061599295</v>
      </c>
      <c r="AD11" t="n">
        <v>234327.0480691537</v>
      </c>
      <c r="AE11" t="n">
        <v>320616.6049478234</v>
      </c>
      <c r="AF11" t="n">
        <v>4.151813347012052e-06</v>
      </c>
      <c r="AG11" t="n">
        <v>8.997395833333334</v>
      </c>
      <c r="AH11" t="n">
        <v>290017.4061599295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7.2341</v>
      </c>
      <c r="E12" t="n">
        <v>13.82</v>
      </c>
      <c r="F12" t="n">
        <v>11.81</v>
      </c>
      <c r="G12" t="n">
        <v>101.24</v>
      </c>
      <c r="H12" t="n">
        <v>2.08</v>
      </c>
      <c r="I12" t="n">
        <v>7</v>
      </c>
      <c r="J12" t="n">
        <v>93</v>
      </c>
      <c r="K12" t="n">
        <v>35.1</v>
      </c>
      <c r="L12" t="n">
        <v>11</v>
      </c>
      <c r="M12" t="n">
        <v>0</v>
      </c>
      <c r="N12" t="n">
        <v>11.9</v>
      </c>
      <c r="O12" t="n">
        <v>11703.47</v>
      </c>
      <c r="P12" t="n">
        <v>78.09999999999999</v>
      </c>
      <c r="Q12" t="n">
        <v>194.64</v>
      </c>
      <c r="R12" t="n">
        <v>25.88</v>
      </c>
      <c r="S12" t="n">
        <v>17.82</v>
      </c>
      <c r="T12" t="n">
        <v>1866.19</v>
      </c>
      <c r="U12" t="n">
        <v>0.6899999999999999</v>
      </c>
      <c r="V12" t="n">
        <v>0.77</v>
      </c>
      <c r="W12" t="n">
        <v>1.16</v>
      </c>
      <c r="X12" t="n">
        <v>0.12</v>
      </c>
      <c r="Y12" t="n">
        <v>0.5</v>
      </c>
      <c r="Z12" t="n">
        <v>10</v>
      </c>
      <c r="AA12" t="n">
        <v>234.9945490746369</v>
      </c>
      <c r="AB12" t="n">
        <v>321.5299092715911</v>
      </c>
      <c r="AC12" t="n">
        <v>290.8435460008678</v>
      </c>
      <c r="AD12" t="n">
        <v>234994.5490746369</v>
      </c>
      <c r="AE12" t="n">
        <v>321529.9092715911</v>
      </c>
      <c r="AF12" t="n">
        <v>4.151182128154009e-06</v>
      </c>
      <c r="AG12" t="n">
        <v>8.997395833333334</v>
      </c>
      <c r="AH12" t="n">
        <v>290843.5460008678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5.6581</v>
      </c>
      <c r="E2" t="n">
        <v>17.67</v>
      </c>
      <c r="F2" t="n">
        <v>13.57</v>
      </c>
      <c r="G2" t="n">
        <v>8.76</v>
      </c>
      <c r="H2" t="n">
        <v>0.16</v>
      </c>
      <c r="I2" t="n">
        <v>93</v>
      </c>
      <c r="J2" t="n">
        <v>107.41</v>
      </c>
      <c r="K2" t="n">
        <v>41.65</v>
      </c>
      <c r="L2" t="n">
        <v>1</v>
      </c>
      <c r="M2" t="n">
        <v>91</v>
      </c>
      <c r="N2" t="n">
        <v>14.77</v>
      </c>
      <c r="O2" t="n">
        <v>13481.73</v>
      </c>
      <c r="P2" t="n">
        <v>128.22</v>
      </c>
      <c r="Q2" t="n">
        <v>194.66</v>
      </c>
      <c r="R2" t="n">
        <v>80.79000000000001</v>
      </c>
      <c r="S2" t="n">
        <v>17.82</v>
      </c>
      <c r="T2" t="n">
        <v>28894.5</v>
      </c>
      <c r="U2" t="n">
        <v>0.22</v>
      </c>
      <c r="V2" t="n">
        <v>0.67</v>
      </c>
      <c r="W2" t="n">
        <v>1.3</v>
      </c>
      <c r="X2" t="n">
        <v>1.88</v>
      </c>
      <c r="Y2" t="n">
        <v>0.5</v>
      </c>
      <c r="Z2" t="n">
        <v>10</v>
      </c>
      <c r="AA2" t="n">
        <v>370.1377719480608</v>
      </c>
      <c r="AB2" t="n">
        <v>506.4388289053701</v>
      </c>
      <c r="AC2" t="n">
        <v>458.1050178660014</v>
      </c>
      <c r="AD2" t="n">
        <v>370137.7719480608</v>
      </c>
      <c r="AE2" t="n">
        <v>506438.8289053701</v>
      </c>
      <c r="AF2" t="n">
        <v>2.96116783965369e-06</v>
      </c>
      <c r="AG2" t="n">
        <v>11.50390625</v>
      </c>
      <c r="AH2" t="n">
        <v>458105.0178660015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6.4453</v>
      </c>
      <c r="E3" t="n">
        <v>15.52</v>
      </c>
      <c r="F3" t="n">
        <v>12.52</v>
      </c>
      <c r="G3" t="n">
        <v>17.47</v>
      </c>
      <c r="H3" t="n">
        <v>0.32</v>
      </c>
      <c r="I3" t="n">
        <v>43</v>
      </c>
      <c r="J3" t="n">
        <v>108.68</v>
      </c>
      <c r="K3" t="n">
        <v>41.65</v>
      </c>
      <c r="L3" t="n">
        <v>2</v>
      </c>
      <c r="M3" t="n">
        <v>41</v>
      </c>
      <c r="N3" t="n">
        <v>15.03</v>
      </c>
      <c r="O3" t="n">
        <v>13638.32</v>
      </c>
      <c r="P3" t="n">
        <v>117.19</v>
      </c>
      <c r="Q3" t="n">
        <v>194.64</v>
      </c>
      <c r="R3" t="n">
        <v>48.55</v>
      </c>
      <c r="S3" t="n">
        <v>17.82</v>
      </c>
      <c r="T3" t="n">
        <v>13021.24</v>
      </c>
      <c r="U3" t="n">
        <v>0.37</v>
      </c>
      <c r="V3" t="n">
        <v>0.72</v>
      </c>
      <c r="W3" t="n">
        <v>1.2</v>
      </c>
      <c r="X3" t="n">
        <v>0.84</v>
      </c>
      <c r="Y3" t="n">
        <v>0.5</v>
      </c>
      <c r="Z3" t="n">
        <v>10</v>
      </c>
      <c r="AA3" t="n">
        <v>314.746459569895</v>
      </c>
      <c r="AB3" t="n">
        <v>430.6499916173286</v>
      </c>
      <c r="AC3" t="n">
        <v>389.5493608384294</v>
      </c>
      <c r="AD3" t="n">
        <v>314746.4595698949</v>
      </c>
      <c r="AE3" t="n">
        <v>430649.9916173286</v>
      </c>
      <c r="AF3" t="n">
        <v>3.373149127254719e-06</v>
      </c>
      <c r="AG3" t="n">
        <v>10.10416666666667</v>
      </c>
      <c r="AH3" t="n">
        <v>389549.3608384294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6.7258</v>
      </c>
      <c r="E4" t="n">
        <v>14.87</v>
      </c>
      <c r="F4" t="n">
        <v>12.21</v>
      </c>
      <c r="G4" t="n">
        <v>26.16</v>
      </c>
      <c r="H4" t="n">
        <v>0.48</v>
      </c>
      <c r="I4" t="n">
        <v>28</v>
      </c>
      <c r="J4" t="n">
        <v>109.96</v>
      </c>
      <c r="K4" t="n">
        <v>41.65</v>
      </c>
      <c r="L4" t="n">
        <v>3</v>
      </c>
      <c r="M4" t="n">
        <v>26</v>
      </c>
      <c r="N4" t="n">
        <v>15.31</v>
      </c>
      <c r="O4" t="n">
        <v>13795.21</v>
      </c>
      <c r="P4" t="n">
        <v>113.04</v>
      </c>
      <c r="Q4" t="n">
        <v>194.63</v>
      </c>
      <c r="R4" t="n">
        <v>38.81</v>
      </c>
      <c r="S4" t="n">
        <v>17.82</v>
      </c>
      <c r="T4" t="n">
        <v>8228.1</v>
      </c>
      <c r="U4" t="n">
        <v>0.46</v>
      </c>
      <c r="V4" t="n">
        <v>0.74</v>
      </c>
      <c r="W4" t="n">
        <v>1.18</v>
      </c>
      <c r="X4" t="n">
        <v>0.52</v>
      </c>
      <c r="Y4" t="n">
        <v>0.5</v>
      </c>
      <c r="Z4" t="n">
        <v>10</v>
      </c>
      <c r="AA4" t="n">
        <v>293.8080022842191</v>
      </c>
      <c r="AB4" t="n">
        <v>402.0010706195258</v>
      </c>
      <c r="AC4" t="n">
        <v>363.6346526516437</v>
      </c>
      <c r="AD4" t="n">
        <v>293808.0022842191</v>
      </c>
      <c r="AE4" t="n">
        <v>402001.0706195257</v>
      </c>
      <c r="AF4" t="n">
        <v>3.519948861975361e-06</v>
      </c>
      <c r="AG4" t="n">
        <v>9.680989583333334</v>
      </c>
      <c r="AH4" t="n">
        <v>363634.6526516437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6.8564</v>
      </c>
      <c r="E5" t="n">
        <v>14.58</v>
      </c>
      <c r="F5" t="n">
        <v>12.08</v>
      </c>
      <c r="G5" t="n">
        <v>34.52</v>
      </c>
      <c r="H5" t="n">
        <v>0.63</v>
      </c>
      <c r="I5" t="n">
        <v>21</v>
      </c>
      <c r="J5" t="n">
        <v>111.23</v>
      </c>
      <c r="K5" t="n">
        <v>41.65</v>
      </c>
      <c r="L5" t="n">
        <v>4</v>
      </c>
      <c r="M5" t="n">
        <v>19</v>
      </c>
      <c r="N5" t="n">
        <v>15.58</v>
      </c>
      <c r="O5" t="n">
        <v>13952.52</v>
      </c>
      <c r="P5" t="n">
        <v>110.8</v>
      </c>
      <c r="Q5" t="n">
        <v>194.63</v>
      </c>
      <c r="R5" t="n">
        <v>34.62</v>
      </c>
      <c r="S5" t="n">
        <v>17.82</v>
      </c>
      <c r="T5" t="n">
        <v>6168.91</v>
      </c>
      <c r="U5" t="n">
        <v>0.51</v>
      </c>
      <c r="V5" t="n">
        <v>0.75</v>
      </c>
      <c r="W5" t="n">
        <v>1.17</v>
      </c>
      <c r="X5" t="n">
        <v>0.4</v>
      </c>
      <c r="Y5" t="n">
        <v>0.5</v>
      </c>
      <c r="Z5" t="n">
        <v>10</v>
      </c>
      <c r="AA5" t="n">
        <v>289.0717091144999</v>
      </c>
      <c r="AB5" t="n">
        <v>395.5206653542085</v>
      </c>
      <c r="AC5" t="n">
        <v>357.7727281695423</v>
      </c>
      <c r="AD5" t="n">
        <v>289071.7091144999</v>
      </c>
      <c r="AE5" t="n">
        <v>395520.6653542084</v>
      </c>
      <c r="AF5" t="n">
        <v>3.588298399781121e-06</v>
      </c>
      <c r="AG5" t="n">
        <v>9.4921875</v>
      </c>
      <c r="AH5" t="n">
        <v>357772.7281695423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6.9295</v>
      </c>
      <c r="E6" t="n">
        <v>14.43</v>
      </c>
      <c r="F6" t="n">
        <v>12.02</v>
      </c>
      <c r="G6" t="n">
        <v>42.41</v>
      </c>
      <c r="H6" t="n">
        <v>0.78</v>
      </c>
      <c r="I6" t="n">
        <v>17</v>
      </c>
      <c r="J6" t="n">
        <v>112.51</v>
      </c>
      <c r="K6" t="n">
        <v>41.65</v>
      </c>
      <c r="L6" t="n">
        <v>5</v>
      </c>
      <c r="M6" t="n">
        <v>15</v>
      </c>
      <c r="N6" t="n">
        <v>15.86</v>
      </c>
      <c r="O6" t="n">
        <v>14110.24</v>
      </c>
      <c r="P6" t="n">
        <v>109.05</v>
      </c>
      <c r="Q6" t="n">
        <v>194.63</v>
      </c>
      <c r="R6" t="n">
        <v>32.61</v>
      </c>
      <c r="S6" t="n">
        <v>17.82</v>
      </c>
      <c r="T6" t="n">
        <v>5182.56</v>
      </c>
      <c r="U6" t="n">
        <v>0.55</v>
      </c>
      <c r="V6" t="n">
        <v>0.76</v>
      </c>
      <c r="W6" t="n">
        <v>1.17</v>
      </c>
      <c r="X6" t="n">
        <v>0.33</v>
      </c>
      <c r="Y6" t="n">
        <v>0.5</v>
      </c>
      <c r="Z6" t="n">
        <v>10</v>
      </c>
      <c r="AA6" t="n">
        <v>286.2375765300021</v>
      </c>
      <c r="AB6" t="n">
        <v>391.6428801189932</v>
      </c>
      <c r="AC6" t="n">
        <v>354.2650333146702</v>
      </c>
      <c r="AD6" t="n">
        <v>286237.5765300021</v>
      </c>
      <c r="AE6" t="n">
        <v>391642.8801189932</v>
      </c>
      <c r="AF6" t="n">
        <v>3.626555300344682e-06</v>
      </c>
      <c r="AG6" t="n">
        <v>9.39453125</v>
      </c>
      <c r="AH6" t="n">
        <v>354265.0333146702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6.9969</v>
      </c>
      <c r="E7" t="n">
        <v>14.29</v>
      </c>
      <c r="F7" t="n">
        <v>11.94</v>
      </c>
      <c r="G7" t="n">
        <v>51.19</v>
      </c>
      <c r="H7" t="n">
        <v>0.93</v>
      </c>
      <c r="I7" t="n">
        <v>14</v>
      </c>
      <c r="J7" t="n">
        <v>113.79</v>
      </c>
      <c r="K7" t="n">
        <v>41.65</v>
      </c>
      <c r="L7" t="n">
        <v>6</v>
      </c>
      <c r="M7" t="n">
        <v>12</v>
      </c>
      <c r="N7" t="n">
        <v>16.14</v>
      </c>
      <c r="O7" t="n">
        <v>14268.39</v>
      </c>
      <c r="P7" t="n">
        <v>107.28</v>
      </c>
      <c r="Q7" t="n">
        <v>194.63</v>
      </c>
      <c r="R7" t="n">
        <v>30.48</v>
      </c>
      <c r="S7" t="n">
        <v>17.82</v>
      </c>
      <c r="T7" t="n">
        <v>4132.39</v>
      </c>
      <c r="U7" t="n">
        <v>0.58</v>
      </c>
      <c r="V7" t="n">
        <v>0.76</v>
      </c>
      <c r="W7" t="n">
        <v>1.16</v>
      </c>
      <c r="X7" t="n">
        <v>0.26</v>
      </c>
      <c r="Y7" t="n">
        <v>0.5</v>
      </c>
      <c r="Z7" t="n">
        <v>10</v>
      </c>
      <c r="AA7" t="n">
        <v>283.4863386970082</v>
      </c>
      <c r="AB7" t="n">
        <v>387.878515139844</v>
      </c>
      <c r="AC7" t="n">
        <v>350.8599340458117</v>
      </c>
      <c r="AD7" t="n">
        <v>283486.3386970082</v>
      </c>
      <c r="AE7" t="n">
        <v>387878.515139844</v>
      </c>
      <c r="AF7" t="n">
        <v>3.661829104694669e-06</v>
      </c>
      <c r="AG7" t="n">
        <v>9.303385416666666</v>
      </c>
      <c r="AH7" t="n">
        <v>350859.9340458117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7.0348</v>
      </c>
      <c r="E8" t="n">
        <v>14.22</v>
      </c>
      <c r="F8" t="n">
        <v>11.91</v>
      </c>
      <c r="G8" t="n">
        <v>59.56</v>
      </c>
      <c r="H8" t="n">
        <v>1.07</v>
      </c>
      <c r="I8" t="n">
        <v>12</v>
      </c>
      <c r="J8" t="n">
        <v>115.08</v>
      </c>
      <c r="K8" t="n">
        <v>41.65</v>
      </c>
      <c r="L8" t="n">
        <v>7</v>
      </c>
      <c r="M8" t="n">
        <v>10</v>
      </c>
      <c r="N8" t="n">
        <v>16.43</v>
      </c>
      <c r="O8" t="n">
        <v>14426.96</v>
      </c>
      <c r="P8" t="n">
        <v>105.93</v>
      </c>
      <c r="Q8" t="n">
        <v>194.64</v>
      </c>
      <c r="R8" t="n">
        <v>29.53</v>
      </c>
      <c r="S8" t="n">
        <v>17.82</v>
      </c>
      <c r="T8" t="n">
        <v>3669.79</v>
      </c>
      <c r="U8" t="n">
        <v>0.6</v>
      </c>
      <c r="V8" t="n">
        <v>0.76</v>
      </c>
      <c r="W8" t="n">
        <v>1.15</v>
      </c>
      <c r="X8" t="n">
        <v>0.23</v>
      </c>
      <c r="Y8" t="n">
        <v>0.5</v>
      </c>
      <c r="Z8" t="n">
        <v>10</v>
      </c>
      <c r="AA8" t="n">
        <v>281.7296462239896</v>
      </c>
      <c r="AB8" t="n">
        <v>385.4749309984578</v>
      </c>
      <c r="AC8" t="n">
        <v>348.6857446014278</v>
      </c>
      <c r="AD8" t="n">
        <v>281729.6462239895</v>
      </c>
      <c r="AE8" t="n">
        <v>385474.9309984578</v>
      </c>
      <c r="AF8" t="n">
        <v>3.681664077763874e-06</v>
      </c>
      <c r="AG8" t="n">
        <v>9.2578125</v>
      </c>
      <c r="AH8" t="n">
        <v>348685.7446014278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7.0574</v>
      </c>
      <c r="E9" t="n">
        <v>14.17</v>
      </c>
      <c r="F9" t="n">
        <v>11.89</v>
      </c>
      <c r="G9" t="n">
        <v>64.84999999999999</v>
      </c>
      <c r="H9" t="n">
        <v>1.21</v>
      </c>
      <c r="I9" t="n">
        <v>11</v>
      </c>
      <c r="J9" t="n">
        <v>116.37</v>
      </c>
      <c r="K9" t="n">
        <v>41.65</v>
      </c>
      <c r="L9" t="n">
        <v>8</v>
      </c>
      <c r="M9" t="n">
        <v>9</v>
      </c>
      <c r="N9" t="n">
        <v>16.72</v>
      </c>
      <c r="O9" t="n">
        <v>14585.96</v>
      </c>
      <c r="P9" t="n">
        <v>104.37</v>
      </c>
      <c r="Q9" t="n">
        <v>194.64</v>
      </c>
      <c r="R9" t="n">
        <v>28.74</v>
      </c>
      <c r="S9" t="n">
        <v>17.82</v>
      </c>
      <c r="T9" t="n">
        <v>3277.02</v>
      </c>
      <c r="U9" t="n">
        <v>0.62</v>
      </c>
      <c r="V9" t="n">
        <v>0.76</v>
      </c>
      <c r="W9" t="n">
        <v>1.15</v>
      </c>
      <c r="X9" t="n">
        <v>0.2</v>
      </c>
      <c r="Y9" t="n">
        <v>0.5</v>
      </c>
      <c r="Z9" t="n">
        <v>10</v>
      </c>
      <c r="AA9" t="n">
        <v>269.3019741646576</v>
      </c>
      <c r="AB9" t="n">
        <v>368.4708418166834</v>
      </c>
      <c r="AC9" t="n">
        <v>333.3045018257729</v>
      </c>
      <c r="AD9" t="n">
        <v>269301.9741646576</v>
      </c>
      <c r="AE9" t="n">
        <v>368470.8418166834</v>
      </c>
      <c r="AF9" t="n">
        <v>3.693491792575592e-06</v>
      </c>
      <c r="AG9" t="n">
        <v>9.225260416666666</v>
      </c>
      <c r="AH9" t="n">
        <v>333304.5018257729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7.082</v>
      </c>
      <c r="E10" t="n">
        <v>14.12</v>
      </c>
      <c r="F10" t="n">
        <v>11.86</v>
      </c>
      <c r="G10" t="n">
        <v>71.17</v>
      </c>
      <c r="H10" t="n">
        <v>1.35</v>
      </c>
      <c r="I10" t="n">
        <v>10</v>
      </c>
      <c r="J10" t="n">
        <v>117.66</v>
      </c>
      <c r="K10" t="n">
        <v>41.65</v>
      </c>
      <c r="L10" t="n">
        <v>9</v>
      </c>
      <c r="M10" t="n">
        <v>8</v>
      </c>
      <c r="N10" t="n">
        <v>17.01</v>
      </c>
      <c r="O10" t="n">
        <v>14745.39</v>
      </c>
      <c r="P10" t="n">
        <v>103.04</v>
      </c>
      <c r="Q10" t="n">
        <v>194.63</v>
      </c>
      <c r="R10" t="n">
        <v>27.89</v>
      </c>
      <c r="S10" t="n">
        <v>17.82</v>
      </c>
      <c r="T10" t="n">
        <v>2856.52</v>
      </c>
      <c r="U10" t="n">
        <v>0.64</v>
      </c>
      <c r="V10" t="n">
        <v>0.77</v>
      </c>
      <c r="W10" t="n">
        <v>1.15</v>
      </c>
      <c r="X10" t="n">
        <v>0.18</v>
      </c>
      <c r="Y10" t="n">
        <v>0.5</v>
      </c>
      <c r="Z10" t="n">
        <v>10</v>
      </c>
      <c r="AA10" t="n">
        <v>267.8033970326924</v>
      </c>
      <c r="AB10" t="n">
        <v>366.4204224721715</v>
      </c>
      <c r="AC10" t="n">
        <v>331.4497716257196</v>
      </c>
      <c r="AD10" t="n">
        <v>267803.3970326924</v>
      </c>
      <c r="AE10" t="n">
        <v>366420.4224721715</v>
      </c>
      <c r="AF10" t="n">
        <v>3.706366207813123e-06</v>
      </c>
      <c r="AG10" t="n">
        <v>9.192708333333334</v>
      </c>
      <c r="AH10" t="n">
        <v>331449.7716257196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7.0984</v>
      </c>
      <c r="E11" t="n">
        <v>14.09</v>
      </c>
      <c r="F11" t="n">
        <v>11.85</v>
      </c>
      <c r="G11" t="n">
        <v>79.01000000000001</v>
      </c>
      <c r="H11" t="n">
        <v>1.48</v>
      </c>
      <c r="I11" t="n">
        <v>9</v>
      </c>
      <c r="J11" t="n">
        <v>118.96</v>
      </c>
      <c r="K11" t="n">
        <v>41.65</v>
      </c>
      <c r="L11" t="n">
        <v>10</v>
      </c>
      <c r="M11" t="n">
        <v>7</v>
      </c>
      <c r="N11" t="n">
        <v>17.31</v>
      </c>
      <c r="O11" t="n">
        <v>14905.25</v>
      </c>
      <c r="P11" t="n">
        <v>102.01</v>
      </c>
      <c r="Q11" t="n">
        <v>194.66</v>
      </c>
      <c r="R11" t="n">
        <v>27.67</v>
      </c>
      <c r="S11" t="n">
        <v>17.82</v>
      </c>
      <c r="T11" t="n">
        <v>2751.04</v>
      </c>
      <c r="U11" t="n">
        <v>0.64</v>
      </c>
      <c r="V11" t="n">
        <v>0.77</v>
      </c>
      <c r="W11" t="n">
        <v>1.15</v>
      </c>
      <c r="X11" t="n">
        <v>0.16</v>
      </c>
      <c r="Y11" t="n">
        <v>0.5</v>
      </c>
      <c r="Z11" t="n">
        <v>10</v>
      </c>
      <c r="AA11" t="n">
        <v>266.7277433764819</v>
      </c>
      <c r="AB11" t="n">
        <v>364.9486656852542</v>
      </c>
      <c r="AC11" t="n">
        <v>330.1184772409221</v>
      </c>
      <c r="AD11" t="n">
        <v>266727.7433764819</v>
      </c>
      <c r="AE11" t="n">
        <v>364948.6656852542</v>
      </c>
      <c r="AF11" t="n">
        <v>3.714949151304811e-06</v>
      </c>
      <c r="AG11" t="n">
        <v>9.173177083333334</v>
      </c>
      <c r="AH11" t="n">
        <v>330118.477240922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7.1218</v>
      </c>
      <c r="E12" t="n">
        <v>14.04</v>
      </c>
      <c r="F12" t="n">
        <v>11.83</v>
      </c>
      <c r="G12" t="n">
        <v>88.70999999999999</v>
      </c>
      <c r="H12" t="n">
        <v>1.61</v>
      </c>
      <c r="I12" t="n">
        <v>8</v>
      </c>
      <c r="J12" t="n">
        <v>120.26</v>
      </c>
      <c r="K12" t="n">
        <v>41.65</v>
      </c>
      <c r="L12" t="n">
        <v>11</v>
      </c>
      <c r="M12" t="n">
        <v>6</v>
      </c>
      <c r="N12" t="n">
        <v>17.61</v>
      </c>
      <c r="O12" t="n">
        <v>15065.56</v>
      </c>
      <c r="P12" t="n">
        <v>99.90000000000001</v>
      </c>
      <c r="Q12" t="n">
        <v>194.63</v>
      </c>
      <c r="R12" t="n">
        <v>26.78</v>
      </c>
      <c r="S12" t="n">
        <v>17.82</v>
      </c>
      <c r="T12" t="n">
        <v>2311.86</v>
      </c>
      <c r="U12" t="n">
        <v>0.67</v>
      </c>
      <c r="V12" t="n">
        <v>0.77</v>
      </c>
      <c r="W12" t="n">
        <v>1.15</v>
      </c>
      <c r="X12" t="n">
        <v>0.14</v>
      </c>
      <c r="Y12" t="n">
        <v>0.5</v>
      </c>
      <c r="Z12" t="n">
        <v>10</v>
      </c>
      <c r="AA12" t="n">
        <v>264.6965076217203</v>
      </c>
      <c r="AB12" t="n">
        <v>362.1694393137924</v>
      </c>
      <c r="AC12" t="n">
        <v>327.6044963336838</v>
      </c>
      <c r="AD12" t="n">
        <v>264696.5076217203</v>
      </c>
      <c r="AE12" t="n">
        <v>362169.4393137924</v>
      </c>
      <c r="AF12" t="n">
        <v>3.727195546286854e-06</v>
      </c>
      <c r="AG12" t="n">
        <v>9.140625</v>
      </c>
      <c r="AH12" t="n">
        <v>327604.4963336838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7.1492</v>
      </c>
      <c r="E13" t="n">
        <v>13.99</v>
      </c>
      <c r="F13" t="n">
        <v>11.8</v>
      </c>
      <c r="G13" t="n">
        <v>101.11</v>
      </c>
      <c r="H13" t="n">
        <v>1.74</v>
      </c>
      <c r="I13" t="n">
        <v>7</v>
      </c>
      <c r="J13" t="n">
        <v>121.56</v>
      </c>
      <c r="K13" t="n">
        <v>41.65</v>
      </c>
      <c r="L13" t="n">
        <v>12</v>
      </c>
      <c r="M13" t="n">
        <v>5</v>
      </c>
      <c r="N13" t="n">
        <v>17.91</v>
      </c>
      <c r="O13" t="n">
        <v>15226.31</v>
      </c>
      <c r="P13" t="n">
        <v>98.63</v>
      </c>
      <c r="Q13" t="n">
        <v>194.63</v>
      </c>
      <c r="R13" t="n">
        <v>25.83</v>
      </c>
      <c r="S13" t="n">
        <v>17.82</v>
      </c>
      <c r="T13" t="n">
        <v>1845.16</v>
      </c>
      <c r="U13" t="n">
        <v>0.6899999999999999</v>
      </c>
      <c r="V13" t="n">
        <v>0.77</v>
      </c>
      <c r="W13" t="n">
        <v>1.15</v>
      </c>
      <c r="X13" t="n">
        <v>0.11</v>
      </c>
      <c r="Y13" t="n">
        <v>0.5</v>
      </c>
      <c r="Z13" t="n">
        <v>10</v>
      </c>
      <c r="AA13" t="n">
        <v>263.2309327211655</v>
      </c>
      <c r="AB13" t="n">
        <v>360.1641750782518</v>
      </c>
      <c r="AC13" t="n">
        <v>325.7906117023772</v>
      </c>
      <c r="AD13" t="n">
        <v>263230.9327211655</v>
      </c>
      <c r="AE13" t="n">
        <v>360164.1750782519</v>
      </c>
      <c r="AF13" t="n">
        <v>3.741535342120528e-06</v>
      </c>
      <c r="AG13" t="n">
        <v>9.108072916666666</v>
      </c>
      <c r="AH13" t="n">
        <v>325790.6117023773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7.1454</v>
      </c>
      <c r="E14" t="n">
        <v>14</v>
      </c>
      <c r="F14" t="n">
        <v>11.8</v>
      </c>
      <c r="G14" t="n">
        <v>101.17</v>
      </c>
      <c r="H14" t="n">
        <v>1.87</v>
      </c>
      <c r="I14" t="n">
        <v>7</v>
      </c>
      <c r="J14" t="n">
        <v>122.87</v>
      </c>
      <c r="K14" t="n">
        <v>41.65</v>
      </c>
      <c r="L14" t="n">
        <v>13</v>
      </c>
      <c r="M14" t="n">
        <v>5</v>
      </c>
      <c r="N14" t="n">
        <v>18.22</v>
      </c>
      <c r="O14" t="n">
        <v>15387.5</v>
      </c>
      <c r="P14" t="n">
        <v>97.93000000000001</v>
      </c>
      <c r="Q14" t="n">
        <v>194.64</v>
      </c>
      <c r="R14" t="n">
        <v>26.16</v>
      </c>
      <c r="S14" t="n">
        <v>17.82</v>
      </c>
      <c r="T14" t="n">
        <v>2006.09</v>
      </c>
      <c r="U14" t="n">
        <v>0.68</v>
      </c>
      <c r="V14" t="n">
        <v>0.77</v>
      </c>
      <c r="W14" t="n">
        <v>1.14</v>
      </c>
      <c r="X14" t="n">
        <v>0.12</v>
      </c>
      <c r="Y14" t="n">
        <v>0.5</v>
      </c>
      <c r="Z14" t="n">
        <v>10</v>
      </c>
      <c r="AA14" t="n">
        <v>262.7548801665399</v>
      </c>
      <c r="AB14" t="n">
        <v>359.5128189710568</v>
      </c>
      <c r="AC14" t="n">
        <v>325.2014201078688</v>
      </c>
      <c r="AD14" t="n">
        <v>262754.8801665399</v>
      </c>
      <c r="AE14" t="n">
        <v>359512.8189710568</v>
      </c>
      <c r="AF14" t="n">
        <v>3.739546611311479e-06</v>
      </c>
      <c r="AG14" t="n">
        <v>9.114583333333334</v>
      </c>
      <c r="AH14" t="n">
        <v>325201.4201078688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7.1682</v>
      </c>
      <c r="E15" t="n">
        <v>13.95</v>
      </c>
      <c r="F15" t="n">
        <v>11.78</v>
      </c>
      <c r="G15" t="n">
        <v>117.81</v>
      </c>
      <c r="H15" t="n">
        <v>1.99</v>
      </c>
      <c r="I15" t="n">
        <v>6</v>
      </c>
      <c r="J15" t="n">
        <v>124.18</v>
      </c>
      <c r="K15" t="n">
        <v>41.65</v>
      </c>
      <c r="L15" t="n">
        <v>14</v>
      </c>
      <c r="M15" t="n">
        <v>4</v>
      </c>
      <c r="N15" t="n">
        <v>18.53</v>
      </c>
      <c r="O15" t="n">
        <v>15549.15</v>
      </c>
      <c r="P15" t="n">
        <v>95.72</v>
      </c>
      <c r="Q15" t="n">
        <v>194.63</v>
      </c>
      <c r="R15" t="n">
        <v>25.38</v>
      </c>
      <c r="S15" t="n">
        <v>17.82</v>
      </c>
      <c r="T15" t="n">
        <v>1625.37</v>
      </c>
      <c r="U15" t="n">
        <v>0.7</v>
      </c>
      <c r="V15" t="n">
        <v>0.77</v>
      </c>
      <c r="W15" t="n">
        <v>1.14</v>
      </c>
      <c r="X15" t="n">
        <v>0.09</v>
      </c>
      <c r="Y15" t="n">
        <v>0.5</v>
      </c>
      <c r="Z15" t="n">
        <v>10</v>
      </c>
      <c r="AA15" t="n">
        <v>260.6827861721508</v>
      </c>
      <c r="AB15" t="n">
        <v>356.6776885535982</v>
      </c>
      <c r="AC15" t="n">
        <v>322.636870558322</v>
      </c>
      <c r="AD15" t="n">
        <v>260682.7861721508</v>
      </c>
      <c r="AE15" t="n">
        <v>356677.6885535982</v>
      </c>
      <c r="AF15" t="n">
        <v>3.751478996165776e-06</v>
      </c>
      <c r="AG15" t="n">
        <v>9.08203125</v>
      </c>
      <c r="AH15" t="n">
        <v>322636.870558322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7.1697</v>
      </c>
      <c r="E16" t="n">
        <v>13.95</v>
      </c>
      <c r="F16" t="n">
        <v>11.78</v>
      </c>
      <c r="G16" t="n">
        <v>117.78</v>
      </c>
      <c r="H16" t="n">
        <v>2.11</v>
      </c>
      <c r="I16" t="n">
        <v>6</v>
      </c>
      <c r="J16" t="n">
        <v>125.49</v>
      </c>
      <c r="K16" t="n">
        <v>41.65</v>
      </c>
      <c r="L16" t="n">
        <v>15</v>
      </c>
      <c r="M16" t="n">
        <v>4</v>
      </c>
      <c r="N16" t="n">
        <v>18.84</v>
      </c>
      <c r="O16" t="n">
        <v>15711.24</v>
      </c>
      <c r="P16" t="n">
        <v>94.89</v>
      </c>
      <c r="Q16" t="n">
        <v>194.63</v>
      </c>
      <c r="R16" t="n">
        <v>25.28</v>
      </c>
      <c r="S16" t="n">
        <v>17.82</v>
      </c>
      <c r="T16" t="n">
        <v>1573.61</v>
      </c>
      <c r="U16" t="n">
        <v>0.7</v>
      </c>
      <c r="V16" t="n">
        <v>0.77</v>
      </c>
      <c r="W16" t="n">
        <v>1.14</v>
      </c>
      <c r="X16" t="n">
        <v>0.09</v>
      </c>
      <c r="Y16" t="n">
        <v>0.5</v>
      </c>
      <c r="Z16" t="n">
        <v>10</v>
      </c>
      <c r="AA16" t="n">
        <v>260.0308800696995</v>
      </c>
      <c r="AB16" t="n">
        <v>355.7857218641569</v>
      </c>
      <c r="AC16" t="n">
        <v>321.8300319178378</v>
      </c>
      <c r="AD16" t="n">
        <v>260030.8800696995</v>
      </c>
      <c r="AE16" t="n">
        <v>355785.7218641569</v>
      </c>
      <c r="AF16" t="n">
        <v>3.752264021485138e-06</v>
      </c>
      <c r="AG16" t="n">
        <v>9.08203125</v>
      </c>
      <c r="AH16" t="n">
        <v>321830.0319178378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7.1672</v>
      </c>
      <c r="E17" t="n">
        <v>13.95</v>
      </c>
      <c r="F17" t="n">
        <v>11.78</v>
      </c>
      <c r="G17" t="n">
        <v>117.83</v>
      </c>
      <c r="H17" t="n">
        <v>2.23</v>
      </c>
      <c r="I17" t="n">
        <v>6</v>
      </c>
      <c r="J17" t="n">
        <v>126.81</v>
      </c>
      <c r="K17" t="n">
        <v>41.65</v>
      </c>
      <c r="L17" t="n">
        <v>16</v>
      </c>
      <c r="M17" t="n">
        <v>3</v>
      </c>
      <c r="N17" t="n">
        <v>19.16</v>
      </c>
      <c r="O17" t="n">
        <v>15873.8</v>
      </c>
      <c r="P17" t="n">
        <v>93.67</v>
      </c>
      <c r="Q17" t="n">
        <v>194.63</v>
      </c>
      <c r="R17" t="n">
        <v>25.38</v>
      </c>
      <c r="S17" t="n">
        <v>17.82</v>
      </c>
      <c r="T17" t="n">
        <v>1620.93</v>
      </c>
      <c r="U17" t="n">
        <v>0.7</v>
      </c>
      <c r="V17" t="n">
        <v>0.77</v>
      </c>
      <c r="W17" t="n">
        <v>1.15</v>
      </c>
      <c r="X17" t="n">
        <v>0.1</v>
      </c>
      <c r="Y17" t="n">
        <v>0.5</v>
      </c>
      <c r="Z17" t="n">
        <v>10</v>
      </c>
      <c r="AA17" t="n">
        <v>259.1408658479677</v>
      </c>
      <c r="AB17" t="n">
        <v>354.5679651413272</v>
      </c>
      <c r="AC17" t="n">
        <v>320.7284961875027</v>
      </c>
      <c r="AD17" t="n">
        <v>259140.8658479677</v>
      </c>
      <c r="AE17" t="n">
        <v>354567.9651413272</v>
      </c>
      <c r="AF17" t="n">
        <v>3.750955645952869e-06</v>
      </c>
      <c r="AG17" t="n">
        <v>9.08203125</v>
      </c>
      <c r="AH17" t="n">
        <v>320728.4961875027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7.1622</v>
      </c>
      <c r="E18" t="n">
        <v>13.96</v>
      </c>
      <c r="F18" t="n">
        <v>11.79</v>
      </c>
      <c r="G18" t="n">
        <v>117.93</v>
      </c>
      <c r="H18" t="n">
        <v>2.34</v>
      </c>
      <c r="I18" t="n">
        <v>6</v>
      </c>
      <c r="J18" t="n">
        <v>128.13</v>
      </c>
      <c r="K18" t="n">
        <v>41.65</v>
      </c>
      <c r="L18" t="n">
        <v>17</v>
      </c>
      <c r="M18" t="n">
        <v>1</v>
      </c>
      <c r="N18" t="n">
        <v>19.48</v>
      </c>
      <c r="O18" t="n">
        <v>16036.82</v>
      </c>
      <c r="P18" t="n">
        <v>92.48999999999999</v>
      </c>
      <c r="Q18" t="n">
        <v>194.63</v>
      </c>
      <c r="R18" t="n">
        <v>25.57</v>
      </c>
      <c r="S18" t="n">
        <v>17.82</v>
      </c>
      <c r="T18" t="n">
        <v>1716.36</v>
      </c>
      <c r="U18" t="n">
        <v>0.7</v>
      </c>
      <c r="V18" t="n">
        <v>0.77</v>
      </c>
      <c r="W18" t="n">
        <v>1.15</v>
      </c>
      <c r="X18" t="n">
        <v>0.11</v>
      </c>
      <c r="Y18" t="n">
        <v>0.5</v>
      </c>
      <c r="Z18" t="n">
        <v>10</v>
      </c>
      <c r="AA18" t="n">
        <v>258.3436104672246</v>
      </c>
      <c r="AB18" t="n">
        <v>353.4771251569694</v>
      </c>
      <c r="AC18" t="n">
        <v>319.7417644402484</v>
      </c>
      <c r="AD18" t="n">
        <v>258343.6104672246</v>
      </c>
      <c r="AE18" t="n">
        <v>353477.1251569694</v>
      </c>
      <c r="AF18" t="n">
        <v>3.74833889488833e-06</v>
      </c>
      <c r="AG18" t="n">
        <v>9.088541666666666</v>
      </c>
      <c r="AH18" t="n">
        <v>319741.7644402484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7.1851</v>
      </c>
      <c r="E19" t="n">
        <v>13.92</v>
      </c>
      <c r="F19" t="n">
        <v>11.77</v>
      </c>
      <c r="G19" t="n">
        <v>141.25</v>
      </c>
      <c r="H19" t="n">
        <v>2.46</v>
      </c>
      <c r="I19" t="n">
        <v>5</v>
      </c>
      <c r="J19" t="n">
        <v>129.46</v>
      </c>
      <c r="K19" t="n">
        <v>41.65</v>
      </c>
      <c r="L19" t="n">
        <v>18</v>
      </c>
      <c r="M19" t="n">
        <v>0</v>
      </c>
      <c r="N19" t="n">
        <v>19.81</v>
      </c>
      <c r="O19" t="n">
        <v>16200.3</v>
      </c>
      <c r="P19" t="n">
        <v>93.03</v>
      </c>
      <c r="Q19" t="n">
        <v>194.63</v>
      </c>
      <c r="R19" t="n">
        <v>24.93</v>
      </c>
      <c r="S19" t="n">
        <v>17.82</v>
      </c>
      <c r="T19" t="n">
        <v>1404.45</v>
      </c>
      <c r="U19" t="n">
        <v>0.71</v>
      </c>
      <c r="V19" t="n">
        <v>0.77</v>
      </c>
      <c r="W19" t="n">
        <v>1.15</v>
      </c>
      <c r="X19" t="n">
        <v>0.08</v>
      </c>
      <c r="Y19" t="n">
        <v>0.5</v>
      </c>
      <c r="Z19" t="n">
        <v>10</v>
      </c>
      <c r="AA19" t="n">
        <v>258.3717988548313</v>
      </c>
      <c r="AB19" t="n">
        <v>353.5156937524768</v>
      </c>
      <c r="AC19" t="n">
        <v>319.776652103132</v>
      </c>
      <c r="AD19" t="n">
        <v>258371.7988548313</v>
      </c>
      <c r="AE19" t="n">
        <v>353515.6937524768</v>
      </c>
      <c r="AF19" t="n">
        <v>3.760323614763918e-06</v>
      </c>
      <c r="AG19" t="n">
        <v>9.0625</v>
      </c>
      <c r="AH19" t="n">
        <v>319776.652103132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6.451</v>
      </c>
      <c r="E2" t="n">
        <v>15.5</v>
      </c>
      <c r="F2" t="n">
        <v>12.87</v>
      </c>
      <c r="G2" t="n">
        <v>12.87</v>
      </c>
      <c r="H2" t="n">
        <v>0.28</v>
      </c>
      <c r="I2" t="n">
        <v>60</v>
      </c>
      <c r="J2" t="n">
        <v>61.76</v>
      </c>
      <c r="K2" t="n">
        <v>28.92</v>
      </c>
      <c r="L2" t="n">
        <v>1</v>
      </c>
      <c r="M2" t="n">
        <v>58</v>
      </c>
      <c r="N2" t="n">
        <v>6.84</v>
      </c>
      <c r="O2" t="n">
        <v>7851.41</v>
      </c>
      <c r="P2" t="n">
        <v>82.12</v>
      </c>
      <c r="Q2" t="n">
        <v>194.64</v>
      </c>
      <c r="R2" t="n">
        <v>59.13</v>
      </c>
      <c r="S2" t="n">
        <v>17.82</v>
      </c>
      <c r="T2" t="n">
        <v>18230.34</v>
      </c>
      <c r="U2" t="n">
        <v>0.3</v>
      </c>
      <c r="V2" t="n">
        <v>0.71</v>
      </c>
      <c r="W2" t="n">
        <v>1.24</v>
      </c>
      <c r="X2" t="n">
        <v>1.19</v>
      </c>
      <c r="Y2" t="n">
        <v>0.5</v>
      </c>
      <c r="Z2" t="n">
        <v>10</v>
      </c>
      <c r="AA2" t="n">
        <v>261.7922724613624</v>
      </c>
      <c r="AB2" t="n">
        <v>358.1957366415782</v>
      </c>
      <c r="AC2" t="n">
        <v>324.010038267379</v>
      </c>
      <c r="AD2" t="n">
        <v>261792.2724613624</v>
      </c>
      <c r="AE2" t="n">
        <v>358195.7366415781</v>
      </c>
      <c r="AF2" t="n">
        <v>4.019868934405513e-06</v>
      </c>
      <c r="AG2" t="n">
        <v>10.09114583333333</v>
      </c>
      <c r="AH2" t="n">
        <v>324010.038267379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6.9237</v>
      </c>
      <c r="E3" t="n">
        <v>14.44</v>
      </c>
      <c r="F3" t="n">
        <v>12.24</v>
      </c>
      <c r="G3" t="n">
        <v>25.33</v>
      </c>
      <c r="H3" t="n">
        <v>0.55</v>
      </c>
      <c r="I3" t="n">
        <v>29</v>
      </c>
      <c r="J3" t="n">
        <v>62.92</v>
      </c>
      <c r="K3" t="n">
        <v>28.92</v>
      </c>
      <c r="L3" t="n">
        <v>2</v>
      </c>
      <c r="M3" t="n">
        <v>27</v>
      </c>
      <c r="N3" t="n">
        <v>7</v>
      </c>
      <c r="O3" t="n">
        <v>7994.37</v>
      </c>
      <c r="P3" t="n">
        <v>75.98</v>
      </c>
      <c r="Q3" t="n">
        <v>194.65</v>
      </c>
      <c r="R3" t="n">
        <v>39.65</v>
      </c>
      <c r="S3" t="n">
        <v>17.82</v>
      </c>
      <c r="T3" t="n">
        <v>8642.700000000001</v>
      </c>
      <c r="U3" t="n">
        <v>0.45</v>
      </c>
      <c r="V3" t="n">
        <v>0.74</v>
      </c>
      <c r="W3" t="n">
        <v>1.19</v>
      </c>
      <c r="X3" t="n">
        <v>0.5600000000000001</v>
      </c>
      <c r="Y3" t="n">
        <v>0.5</v>
      </c>
      <c r="Z3" t="n">
        <v>10</v>
      </c>
      <c r="AA3" t="n">
        <v>238.6647890208807</v>
      </c>
      <c r="AB3" t="n">
        <v>326.5516934855981</v>
      </c>
      <c r="AC3" t="n">
        <v>295.3860581776099</v>
      </c>
      <c r="AD3" t="n">
        <v>238664.7890208807</v>
      </c>
      <c r="AE3" t="n">
        <v>326551.6934855981</v>
      </c>
      <c r="AF3" t="n">
        <v>4.314426684412255e-06</v>
      </c>
      <c r="AG3" t="n">
        <v>9.401041666666666</v>
      </c>
      <c r="AH3" t="n">
        <v>295386.0581776099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7.0912</v>
      </c>
      <c r="E4" t="n">
        <v>14.1</v>
      </c>
      <c r="F4" t="n">
        <v>12.04</v>
      </c>
      <c r="G4" t="n">
        <v>38.03</v>
      </c>
      <c r="H4" t="n">
        <v>0.8100000000000001</v>
      </c>
      <c r="I4" t="n">
        <v>19</v>
      </c>
      <c r="J4" t="n">
        <v>64.08</v>
      </c>
      <c r="K4" t="n">
        <v>28.92</v>
      </c>
      <c r="L4" t="n">
        <v>3</v>
      </c>
      <c r="M4" t="n">
        <v>17</v>
      </c>
      <c r="N4" t="n">
        <v>7.16</v>
      </c>
      <c r="O4" t="n">
        <v>8137.65</v>
      </c>
      <c r="P4" t="n">
        <v>72.34</v>
      </c>
      <c r="Q4" t="n">
        <v>194.63</v>
      </c>
      <c r="R4" t="n">
        <v>33.37</v>
      </c>
      <c r="S4" t="n">
        <v>17.82</v>
      </c>
      <c r="T4" t="n">
        <v>5554.25</v>
      </c>
      <c r="U4" t="n">
        <v>0.53</v>
      </c>
      <c r="V4" t="n">
        <v>0.75</v>
      </c>
      <c r="W4" t="n">
        <v>1.17</v>
      </c>
      <c r="X4" t="n">
        <v>0.36</v>
      </c>
      <c r="Y4" t="n">
        <v>0.5</v>
      </c>
      <c r="Z4" t="n">
        <v>10</v>
      </c>
      <c r="AA4" t="n">
        <v>223.5518473212555</v>
      </c>
      <c r="AB4" t="n">
        <v>305.8734999162493</v>
      </c>
      <c r="AC4" t="n">
        <v>276.6813623804863</v>
      </c>
      <c r="AD4" t="n">
        <v>223551.8473212555</v>
      </c>
      <c r="AE4" t="n">
        <v>305873.4999162493</v>
      </c>
      <c r="AF4" t="n">
        <v>4.418802447319234e-06</v>
      </c>
      <c r="AG4" t="n">
        <v>9.1796875</v>
      </c>
      <c r="AH4" t="n">
        <v>276681.3623804863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7.1803</v>
      </c>
      <c r="E5" t="n">
        <v>13.93</v>
      </c>
      <c r="F5" t="n">
        <v>11.94</v>
      </c>
      <c r="G5" t="n">
        <v>51.16</v>
      </c>
      <c r="H5" t="n">
        <v>1.07</v>
      </c>
      <c r="I5" t="n">
        <v>14</v>
      </c>
      <c r="J5" t="n">
        <v>65.25</v>
      </c>
      <c r="K5" t="n">
        <v>28.92</v>
      </c>
      <c r="L5" t="n">
        <v>4</v>
      </c>
      <c r="M5" t="n">
        <v>12</v>
      </c>
      <c r="N5" t="n">
        <v>7.33</v>
      </c>
      <c r="O5" t="n">
        <v>8281.25</v>
      </c>
      <c r="P5" t="n">
        <v>69.48</v>
      </c>
      <c r="Q5" t="n">
        <v>194.63</v>
      </c>
      <c r="R5" t="n">
        <v>30.24</v>
      </c>
      <c r="S5" t="n">
        <v>17.82</v>
      </c>
      <c r="T5" t="n">
        <v>4013.65</v>
      </c>
      <c r="U5" t="n">
        <v>0.59</v>
      </c>
      <c r="V5" t="n">
        <v>0.76</v>
      </c>
      <c r="W5" t="n">
        <v>1.16</v>
      </c>
      <c r="X5" t="n">
        <v>0.25</v>
      </c>
      <c r="Y5" t="n">
        <v>0.5</v>
      </c>
      <c r="Z5" t="n">
        <v>10</v>
      </c>
      <c r="AA5" t="n">
        <v>220.1785963431667</v>
      </c>
      <c r="AB5" t="n">
        <v>301.2580691107004</v>
      </c>
      <c r="AC5" t="n">
        <v>272.5064218132197</v>
      </c>
      <c r="AD5" t="n">
        <v>220178.5963431667</v>
      </c>
      <c r="AE5" t="n">
        <v>301258.0691107004</v>
      </c>
      <c r="AF5" t="n">
        <v>4.474324121796917e-06</v>
      </c>
      <c r="AG5" t="n">
        <v>9.069010416666666</v>
      </c>
      <c r="AH5" t="n">
        <v>272506.4218132197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7.2266</v>
      </c>
      <c r="E6" t="n">
        <v>13.84</v>
      </c>
      <c r="F6" t="n">
        <v>11.89</v>
      </c>
      <c r="G6" t="n">
        <v>64.84999999999999</v>
      </c>
      <c r="H6" t="n">
        <v>1.31</v>
      </c>
      <c r="I6" t="n">
        <v>11</v>
      </c>
      <c r="J6" t="n">
        <v>66.42</v>
      </c>
      <c r="K6" t="n">
        <v>28.92</v>
      </c>
      <c r="L6" t="n">
        <v>5</v>
      </c>
      <c r="M6" t="n">
        <v>8</v>
      </c>
      <c r="N6" t="n">
        <v>7.49</v>
      </c>
      <c r="O6" t="n">
        <v>8425.16</v>
      </c>
      <c r="P6" t="n">
        <v>66.45999999999999</v>
      </c>
      <c r="Q6" t="n">
        <v>194.64</v>
      </c>
      <c r="R6" t="n">
        <v>28.55</v>
      </c>
      <c r="S6" t="n">
        <v>17.82</v>
      </c>
      <c r="T6" t="n">
        <v>3181.57</v>
      </c>
      <c r="U6" t="n">
        <v>0.62</v>
      </c>
      <c r="V6" t="n">
        <v>0.76</v>
      </c>
      <c r="W6" t="n">
        <v>1.16</v>
      </c>
      <c r="X6" t="n">
        <v>0.2</v>
      </c>
      <c r="Y6" t="n">
        <v>0.5</v>
      </c>
      <c r="Z6" t="n">
        <v>10</v>
      </c>
      <c r="AA6" t="n">
        <v>217.3075315273618</v>
      </c>
      <c r="AB6" t="n">
        <v>297.3297515672778</v>
      </c>
      <c r="AC6" t="n">
        <v>268.9530173827118</v>
      </c>
      <c r="AD6" t="n">
        <v>217307.5315273618</v>
      </c>
      <c r="AE6" t="n">
        <v>297329.7515672778</v>
      </c>
      <c r="AF6" t="n">
        <v>4.503175452081055e-06</v>
      </c>
      <c r="AG6" t="n">
        <v>9.010416666666666</v>
      </c>
      <c r="AH6" t="n">
        <v>268953.0173827118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7.2589</v>
      </c>
      <c r="E7" t="n">
        <v>13.78</v>
      </c>
      <c r="F7" t="n">
        <v>11.86</v>
      </c>
      <c r="G7" t="n">
        <v>79.04000000000001</v>
      </c>
      <c r="H7" t="n">
        <v>1.55</v>
      </c>
      <c r="I7" t="n">
        <v>9</v>
      </c>
      <c r="J7" t="n">
        <v>67.59</v>
      </c>
      <c r="K7" t="n">
        <v>28.92</v>
      </c>
      <c r="L7" t="n">
        <v>6</v>
      </c>
      <c r="M7" t="n">
        <v>1</v>
      </c>
      <c r="N7" t="n">
        <v>7.66</v>
      </c>
      <c r="O7" t="n">
        <v>8569.4</v>
      </c>
      <c r="P7" t="n">
        <v>63.93</v>
      </c>
      <c r="Q7" t="n">
        <v>194.63</v>
      </c>
      <c r="R7" t="n">
        <v>27.4</v>
      </c>
      <c r="S7" t="n">
        <v>17.82</v>
      </c>
      <c r="T7" t="n">
        <v>2617.81</v>
      </c>
      <c r="U7" t="n">
        <v>0.65</v>
      </c>
      <c r="V7" t="n">
        <v>0.77</v>
      </c>
      <c r="W7" t="n">
        <v>1.16</v>
      </c>
      <c r="X7" t="n">
        <v>0.17</v>
      </c>
      <c r="Y7" t="n">
        <v>0.5</v>
      </c>
      <c r="Z7" t="n">
        <v>10</v>
      </c>
      <c r="AA7" t="n">
        <v>214.8483805116033</v>
      </c>
      <c r="AB7" t="n">
        <v>293.9650326574328</v>
      </c>
      <c r="AC7" t="n">
        <v>265.9094225232087</v>
      </c>
      <c r="AD7" t="n">
        <v>214848.3805116033</v>
      </c>
      <c r="AE7" t="n">
        <v>293965.0326574328</v>
      </c>
      <c r="AF7" t="n">
        <v>4.523302838002818e-06</v>
      </c>
      <c r="AG7" t="n">
        <v>8.971354166666666</v>
      </c>
      <c r="AH7" t="n">
        <v>265909.4225232087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7.2597</v>
      </c>
      <c r="E8" t="n">
        <v>13.77</v>
      </c>
      <c r="F8" t="n">
        <v>11.85</v>
      </c>
      <c r="G8" t="n">
        <v>79.03</v>
      </c>
      <c r="H8" t="n">
        <v>1.78</v>
      </c>
      <c r="I8" t="n">
        <v>9</v>
      </c>
      <c r="J8" t="n">
        <v>68.76000000000001</v>
      </c>
      <c r="K8" t="n">
        <v>28.92</v>
      </c>
      <c r="L8" t="n">
        <v>7</v>
      </c>
      <c r="M8" t="n">
        <v>0</v>
      </c>
      <c r="N8" t="n">
        <v>7.83</v>
      </c>
      <c r="O8" t="n">
        <v>8713.950000000001</v>
      </c>
      <c r="P8" t="n">
        <v>64.90000000000001</v>
      </c>
      <c r="Q8" t="n">
        <v>194.63</v>
      </c>
      <c r="R8" t="n">
        <v>27.34</v>
      </c>
      <c r="S8" t="n">
        <v>17.82</v>
      </c>
      <c r="T8" t="n">
        <v>2586.82</v>
      </c>
      <c r="U8" t="n">
        <v>0.65</v>
      </c>
      <c r="V8" t="n">
        <v>0.77</v>
      </c>
      <c r="W8" t="n">
        <v>1.16</v>
      </c>
      <c r="X8" t="n">
        <v>0.17</v>
      </c>
      <c r="Y8" t="n">
        <v>0.5</v>
      </c>
      <c r="Z8" t="n">
        <v>10</v>
      </c>
      <c r="AA8" t="n">
        <v>215.5472237302789</v>
      </c>
      <c r="AB8" t="n">
        <v>294.9212207800111</v>
      </c>
      <c r="AC8" t="n">
        <v>266.7743533933869</v>
      </c>
      <c r="AD8" t="n">
        <v>215547.2237302789</v>
      </c>
      <c r="AE8" t="n">
        <v>294921.2207800111</v>
      </c>
      <c r="AF8" t="n">
        <v>4.52380134910924e-06</v>
      </c>
      <c r="AG8" t="n">
        <v>8.96484375</v>
      </c>
      <c r="AH8" t="n">
        <v>266774.3533933869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4.7127</v>
      </c>
      <c r="E2" t="n">
        <v>21.22</v>
      </c>
      <c r="F2" t="n">
        <v>14.37</v>
      </c>
      <c r="G2" t="n">
        <v>6.53</v>
      </c>
      <c r="H2" t="n">
        <v>0.11</v>
      </c>
      <c r="I2" t="n">
        <v>132</v>
      </c>
      <c r="J2" t="n">
        <v>167.88</v>
      </c>
      <c r="K2" t="n">
        <v>51.39</v>
      </c>
      <c r="L2" t="n">
        <v>1</v>
      </c>
      <c r="M2" t="n">
        <v>130</v>
      </c>
      <c r="N2" t="n">
        <v>30.49</v>
      </c>
      <c r="O2" t="n">
        <v>20939.59</v>
      </c>
      <c r="P2" t="n">
        <v>182.46</v>
      </c>
      <c r="Q2" t="n">
        <v>194.67</v>
      </c>
      <c r="R2" t="n">
        <v>105.94</v>
      </c>
      <c r="S2" t="n">
        <v>17.82</v>
      </c>
      <c r="T2" t="n">
        <v>41274.45</v>
      </c>
      <c r="U2" t="n">
        <v>0.17</v>
      </c>
      <c r="V2" t="n">
        <v>0.63</v>
      </c>
      <c r="W2" t="n">
        <v>1.36</v>
      </c>
      <c r="X2" t="n">
        <v>2.68</v>
      </c>
      <c r="Y2" t="n">
        <v>0.5</v>
      </c>
      <c r="Z2" t="n">
        <v>10</v>
      </c>
      <c r="AA2" t="n">
        <v>536.5347259025621</v>
      </c>
      <c r="AB2" t="n">
        <v>734.1104822214313</v>
      </c>
      <c r="AC2" t="n">
        <v>664.0480081287501</v>
      </c>
      <c r="AD2" t="n">
        <v>536534.725902562</v>
      </c>
      <c r="AE2" t="n">
        <v>734110.4822214313</v>
      </c>
      <c r="AF2" t="n">
        <v>2.132267652631773e-06</v>
      </c>
      <c r="AG2" t="n">
        <v>13.81510416666667</v>
      </c>
      <c r="AH2" t="n">
        <v>664048.0081287501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5.7838</v>
      </c>
      <c r="E3" t="n">
        <v>17.29</v>
      </c>
      <c r="F3" t="n">
        <v>12.88</v>
      </c>
      <c r="G3" t="n">
        <v>12.88</v>
      </c>
      <c r="H3" t="n">
        <v>0.21</v>
      </c>
      <c r="I3" t="n">
        <v>60</v>
      </c>
      <c r="J3" t="n">
        <v>169.33</v>
      </c>
      <c r="K3" t="n">
        <v>51.39</v>
      </c>
      <c r="L3" t="n">
        <v>2</v>
      </c>
      <c r="M3" t="n">
        <v>58</v>
      </c>
      <c r="N3" t="n">
        <v>30.94</v>
      </c>
      <c r="O3" t="n">
        <v>21118.46</v>
      </c>
      <c r="P3" t="n">
        <v>162.87</v>
      </c>
      <c r="Q3" t="n">
        <v>194.66</v>
      </c>
      <c r="R3" t="n">
        <v>59.37</v>
      </c>
      <c r="S3" t="n">
        <v>17.82</v>
      </c>
      <c r="T3" t="n">
        <v>18345.96</v>
      </c>
      <c r="U3" t="n">
        <v>0.3</v>
      </c>
      <c r="V3" t="n">
        <v>0.7</v>
      </c>
      <c r="W3" t="n">
        <v>1.24</v>
      </c>
      <c r="X3" t="n">
        <v>1.2</v>
      </c>
      <c r="Y3" t="n">
        <v>0.5</v>
      </c>
      <c r="Z3" t="n">
        <v>10</v>
      </c>
      <c r="AA3" t="n">
        <v>423.2191551632587</v>
      </c>
      <c r="AB3" t="n">
        <v>579.0671192057565</v>
      </c>
      <c r="AC3" t="n">
        <v>523.8017660745645</v>
      </c>
      <c r="AD3" t="n">
        <v>423219.1551632587</v>
      </c>
      <c r="AE3" t="n">
        <v>579067.1192057565</v>
      </c>
      <c r="AF3" t="n">
        <v>2.616888333501315e-06</v>
      </c>
      <c r="AG3" t="n">
        <v>11.25651041666667</v>
      </c>
      <c r="AH3" t="n">
        <v>523801.7660745645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6.1942</v>
      </c>
      <c r="E4" t="n">
        <v>16.14</v>
      </c>
      <c r="F4" t="n">
        <v>12.45</v>
      </c>
      <c r="G4" t="n">
        <v>19.15</v>
      </c>
      <c r="H4" t="n">
        <v>0.31</v>
      </c>
      <c r="I4" t="n">
        <v>39</v>
      </c>
      <c r="J4" t="n">
        <v>170.79</v>
      </c>
      <c r="K4" t="n">
        <v>51.39</v>
      </c>
      <c r="L4" t="n">
        <v>3</v>
      </c>
      <c r="M4" t="n">
        <v>37</v>
      </c>
      <c r="N4" t="n">
        <v>31.4</v>
      </c>
      <c r="O4" t="n">
        <v>21297.94</v>
      </c>
      <c r="P4" t="n">
        <v>156.91</v>
      </c>
      <c r="Q4" t="n">
        <v>194.65</v>
      </c>
      <c r="R4" t="n">
        <v>46.33</v>
      </c>
      <c r="S4" t="n">
        <v>17.82</v>
      </c>
      <c r="T4" t="n">
        <v>11933.5</v>
      </c>
      <c r="U4" t="n">
        <v>0.38</v>
      </c>
      <c r="V4" t="n">
        <v>0.73</v>
      </c>
      <c r="W4" t="n">
        <v>1.2</v>
      </c>
      <c r="X4" t="n">
        <v>0.76</v>
      </c>
      <c r="Y4" t="n">
        <v>0.5</v>
      </c>
      <c r="Z4" t="n">
        <v>10</v>
      </c>
      <c r="AA4" t="n">
        <v>378.9973751845081</v>
      </c>
      <c r="AB4" t="n">
        <v>518.5609289115869</v>
      </c>
      <c r="AC4" t="n">
        <v>469.070201661099</v>
      </c>
      <c r="AD4" t="n">
        <v>378997.3751845082</v>
      </c>
      <c r="AE4" t="n">
        <v>518560.9289115869</v>
      </c>
      <c r="AF4" t="n">
        <v>2.802574382823377e-06</v>
      </c>
      <c r="AG4" t="n">
        <v>10.5078125</v>
      </c>
      <c r="AH4" t="n">
        <v>469070.201661099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6.4057</v>
      </c>
      <c r="E5" t="n">
        <v>15.61</v>
      </c>
      <c r="F5" t="n">
        <v>12.26</v>
      </c>
      <c r="G5" t="n">
        <v>25.36</v>
      </c>
      <c r="H5" t="n">
        <v>0.41</v>
      </c>
      <c r="I5" t="n">
        <v>29</v>
      </c>
      <c r="J5" t="n">
        <v>172.25</v>
      </c>
      <c r="K5" t="n">
        <v>51.39</v>
      </c>
      <c r="L5" t="n">
        <v>4</v>
      </c>
      <c r="M5" t="n">
        <v>27</v>
      </c>
      <c r="N5" t="n">
        <v>31.86</v>
      </c>
      <c r="O5" t="n">
        <v>21478.05</v>
      </c>
      <c r="P5" t="n">
        <v>153.91</v>
      </c>
      <c r="Q5" t="n">
        <v>194.63</v>
      </c>
      <c r="R5" t="n">
        <v>40.08</v>
      </c>
      <c r="S5" t="n">
        <v>17.82</v>
      </c>
      <c r="T5" t="n">
        <v>8860.35</v>
      </c>
      <c r="U5" t="n">
        <v>0.44</v>
      </c>
      <c r="V5" t="n">
        <v>0.74</v>
      </c>
      <c r="W5" t="n">
        <v>1.18</v>
      </c>
      <c r="X5" t="n">
        <v>0.57</v>
      </c>
      <c r="Y5" t="n">
        <v>0.5</v>
      </c>
      <c r="Z5" t="n">
        <v>10</v>
      </c>
      <c r="AA5" t="n">
        <v>369.4035878875904</v>
      </c>
      <c r="AB5" t="n">
        <v>505.4342858839198</v>
      </c>
      <c r="AC5" t="n">
        <v>457.1963470206334</v>
      </c>
      <c r="AD5" t="n">
        <v>369403.5878875904</v>
      </c>
      <c r="AE5" t="n">
        <v>505434.2858839198</v>
      </c>
      <c r="AF5" t="n">
        <v>2.898267851224001e-06</v>
      </c>
      <c r="AG5" t="n">
        <v>10.16276041666667</v>
      </c>
      <c r="AH5" t="n">
        <v>457196.3470206333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6.5424</v>
      </c>
      <c r="E6" t="n">
        <v>15.28</v>
      </c>
      <c r="F6" t="n">
        <v>12.13</v>
      </c>
      <c r="G6" t="n">
        <v>31.65</v>
      </c>
      <c r="H6" t="n">
        <v>0.51</v>
      </c>
      <c r="I6" t="n">
        <v>23</v>
      </c>
      <c r="J6" t="n">
        <v>173.71</v>
      </c>
      <c r="K6" t="n">
        <v>51.39</v>
      </c>
      <c r="L6" t="n">
        <v>5</v>
      </c>
      <c r="M6" t="n">
        <v>21</v>
      </c>
      <c r="N6" t="n">
        <v>32.32</v>
      </c>
      <c r="O6" t="n">
        <v>21658.78</v>
      </c>
      <c r="P6" t="n">
        <v>151.78</v>
      </c>
      <c r="Q6" t="n">
        <v>194.65</v>
      </c>
      <c r="R6" t="n">
        <v>36.48</v>
      </c>
      <c r="S6" t="n">
        <v>17.82</v>
      </c>
      <c r="T6" t="n">
        <v>7089.36</v>
      </c>
      <c r="U6" t="n">
        <v>0.49</v>
      </c>
      <c r="V6" t="n">
        <v>0.75</v>
      </c>
      <c r="W6" t="n">
        <v>1.17</v>
      </c>
      <c r="X6" t="n">
        <v>0.45</v>
      </c>
      <c r="Y6" t="n">
        <v>0.5</v>
      </c>
      <c r="Z6" t="n">
        <v>10</v>
      </c>
      <c r="AA6" t="n">
        <v>363.2811234256639</v>
      </c>
      <c r="AB6" t="n">
        <v>497.0572599030428</v>
      </c>
      <c r="AC6" t="n">
        <v>449.6188126421415</v>
      </c>
      <c r="AD6" t="n">
        <v>363281.1234256639</v>
      </c>
      <c r="AE6" t="n">
        <v>497057.2599030428</v>
      </c>
      <c r="AF6" t="n">
        <v>2.960117955859297e-06</v>
      </c>
      <c r="AG6" t="n">
        <v>9.947916666666666</v>
      </c>
      <c r="AH6" t="n">
        <v>449618.8126421415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6.6421</v>
      </c>
      <c r="E7" t="n">
        <v>15.06</v>
      </c>
      <c r="F7" t="n">
        <v>12.04</v>
      </c>
      <c r="G7" t="n">
        <v>38.02</v>
      </c>
      <c r="H7" t="n">
        <v>0.61</v>
      </c>
      <c r="I7" t="n">
        <v>19</v>
      </c>
      <c r="J7" t="n">
        <v>175.18</v>
      </c>
      <c r="K7" t="n">
        <v>51.39</v>
      </c>
      <c r="L7" t="n">
        <v>6</v>
      </c>
      <c r="M7" t="n">
        <v>17</v>
      </c>
      <c r="N7" t="n">
        <v>32.79</v>
      </c>
      <c r="O7" t="n">
        <v>21840.16</v>
      </c>
      <c r="P7" t="n">
        <v>149.89</v>
      </c>
      <c r="Q7" t="n">
        <v>194.63</v>
      </c>
      <c r="R7" t="n">
        <v>33.37</v>
      </c>
      <c r="S7" t="n">
        <v>17.82</v>
      </c>
      <c r="T7" t="n">
        <v>5554.17</v>
      </c>
      <c r="U7" t="n">
        <v>0.53</v>
      </c>
      <c r="V7" t="n">
        <v>0.75</v>
      </c>
      <c r="W7" t="n">
        <v>1.17</v>
      </c>
      <c r="X7" t="n">
        <v>0.35</v>
      </c>
      <c r="Y7" t="n">
        <v>0.5</v>
      </c>
      <c r="Z7" t="n">
        <v>10</v>
      </c>
      <c r="AA7" t="n">
        <v>347.1299855755863</v>
      </c>
      <c r="AB7" t="n">
        <v>474.9585605586531</v>
      </c>
      <c r="AC7" t="n">
        <v>429.629182147461</v>
      </c>
      <c r="AD7" t="n">
        <v>347129.9855755863</v>
      </c>
      <c r="AE7" t="n">
        <v>474958.5605586531</v>
      </c>
      <c r="AF7" t="n">
        <v>3.005227359166826e-06</v>
      </c>
      <c r="AG7" t="n">
        <v>9.8046875</v>
      </c>
      <c r="AH7" t="n">
        <v>429629.182147461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6.6871</v>
      </c>
      <c r="E8" t="n">
        <v>14.95</v>
      </c>
      <c r="F8" t="n">
        <v>12.01</v>
      </c>
      <c r="G8" t="n">
        <v>42.37</v>
      </c>
      <c r="H8" t="n">
        <v>0.7</v>
      </c>
      <c r="I8" t="n">
        <v>17</v>
      </c>
      <c r="J8" t="n">
        <v>176.66</v>
      </c>
      <c r="K8" t="n">
        <v>51.39</v>
      </c>
      <c r="L8" t="n">
        <v>7</v>
      </c>
      <c r="M8" t="n">
        <v>15</v>
      </c>
      <c r="N8" t="n">
        <v>33.27</v>
      </c>
      <c r="O8" t="n">
        <v>22022.17</v>
      </c>
      <c r="P8" t="n">
        <v>149.26</v>
      </c>
      <c r="Q8" t="n">
        <v>194.65</v>
      </c>
      <c r="R8" t="n">
        <v>32.34</v>
      </c>
      <c r="S8" t="n">
        <v>17.82</v>
      </c>
      <c r="T8" t="n">
        <v>5047.2</v>
      </c>
      <c r="U8" t="n">
        <v>0.55</v>
      </c>
      <c r="V8" t="n">
        <v>0.76</v>
      </c>
      <c r="W8" t="n">
        <v>1.16</v>
      </c>
      <c r="X8" t="n">
        <v>0.32</v>
      </c>
      <c r="Y8" t="n">
        <v>0.5</v>
      </c>
      <c r="Z8" t="n">
        <v>10</v>
      </c>
      <c r="AA8" t="n">
        <v>345.3872621644961</v>
      </c>
      <c r="AB8" t="n">
        <v>472.5740895040688</v>
      </c>
      <c r="AC8" t="n">
        <v>427.4722816637</v>
      </c>
      <c r="AD8" t="n">
        <v>345387.2621644961</v>
      </c>
      <c r="AE8" t="n">
        <v>472574.0895040688</v>
      </c>
      <c r="AF8" t="n">
        <v>3.02558767159249e-06</v>
      </c>
      <c r="AG8" t="n">
        <v>9.733072916666666</v>
      </c>
      <c r="AH8" t="n">
        <v>427472.2816637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6.7373</v>
      </c>
      <c r="E9" t="n">
        <v>14.84</v>
      </c>
      <c r="F9" t="n">
        <v>11.96</v>
      </c>
      <c r="G9" t="n">
        <v>47.85</v>
      </c>
      <c r="H9" t="n">
        <v>0.8</v>
      </c>
      <c r="I9" t="n">
        <v>15</v>
      </c>
      <c r="J9" t="n">
        <v>178.14</v>
      </c>
      <c r="K9" t="n">
        <v>51.39</v>
      </c>
      <c r="L9" t="n">
        <v>8</v>
      </c>
      <c r="M9" t="n">
        <v>13</v>
      </c>
      <c r="N9" t="n">
        <v>33.75</v>
      </c>
      <c r="O9" t="n">
        <v>22204.83</v>
      </c>
      <c r="P9" t="n">
        <v>148.01</v>
      </c>
      <c r="Q9" t="n">
        <v>194.63</v>
      </c>
      <c r="R9" t="n">
        <v>30.99</v>
      </c>
      <c r="S9" t="n">
        <v>17.82</v>
      </c>
      <c r="T9" t="n">
        <v>4384.25</v>
      </c>
      <c r="U9" t="n">
        <v>0.57</v>
      </c>
      <c r="V9" t="n">
        <v>0.76</v>
      </c>
      <c r="W9" t="n">
        <v>1.16</v>
      </c>
      <c r="X9" t="n">
        <v>0.28</v>
      </c>
      <c r="Y9" t="n">
        <v>0.5</v>
      </c>
      <c r="Z9" t="n">
        <v>10</v>
      </c>
      <c r="AA9" t="n">
        <v>342.9692699314469</v>
      </c>
      <c r="AB9" t="n">
        <v>469.2656858565222</v>
      </c>
      <c r="AC9" t="n">
        <v>424.4796274169016</v>
      </c>
      <c r="AD9" t="n">
        <v>342969.2699314469</v>
      </c>
      <c r="AE9" t="n">
        <v>469265.6858565222</v>
      </c>
      <c r="AF9" t="n">
        <v>3.048300731231787e-06</v>
      </c>
      <c r="AG9" t="n">
        <v>9.661458333333334</v>
      </c>
      <c r="AH9" t="n">
        <v>424479.6274169016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6.7868</v>
      </c>
      <c r="E10" t="n">
        <v>14.73</v>
      </c>
      <c r="F10" t="n">
        <v>11.92</v>
      </c>
      <c r="G10" t="n">
        <v>55.02</v>
      </c>
      <c r="H10" t="n">
        <v>0.89</v>
      </c>
      <c r="I10" t="n">
        <v>13</v>
      </c>
      <c r="J10" t="n">
        <v>179.63</v>
      </c>
      <c r="K10" t="n">
        <v>51.39</v>
      </c>
      <c r="L10" t="n">
        <v>9</v>
      </c>
      <c r="M10" t="n">
        <v>11</v>
      </c>
      <c r="N10" t="n">
        <v>34.24</v>
      </c>
      <c r="O10" t="n">
        <v>22388.15</v>
      </c>
      <c r="P10" t="n">
        <v>147.13</v>
      </c>
      <c r="Q10" t="n">
        <v>194.63</v>
      </c>
      <c r="R10" t="n">
        <v>29.82</v>
      </c>
      <c r="S10" t="n">
        <v>17.82</v>
      </c>
      <c r="T10" t="n">
        <v>3806.62</v>
      </c>
      <c r="U10" t="n">
        <v>0.6</v>
      </c>
      <c r="V10" t="n">
        <v>0.76</v>
      </c>
      <c r="W10" t="n">
        <v>1.15</v>
      </c>
      <c r="X10" t="n">
        <v>0.23</v>
      </c>
      <c r="Y10" t="n">
        <v>0.5</v>
      </c>
      <c r="Z10" t="n">
        <v>10</v>
      </c>
      <c r="AA10" t="n">
        <v>340.9358857984629</v>
      </c>
      <c r="AB10" t="n">
        <v>466.4835199791968</v>
      </c>
      <c r="AC10" t="n">
        <v>421.9629875461139</v>
      </c>
      <c r="AD10" t="n">
        <v>340935.8857984629</v>
      </c>
      <c r="AE10" t="n">
        <v>466483.5199791968</v>
      </c>
      <c r="AF10" t="n">
        <v>3.070697074900019e-06</v>
      </c>
      <c r="AG10" t="n">
        <v>9.58984375</v>
      </c>
      <c r="AH10" t="n">
        <v>421962.9875461139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6.808</v>
      </c>
      <c r="E11" t="n">
        <v>14.69</v>
      </c>
      <c r="F11" t="n">
        <v>11.91</v>
      </c>
      <c r="G11" t="n">
        <v>59.55</v>
      </c>
      <c r="H11" t="n">
        <v>0.98</v>
      </c>
      <c r="I11" t="n">
        <v>12</v>
      </c>
      <c r="J11" t="n">
        <v>181.12</v>
      </c>
      <c r="K11" t="n">
        <v>51.39</v>
      </c>
      <c r="L11" t="n">
        <v>10</v>
      </c>
      <c r="M11" t="n">
        <v>10</v>
      </c>
      <c r="N11" t="n">
        <v>34.73</v>
      </c>
      <c r="O11" t="n">
        <v>22572.13</v>
      </c>
      <c r="P11" t="n">
        <v>146.64</v>
      </c>
      <c r="Q11" t="n">
        <v>194.63</v>
      </c>
      <c r="R11" t="n">
        <v>29.36</v>
      </c>
      <c r="S11" t="n">
        <v>17.82</v>
      </c>
      <c r="T11" t="n">
        <v>3581.78</v>
      </c>
      <c r="U11" t="n">
        <v>0.61</v>
      </c>
      <c r="V11" t="n">
        <v>0.76</v>
      </c>
      <c r="W11" t="n">
        <v>1.16</v>
      </c>
      <c r="X11" t="n">
        <v>0.22</v>
      </c>
      <c r="Y11" t="n">
        <v>0.5</v>
      </c>
      <c r="Z11" t="n">
        <v>10</v>
      </c>
      <c r="AA11" t="n">
        <v>340.0089910045722</v>
      </c>
      <c r="AB11" t="n">
        <v>465.2153016304833</v>
      </c>
      <c r="AC11" t="n">
        <v>420.8158061766459</v>
      </c>
      <c r="AD11" t="n">
        <v>340008.9910045722</v>
      </c>
      <c r="AE11" t="n">
        <v>465215.3016304834</v>
      </c>
      <c r="AF11" t="n">
        <v>3.080289044309442e-06</v>
      </c>
      <c r="AG11" t="n">
        <v>9.563802083333334</v>
      </c>
      <c r="AH11" t="n">
        <v>420815.8061766459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6.8366</v>
      </c>
      <c r="E12" t="n">
        <v>14.63</v>
      </c>
      <c r="F12" t="n">
        <v>11.88</v>
      </c>
      <c r="G12" t="n">
        <v>64.81</v>
      </c>
      <c r="H12" t="n">
        <v>1.07</v>
      </c>
      <c r="I12" t="n">
        <v>11</v>
      </c>
      <c r="J12" t="n">
        <v>182.62</v>
      </c>
      <c r="K12" t="n">
        <v>51.39</v>
      </c>
      <c r="L12" t="n">
        <v>11</v>
      </c>
      <c r="M12" t="n">
        <v>9</v>
      </c>
      <c r="N12" t="n">
        <v>35.22</v>
      </c>
      <c r="O12" t="n">
        <v>22756.91</v>
      </c>
      <c r="P12" t="n">
        <v>145.67</v>
      </c>
      <c r="Q12" t="n">
        <v>194.63</v>
      </c>
      <c r="R12" t="n">
        <v>28.47</v>
      </c>
      <c r="S12" t="n">
        <v>17.82</v>
      </c>
      <c r="T12" t="n">
        <v>3144.38</v>
      </c>
      <c r="U12" t="n">
        <v>0.63</v>
      </c>
      <c r="V12" t="n">
        <v>0.76</v>
      </c>
      <c r="W12" t="n">
        <v>1.15</v>
      </c>
      <c r="X12" t="n">
        <v>0.2</v>
      </c>
      <c r="Y12" t="n">
        <v>0.5</v>
      </c>
      <c r="Z12" t="n">
        <v>10</v>
      </c>
      <c r="AA12" t="n">
        <v>338.4633125945191</v>
      </c>
      <c r="AB12" t="n">
        <v>463.1004362393297</v>
      </c>
      <c r="AC12" t="n">
        <v>418.9027805701918</v>
      </c>
      <c r="AD12" t="n">
        <v>338463.3125945191</v>
      </c>
      <c r="AE12" t="n">
        <v>463100.4362393297</v>
      </c>
      <c r="AF12" t="n">
        <v>3.09322915398442e-06</v>
      </c>
      <c r="AG12" t="n">
        <v>9.524739583333334</v>
      </c>
      <c r="AH12" t="n">
        <v>418902.7805701918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6.8603</v>
      </c>
      <c r="E13" t="n">
        <v>14.58</v>
      </c>
      <c r="F13" t="n">
        <v>11.87</v>
      </c>
      <c r="G13" t="n">
        <v>71.19</v>
      </c>
      <c r="H13" t="n">
        <v>1.16</v>
      </c>
      <c r="I13" t="n">
        <v>10</v>
      </c>
      <c r="J13" t="n">
        <v>184.12</v>
      </c>
      <c r="K13" t="n">
        <v>51.39</v>
      </c>
      <c r="L13" t="n">
        <v>12</v>
      </c>
      <c r="M13" t="n">
        <v>8</v>
      </c>
      <c r="N13" t="n">
        <v>35.73</v>
      </c>
      <c r="O13" t="n">
        <v>22942.24</v>
      </c>
      <c r="P13" t="n">
        <v>144.55</v>
      </c>
      <c r="Q13" t="n">
        <v>194.64</v>
      </c>
      <c r="R13" t="n">
        <v>27.94</v>
      </c>
      <c r="S13" t="n">
        <v>17.82</v>
      </c>
      <c r="T13" t="n">
        <v>2883.39</v>
      </c>
      <c r="U13" t="n">
        <v>0.64</v>
      </c>
      <c r="V13" t="n">
        <v>0.77</v>
      </c>
      <c r="W13" t="n">
        <v>1.15</v>
      </c>
      <c r="X13" t="n">
        <v>0.18</v>
      </c>
      <c r="Y13" t="n">
        <v>0.5</v>
      </c>
      <c r="Z13" t="n">
        <v>10</v>
      </c>
      <c r="AA13" t="n">
        <v>336.823208469787</v>
      </c>
      <c r="AB13" t="n">
        <v>460.856373419584</v>
      </c>
      <c r="AC13" t="n">
        <v>416.8728879564006</v>
      </c>
      <c r="AD13" t="n">
        <v>336823.208469787</v>
      </c>
      <c r="AE13" t="n">
        <v>460856.373419584</v>
      </c>
      <c r="AF13" t="n">
        <v>3.103952251861937e-06</v>
      </c>
      <c r="AG13" t="n">
        <v>9.4921875</v>
      </c>
      <c r="AH13" t="n">
        <v>416872.8879564006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6.8842</v>
      </c>
      <c r="E14" t="n">
        <v>14.53</v>
      </c>
      <c r="F14" t="n">
        <v>11.85</v>
      </c>
      <c r="G14" t="n">
        <v>78.98999999999999</v>
      </c>
      <c r="H14" t="n">
        <v>1.24</v>
      </c>
      <c r="I14" t="n">
        <v>9</v>
      </c>
      <c r="J14" t="n">
        <v>185.63</v>
      </c>
      <c r="K14" t="n">
        <v>51.39</v>
      </c>
      <c r="L14" t="n">
        <v>13</v>
      </c>
      <c r="M14" t="n">
        <v>7</v>
      </c>
      <c r="N14" t="n">
        <v>36.24</v>
      </c>
      <c r="O14" t="n">
        <v>23128.27</v>
      </c>
      <c r="P14" t="n">
        <v>143.85</v>
      </c>
      <c r="Q14" t="n">
        <v>194.63</v>
      </c>
      <c r="R14" t="n">
        <v>27.33</v>
      </c>
      <c r="S14" t="n">
        <v>17.82</v>
      </c>
      <c r="T14" t="n">
        <v>2585.06</v>
      </c>
      <c r="U14" t="n">
        <v>0.65</v>
      </c>
      <c r="V14" t="n">
        <v>0.77</v>
      </c>
      <c r="W14" t="n">
        <v>1.15</v>
      </c>
      <c r="X14" t="n">
        <v>0.16</v>
      </c>
      <c r="Y14" t="n">
        <v>0.5</v>
      </c>
      <c r="Z14" t="n">
        <v>10</v>
      </c>
      <c r="AA14" t="n">
        <v>335.6561797957473</v>
      </c>
      <c r="AB14" t="n">
        <v>459.2595933020915</v>
      </c>
      <c r="AC14" t="n">
        <v>415.4285022922267</v>
      </c>
      <c r="AD14" t="n">
        <v>335656.1797957473</v>
      </c>
      <c r="AE14" t="n">
        <v>459259.5933020915</v>
      </c>
      <c r="AF14" t="n">
        <v>3.114765840016901e-06</v>
      </c>
      <c r="AG14" t="n">
        <v>9.459635416666666</v>
      </c>
      <c r="AH14" t="n">
        <v>415428.5022922267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6.8826</v>
      </c>
      <c r="E15" t="n">
        <v>14.53</v>
      </c>
      <c r="F15" t="n">
        <v>11.85</v>
      </c>
      <c r="G15" t="n">
        <v>79.01000000000001</v>
      </c>
      <c r="H15" t="n">
        <v>1.33</v>
      </c>
      <c r="I15" t="n">
        <v>9</v>
      </c>
      <c r="J15" t="n">
        <v>187.14</v>
      </c>
      <c r="K15" t="n">
        <v>51.39</v>
      </c>
      <c r="L15" t="n">
        <v>14</v>
      </c>
      <c r="M15" t="n">
        <v>7</v>
      </c>
      <c r="N15" t="n">
        <v>36.75</v>
      </c>
      <c r="O15" t="n">
        <v>23314.98</v>
      </c>
      <c r="P15" t="n">
        <v>143.92</v>
      </c>
      <c r="Q15" t="n">
        <v>194.66</v>
      </c>
      <c r="R15" t="n">
        <v>27.54</v>
      </c>
      <c r="S15" t="n">
        <v>17.82</v>
      </c>
      <c r="T15" t="n">
        <v>2687.22</v>
      </c>
      <c r="U15" t="n">
        <v>0.65</v>
      </c>
      <c r="V15" t="n">
        <v>0.77</v>
      </c>
      <c r="W15" t="n">
        <v>1.15</v>
      </c>
      <c r="X15" t="n">
        <v>0.17</v>
      </c>
      <c r="Y15" t="n">
        <v>0.5</v>
      </c>
      <c r="Z15" t="n">
        <v>10</v>
      </c>
      <c r="AA15" t="n">
        <v>335.747642944476</v>
      </c>
      <c r="AB15" t="n">
        <v>459.3847372172514</v>
      </c>
      <c r="AC15" t="n">
        <v>415.5417026477642</v>
      </c>
      <c r="AD15" t="n">
        <v>335747.642944476</v>
      </c>
      <c r="AE15" t="n">
        <v>459384.7372172514</v>
      </c>
      <c r="AF15" t="n">
        <v>3.114041917797322e-06</v>
      </c>
      <c r="AG15" t="n">
        <v>9.459635416666666</v>
      </c>
      <c r="AH15" t="n">
        <v>415541.7026477642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6.9162</v>
      </c>
      <c r="E16" t="n">
        <v>14.46</v>
      </c>
      <c r="F16" t="n">
        <v>11.82</v>
      </c>
      <c r="G16" t="n">
        <v>88.61</v>
      </c>
      <c r="H16" t="n">
        <v>1.41</v>
      </c>
      <c r="I16" t="n">
        <v>8</v>
      </c>
      <c r="J16" t="n">
        <v>188.66</v>
      </c>
      <c r="K16" t="n">
        <v>51.39</v>
      </c>
      <c r="L16" t="n">
        <v>15</v>
      </c>
      <c r="M16" t="n">
        <v>6</v>
      </c>
      <c r="N16" t="n">
        <v>37.27</v>
      </c>
      <c r="O16" t="n">
        <v>23502.4</v>
      </c>
      <c r="P16" t="n">
        <v>142.81</v>
      </c>
      <c r="Q16" t="n">
        <v>194.64</v>
      </c>
      <c r="R16" t="n">
        <v>26.35</v>
      </c>
      <c r="S16" t="n">
        <v>17.82</v>
      </c>
      <c r="T16" t="n">
        <v>2098.68</v>
      </c>
      <c r="U16" t="n">
        <v>0.68</v>
      </c>
      <c r="V16" t="n">
        <v>0.77</v>
      </c>
      <c r="W16" t="n">
        <v>1.15</v>
      </c>
      <c r="X16" t="n">
        <v>0.13</v>
      </c>
      <c r="Y16" t="n">
        <v>0.5</v>
      </c>
      <c r="Z16" t="n">
        <v>10</v>
      </c>
      <c r="AA16" t="n">
        <v>334.0141341802799</v>
      </c>
      <c r="AB16" t="n">
        <v>457.012874049069</v>
      </c>
      <c r="AC16" t="n">
        <v>413.3962067714223</v>
      </c>
      <c r="AD16" t="n">
        <v>334014.1341802799</v>
      </c>
      <c r="AE16" t="n">
        <v>457012.874049069</v>
      </c>
      <c r="AF16" t="n">
        <v>3.129244284408485e-06</v>
      </c>
      <c r="AG16" t="n">
        <v>9.4140625</v>
      </c>
      <c r="AH16" t="n">
        <v>413396.2067714224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6.9134</v>
      </c>
      <c r="E17" t="n">
        <v>14.46</v>
      </c>
      <c r="F17" t="n">
        <v>11.82</v>
      </c>
      <c r="G17" t="n">
        <v>88.66</v>
      </c>
      <c r="H17" t="n">
        <v>1.49</v>
      </c>
      <c r="I17" t="n">
        <v>8</v>
      </c>
      <c r="J17" t="n">
        <v>190.19</v>
      </c>
      <c r="K17" t="n">
        <v>51.39</v>
      </c>
      <c r="L17" t="n">
        <v>16</v>
      </c>
      <c r="M17" t="n">
        <v>6</v>
      </c>
      <c r="N17" t="n">
        <v>37.79</v>
      </c>
      <c r="O17" t="n">
        <v>23690.52</v>
      </c>
      <c r="P17" t="n">
        <v>142.12</v>
      </c>
      <c r="Q17" t="n">
        <v>194.63</v>
      </c>
      <c r="R17" t="n">
        <v>26.69</v>
      </c>
      <c r="S17" t="n">
        <v>17.82</v>
      </c>
      <c r="T17" t="n">
        <v>2266.6</v>
      </c>
      <c r="U17" t="n">
        <v>0.67</v>
      </c>
      <c r="V17" t="n">
        <v>0.77</v>
      </c>
      <c r="W17" t="n">
        <v>1.15</v>
      </c>
      <c r="X17" t="n">
        <v>0.13</v>
      </c>
      <c r="Y17" t="n">
        <v>0.5</v>
      </c>
      <c r="Z17" t="n">
        <v>10</v>
      </c>
      <c r="AA17" t="n">
        <v>333.5332482782118</v>
      </c>
      <c r="AB17" t="n">
        <v>456.3549047426708</v>
      </c>
      <c r="AC17" t="n">
        <v>412.8010331321611</v>
      </c>
      <c r="AD17" t="n">
        <v>333533.2482782118</v>
      </c>
      <c r="AE17" t="n">
        <v>456354.9047426708</v>
      </c>
      <c r="AF17" t="n">
        <v>3.127977420524221e-06</v>
      </c>
      <c r="AG17" t="n">
        <v>9.4140625</v>
      </c>
      <c r="AH17" t="n">
        <v>412801.0331321611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6.941</v>
      </c>
      <c r="E18" t="n">
        <v>14.41</v>
      </c>
      <c r="F18" t="n">
        <v>11.8</v>
      </c>
      <c r="G18" t="n">
        <v>101.12</v>
      </c>
      <c r="H18" t="n">
        <v>1.57</v>
      </c>
      <c r="I18" t="n">
        <v>7</v>
      </c>
      <c r="J18" t="n">
        <v>191.72</v>
      </c>
      <c r="K18" t="n">
        <v>51.39</v>
      </c>
      <c r="L18" t="n">
        <v>17</v>
      </c>
      <c r="M18" t="n">
        <v>5</v>
      </c>
      <c r="N18" t="n">
        <v>38.33</v>
      </c>
      <c r="O18" t="n">
        <v>23879.37</v>
      </c>
      <c r="P18" t="n">
        <v>141.05</v>
      </c>
      <c r="Q18" t="n">
        <v>194.63</v>
      </c>
      <c r="R18" t="n">
        <v>25.79</v>
      </c>
      <c r="S18" t="n">
        <v>17.82</v>
      </c>
      <c r="T18" t="n">
        <v>1824.44</v>
      </c>
      <c r="U18" t="n">
        <v>0.6899999999999999</v>
      </c>
      <c r="V18" t="n">
        <v>0.77</v>
      </c>
      <c r="W18" t="n">
        <v>1.15</v>
      </c>
      <c r="X18" t="n">
        <v>0.11</v>
      </c>
      <c r="Y18" t="n">
        <v>0.5</v>
      </c>
      <c r="Z18" t="n">
        <v>10</v>
      </c>
      <c r="AA18" t="n">
        <v>332.0153243266438</v>
      </c>
      <c r="AB18" t="n">
        <v>454.2780142260571</v>
      </c>
      <c r="AC18" t="n">
        <v>410.9223581315187</v>
      </c>
      <c r="AD18" t="n">
        <v>332015.3243266438</v>
      </c>
      <c r="AE18" t="n">
        <v>454278.014226057</v>
      </c>
      <c r="AF18" t="n">
        <v>3.140465078811962e-06</v>
      </c>
      <c r="AG18" t="n">
        <v>9.381510416666666</v>
      </c>
      <c r="AH18" t="n">
        <v>410922.3581315187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6.9363</v>
      </c>
      <c r="E19" t="n">
        <v>14.42</v>
      </c>
      <c r="F19" t="n">
        <v>11.81</v>
      </c>
      <c r="G19" t="n">
        <v>101.2</v>
      </c>
      <c r="H19" t="n">
        <v>1.65</v>
      </c>
      <c r="I19" t="n">
        <v>7</v>
      </c>
      <c r="J19" t="n">
        <v>193.26</v>
      </c>
      <c r="K19" t="n">
        <v>51.39</v>
      </c>
      <c r="L19" t="n">
        <v>18</v>
      </c>
      <c r="M19" t="n">
        <v>5</v>
      </c>
      <c r="N19" t="n">
        <v>38.86</v>
      </c>
      <c r="O19" t="n">
        <v>24068.93</v>
      </c>
      <c r="P19" t="n">
        <v>141.73</v>
      </c>
      <c r="Q19" t="n">
        <v>194.63</v>
      </c>
      <c r="R19" t="n">
        <v>26.18</v>
      </c>
      <c r="S19" t="n">
        <v>17.82</v>
      </c>
      <c r="T19" t="n">
        <v>2018.69</v>
      </c>
      <c r="U19" t="n">
        <v>0.68</v>
      </c>
      <c r="V19" t="n">
        <v>0.77</v>
      </c>
      <c r="W19" t="n">
        <v>1.15</v>
      </c>
      <c r="X19" t="n">
        <v>0.12</v>
      </c>
      <c r="Y19" t="n">
        <v>0.5</v>
      </c>
      <c r="Z19" t="n">
        <v>10</v>
      </c>
      <c r="AA19" t="n">
        <v>332.6865031588408</v>
      </c>
      <c r="AB19" t="n">
        <v>455.1963507145892</v>
      </c>
      <c r="AC19" t="n">
        <v>411.7530498744788</v>
      </c>
      <c r="AD19" t="n">
        <v>332686.5031588408</v>
      </c>
      <c r="AE19" t="n">
        <v>455196.3507145892</v>
      </c>
      <c r="AF19" t="n">
        <v>3.138338557291949e-06</v>
      </c>
      <c r="AG19" t="n">
        <v>9.388020833333334</v>
      </c>
      <c r="AH19" t="n">
        <v>411753.0498744788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6.9351</v>
      </c>
      <c r="E20" t="n">
        <v>14.42</v>
      </c>
      <c r="F20" t="n">
        <v>11.81</v>
      </c>
      <c r="G20" t="n">
        <v>101.23</v>
      </c>
      <c r="H20" t="n">
        <v>1.73</v>
      </c>
      <c r="I20" t="n">
        <v>7</v>
      </c>
      <c r="J20" t="n">
        <v>194.8</v>
      </c>
      <c r="K20" t="n">
        <v>51.39</v>
      </c>
      <c r="L20" t="n">
        <v>19</v>
      </c>
      <c r="M20" t="n">
        <v>5</v>
      </c>
      <c r="N20" t="n">
        <v>39.41</v>
      </c>
      <c r="O20" t="n">
        <v>24259.23</v>
      </c>
      <c r="P20" t="n">
        <v>140.93</v>
      </c>
      <c r="Q20" t="n">
        <v>194.63</v>
      </c>
      <c r="R20" t="n">
        <v>26.22</v>
      </c>
      <c r="S20" t="n">
        <v>17.82</v>
      </c>
      <c r="T20" t="n">
        <v>2038.91</v>
      </c>
      <c r="U20" t="n">
        <v>0.68</v>
      </c>
      <c r="V20" t="n">
        <v>0.77</v>
      </c>
      <c r="W20" t="n">
        <v>1.15</v>
      </c>
      <c r="X20" t="n">
        <v>0.12</v>
      </c>
      <c r="Y20" t="n">
        <v>0.5</v>
      </c>
      <c r="Z20" t="n">
        <v>10</v>
      </c>
      <c r="AA20" t="n">
        <v>332.0851123945091</v>
      </c>
      <c r="AB20" t="n">
        <v>454.3735013393427</v>
      </c>
      <c r="AC20" t="n">
        <v>411.0087320887294</v>
      </c>
      <c r="AD20" t="n">
        <v>332085.1123945091</v>
      </c>
      <c r="AE20" t="n">
        <v>454373.5013393427</v>
      </c>
      <c r="AF20" t="n">
        <v>3.137795615627264e-06</v>
      </c>
      <c r="AG20" t="n">
        <v>9.388020833333334</v>
      </c>
      <c r="AH20" t="n">
        <v>411008.7320887294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6.9658</v>
      </c>
      <c r="E21" t="n">
        <v>14.36</v>
      </c>
      <c r="F21" t="n">
        <v>11.78</v>
      </c>
      <c r="G21" t="n">
        <v>117.8</v>
      </c>
      <c r="H21" t="n">
        <v>1.81</v>
      </c>
      <c r="I21" t="n">
        <v>6</v>
      </c>
      <c r="J21" t="n">
        <v>196.35</v>
      </c>
      <c r="K21" t="n">
        <v>51.39</v>
      </c>
      <c r="L21" t="n">
        <v>20</v>
      </c>
      <c r="M21" t="n">
        <v>4</v>
      </c>
      <c r="N21" t="n">
        <v>39.96</v>
      </c>
      <c r="O21" t="n">
        <v>24450.27</v>
      </c>
      <c r="P21" t="n">
        <v>139.33</v>
      </c>
      <c r="Q21" t="n">
        <v>194.63</v>
      </c>
      <c r="R21" t="n">
        <v>25.32</v>
      </c>
      <c r="S21" t="n">
        <v>17.82</v>
      </c>
      <c r="T21" t="n">
        <v>1590.59</v>
      </c>
      <c r="U21" t="n">
        <v>0.7</v>
      </c>
      <c r="V21" t="n">
        <v>0.77</v>
      </c>
      <c r="W21" t="n">
        <v>1.15</v>
      </c>
      <c r="X21" t="n">
        <v>0.09</v>
      </c>
      <c r="Y21" t="n">
        <v>0.5</v>
      </c>
      <c r="Z21" t="n">
        <v>10</v>
      </c>
      <c r="AA21" t="n">
        <v>330.0619965872544</v>
      </c>
      <c r="AB21" t="n">
        <v>451.6053850382864</v>
      </c>
      <c r="AC21" t="n">
        <v>408.5048009223704</v>
      </c>
      <c r="AD21" t="n">
        <v>330061.9965872544</v>
      </c>
      <c r="AE21" t="n">
        <v>451605.3850382864</v>
      </c>
      <c r="AF21" t="n">
        <v>3.15168587321544e-06</v>
      </c>
      <c r="AG21" t="n">
        <v>9.348958333333334</v>
      </c>
      <c r="AH21" t="n">
        <v>408504.8009223703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6.965</v>
      </c>
      <c r="E22" t="n">
        <v>14.36</v>
      </c>
      <c r="F22" t="n">
        <v>11.78</v>
      </c>
      <c r="G22" t="n">
        <v>117.82</v>
      </c>
      <c r="H22" t="n">
        <v>1.88</v>
      </c>
      <c r="I22" t="n">
        <v>6</v>
      </c>
      <c r="J22" t="n">
        <v>197.9</v>
      </c>
      <c r="K22" t="n">
        <v>51.39</v>
      </c>
      <c r="L22" t="n">
        <v>21</v>
      </c>
      <c r="M22" t="n">
        <v>4</v>
      </c>
      <c r="N22" t="n">
        <v>40.51</v>
      </c>
      <c r="O22" t="n">
        <v>24642.07</v>
      </c>
      <c r="P22" t="n">
        <v>139.83</v>
      </c>
      <c r="Q22" t="n">
        <v>194.63</v>
      </c>
      <c r="R22" t="n">
        <v>25.35</v>
      </c>
      <c r="S22" t="n">
        <v>17.82</v>
      </c>
      <c r="T22" t="n">
        <v>1607.51</v>
      </c>
      <c r="U22" t="n">
        <v>0.7</v>
      </c>
      <c r="V22" t="n">
        <v>0.77</v>
      </c>
      <c r="W22" t="n">
        <v>1.15</v>
      </c>
      <c r="X22" t="n">
        <v>0.1</v>
      </c>
      <c r="Y22" t="n">
        <v>0.5</v>
      </c>
      <c r="Z22" t="n">
        <v>10</v>
      </c>
      <c r="AA22" t="n">
        <v>330.4698627065349</v>
      </c>
      <c r="AB22" t="n">
        <v>452.1634454564692</v>
      </c>
      <c r="AC22" t="n">
        <v>409.0096008374845</v>
      </c>
      <c r="AD22" t="n">
        <v>330469.8627065349</v>
      </c>
      <c r="AE22" t="n">
        <v>452163.4454564692</v>
      </c>
      <c r="AF22" t="n">
        <v>3.15132391210565e-06</v>
      </c>
      <c r="AG22" t="n">
        <v>9.348958333333334</v>
      </c>
      <c r="AH22" t="n">
        <v>409009.6008374845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6.9686</v>
      </c>
      <c r="E23" t="n">
        <v>14.35</v>
      </c>
      <c r="F23" t="n">
        <v>11.77</v>
      </c>
      <c r="G23" t="n">
        <v>117.74</v>
      </c>
      <c r="H23" t="n">
        <v>1.96</v>
      </c>
      <c r="I23" t="n">
        <v>6</v>
      </c>
      <c r="J23" t="n">
        <v>199.46</v>
      </c>
      <c r="K23" t="n">
        <v>51.39</v>
      </c>
      <c r="L23" t="n">
        <v>22</v>
      </c>
      <c r="M23" t="n">
        <v>4</v>
      </c>
      <c r="N23" t="n">
        <v>41.07</v>
      </c>
      <c r="O23" t="n">
        <v>24834.62</v>
      </c>
      <c r="P23" t="n">
        <v>139.35</v>
      </c>
      <c r="Q23" t="n">
        <v>194.63</v>
      </c>
      <c r="R23" t="n">
        <v>25.16</v>
      </c>
      <c r="S23" t="n">
        <v>17.82</v>
      </c>
      <c r="T23" t="n">
        <v>1513.02</v>
      </c>
      <c r="U23" t="n">
        <v>0.71</v>
      </c>
      <c r="V23" t="n">
        <v>0.77</v>
      </c>
      <c r="W23" t="n">
        <v>1.14</v>
      </c>
      <c r="X23" t="n">
        <v>0.09</v>
      </c>
      <c r="Y23" t="n">
        <v>0.5</v>
      </c>
      <c r="Z23" t="n">
        <v>10</v>
      </c>
      <c r="AA23" t="n">
        <v>329.982726499588</v>
      </c>
      <c r="AB23" t="n">
        <v>451.4969242071918</v>
      </c>
      <c r="AC23" t="n">
        <v>408.4066914407696</v>
      </c>
      <c r="AD23" t="n">
        <v>329982.726499588</v>
      </c>
      <c r="AE23" t="n">
        <v>451496.9242071918</v>
      </c>
      <c r="AF23" t="n">
        <v>3.152952737099704e-06</v>
      </c>
      <c r="AG23" t="n">
        <v>9.342447916666666</v>
      </c>
      <c r="AH23" t="n">
        <v>408406.6914407696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6.963</v>
      </c>
      <c r="E24" t="n">
        <v>14.36</v>
      </c>
      <c r="F24" t="n">
        <v>11.79</v>
      </c>
      <c r="G24" t="n">
        <v>117.86</v>
      </c>
      <c r="H24" t="n">
        <v>2.03</v>
      </c>
      <c r="I24" t="n">
        <v>6</v>
      </c>
      <c r="J24" t="n">
        <v>201.03</v>
      </c>
      <c r="K24" t="n">
        <v>51.39</v>
      </c>
      <c r="L24" t="n">
        <v>23</v>
      </c>
      <c r="M24" t="n">
        <v>4</v>
      </c>
      <c r="N24" t="n">
        <v>41.64</v>
      </c>
      <c r="O24" t="n">
        <v>25027.94</v>
      </c>
      <c r="P24" t="n">
        <v>138.85</v>
      </c>
      <c r="Q24" t="n">
        <v>194.63</v>
      </c>
      <c r="R24" t="n">
        <v>25.5</v>
      </c>
      <c r="S24" t="n">
        <v>17.82</v>
      </c>
      <c r="T24" t="n">
        <v>1682.42</v>
      </c>
      <c r="U24" t="n">
        <v>0.7</v>
      </c>
      <c r="V24" t="n">
        <v>0.77</v>
      </c>
      <c r="W24" t="n">
        <v>1.15</v>
      </c>
      <c r="X24" t="n">
        <v>0.1</v>
      </c>
      <c r="Y24" t="n">
        <v>0.5</v>
      </c>
      <c r="Z24" t="n">
        <v>10</v>
      </c>
      <c r="AA24" t="n">
        <v>329.7818157158068</v>
      </c>
      <c r="AB24" t="n">
        <v>451.2220292092642</v>
      </c>
      <c r="AC24" t="n">
        <v>408.1580320356267</v>
      </c>
      <c r="AD24" t="n">
        <v>329781.8157158068</v>
      </c>
      <c r="AE24" t="n">
        <v>451222.0292092642</v>
      </c>
      <c r="AF24" t="n">
        <v>3.150419009331176e-06</v>
      </c>
      <c r="AG24" t="n">
        <v>9.348958333333334</v>
      </c>
      <c r="AH24" t="n">
        <v>408158.0320356267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6.9627</v>
      </c>
      <c r="E25" t="n">
        <v>14.36</v>
      </c>
      <c r="F25" t="n">
        <v>11.79</v>
      </c>
      <c r="G25" t="n">
        <v>117.86</v>
      </c>
      <c r="H25" t="n">
        <v>2.1</v>
      </c>
      <c r="I25" t="n">
        <v>6</v>
      </c>
      <c r="J25" t="n">
        <v>202.61</v>
      </c>
      <c r="K25" t="n">
        <v>51.39</v>
      </c>
      <c r="L25" t="n">
        <v>24</v>
      </c>
      <c r="M25" t="n">
        <v>4</v>
      </c>
      <c r="N25" t="n">
        <v>42.21</v>
      </c>
      <c r="O25" t="n">
        <v>25222.04</v>
      </c>
      <c r="P25" t="n">
        <v>138.14</v>
      </c>
      <c r="Q25" t="n">
        <v>194.64</v>
      </c>
      <c r="R25" t="n">
        <v>25.47</v>
      </c>
      <c r="S25" t="n">
        <v>17.82</v>
      </c>
      <c r="T25" t="n">
        <v>1668.24</v>
      </c>
      <c r="U25" t="n">
        <v>0.7</v>
      </c>
      <c r="V25" t="n">
        <v>0.77</v>
      </c>
      <c r="W25" t="n">
        <v>1.15</v>
      </c>
      <c r="X25" t="n">
        <v>0.1</v>
      </c>
      <c r="Y25" t="n">
        <v>0.5</v>
      </c>
      <c r="Z25" t="n">
        <v>10</v>
      </c>
      <c r="AA25" t="n">
        <v>329.2333292740801</v>
      </c>
      <c r="AB25" t="n">
        <v>450.4715658621796</v>
      </c>
      <c r="AC25" t="n">
        <v>407.4791918571059</v>
      </c>
      <c r="AD25" t="n">
        <v>329233.3292740801</v>
      </c>
      <c r="AE25" t="n">
        <v>450471.5658621796</v>
      </c>
      <c r="AF25" t="n">
        <v>3.150283273915005e-06</v>
      </c>
      <c r="AG25" t="n">
        <v>9.348958333333334</v>
      </c>
      <c r="AH25" t="n">
        <v>407479.1918571059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6.9857</v>
      </c>
      <c r="E26" t="n">
        <v>14.32</v>
      </c>
      <c r="F26" t="n">
        <v>11.77</v>
      </c>
      <c r="G26" t="n">
        <v>141.28</v>
      </c>
      <c r="H26" t="n">
        <v>2.17</v>
      </c>
      <c r="I26" t="n">
        <v>5</v>
      </c>
      <c r="J26" t="n">
        <v>204.19</v>
      </c>
      <c r="K26" t="n">
        <v>51.39</v>
      </c>
      <c r="L26" t="n">
        <v>25</v>
      </c>
      <c r="M26" t="n">
        <v>3</v>
      </c>
      <c r="N26" t="n">
        <v>42.79</v>
      </c>
      <c r="O26" t="n">
        <v>25417.05</v>
      </c>
      <c r="P26" t="n">
        <v>137.33</v>
      </c>
      <c r="Q26" t="n">
        <v>194.63</v>
      </c>
      <c r="R26" t="n">
        <v>25.07</v>
      </c>
      <c r="S26" t="n">
        <v>17.82</v>
      </c>
      <c r="T26" t="n">
        <v>1474.88</v>
      </c>
      <c r="U26" t="n">
        <v>0.71</v>
      </c>
      <c r="V26" t="n">
        <v>0.77</v>
      </c>
      <c r="W26" t="n">
        <v>1.15</v>
      </c>
      <c r="X26" t="n">
        <v>0.09</v>
      </c>
      <c r="Y26" t="n">
        <v>0.5</v>
      </c>
      <c r="Z26" t="n">
        <v>10</v>
      </c>
      <c r="AA26" t="n">
        <v>328.0427202211548</v>
      </c>
      <c r="AB26" t="n">
        <v>448.8425220300029</v>
      </c>
      <c r="AC26" t="n">
        <v>406.0056216818948</v>
      </c>
      <c r="AD26" t="n">
        <v>328042.7202211548</v>
      </c>
      <c r="AE26" t="n">
        <v>448842.5220300029</v>
      </c>
      <c r="AF26" t="n">
        <v>3.160689655821456e-06</v>
      </c>
      <c r="AG26" t="n">
        <v>9.322916666666666</v>
      </c>
      <c r="AH26" t="n">
        <v>406005.6216818948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6.9868</v>
      </c>
      <c r="E27" t="n">
        <v>14.31</v>
      </c>
      <c r="F27" t="n">
        <v>11.77</v>
      </c>
      <c r="G27" t="n">
        <v>141.25</v>
      </c>
      <c r="H27" t="n">
        <v>2.24</v>
      </c>
      <c r="I27" t="n">
        <v>5</v>
      </c>
      <c r="J27" t="n">
        <v>205.77</v>
      </c>
      <c r="K27" t="n">
        <v>51.39</v>
      </c>
      <c r="L27" t="n">
        <v>26</v>
      </c>
      <c r="M27" t="n">
        <v>3</v>
      </c>
      <c r="N27" t="n">
        <v>43.38</v>
      </c>
      <c r="O27" t="n">
        <v>25612.75</v>
      </c>
      <c r="P27" t="n">
        <v>138.04</v>
      </c>
      <c r="Q27" t="n">
        <v>194.63</v>
      </c>
      <c r="R27" t="n">
        <v>25.11</v>
      </c>
      <c r="S27" t="n">
        <v>17.82</v>
      </c>
      <c r="T27" t="n">
        <v>1490.93</v>
      </c>
      <c r="U27" t="n">
        <v>0.71</v>
      </c>
      <c r="V27" t="n">
        <v>0.77</v>
      </c>
      <c r="W27" t="n">
        <v>1.14</v>
      </c>
      <c r="X27" t="n">
        <v>0.08</v>
      </c>
      <c r="Y27" t="n">
        <v>0.5</v>
      </c>
      <c r="Z27" t="n">
        <v>10</v>
      </c>
      <c r="AA27" t="n">
        <v>328.5724728203765</v>
      </c>
      <c r="AB27" t="n">
        <v>449.5673529072934</v>
      </c>
      <c r="AC27" t="n">
        <v>406.6612757175632</v>
      </c>
      <c r="AD27" t="n">
        <v>328572.4728203765</v>
      </c>
      <c r="AE27" t="n">
        <v>449567.3529072934</v>
      </c>
      <c r="AF27" t="n">
        <v>3.161187352347416e-06</v>
      </c>
      <c r="AG27" t="n">
        <v>9.31640625</v>
      </c>
      <c r="AH27" t="n">
        <v>406661.2757175632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6.9869</v>
      </c>
      <c r="E28" t="n">
        <v>14.31</v>
      </c>
      <c r="F28" t="n">
        <v>11.77</v>
      </c>
      <c r="G28" t="n">
        <v>141.25</v>
      </c>
      <c r="H28" t="n">
        <v>2.31</v>
      </c>
      <c r="I28" t="n">
        <v>5</v>
      </c>
      <c r="J28" t="n">
        <v>207.37</v>
      </c>
      <c r="K28" t="n">
        <v>51.39</v>
      </c>
      <c r="L28" t="n">
        <v>27</v>
      </c>
      <c r="M28" t="n">
        <v>3</v>
      </c>
      <c r="N28" t="n">
        <v>43.97</v>
      </c>
      <c r="O28" t="n">
        <v>25809.25</v>
      </c>
      <c r="P28" t="n">
        <v>137.7</v>
      </c>
      <c r="Q28" t="n">
        <v>194.63</v>
      </c>
      <c r="R28" t="n">
        <v>25.09</v>
      </c>
      <c r="S28" t="n">
        <v>17.82</v>
      </c>
      <c r="T28" t="n">
        <v>1483.18</v>
      </c>
      <c r="U28" t="n">
        <v>0.71</v>
      </c>
      <c r="V28" t="n">
        <v>0.77</v>
      </c>
      <c r="W28" t="n">
        <v>1.14</v>
      </c>
      <c r="X28" t="n">
        <v>0.08</v>
      </c>
      <c r="Y28" t="n">
        <v>0.5</v>
      </c>
      <c r="Z28" t="n">
        <v>10</v>
      </c>
      <c r="AA28" t="n">
        <v>328.305531402859</v>
      </c>
      <c r="AB28" t="n">
        <v>449.2021118832218</v>
      </c>
      <c r="AC28" t="n">
        <v>406.3308927842099</v>
      </c>
      <c r="AD28" t="n">
        <v>328305.531402859</v>
      </c>
      <c r="AE28" t="n">
        <v>449202.1118832218</v>
      </c>
      <c r="AF28" t="n">
        <v>3.16123259748614e-06</v>
      </c>
      <c r="AG28" t="n">
        <v>9.31640625</v>
      </c>
      <c r="AH28" t="n">
        <v>406330.8927842099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6.9899</v>
      </c>
      <c r="E29" t="n">
        <v>14.31</v>
      </c>
      <c r="F29" t="n">
        <v>11.76</v>
      </c>
      <c r="G29" t="n">
        <v>141.17</v>
      </c>
      <c r="H29" t="n">
        <v>2.38</v>
      </c>
      <c r="I29" t="n">
        <v>5</v>
      </c>
      <c r="J29" t="n">
        <v>208.97</v>
      </c>
      <c r="K29" t="n">
        <v>51.39</v>
      </c>
      <c r="L29" t="n">
        <v>28</v>
      </c>
      <c r="M29" t="n">
        <v>3</v>
      </c>
      <c r="N29" t="n">
        <v>44.57</v>
      </c>
      <c r="O29" t="n">
        <v>26006.56</v>
      </c>
      <c r="P29" t="n">
        <v>136.98</v>
      </c>
      <c r="Q29" t="n">
        <v>194.63</v>
      </c>
      <c r="R29" t="n">
        <v>24.83</v>
      </c>
      <c r="S29" t="n">
        <v>17.82</v>
      </c>
      <c r="T29" t="n">
        <v>1352.4</v>
      </c>
      <c r="U29" t="n">
        <v>0.72</v>
      </c>
      <c r="V29" t="n">
        <v>0.77</v>
      </c>
      <c r="W29" t="n">
        <v>1.14</v>
      </c>
      <c r="X29" t="n">
        <v>0.08</v>
      </c>
      <c r="Y29" t="n">
        <v>0.5</v>
      </c>
      <c r="Z29" t="n">
        <v>10</v>
      </c>
      <c r="AA29" t="n">
        <v>327.6468476539877</v>
      </c>
      <c r="AB29" t="n">
        <v>448.3008717189398</v>
      </c>
      <c r="AC29" t="n">
        <v>405.5156657163087</v>
      </c>
      <c r="AD29" t="n">
        <v>327646.8476539877</v>
      </c>
      <c r="AE29" t="n">
        <v>448300.8717189399</v>
      </c>
      <c r="AF29" t="n">
        <v>3.162589951647851e-06</v>
      </c>
      <c r="AG29" t="n">
        <v>9.31640625</v>
      </c>
      <c r="AH29" t="n">
        <v>405515.6657163086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6.9922</v>
      </c>
      <c r="E30" t="n">
        <v>14.3</v>
      </c>
      <c r="F30" t="n">
        <v>11.76</v>
      </c>
      <c r="G30" t="n">
        <v>141.12</v>
      </c>
      <c r="H30" t="n">
        <v>2.45</v>
      </c>
      <c r="I30" t="n">
        <v>5</v>
      </c>
      <c r="J30" t="n">
        <v>210.57</v>
      </c>
      <c r="K30" t="n">
        <v>51.39</v>
      </c>
      <c r="L30" t="n">
        <v>29</v>
      </c>
      <c r="M30" t="n">
        <v>3</v>
      </c>
      <c r="N30" t="n">
        <v>45.18</v>
      </c>
      <c r="O30" t="n">
        <v>26204.71</v>
      </c>
      <c r="P30" t="n">
        <v>135.36</v>
      </c>
      <c r="Q30" t="n">
        <v>194.63</v>
      </c>
      <c r="R30" t="n">
        <v>24.59</v>
      </c>
      <c r="S30" t="n">
        <v>17.82</v>
      </c>
      <c r="T30" t="n">
        <v>1232.78</v>
      </c>
      <c r="U30" t="n">
        <v>0.72</v>
      </c>
      <c r="V30" t="n">
        <v>0.77</v>
      </c>
      <c r="W30" t="n">
        <v>1.15</v>
      </c>
      <c r="X30" t="n">
        <v>0.07000000000000001</v>
      </c>
      <c r="Y30" t="n">
        <v>0.5</v>
      </c>
      <c r="Z30" t="n">
        <v>10</v>
      </c>
      <c r="AA30" t="n">
        <v>326.3375506204087</v>
      </c>
      <c r="AB30" t="n">
        <v>446.5094337554886</v>
      </c>
      <c r="AC30" t="n">
        <v>403.8952000777902</v>
      </c>
      <c r="AD30" t="n">
        <v>326337.5506204087</v>
      </c>
      <c r="AE30" t="n">
        <v>446509.4337554886</v>
      </c>
      <c r="AF30" t="n">
        <v>3.163630589838497e-06</v>
      </c>
      <c r="AG30" t="n">
        <v>9.309895833333334</v>
      </c>
      <c r="AH30" t="n">
        <v>403895.2000777902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6.991</v>
      </c>
      <c r="E31" t="n">
        <v>14.3</v>
      </c>
      <c r="F31" t="n">
        <v>11.76</v>
      </c>
      <c r="G31" t="n">
        <v>141.15</v>
      </c>
      <c r="H31" t="n">
        <v>2.51</v>
      </c>
      <c r="I31" t="n">
        <v>5</v>
      </c>
      <c r="J31" t="n">
        <v>212.19</v>
      </c>
      <c r="K31" t="n">
        <v>51.39</v>
      </c>
      <c r="L31" t="n">
        <v>30</v>
      </c>
      <c r="M31" t="n">
        <v>3</v>
      </c>
      <c r="N31" t="n">
        <v>45.79</v>
      </c>
      <c r="O31" t="n">
        <v>26403.69</v>
      </c>
      <c r="P31" t="n">
        <v>134.26</v>
      </c>
      <c r="Q31" t="n">
        <v>194.64</v>
      </c>
      <c r="R31" t="n">
        <v>24.76</v>
      </c>
      <c r="S31" t="n">
        <v>17.82</v>
      </c>
      <c r="T31" t="n">
        <v>1317.8</v>
      </c>
      <c r="U31" t="n">
        <v>0.72</v>
      </c>
      <c r="V31" t="n">
        <v>0.77</v>
      </c>
      <c r="W31" t="n">
        <v>1.14</v>
      </c>
      <c r="X31" t="n">
        <v>0.08</v>
      </c>
      <c r="Y31" t="n">
        <v>0.5</v>
      </c>
      <c r="Z31" t="n">
        <v>10</v>
      </c>
      <c r="AA31" t="n">
        <v>325.5063517357212</v>
      </c>
      <c r="AB31" t="n">
        <v>445.3721507715524</v>
      </c>
      <c r="AC31" t="n">
        <v>402.8664577856542</v>
      </c>
      <c r="AD31" t="n">
        <v>325506.3517357212</v>
      </c>
      <c r="AE31" t="n">
        <v>445372.1507715523</v>
      </c>
      <c r="AF31" t="n">
        <v>3.163087648173812e-06</v>
      </c>
      <c r="AG31" t="n">
        <v>9.309895833333334</v>
      </c>
      <c r="AH31" t="n">
        <v>402866.4577856542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6.9884</v>
      </c>
      <c r="E32" t="n">
        <v>14.31</v>
      </c>
      <c r="F32" t="n">
        <v>11.77</v>
      </c>
      <c r="G32" t="n">
        <v>141.21</v>
      </c>
      <c r="H32" t="n">
        <v>2.58</v>
      </c>
      <c r="I32" t="n">
        <v>5</v>
      </c>
      <c r="J32" t="n">
        <v>213.81</v>
      </c>
      <c r="K32" t="n">
        <v>51.39</v>
      </c>
      <c r="L32" t="n">
        <v>31</v>
      </c>
      <c r="M32" t="n">
        <v>3</v>
      </c>
      <c r="N32" t="n">
        <v>46.41</v>
      </c>
      <c r="O32" t="n">
        <v>26603.52</v>
      </c>
      <c r="P32" t="n">
        <v>133.15</v>
      </c>
      <c r="Q32" t="n">
        <v>194.63</v>
      </c>
      <c r="R32" t="n">
        <v>24.81</v>
      </c>
      <c r="S32" t="n">
        <v>17.82</v>
      </c>
      <c r="T32" t="n">
        <v>1344.42</v>
      </c>
      <c r="U32" t="n">
        <v>0.72</v>
      </c>
      <c r="V32" t="n">
        <v>0.77</v>
      </c>
      <c r="W32" t="n">
        <v>1.15</v>
      </c>
      <c r="X32" t="n">
        <v>0.08</v>
      </c>
      <c r="Y32" t="n">
        <v>0.5</v>
      </c>
      <c r="Z32" t="n">
        <v>10</v>
      </c>
      <c r="AA32" t="n">
        <v>324.7306190871873</v>
      </c>
      <c r="AB32" t="n">
        <v>444.3107591389192</v>
      </c>
      <c r="AC32" t="n">
        <v>401.9063638807669</v>
      </c>
      <c r="AD32" t="n">
        <v>324730.6190871873</v>
      </c>
      <c r="AE32" t="n">
        <v>444310.7591389192</v>
      </c>
      <c r="AF32" t="n">
        <v>3.161911274566996e-06</v>
      </c>
      <c r="AG32" t="n">
        <v>9.31640625</v>
      </c>
      <c r="AH32" t="n">
        <v>401906.363880767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7.0195</v>
      </c>
      <c r="E33" t="n">
        <v>14.25</v>
      </c>
      <c r="F33" t="n">
        <v>11.74</v>
      </c>
      <c r="G33" t="n">
        <v>176.07</v>
      </c>
      <c r="H33" t="n">
        <v>2.64</v>
      </c>
      <c r="I33" t="n">
        <v>4</v>
      </c>
      <c r="J33" t="n">
        <v>215.43</v>
      </c>
      <c r="K33" t="n">
        <v>51.39</v>
      </c>
      <c r="L33" t="n">
        <v>32</v>
      </c>
      <c r="M33" t="n">
        <v>2</v>
      </c>
      <c r="N33" t="n">
        <v>47.04</v>
      </c>
      <c r="O33" t="n">
        <v>26804.21</v>
      </c>
      <c r="P33" t="n">
        <v>132.07</v>
      </c>
      <c r="Q33" t="n">
        <v>194.63</v>
      </c>
      <c r="R33" t="n">
        <v>24.02</v>
      </c>
      <c r="S33" t="n">
        <v>17.82</v>
      </c>
      <c r="T33" t="n">
        <v>952.36</v>
      </c>
      <c r="U33" t="n">
        <v>0.74</v>
      </c>
      <c r="V33" t="n">
        <v>0.77</v>
      </c>
      <c r="W33" t="n">
        <v>1.14</v>
      </c>
      <c r="X33" t="n">
        <v>0.05</v>
      </c>
      <c r="Y33" t="n">
        <v>0.5</v>
      </c>
      <c r="Z33" t="n">
        <v>10</v>
      </c>
      <c r="AA33" t="n">
        <v>323.1500520584136</v>
      </c>
      <c r="AB33" t="n">
        <v>442.148157600455</v>
      </c>
      <c r="AC33" t="n">
        <v>399.9501579979034</v>
      </c>
      <c r="AD33" t="n">
        <v>323150.0520584136</v>
      </c>
      <c r="AE33" t="n">
        <v>442148.157600455</v>
      </c>
      <c r="AF33" t="n">
        <v>3.175982512710066e-06</v>
      </c>
      <c r="AG33" t="n">
        <v>9.27734375</v>
      </c>
      <c r="AH33" t="n">
        <v>399950.1579979034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7.0162</v>
      </c>
      <c r="E34" t="n">
        <v>14.25</v>
      </c>
      <c r="F34" t="n">
        <v>11.74</v>
      </c>
      <c r="G34" t="n">
        <v>176.17</v>
      </c>
      <c r="H34" t="n">
        <v>2.7</v>
      </c>
      <c r="I34" t="n">
        <v>4</v>
      </c>
      <c r="J34" t="n">
        <v>217.07</v>
      </c>
      <c r="K34" t="n">
        <v>51.39</v>
      </c>
      <c r="L34" t="n">
        <v>33</v>
      </c>
      <c r="M34" t="n">
        <v>2</v>
      </c>
      <c r="N34" t="n">
        <v>47.68</v>
      </c>
      <c r="O34" t="n">
        <v>27005.77</v>
      </c>
      <c r="P34" t="n">
        <v>132.92</v>
      </c>
      <c r="Q34" t="n">
        <v>194.63</v>
      </c>
      <c r="R34" t="n">
        <v>24.23</v>
      </c>
      <c r="S34" t="n">
        <v>17.82</v>
      </c>
      <c r="T34" t="n">
        <v>1056.38</v>
      </c>
      <c r="U34" t="n">
        <v>0.74</v>
      </c>
      <c r="V34" t="n">
        <v>0.77</v>
      </c>
      <c r="W34" t="n">
        <v>1.14</v>
      </c>
      <c r="X34" t="n">
        <v>0.06</v>
      </c>
      <c r="Y34" t="n">
        <v>0.5</v>
      </c>
      <c r="Z34" t="n">
        <v>10</v>
      </c>
      <c r="AA34" t="n">
        <v>323.8765228465712</v>
      </c>
      <c r="AB34" t="n">
        <v>443.1421469824414</v>
      </c>
      <c r="AC34" t="n">
        <v>400.849282428346</v>
      </c>
      <c r="AD34" t="n">
        <v>323876.5228465712</v>
      </c>
      <c r="AE34" t="n">
        <v>443142.1469824414</v>
      </c>
      <c r="AF34" t="n">
        <v>3.174489423132184e-06</v>
      </c>
      <c r="AG34" t="n">
        <v>9.27734375</v>
      </c>
      <c r="AH34" t="n">
        <v>400849.282428346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7.0204</v>
      </c>
      <c r="E35" t="n">
        <v>14.24</v>
      </c>
      <c r="F35" t="n">
        <v>11.74</v>
      </c>
      <c r="G35" t="n">
        <v>176.04</v>
      </c>
      <c r="H35" t="n">
        <v>2.76</v>
      </c>
      <c r="I35" t="n">
        <v>4</v>
      </c>
      <c r="J35" t="n">
        <v>218.71</v>
      </c>
      <c r="K35" t="n">
        <v>51.39</v>
      </c>
      <c r="L35" t="n">
        <v>34</v>
      </c>
      <c r="M35" t="n">
        <v>2</v>
      </c>
      <c r="N35" t="n">
        <v>48.32</v>
      </c>
      <c r="O35" t="n">
        <v>27208.22</v>
      </c>
      <c r="P35" t="n">
        <v>133.42</v>
      </c>
      <c r="Q35" t="n">
        <v>194.63</v>
      </c>
      <c r="R35" t="n">
        <v>23.99</v>
      </c>
      <c r="S35" t="n">
        <v>17.82</v>
      </c>
      <c r="T35" t="n">
        <v>939.27</v>
      </c>
      <c r="U35" t="n">
        <v>0.74</v>
      </c>
      <c r="V35" t="n">
        <v>0.77</v>
      </c>
      <c r="W35" t="n">
        <v>1.14</v>
      </c>
      <c r="X35" t="n">
        <v>0.05</v>
      </c>
      <c r="Y35" t="n">
        <v>0.5</v>
      </c>
      <c r="Z35" t="n">
        <v>10</v>
      </c>
      <c r="AA35" t="n">
        <v>324.178210076261</v>
      </c>
      <c r="AB35" t="n">
        <v>443.5549287596043</v>
      </c>
      <c r="AC35" t="n">
        <v>401.2226688920392</v>
      </c>
      <c r="AD35" t="n">
        <v>324178.210076261</v>
      </c>
      <c r="AE35" t="n">
        <v>443554.9287596043</v>
      </c>
      <c r="AF35" t="n">
        <v>3.17638971895858e-06</v>
      </c>
      <c r="AG35" t="n">
        <v>9.270833333333334</v>
      </c>
      <c r="AH35" t="n">
        <v>401222.6688920392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7.0163</v>
      </c>
      <c r="E36" t="n">
        <v>14.25</v>
      </c>
      <c r="F36" t="n">
        <v>11.74</v>
      </c>
      <c r="G36" t="n">
        <v>176.17</v>
      </c>
      <c r="H36" t="n">
        <v>2.82</v>
      </c>
      <c r="I36" t="n">
        <v>4</v>
      </c>
      <c r="J36" t="n">
        <v>220.36</v>
      </c>
      <c r="K36" t="n">
        <v>51.39</v>
      </c>
      <c r="L36" t="n">
        <v>35</v>
      </c>
      <c r="M36" t="n">
        <v>2</v>
      </c>
      <c r="N36" t="n">
        <v>48.97</v>
      </c>
      <c r="O36" t="n">
        <v>27411.55</v>
      </c>
      <c r="P36" t="n">
        <v>133.62</v>
      </c>
      <c r="Q36" t="n">
        <v>194.63</v>
      </c>
      <c r="R36" t="n">
        <v>24.23</v>
      </c>
      <c r="S36" t="n">
        <v>17.82</v>
      </c>
      <c r="T36" t="n">
        <v>1056.66</v>
      </c>
      <c r="U36" t="n">
        <v>0.74</v>
      </c>
      <c r="V36" t="n">
        <v>0.77</v>
      </c>
      <c r="W36" t="n">
        <v>1.14</v>
      </c>
      <c r="X36" t="n">
        <v>0.06</v>
      </c>
      <c r="Y36" t="n">
        <v>0.5</v>
      </c>
      <c r="Z36" t="n">
        <v>10</v>
      </c>
      <c r="AA36" t="n">
        <v>324.4174081443181</v>
      </c>
      <c r="AB36" t="n">
        <v>443.882210108994</v>
      </c>
      <c r="AC36" t="n">
        <v>401.5187149687854</v>
      </c>
      <c r="AD36" t="n">
        <v>324417.4081443181</v>
      </c>
      <c r="AE36" t="n">
        <v>443882.210108994</v>
      </c>
      <c r="AF36" t="n">
        <v>3.174534668270908e-06</v>
      </c>
      <c r="AG36" t="n">
        <v>9.27734375</v>
      </c>
      <c r="AH36" t="n">
        <v>401518.7149687855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7.0167</v>
      </c>
      <c r="E37" t="n">
        <v>14.25</v>
      </c>
      <c r="F37" t="n">
        <v>11.74</v>
      </c>
      <c r="G37" t="n">
        <v>176.15</v>
      </c>
      <c r="H37" t="n">
        <v>2.88</v>
      </c>
      <c r="I37" t="n">
        <v>4</v>
      </c>
      <c r="J37" t="n">
        <v>222.01</v>
      </c>
      <c r="K37" t="n">
        <v>51.39</v>
      </c>
      <c r="L37" t="n">
        <v>36</v>
      </c>
      <c r="M37" t="n">
        <v>2</v>
      </c>
      <c r="N37" t="n">
        <v>49.62</v>
      </c>
      <c r="O37" t="n">
        <v>27615.8</v>
      </c>
      <c r="P37" t="n">
        <v>133.47</v>
      </c>
      <c r="Q37" t="n">
        <v>194.63</v>
      </c>
      <c r="R37" t="n">
        <v>24.19</v>
      </c>
      <c r="S37" t="n">
        <v>17.82</v>
      </c>
      <c r="T37" t="n">
        <v>1038.19</v>
      </c>
      <c r="U37" t="n">
        <v>0.74</v>
      </c>
      <c r="V37" t="n">
        <v>0.77</v>
      </c>
      <c r="W37" t="n">
        <v>1.14</v>
      </c>
      <c r="X37" t="n">
        <v>0.06</v>
      </c>
      <c r="Y37" t="n">
        <v>0.5</v>
      </c>
      <c r="Z37" t="n">
        <v>10</v>
      </c>
      <c r="AA37" t="n">
        <v>324.2928567072719</v>
      </c>
      <c r="AB37" t="n">
        <v>443.7117933380059</v>
      </c>
      <c r="AC37" t="n">
        <v>401.364562535239</v>
      </c>
      <c r="AD37" t="n">
        <v>324292.8567072719</v>
      </c>
      <c r="AE37" t="n">
        <v>443711.7933380058</v>
      </c>
      <c r="AF37" t="n">
        <v>3.174715648825803e-06</v>
      </c>
      <c r="AG37" t="n">
        <v>9.27734375</v>
      </c>
      <c r="AH37" t="n">
        <v>401364.562535239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7.0195</v>
      </c>
      <c r="E38" t="n">
        <v>14.25</v>
      </c>
      <c r="F38" t="n">
        <v>11.74</v>
      </c>
      <c r="G38" t="n">
        <v>176.07</v>
      </c>
      <c r="H38" t="n">
        <v>2.94</v>
      </c>
      <c r="I38" t="n">
        <v>4</v>
      </c>
      <c r="J38" t="n">
        <v>223.68</v>
      </c>
      <c r="K38" t="n">
        <v>51.39</v>
      </c>
      <c r="L38" t="n">
        <v>37</v>
      </c>
      <c r="M38" t="n">
        <v>2</v>
      </c>
      <c r="N38" t="n">
        <v>50.29</v>
      </c>
      <c r="O38" t="n">
        <v>27821.09</v>
      </c>
      <c r="P38" t="n">
        <v>133.1</v>
      </c>
      <c r="Q38" t="n">
        <v>194.63</v>
      </c>
      <c r="R38" t="n">
        <v>24</v>
      </c>
      <c r="S38" t="n">
        <v>17.82</v>
      </c>
      <c r="T38" t="n">
        <v>942.35</v>
      </c>
      <c r="U38" t="n">
        <v>0.74</v>
      </c>
      <c r="V38" t="n">
        <v>0.77</v>
      </c>
      <c r="W38" t="n">
        <v>1.14</v>
      </c>
      <c r="X38" t="n">
        <v>0.05</v>
      </c>
      <c r="Y38" t="n">
        <v>0.5</v>
      </c>
      <c r="Z38" t="n">
        <v>10</v>
      </c>
      <c r="AA38" t="n">
        <v>323.9485729393833</v>
      </c>
      <c r="AB38" t="n">
        <v>443.2407290980527</v>
      </c>
      <c r="AC38" t="n">
        <v>400.9384560052042</v>
      </c>
      <c r="AD38" t="n">
        <v>323948.5729393833</v>
      </c>
      <c r="AE38" t="n">
        <v>443240.7290980527</v>
      </c>
      <c r="AF38" t="n">
        <v>3.175982512710066e-06</v>
      </c>
      <c r="AG38" t="n">
        <v>9.27734375</v>
      </c>
      <c r="AH38" t="n">
        <v>400938.4560052042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7.0188</v>
      </c>
      <c r="E39" t="n">
        <v>14.25</v>
      </c>
      <c r="F39" t="n">
        <v>11.74</v>
      </c>
      <c r="G39" t="n">
        <v>176.09</v>
      </c>
      <c r="H39" t="n">
        <v>3</v>
      </c>
      <c r="I39" t="n">
        <v>4</v>
      </c>
      <c r="J39" t="n">
        <v>225.35</v>
      </c>
      <c r="K39" t="n">
        <v>51.39</v>
      </c>
      <c r="L39" t="n">
        <v>38</v>
      </c>
      <c r="M39" t="n">
        <v>1</v>
      </c>
      <c r="N39" t="n">
        <v>50.96</v>
      </c>
      <c r="O39" t="n">
        <v>28027.19</v>
      </c>
      <c r="P39" t="n">
        <v>132.82</v>
      </c>
      <c r="Q39" t="n">
        <v>194.63</v>
      </c>
      <c r="R39" t="n">
        <v>24.03</v>
      </c>
      <c r="S39" t="n">
        <v>17.82</v>
      </c>
      <c r="T39" t="n">
        <v>958.9299999999999</v>
      </c>
      <c r="U39" t="n">
        <v>0.74</v>
      </c>
      <c r="V39" t="n">
        <v>0.77</v>
      </c>
      <c r="W39" t="n">
        <v>1.14</v>
      </c>
      <c r="X39" t="n">
        <v>0.05</v>
      </c>
      <c r="Y39" t="n">
        <v>0.5</v>
      </c>
      <c r="Z39" t="n">
        <v>10</v>
      </c>
      <c r="AA39" t="n">
        <v>323.7458038638069</v>
      </c>
      <c r="AB39" t="n">
        <v>442.9632915033088</v>
      </c>
      <c r="AC39" t="n">
        <v>400.6874966651165</v>
      </c>
      <c r="AD39" t="n">
        <v>323745.8038638069</v>
      </c>
      <c r="AE39" t="n">
        <v>442963.2915033088</v>
      </c>
      <c r="AF39" t="n">
        <v>3.175665796739e-06</v>
      </c>
      <c r="AG39" t="n">
        <v>9.27734375</v>
      </c>
      <c r="AH39" t="n">
        <v>400687.4966651165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7.0185</v>
      </c>
      <c r="E40" t="n">
        <v>14.25</v>
      </c>
      <c r="F40" t="n">
        <v>11.74</v>
      </c>
      <c r="G40" t="n">
        <v>176.1</v>
      </c>
      <c r="H40" t="n">
        <v>3.05</v>
      </c>
      <c r="I40" t="n">
        <v>4</v>
      </c>
      <c r="J40" t="n">
        <v>227.03</v>
      </c>
      <c r="K40" t="n">
        <v>51.39</v>
      </c>
      <c r="L40" t="n">
        <v>39</v>
      </c>
      <c r="M40" t="n">
        <v>1</v>
      </c>
      <c r="N40" t="n">
        <v>51.64</v>
      </c>
      <c r="O40" t="n">
        <v>28234.24</v>
      </c>
      <c r="P40" t="n">
        <v>133.05</v>
      </c>
      <c r="Q40" t="n">
        <v>194.63</v>
      </c>
      <c r="R40" t="n">
        <v>24.03</v>
      </c>
      <c r="S40" t="n">
        <v>17.82</v>
      </c>
      <c r="T40" t="n">
        <v>957.4</v>
      </c>
      <c r="U40" t="n">
        <v>0.74</v>
      </c>
      <c r="V40" t="n">
        <v>0.77</v>
      </c>
      <c r="W40" t="n">
        <v>1.14</v>
      </c>
      <c r="X40" t="n">
        <v>0.05</v>
      </c>
      <c r="Y40" t="n">
        <v>0.5</v>
      </c>
      <c r="Z40" t="n">
        <v>10</v>
      </c>
      <c r="AA40" t="n">
        <v>323.9302711576124</v>
      </c>
      <c r="AB40" t="n">
        <v>443.2156877928162</v>
      </c>
      <c r="AC40" t="n">
        <v>400.9158046069937</v>
      </c>
      <c r="AD40" t="n">
        <v>323930.2711576124</v>
      </c>
      <c r="AE40" t="n">
        <v>443215.6877928162</v>
      </c>
      <c r="AF40" t="n">
        <v>3.17553006132283e-06</v>
      </c>
      <c r="AG40" t="n">
        <v>9.27734375</v>
      </c>
      <c r="AH40" t="n">
        <v>400915.8046069937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7.0189</v>
      </c>
      <c r="E41" t="n">
        <v>14.25</v>
      </c>
      <c r="F41" t="n">
        <v>11.74</v>
      </c>
      <c r="G41" t="n">
        <v>176.09</v>
      </c>
      <c r="H41" t="n">
        <v>3.11</v>
      </c>
      <c r="I41" t="n">
        <v>4</v>
      </c>
      <c r="J41" t="n">
        <v>228.71</v>
      </c>
      <c r="K41" t="n">
        <v>51.39</v>
      </c>
      <c r="L41" t="n">
        <v>40</v>
      </c>
      <c r="M41" t="n">
        <v>0</v>
      </c>
      <c r="N41" t="n">
        <v>52.32</v>
      </c>
      <c r="O41" t="n">
        <v>28442.24</v>
      </c>
      <c r="P41" t="n">
        <v>133.48</v>
      </c>
      <c r="Q41" t="n">
        <v>194.63</v>
      </c>
      <c r="R41" t="n">
        <v>23.95</v>
      </c>
      <c r="S41" t="n">
        <v>17.82</v>
      </c>
      <c r="T41" t="n">
        <v>916.28</v>
      </c>
      <c r="U41" t="n">
        <v>0.74</v>
      </c>
      <c r="V41" t="n">
        <v>0.77</v>
      </c>
      <c r="W41" t="n">
        <v>1.14</v>
      </c>
      <c r="X41" t="n">
        <v>0.05</v>
      </c>
      <c r="Y41" t="n">
        <v>0.5</v>
      </c>
      <c r="Z41" t="n">
        <v>10</v>
      </c>
      <c r="AA41" t="n">
        <v>324.2554774941195</v>
      </c>
      <c r="AB41" t="n">
        <v>443.6606494495161</v>
      </c>
      <c r="AC41" t="n">
        <v>401.3182997476858</v>
      </c>
      <c r="AD41" t="n">
        <v>324255.4774941195</v>
      </c>
      <c r="AE41" t="n">
        <v>443660.6494495161</v>
      </c>
      <c r="AF41" t="n">
        <v>3.175711041877724e-06</v>
      </c>
      <c r="AG41" t="n">
        <v>9.27734375</v>
      </c>
      <c r="AH41" t="n">
        <v>401318.2997476858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6.6222</v>
      </c>
      <c r="E2" t="n">
        <v>15.1</v>
      </c>
      <c r="F2" t="n">
        <v>12.72</v>
      </c>
      <c r="G2" t="n">
        <v>14.67</v>
      </c>
      <c r="H2" t="n">
        <v>0.34</v>
      </c>
      <c r="I2" t="n">
        <v>52</v>
      </c>
      <c r="J2" t="n">
        <v>51.33</v>
      </c>
      <c r="K2" t="n">
        <v>24.83</v>
      </c>
      <c r="L2" t="n">
        <v>1</v>
      </c>
      <c r="M2" t="n">
        <v>50</v>
      </c>
      <c r="N2" t="n">
        <v>5.51</v>
      </c>
      <c r="O2" t="n">
        <v>6564.78</v>
      </c>
      <c r="P2" t="n">
        <v>70.52</v>
      </c>
      <c r="Q2" t="n">
        <v>194.65</v>
      </c>
      <c r="R2" t="n">
        <v>54.11</v>
      </c>
      <c r="S2" t="n">
        <v>17.82</v>
      </c>
      <c r="T2" t="n">
        <v>15759.42</v>
      </c>
      <c r="U2" t="n">
        <v>0.33</v>
      </c>
      <c r="V2" t="n">
        <v>0.71</v>
      </c>
      <c r="W2" t="n">
        <v>1.23</v>
      </c>
      <c r="X2" t="n">
        <v>1.03</v>
      </c>
      <c r="Y2" t="n">
        <v>0.5</v>
      </c>
      <c r="Z2" t="n">
        <v>10</v>
      </c>
      <c r="AA2" t="n">
        <v>233.1813365489575</v>
      </c>
      <c r="AB2" t="n">
        <v>319.0489919006667</v>
      </c>
      <c r="AC2" t="n">
        <v>288.5994039018343</v>
      </c>
      <c r="AD2" t="n">
        <v>233181.3365489574</v>
      </c>
      <c r="AE2" t="n">
        <v>319048.9919006667</v>
      </c>
      <c r="AF2" t="n">
        <v>4.347751375149837e-06</v>
      </c>
      <c r="AG2" t="n">
        <v>9.830729166666666</v>
      </c>
      <c r="AH2" t="n">
        <v>288599.4039018343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7.0372</v>
      </c>
      <c r="E3" t="n">
        <v>14.21</v>
      </c>
      <c r="F3" t="n">
        <v>12.16</v>
      </c>
      <c r="G3" t="n">
        <v>29.18</v>
      </c>
      <c r="H3" t="n">
        <v>0.66</v>
      </c>
      <c r="I3" t="n">
        <v>25</v>
      </c>
      <c r="J3" t="n">
        <v>52.47</v>
      </c>
      <c r="K3" t="n">
        <v>24.83</v>
      </c>
      <c r="L3" t="n">
        <v>2</v>
      </c>
      <c r="M3" t="n">
        <v>23</v>
      </c>
      <c r="N3" t="n">
        <v>5.64</v>
      </c>
      <c r="O3" t="n">
        <v>6705.1</v>
      </c>
      <c r="P3" t="n">
        <v>64.66</v>
      </c>
      <c r="Q3" t="n">
        <v>194.64</v>
      </c>
      <c r="R3" t="n">
        <v>37.11</v>
      </c>
      <c r="S3" t="n">
        <v>17.82</v>
      </c>
      <c r="T3" t="n">
        <v>7391.56</v>
      </c>
      <c r="U3" t="n">
        <v>0.48</v>
      </c>
      <c r="V3" t="n">
        <v>0.75</v>
      </c>
      <c r="W3" t="n">
        <v>1.17</v>
      </c>
      <c r="X3" t="n">
        <v>0.47</v>
      </c>
      <c r="Y3" t="n">
        <v>0.5</v>
      </c>
      <c r="Z3" t="n">
        <v>10</v>
      </c>
      <c r="AA3" t="n">
        <v>222.4589819871193</v>
      </c>
      <c r="AB3" t="n">
        <v>304.3781933522691</v>
      </c>
      <c r="AC3" t="n">
        <v>275.328765776296</v>
      </c>
      <c r="AD3" t="n">
        <v>222458.9819871193</v>
      </c>
      <c r="AE3" t="n">
        <v>304378.1933522691</v>
      </c>
      <c r="AF3" t="n">
        <v>4.620216238894089e-06</v>
      </c>
      <c r="AG3" t="n">
        <v>9.251302083333334</v>
      </c>
      <c r="AH3" t="n">
        <v>275328.765776296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7.174</v>
      </c>
      <c r="E4" t="n">
        <v>13.94</v>
      </c>
      <c r="F4" t="n">
        <v>12</v>
      </c>
      <c r="G4" t="n">
        <v>44.98</v>
      </c>
      <c r="H4" t="n">
        <v>0.97</v>
      </c>
      <c r="I4" t="n">
        <v>16</v>
      </c>
      <c r="J4" t="n">
        <v>53.61</v>
      </c>
      <c r="K4" t="n">
        <v>24.83</v>
      </c>
      <c r="L4" t="n">
        <v>3</v>
      </c>
      <c r="M4" t="n">
        <v>14</v>
      </c>
      <c r="N4" t="n">
        <v>5.78</v>
      </c>
      <c r="O4" t="n">
        <v>6845.59</v>
      </c>
      <c r="P4" t="n">
        <v>60.63</v>
      </c>
      <c r="Q4" t="n">
        <v>194.63</v>
      </c>
      <c r="R4" t="n">
        <v>32.22</v>
      </c>
      <c r="S4" t="n">
        <v>17.82</v>
      </c>
      <c r="T4" t="n">
        <v>4993.27</v>
      </c>
      <c r="U4" t="n">
        <v>0.55</v>
      </c>
      <c r="V4" t="n">
        <v>0.76</v>
      </c>
      <c r="W4" t="n">
        <v>1.16</v>
      </c>
      <c r="X4" t="n">
        <v>0.31</v>
      </c>
      <c r="Y4" t="n">
        <v>0.5</v>
      </c>
      <c r="Z4" t="n">
        <v>10</v>
      </c>
      <c r="AA4" t="n">
        <v>208.0739009708839</v>
      </c>
      <c r="AB4" t="n">
        <v>284.6958908808808</v>
      </c>
      <c r="AC4" t="n">
        <v>257.5249146284857</v>
      </c>
      <c r="AD4" t="n">
        <v>208073.9009708839</v>
      </c>
      <c r="AE4" t="n">
        <v>284695.8908808808</v>
      </c>
      <c r="AF4" t="n">
        <v>4.71003116265364e-06</v>
      </c>
      <c r="AG4" t="n">
        <v>9.075520833333334</v>
      </c>
      <c r="AH4" t="n">
        <v>257524.9146284857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7.2445</v>
      </c>
      <c r="E5" t="n">
        <v>13.8</v>
      </c>
      <c r="F5" t="n">
        <v>11.91</v>
      </c>
      <c r="G5" t="n">
        <v>59.55</v>
      </c>
      <c r="H5" t="n">
        <v>1.27</v>
      </c>
      <c r="I5" t="n">
        <v>12</v>
      </c>
      <c r="J5" t="n">
        <v>54.75</v>
      </c>
      <c r="K5" t="n">
        <v>24.83</v>
      </c>
      <c r="L5" t="n">
        <v>4</v>
      </c>
      <c r="M5" t="n">
        <v>6</v>
      </c>
      <c r="N5" t="n">
        <v>5.92</v>
      </c>
      <c r="O5" t="n">
        <v>6986.39</v>
      </c>
      <c r="P5" t="n">
        <v>57.58</v>
      </c>
      <c r="Q5" t="n">
        <v>194.65</v>
      </c>
      <c r="R5" t="n">
        <v>29.24</v>
      </c>
      <c r="S5" t="n">
        <v>17.82</v>
      </c>
      <c r="T5" t="n">
        <v>3523.42</v>
      </c>
      <c r="U5" t="n">
        <v>0.61</v>
      </c>
      <c r="V5" t="n">
        <v>0.76</v>
      </c>
      <c r="W5" t="n">
        <v>1.16</v>
      </c>
      <c r="X5" t="n">
        <v>0.22</v>
      </c>
      <c r="Y5" t="n">
        <v>0.5</v>
      </c>
      <c r="Z5" t="n">
        <v>10</v>
      </c>
      <c r="AA5" t="n">
        <v>204.7772901501828</v>
      </c>
      <c r="AB5" t="n">
        <v>280.1853225197949</v>
      </c>
      <c r="AC5" t="n">
        <v>253.444828581158</v>
      </c>
      <c r="AD5" t="n">
        <v>204777.2901501828</v>
      </c>
      <c r="AE5" t="n">
        <v>280185.3225197949</v>
      </c>
      <c r="AF5" t="n">
        <v>4.756317362398146e-06</v>
      </c>
      <c r="AG5" t="n">
        <v>8.984375</v>
      </c>
      <c r="AH5" t="n">
        <v>253444.828581158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7.2534</v>
      </c>
      <c r="E6" t="n">
        <v>13.79</v>
      </c>
      <c r="F6" t="n">
        <v>11.9</v>
      </c>
      <c r="G6" t="n">
        <v>64.93000000000001</v>
      </c>
      <c r="H6" t="n">
        <v>1.55</v>
      </c>
      <c r="I6" t="n">
        <v>11</v>
      </c>
      <c r="J6" t="n">
        <v>55.89</v>
      </c>
      <c r="K6" t="n">
        <v>24.83</v>
      </c>
      <c r="L6" t="n">
        <v>5</v>
      </c>
      <c r="M6" t="n">
        <v>0</v>
      </c>
      <c r="N6" t="n">
        <v>6.07</v>
      </c>
      <c r="O6" t="n">
        <v>7127.49</v>
      </c>
      <c r="P6" t="n">
        <v>57.75</v>
      </c>
      <c r="Q6" t="n">
        <v>194.63</v>
      </c>
      <c r="R6" t="n">
        <v>28.77</v>
      </c>
      <c r="S6" t="n">
        <v>17.82</v>
      </c>
      <c r="T6" t="n">
        <v>3292.24</v>
      </c>
      <c r="U6" t="n">
        <v>0.62</v>
      </c>
      <c r="V6" t="n">
        <v>0.76</v>
      </c>
      <c r="W6" t="n">
        <v>1.17</v>
      </c>
      <c r="X6" t="n">
        <v>0.22</v>
      </c>
      <c r="Y6" t="n">
        <v>0.5</v>
      </c>
      <c r="Z6" t="n">
        <v>10</v>
      </c>
      <c r="AA6" t="n">
        <v>204.8059340572817</v>
      </c>
      <c r="AB6" t="n">
        <v>280.2245143771675</v>
      </c>
      <c r="AC6" t="n">
        <v>253.480280022669</v>
      </c>
      <c r="AD6" t="n">
        <v>204805.9340572817</v>
      </c>
      <c r="AE6" t="n">
        <v>280224.5143771675</v>
      </c>
      <c r="AF6" t="n">
        <v>4.762160584777238e-06</v>
      </c>
      <c r="AG6" t="n">
        <v>8.977864583333334</v>
      </c>
      <c r="AH6" t="n">
        <v>253480.280022669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5.2373</v>
      </c>
      <c r="E2" t="n">
        <v>19.09</v>
      </c>
      <c r="F2" t="n">
        <v>13.92</v>
      </c>
      <c r="G2" t="n">
        <v>7.59</v>
      </c>
      <c r="H2" t="n">
        <v>0.13</v>
      </c>
      <c r="I2" t="n">
        <v>110</v>
      </c>
      <c r="J2" t="n">
        <v>133.21</v>
      </c>
      <c r="K2" t="n">
        <v>46.47</v>
      </c>
      <c r="L2" t="n">
        <v>1</v>
      </c>
      <c r="M2" t="n">
        <v>108</v>
      </c>
      <c r="N2" t="n">
        <v>20.75</v>
      </c>
      <c r="O2" t="n">
        <v>16663.42</v>
      </c>
      <c r="P2" t="n">
        <v>151.87</v>
      </c>
      <c r="Q2" t="n">
        <v>194.68</v>
      </c>
      <c r="R2" t="n">
        <v>91.73</v>
      </c>
      <c r="S2" t="n">
        <v>17.82</v>
      </c>
      <c r="T2" t="n">
        <v>34278.53</v>
      </c>
      <c r="U2" t="n">
        <v>0.19</v>
      </c>
      <c r="V2" t="n">
        <v>0.65</v>
      </c>
      <c r="W2" t="n">
        <v>1.32</v>
      </c>
      <c r="X2" t="n">
        <v>2.23</v>
      </c>
      <c r="Y2" t="n">
        <v>0.5</v>
      </c>
      <c r="Z2" t="n">
        <v>10</v>
      </c>
      <c r="AA2" t="n">
        <v>434.5016980504349</v>
      </c>
      <c r="AB2" t="n">
        <v>594.5043921346535</v>
      </c>
      <c r="AC2" t="n">
        <v>537.7657273414763</v>
      </c>
      <c r="AD2" t="n">
        <v>434501.6980504349</v>
      </c>
      <c r="AE2" t="n">
        <v>594504.3921346535</v>
      </c>
      <c r="AF2" t="n">
        <v>2.553770474086965e-06</v>
      </c>
      <c r="AG2" t="n">
        <v>12.42838541666667</v>
      </c>
      <c r="AH2" t="n">
        <v>537765.7273414764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6.1441</v>
      </c>
      <c r="E3" t="n">
        <v>16.28</v>
      </c>
      <c r="F3" t="n">
        <v>12.71</v>
      </c>
      <c r="G3" t="n">
        <v>14.95</v>
      </c>
      <c r="H3" t="n">
        <v>0.26</v>
      </c>
      <c r="I3" t="n">
        <v>51</v>
      </c>
      <c r="J3" t="n">
        <v>134.55</v>
      </c>
      <c r="K3" t="n">
        <v>46.47</v>
      </c>
      <c r="L3" t="n">
        <v>2</v>
      </c>
      <c r="M3" t="n">
        <v>49</v>
      </c>
      <c r="N3" t="n">
        <v>21.09</v>
      </c>
      <c r="O3" t="n">
        <v>16828.84</v>
      </c>
      <c r="P3" t="n">
        <v>137.74</v>
      </c>
      <c r="Q3" t="n">
        <v>194.64</v>
      </c>
      <c r="R3" t="n">
        <v>53.86</v>
      </c>
      <c r="S3" t="n">
        <v>17.82</v>
      </c>
      <c r="T3" t="n">
        <v>15636.69</v>
      </c>
      <c r="U3" t="n">
        <v>0.33</v>
      </c>
      <c r="V3" t="n">
        <v>0.71</v>
      </c>
      <c r="W3" t="n">
        <v>1.23</v>
      </c>
      <c r="X3" t="n">
        <v>1.02</v>
      </c>
      <c r="Y3" t="n">
        <v>0.5</v>
      </c>
      <c r="Z3" t="n">
        <v>10</v>
      </c>
      <c r="AA3" t="n">
        <v>362.9435156128412</v>
      </c>
      <c r="AB3" t="n">
        <v>496.5953299993333</v>
      </c>
      <c r="AC3" t="n">
        <v>449.2009686801193</v>
      </c>
      <c r="AD3" t="n">
        <v>362943.5156128412</v>
      </c>
      <c r="AE3" t="n">
        <v>496595.3299993333</v>
      </c>
      <c r="AF3" t="n">
        <v>2.995937061050106e-06</v>
      </c>
      <c r="AG3" t="n">
        <v>10.59895833333333</v>
      </c>
      <c r="AH3" t="n">
        <v>449200.9686801193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6.491</v>
      </c>
      <c r="E4" t="n">
        <v>15.41</v>
      </c>
      <c r="F4" t="n">
        <v>12.33</v>
      </c>
      <c r="G4" t="n">
        <v>22.41</v>
      </c>
      <c r="H4" t="n">
        <v>0.39</v>
      </c>
      <c r="I4" t="n">
        <v>33</v>
      </c>
      <c r="J4" t="n">
        <v>135.9</v>
      </c>
      <c r="K4" t="n">
        <v>46.47</v>
      </c>
      <c r="L4" t="n">
        <v>3</v>
      </c>
      <c r="M4" t="n">
        <v>31</v>
      </c>
      <c r="N4" t="n">
        <v>21.43</v>
      </c>
      <c r="O4" t="n">
        <v>16994.64</v>
      </c>
      <c r="P4" t="n">
        <v>132.81</v>
      </c>
      <c r="Q4" t="n">
        <v>194.63</v>
      </c>
      <c r="R4" t="n">
        <v>42.11</v>
      </c>
      <c r="S4" t="n">
        <v>17.82</v>
      </c>
      <c r="T4" t="n">
        <v>9853.620000000001</v>
      </c>
      <c r="U4" t="n">
        <v>0.42</v>
      </c>
      <c r="V4" t="n">
        <v>0.74</v>
      </c>
      <c r="W4" t="n">
        <v>1.19</v>
      </c>
      <c r="X4" t="n">
        <v>0.64</v>
      </c>
      <c r="Y4" t="n">
        <v>0.5</v>
      </c>
      <c r="Z4" t="n">
        <v>10</v>
      </c>
      <c r="AA4" t="n">
        <v>337.2239025450779</v>
      </c>
      <c r="AB4" t="n">
        <v>461.4046207307719</v>
      </c>
      <c r="AC4" t="n">
        <v>417.3688113136786</v>
      </c>
      <c r="AD4" t="n">
        <v>337223.9025450778</v>
      </c>
      <c r="AE4" t="n">
        <v>461404.6207307719</v>
      </c>
      <c r="AF4" t="n">
        <v>3.165089673552878e-06</v>
      </c>
      <c r="AG4" t="n">
        <v>10.03255208333333</v>
      </c>
      <c r="AH4" t="n">
        <v>417368.8113136786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6.6568</v>
      </c>
      <c r="E5" t="n">
        <v>15.02</v>
      </c>
      <c r="F5" t="n">
        <v>12.16</v>
      </c>
      <c r="G5" t="n">
        <v>29.19</v>
      </c>
      <c r="H5" t="n">
        <v>0.52</v>
      </c>
      <c r="I5" t="n">
        <v>25</v>
      </c>
      <c r="J5" t="n">
        <v>137.25</v>
      </c>
      <c r="K5" t="n">
        <v>46.47</v>
      </c>
      <c r="L5" t="n">
        <v>4</v>
      </c>
      <c r="M5" t="n">
        <v>23</v>
      </c>
      <c r="N5" t="n">
        <v>21.78</v>
      </c>
      <c r="O5" t="n">
        <v>17160.92</v>
      </c>
      <c r="P5" t="n">
        <v>130.17</v>
      </c>
      <c r="Q5" t="n">
        <v>194.65</v>
      </c>
      <c r="R5" t="n">
        <v>37.3</v>
      </c>
      <c r="S5" t="n">
        <v>17.82</v>
      </c>
      <c r="T5" t="n">
        <v>7488.51</v>
      </c>
      <c r="U5" t="n">
        <v>0.48</v>
      </c>
      <c r="V5" t="n">
        <v>0.75</v>
      </c>
      <c r="W5" t="n">
        <v>1.17</v>
      </c>
      <c r="X5" t="n">
        <v>0.47</v>
      </c>
      <c r="Y5" t="n">
        <v>0.5</v>
      </c>
      <c r="Z5" t="n">
        <v>10</v>
      </c>
      <c r="AA5" t="n">
        <v>319.3156364747034</v>
      </c>
      <c r="AB5" t="n">
        <v>436.9017410363459</v>
      </c>
      <c r="AC5" t="n">
        <v>395.2044520672811</v>
      </c>
      <c r="AD5" t="n">
        <v>319315.6364747034</v>
      </c>
      <c r="AE5" t="n">
        <v>436901.7410363459</v>
      </c>
      <c r="AF5" t="n">
        <v>3.245935747790294e-06</v>
      </c>
      <c r="AG5" t="n">
        <v>9.778645833333334</v>
      </c>
      <c r="AH5" t="n">
        <v>395204.4520672811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6.7571</v>
      </c>
      <c r="E6" t="n">
        <v>14.8</v>
      </c>
      <c r="F6" t="n">
        <v>12.07</v>
      </c>
      <c r="G6" t="n">
        <v>36.22</v>
      </c>
      <c r="H6" t="n">
        <v>0.64</v>
      </c>
      <c r="I6" t="n">
        <v>20</v>
      </c>
      <c r="J6" t="n">
        <v>138.6</v>
      </c>
      <c r="K6" t="n">
        <v>46.47</v>
      </c>
      <c r="L6" t="n">
        <v>5</v>
      </c>
      <c r="M6" t="n">
        <v>18</v>
      </c>
      <c r="N6" t="n">
        <v>22.13</v>
      </c>
      <c r="O6" t="n">
        <v>17327.69</v>
      </c>
      <c r="P6" t="n">
        <v>128.49</v>
      </c>
      <c r="Q6" t="n">
        <v>194.64</v>
      </c>
      <c r="R6" t="n">
        <v>34.33</v>
      </c>
      <c r="S6" t="n">
        <v>17.82</v>
      </c>
      <c r="T6" t="n">
        <v>6027.6</v>
      </c>
      <c r="U6" t="n">
        <v>0.52</v>
      </c>
      <c r="V6" t="n">
        <v>0.75</v>
      </c>
      <c r="W6" t="n">
        <v>1.17</v>
      </c>
      <c r="X6" t="n">
        <v>0.39</v>
      </c>
      <c r="Y6" t="n">
        <v>0.5</v>
      </c>
      <c r="Z6" t="n">
        <v>10</v>
      </c>
      <c r="AA6" t="n">
        <v>315.5052047236566</v>
      </c>
      <c r="AB6" t="n">
        <v>431.6881402101791</v>
      </c>
      <c r="AC6" t="n">
        <v>390.4884299866289</v>
      </c>
      <c r="AD6" t="n">
        <v>315505.2047236566</v>
      </c>
      <c r="AE6" t="n">
        <v>431688.1402101791</v>
      </c>
      <c r="AF6" t="n">
        <v>3.294843234195679e-06</v>
      </c>
      <c r="AG6" t="n">
        <v>9.635416666666666</v>
      </c>
      <c r="AH6" t="n">
        <v>390488.4299866289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6.8259</v>
      </c>
      <c r="E7" t="n">
        <v>14.65</v>
      </c>
      <c r="F7" t="n">
        <v>12.01</v>
      </c>
      <c r="G7" t="n">
        <v>42.38</v>
      </c>
      <c r="H7" t="n">
        <v>0.76</v>
      </c>
      <c r="I7" t="n">
        <v>17</v>
      </c>
      <c r="J7" t="n">
        <v>139.95</v>
      </c>
      <c r="K7" t="n">
        <v>46.47</v>
      </c>
      <c r="L7" t="n">
        <v>6</v>
      </c>
      <c r="M7" t="n">
        <v>15</v>
      </c>
      <c r="N7" t="n">
        <v>22.49</v>
      </c>
      <c r="O7" t="n">
        <v>17494.97</v>
      </c>
      <c r="P7" t="n">
        <v>127.07</v>
      </c>
      <c r="Q7" t="n">
        <v>194.64</v>
      </c>
      <c r="R7" t="n">
        <v>32.41</v>
      </c>
      <c r="S7" t="n">
        <v>17.82</v>
      </c>
      <c r="T7" t="n">
        <v>5082.63</v>
      </c>
      <c r="U7" t="n">
        <v>0.55</v>
      </c>
      <c r="V7" t="n">
        <v>0.76</v>
      </c>
      <c r="W7" t="n">
        <v>1.16</v>
      </c>
      <c r="X7" t="n">
        <v>0.32</v>
      </c>
      <c r="Y7" t="n">
        <v>0.5</v>
      </c>
      <c r="Z7" t="n">
        <v>10</v>
      </c>
      <c r="AA7" t="n">
        <v>312.748379176138</v>
      </c>
      <c r="AB7" t="n">
        <v>427.9161298735046</v>
      </c>
      <c r="AC7" t="n">
        <v>387.0764150224369</v>
      </c>
      <c r="AD7" t="n">
        <v>312748.379176138</v>
      </c>
      <c r="AE7" t="n">
        <v>427916.1298735046</v>
      </c>
      <c r="AF7" t="n">
        <v>3.328390941720011e-06</v>
      </c>
      <c r="AG7" t="n">
        <v>9.537760416666666</v>
      </c>
      <c r="AH7" t="n">
        <v>387076.4150224369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6.8946</v>
      </c>
      <c r="E8" t="n">
        <v>14.5</v>
      </c>
      <c r="F8" t="n">
        <v>11.94</v>
      </c>
      <c r="G8" t="n">
        <v>51.18</v>
      </c>
      <c r="H8" t="n">
        <v>0.88</v>
      </c>
      <c r="I8" t="n">
        <v>14</v>
      </c>
      <c r="J8" t="n">
        <v>141.31</v>
      </c>
      <c r="K8" t="n">
        <v>46.47</v>
      </c>
      <c r="L8" t="n">
        <v>7</v>
      </c>
      <c r="M8" t="n">
        <v>12</v>
      </c>
      <c r="N8" t="n">
        <v>22.85</v>
      </c>
      <c r="O8" t="n">
        <v>17662.75</v>
      </c>
      <c r="P8" t="n">
        <v>125.35</v>
      </c>
      <c r="Q8" t="n">
        <v>194.63</v>
      </c>
      <c r="R8" t="n">
        <v>30.56</v>
      </c>
      <c r="S8" t="n">
        <v>17.82</v>
      </c>
      <c r="T8" t="n">
        <v>4174.1</v>
      </c>
      <c r="U8" t="n">
        <v>0.58</v>
      </c>
      <c r="V8" t="n">
        <v>0.76</v>
      </c>
      <c r="W8" t="n">
        <v>1.15</v>
      </c>
      <c r="X8" t="n">
        <v>0.26</v>
      </c>
      <c r="Y8" t="n">
        <v>0.5</v>
      </c>
      <c r="Z8" t="n">
        <v>10</v>
      </c>
      <c r="AA8" t="n">
        <v>309.6096837745183</v>
      </c>
      <c r="AB8" t="n">
        <v>423.6216283555402</v>
      </c>
      <c r="AC8" t="n">
        <v>383.1917747019763</v>
      </c>
      <c r="AD8" t="n">
        <v>309609.6837745183</v>
      </c>
      <c r="AE8" t="n">
        <v>423621.6283555402</v>
      </c>
      <c r="AF8" t="n">
        <v>3.361889888041545e-06</v>
      </c>
      <c r="AG8" t="n">
        <v>9.440104166666666</v>
      </c>
      <c r="AH8" t="n">
        <v>383191.7747019763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6.9136</v>
      </c>
      <c r="E9" t="n">
        <v>14.46</v>
      </c>
      <c r="F9" t="n">
        <v>11.93</v>
      </c>
      <c r="G9" t="n">
        <v>55.06</v>
      </c>
      <c r="H9" t="n">
        <v>0.99</v>
      </c>
      <c r="I9" t="n">
        <v>13</v>
      </c>
      <c r="J9" t="n">
        <v>142.68</v>
      </c>
      <c r="K9" t="n">
        <v>46.47</v>
      </c>
      <c r="L9" t="n">
        <v>8</v>
      </c>
      <c r="M9" t="n">
        <v>11</v>
      </c>
      <c r="N9" t="n">
        <v>23.21</v>
      </c>
      <c r="O9" t="n">
        <v>17831.04</v>
      </c>
      <c r="P9" t="n">
        <v>124.4</v>
      </c>
      <c r="Q9" t="n">
        <v>194.63</v>
      </c>
      <c r="R9" t="n">
        <v>29.98</v>
      </c>
      <c r="S9" t="n">
        <v>17.82</v>
      </c>
      <c r="T9" t="n">
        <v>3889.71</v>
      </c>
      <c r="U9" t="n">
        <v>0.59</v>
      </c>
      <c r="V9" t="n">
        <v>0.76</v>
      </c>
      <c r="W9" t="n">
        <v>1.16</v>
      </c>
      <c r="X9" t="n">
        <v>0.24</v>
      </c>
      <c r="Y9" t="n">
        <v>0.5</v>
      </c>
      <c r="Z9" t="n">
        <v>10</v>
      </c>
      <c r="AA9" t="n">
        <v>308.4552683461727</v>
      </c>
      <c r="AB9" t="n">
        <v>422.0421062372634</v>
      </c>
      <c r="AC9" t="n">
        <v>381.7629999577945</v>
      </c>
      <c r="AD9" t="n">
        <v>308455.2683461727</v>
      </c>
      <c r="AE9" t="n">
        <v>422042.1062372634</v>
      </c>
      <c r="AF9" t="n">
        <v>3.371154516572975e-06</v>
      </c>
      <c r="AG9" t="n">
        <v>9.4140625</v>
      </c>
      <c r="AH9" t="n">
        <v>381762.9999577946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6.9641</v>
      </c>
      <c r="E10" t="n">
        <v>14.36</v>
      </c>
      <c r="F10" t="n">
        <v>11.88</v>
      </c>
      <c r="G10" t="n">
        <v>64.8</v>
      </c>
      <c r="H10" t="n">
        <v>1.11</v>
      </c>
      <c r="I10" t="n">
        <v>11</v>
      </c>
      <c r="J10" t="n">
        <v>144.05</v>
      </c>
      <c r="K10" t="n">
        <v>46.47</v>
      </c>
      <c r="L10" t="n">
        <v>9</v>
      </c>
      <c r="M10" t="n">
        <v>9</v>
      </c>
      <c r="N10" t="n">
        <v>23.58</v>
      </c>
      <c r="O10" t="n">
        <v>17999.83</v>
      </c>
      <c r="P10" t="n">
        <v>122.98</v>
      </c>
      <c r="Q10" t="n">
        <v>194.63</v>
      </c>
      <c r="R10" t="n">
        <v>28.44</v>
      </c>
      <c r="S10" t="n">
        <v>17.82</v>
      </c>
      <c r="T10" t="n">
        <v>3125.76</v>
      </c>
      <c r="U10" t="n">
        <v>0.63</v>
      </c>
      <c r="V10" t="n">
        <v>0.76</v>
      </c>
      <c r="W10" t="n">
        <v>1.15</v>
      </c>
      <c r="X10" t="n">
        <v>0.19</v>
      </c>
      <c r="Y10" t="n">
        <v>0.5</v>
      </c>
      <c r="Z10" t="n">
        <v>10</v>
      </c>
      <c r="AA10" t="n">
        <v>306.2080414947355</v>
      </c>
      <c r="AB10" t="n">
        <v>418.9673513184754</v>
      </c>
      <c r="AC10" t="n">
        <v>378.9816953330101</v>
      </c>
      <c r="AD10" t="n">
        <v>306208.0414947355</v>
      </c>
      <c r="AE10" t="n">
        <v>418967.3513184754</v>
      </c>
      <c r="AF10" t="n">
        <v>3.395778923985457e-06</v>
      </c>
      <c r="AG10" t="n">
        <v>9.348958333333334</v>
      </c>
      <c r="AH10" t="n">
        <v>378981.6953330101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6.9839</v>
      </c>
      <c r="E11" t="n">
        <v>14.32</v>
      </c>
      <c r="F11" t="n">
        <v>11.87</v>
      </c>
      <c r="G11" t="n">
        <v>71.2</v>
      </c>
      <c r="H11" t="n">
        <v>1.22</v>
      </c>
      <c r="I11" t="n">
        <v>10</v>
      </c>
      <c r="J11" t="n">
        <v>145.42</v>
      </c>
      <c r="K11" t="n">
        <v>46.47</v>
      </c>
      <c r="L11" t="n">
        <v>10</v>
      </c>
      <c r="M11" t="n">
        <v>8</v>
      </c>
      <c r="N11" t="n">
        <v>23.95</v>
      </c>
      <c r="O11" t="n">
        <v>18169.15</v>
      </c>
      <c r="P11" t="n">
        <v>121.89</v>
      </c>
      <c r="Q11" t="n">
        <v>194.63</v>
      </c>
      <c r="R11" t="n">
        <v>28.01</v>
      </c>
      <c r="S11" t="n">
        <v>17.82</v>
      </c>
      <c r="T11" t="n">
        <v>2917.98</v>
      </c>
      <c r="U11" t="n">
        <v>0.64</v>
      </c>
      <c r="V11" t="n">
        <v>0.77</v>
      </c>
      <c r="W11" t="n">
        <v>1.15</v>
      </c>
      <c r="X11" t="n">
        <v>0.18</v>
      </c>
      <c r="Y11" t="n">
        <v>0.5</v>
      </c>
      <c r="Z11" t="n">
        <v>10</v>
      </c>
      <c r="AA11" t="n">
        <v>304.9501601031584</v>
      </c>
      <c r="AB11" t="n">
        <v>417.2462625047091</v>
      </c>
      <c r="AC11" t="n">
        <v>377.4248648200663</v>
      </c>
      <c r="AD11" t="n">
        <v>304950.1601031584</v>
      </c>
      <c r="AE11" t="n">
        <v>417246.2625047091</v>
      </c>
      <c r="AF11" t="n">
        <v>3.405433642139261e-06</v>
      </c>
      <c r="AG11" t="n">
        <v>9.322916666666666</v>
      </c>
      <c r="AH11" t="n">
        <v>377424.8648200663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7.0047</v>
      </c>
      <c r="E12" t="n">
        <v>14.28</v>
      </c>
      <c r="F12" t="n">
        <v>11.85</v>
      </c>
      <c r="G12" t="n">
        <v>79.01000000000001</v>
      </c>
      <c r="H12" t="n">
        <v>1.33</v>
      </c>
      <c r="I12" t="n">
        <v>9</v>
      </c>
      <c r="J12" t="n">
        <v>146.8</v>
      </c>
      <c r="K12" t="n">
        <v>46.47</v>
      </c>
      <c r="L12" t="n">
        <v>11</v>
      </c>
      <c r="M12" t="n">
        <v>7</v>
      </c>
      <c r="N12" t="n">
        <v>24.33</v>
      </c>
      <c r="O12" t="n">
        <v>18338.99</v>
      </c>
      <c r="P12" t="n">
        <v>121.1</v>
      </c>
      <c r="Q12" t="n">
        <v>194.63</v>
      </c>
      <c r="R12" t="n">
        <v>27.51</v>
      </c>
      <c r="S12" t="n">
        <v>17.82</v>
      </c>
      <c r="T12" t="n">
        <v>2671.87</v>
      </c>
      <c r="U12" t="n">
        <v>0.65</v>
      </c>
      <c r="V12" t="n">
        <v>0.77</v>
      </c>
      <c r="W12" t="n">
        <v>1.15</v>
      </c>
      <c r="X12" t="n">
        <v>0.16</v>
      </c>
      <c r="Y12" t="n">
        <v>0.5</v>
      </c>
      <c r="Z12" t="n">
        <v>10</v>
      </c>
      <c r="AA12" t="n">
        <v>303.8828191528203</v>
      </c>
      <c r="AB12" t="n">
        <v>415.7858795286971</v>
      </c>
      <c r="AC12" t="n">
        <v>376.1038587456244</v>
      </c>
      <c r="AD12" t="n">
        <v>303882.8191528203</v>
      </c>
      <c r="AE12" t="n">
        <v>415785.8795286971</v>
      </c>
      <c r="AF12" t="n">
        <v>3.415575972321036e-06</v>
      </c>
      <c r="AG12" t="n">
        <v>9.296875</v>
      </c>
      <c r="AH12" t="n">
        <v>376103.8587456244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7.0032</v>
      </c>
      <c r="E13" t="n">
        <v>14.28</v>
      </c>
      <c r="F13" t="n">
        <v>11.85</v>
      </c>
      <c r="G13" t="n">
        <v>79.03</v>
      </c>
      <c r="H13" t="n">
        <v>1.43</v>
      </c>
      <c r="I13" t="n">
        <v>9</v>
      </c>
      <c r="J13" t="n">
        <v>148.18</v>
      </c>
      <c r="K13" t="n">
        <v>46.47</v>
      </c>
      <c r="L13" t="n">
        <v>12</v>
      </c>
      <c r="M13" t="n">
        <v>7</v>
      </c>
      <c r="N13" t="n">
        <v>24.71</v>
      </c>
      <c r="O13" t="n">
        <v>18509.36</v>
      </c>
      <c r="P13" t="n">
        <v>120.51</v>
      </c>
      <c r="Q13" t="n">
        <v>194.63</v>
      </c>
      <c r="R13" t="n">
        <v>27.64</v>
      </c>
      <c r="S13" t="n">
        <v>17.82</v>
      </c>
      <c r="T13" t="n">
        <v>2737.16</v>
      </c>
      <c r="U13" t="n">
        <v>0.64</v>
      </c>
      <c r="V13" t="n">
        <v>0.77</v>
      </c>
      <c r="W13" t="n">
        <v>1.15</v>
      </c>
      <c r="X13" t="n">
        <v>0.17</v>
      </c>
      <c r="Y13" t="n">
        <v>0.5</v>
      </c>
      <c r="Z13" t="n">
        <v>10</v>
      </c>
      <c r="AA13" t="n">
        <v>303.4523673260368</v>
      </c>
      <c r="AB13" t="n">
        <v>415.1969163490975</v>
      </c>
      <c r="AC13" t="n">
        <v>375.5711053852709</v>
      </c>
      <c r="AD13" t="n">
        <v>303452.3673260368</v>
      </c>
      <c r="AE13" t="n">
        <v>415196.9163490975</v>
      </c>
      <c r="AF13" t="n">
        <v>3.414844554279081e-06</v>
      </c>
      <c r="AG13" t="n">
        <v>9.296875</v>
      </c>
      <c r="AH13" t="n">
        <v>375571.1053852709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7.028</v>
      </c>
      <c r="E14" t="n">
        <v>14.23</v>
      </c>
      <c r="F14" t="n">
        <v>11.83</v>
      </c>
      <c r="G14" t="n">
        <v>88.73</v>
      </c>
      <c r="H14" t="n">
        <v>1.54</v>
      </c>
      <c r="I14" t="n">
        <v>8</v>
      </c>
      <c r="J14" t="n">
        <v>149.56</v>
      </c>
      <c r="K14" t="n">
        <v>46.47</v>
      </c>
      <c r="L14" t="n">
        <v>13</v>
      </c>
      <c r="M14" t="n">
        <v>6</v>
      </c>
      <c r="N14" t="n">
        <v>25.1</v>
      </c>
      <c r="O14" t="n">
        <v>18680.25</v>
      </c>
      <c r="P14" t="n">
        <v>119</v>
      </c>
      <c r="Q14" t="n">
        <v>194.63</v>
      </c>
      <c r="R14" t="n">
        <v>26.84</v>
      </c>
      <c r="S14" t="n">
        <v>17.82</v>
      </c>
      <c r="T14" t="n">
        <v>2344.33</v>
      </c>
      <c r="U14" t="n">
        <v>0.66</v>
      </c>
      <c r="V14" t="n">
        <v>0.77</v>
      </c>
      <c r="W14" t="n">
        <v>1.15</v>
      </c>
      <c r="X14" t="n">
        <v>0.14</v>
      </c>
      <c r="Y14" t="n">
        <v>0.5</v>
      </c>
      <c r="Z14" t="n">
        <v>10</v>
      </c>
      <c r="AA14" t="n">
        <v>301.7612776444148</v>
      </c>
      <c r="AB14" t="n">
        <v>412.8830928410911</v>
      </c>
      <c r="AC14" t="n">
        <v>373.4781099453969</v>
      </c>
      <c r="AD14" t="n">
        <v>301761.2776444148</v>
      </c>
      <c r="AE14" t="n">
        <v>412883.0928410911</v>
      </c>
      <c r="AF14" t="n">
        <v>3.426937332572735e-06</v>
      </c>
      <c r="AG14" t="n">
        <v>9.264322916666666</v>
      </c>
      <c r="AH14" t="n">
        <v>373478.1099453969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7.0585</v>
      </c>
      <c r="E15" t="n">
        <v>14.17</v>
      </c>
      <c r="F15" t="n">
        <v>11.8</v>
      </c>
      <c r="G15" t="n">
        <v>101.11</v>
      </c>
      <c r="H15" t="n">
        <v>1.64</v>
      </c>
      <c r="I15" t="n">
        <v>7</v>
      </c>
      <c r="J15" t="n">
        <v>150.95</v>
      </c>
      <c r="K15" t="n">
        <v>46.47</v>
      </c>
      <c r="L15" t="n">
        <v>14</v>
      </c>
      <c r="M15" t="n">
        <v>5</v>
      </c>
      <c r="N15" t="n">
        <v>25.49</v>
      </c>
      <c r="O15" t="n">
        <v>18851.69</v>
      </c>
      <c r="P15" t="n">
        <v>117.35</v>
      </c>
      <c r="Q15" t="n">
        <v>194.63</v>
      </c>
      <c r="R15" t="n">
        <v>25.84</v>
      </c>
      <c r="S15" t="n">
        <v>17.82</v>
      </c>
      <c r="T15" t="n">
        <v>1848.18</v>
      </c>
      <c r="U15" t="n">
        <v>0.6899999999999999</v>
      </c>
      <c r="V15" t="n">
        <v>0.77</v>
      </c>
      <c r="W15" t="n">
        <v>1.15</v>
      </c>
      <c r="X15" t="n">
        <v>0.11</v>
      </c>
      <c r="Y15" t="n">
        <v>0.5</v>
      </c>
      <c r="Z15" t="n">
        <v>10</v>
      </c>
      <c r="AA15" t="n">
        <v>288.6162124621582</v>
      </c>
      <c r="AB15" t="n">
        <v>394.8974347393804</v>
      </c>
      <c r="AC15" t="n">
        <v>357.2089778098838</v>
      </c>
      <c r="AD15" t="n">
        <v>288616.2124621582</v>
      </c>
      <c r="AE15" t="n">
        <v>394897.4347393804</v>
      </c>
      <c r="AF15" t="n">
        <v>3.441809499425819e-06</v>
      </c>
      <c r="AG15" t="n">
        <v>9.225260416666666</v>
      </c>
      <c r="AH15" t="n">
        <v>357208.9778098838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7.054</v>
      </c>
      <c r="E16" t="n">
        <v>14.18</v>
      </c>
      <c r="F16" t="n">
        <v>11.81</v>
      </c>
      <c r="G16" t="n">
        <v>101.19</v>
      </c>
      <c r="H16" t="n">
        <v>1.74</v>
      </c>
      <c r="I16" t="n">
        <v>7</v>
      </c>
      <c r="J16" t="n">
        <v>152.35</v>
      </c>
      <c r="K16" t="n">
        <v>46.47</v>
      </c>
      <c r="L16" t="n">
        <v>15</v>
      </c>
      <c r="M16" t="n">
        <v>5</v>
      </c>
      <c r="N16" t="n">
        <v>25.88</v>
      </c>
      <c r="O16" t="n">
        <v>19023.66</v>
      </c>
      <c r="P16" t="n">
        <v>118.09</v>
      </c>
      <c r="Q16" t="n">
        <v>194.63</v>
      </c>
      <c r="R16" t="n">
        <v>26.2</v>
      </c>
      <c r="S16" t="n">
        <v>17.82</v>
      </c>
      <c r="T16" t="n">
        <v>2029.36</v>
      </c>
      <c r="U16" t="n">
        <v>0.68</v>
      </c>
      <c r="V16" t="n">
        <v>0.77</v>
      </c>
      <c r="W16" t="n">
        <v>1.15</v>
      </c>
      <c r="X16" t="n">
        <v>0.12</v>
      </c>
      <c r="Y16" t="n">
        <v>0.5</v>
      </c>
      <c r="Z16" t="n">
        <v>10</v>
      </c>
      <c r="AA16" t="n">
        <v>289.2987482835428</v>
      </c>
      <c r="AB16" t="n">
        <v>395.831310361554</v>
      </c>
      <c r="AC16" t="n">
        <v>358.0537256533798</v>
      </c>
      <c r="AD16" t="n">
        <v>289298.7482835428</v>
      </c>
      <c r="AE16" t="n">
        <v>395831.310361554</v>
      </c>
      <c r="AF16" t="n">
        <v>3.439615245299954e-06</v>
      </c>
      <c r="AG16" t="n">
        <v>9.231770833333334</v>
      </c>
      <c r="AH16" t="n">
        <v>358053.7256533798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7.0498</v>
      </c>
      <c r="E17" t="n">
        <v>14.18</v>
      </c>
      <c r="F17" t="n">
        <v>11.81</v>
      </c>
      <c r="G17" t="n">
        <v>101.26</v>
      </c>
      <c r="H17" t="n">
        <v>1.84</v>
      </c>
      <c r="I17" t="n">
        <v>7</v>
      </c>
      <c r="J17" t="n">
        <v>153.75</v>
      </c>
      <c r="K17" t="n">
        <v>46.47</v>
      </c>
      <c r="L17" t="n">
        <v>16</v>
      </c>
      <c r="M17" t="n">
        <v>5</v>
      </c>
      <c r="N17" t="n">
        <v>26.28</v>
      </c>
      <c r="O17" t="n">
        <v>19196.18</v>
      </c>
      <c r="P17" t="n">
        <v>116.71</v>
      </c>
      <c r="Q17" t="n">
        <v>194.63</v>
      </c>
      <c r="R17" t="n">
        <v>26.41</v>
      </c>
      <c r="S17" t="n">
        <v>17.82</v>
      </c>
      <c r="T17" t="n">
        <v>2131.98</v>
      </c>
      <c r="U17" t="n">
        <v>0.67</v>
      </c>
      <c r="V17" t="n">
        <v>0.77</v>
      </c>
      <c r="W17" t="n">
        <v>1.15</v>
      </c>
      <c r="X17" t="n">
        <v>0.13</v>
      </c>
      <c r="Y17" t="n">
        <v>0.5</v>
      </c>
      <c r="Z17" t="n">
        <v>10</v>
      </c>
      <c r="AA17" t="n">
        <v>288.3094138821211</v>
      </c>
      <c r="AB17" t="n">
        <v>394.4776593871755</v>
      </c>
      <c r="AC17" t="n">
        <v>356.8292652281349</v>
      </c>
      <c r="AD17" t="n">
        <v>288309.4138821211</v>
      </c>
      <c r="AE17" t="n">
        <v>394477.6593871756</v>
      </c>
      <c r="AF17" t="n">
        <v>3.437567274782481e-06</v>
      </c>
      <c r="AG17" t="n">
        <v>9.231770833333334</v>
      </c>
      <c r="AH17" t="n">
        <v>356829.2652281349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7.0777</v>
      </c>
      <c r="E18" t="n">
        <v>14.13</v>
      </c>
      <c r="F18" t="n">
        <v>11.79</v>
      </c>
      <c r="G18" t="n">
        <v>117.85</v>
      </c>
      <c r="H18" t="n">
        <v>1.94</v>
      </c>
      <c r="I18" t="n">
        <v>6</v>
      </c>
      <c r="J18" t="n">
        <v>155.15</v>
      </c>
      <c r="K18" t="n">
        <v>46.47</v>
      </c>
      <c r="L18" t="n">
        <v>17</v>
      </c>
      <c r="M18" t="n">
        <v>4</v>
      </c>
      <c r="N18" t="n">
        <v>26.68</v>
      </c>
      <c r="O18" t="n">
        <v>19369.26</v>
      </c>
      <c r="P18" t="n">
        <v>115.39</v>
      </c>
      <c r="Q18" t="n">
        <v>194.63</v>
      </c>
      <c r="R18" t="n">
        <v>25.4</v>
      </c>
      <c r="S18" t="n">
        <v>17.82</v>
      </c>
      <c r="T18" t="n">
        <v>1632.15</v>
      </c>
      <c r="U18" t="n">
        <v>0.7</v>
      </c>
      <c r="V18" t="n">
        <v>0.77</v>
      </c>
      <c r="W18" t="n">
        <v>1.15</v>
      </c>
      <c r="X18" t="n">
        <v>0.1</v>
      </c>
      <c r="Y18" t="n">
        <v>0.5</v>
      </c>
      <c r="Z18" t="n">
        <v>10</v>
      </c>
      <c r="AA18" t="n">
        <v>286.7346280609299</v>
      </c>
      <c r="AB18" t="n">
        <v>392.3229679519746</v>
      </c>
      <c r="AC18" t="n">
        <v>354.8802145193812</v>
      </c>
      <c r="AD18" t="n">
        <v>286734.6280609299</v>
      </c>
      <c r="AE18" t="n">
        <v>392322.9679519746</v>
      </c>
      <c r="AF18" t="n">
        <v>3.451171650362842e-06</v>
      </c>
      <c r="AG18" t="n">
        <v>9.19921875</v>
      </c>
      <c r="AH18" t="n">
        <v>354880.2145193812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7.0831</v>
      </c>
      <c r="E19" t="n">
        <v>14.12</v>
      </c>
      <c r="F19" t="n">
        <v>11.77</v>
      </c>
      <c r="G19" t="n">
        <v>117.74</v>
      </c>
      <c r="H19" t="n">
        <v>2.04</v>
      </c>
      <c r="I19" t="n">
        <v>6</v>
      </c>
      <c r="J19" t="n">
        <v>156.56</v>
      </c>
      <c r="K19" t="n">
        <v>46.47</v>
      </c>
      <c r="L19" t="n">
        <v>18</v>
      </c>
      <c r="M19" t="n">
        <v>4</v>
      </c>
      <c r="N19" t="n">
        <v>27.09</v>
      </c>
      <c r="O19" t="n">
        <v>19542.89</v>
      </c>
      <c r="P19" t="n">
        <v>115.13</v>
      </c>
      <c r="Q19" t="n">
        <v>194.63</v>
      </c>
      <c r="R19" t="n">
        <v>25.13</v>
      </c>
      <c r="S19" t="n">
        <v>17.82</v>
      </c>
      <c r="T19" t="n">
        <v>1497.07</v>
      </c>
      <c r="U19" t="n">
        <v>0.71</v>
      </c>
      <c r="V19" t="n">
        <v>0.77</v>
      </c>
      <c r="W19" t="n">
        <v>1.14</v>
      </c>
      <c r="X19" t="n">
        <v>0.09</v>
      </c>
      <c r="Y19" t="n">
        <v>0.5</v>
      </c>
      <c r="Z19" t="n">
        <v>10</v>
      </c>
      <c r="AA19" t="n">
        <v>286.3783575322551</v>
      </c>
      <c r="AB19" t="n">
        <v>391.8355028970954</v>
      </c>
      <c r="AC19" t="n">
        <v>354.4392724451781</v>
      </c>
      <c r="AD19" t="n">
        <v>286378.3575322551</v>
      </c>
      <c r="AE19" t="n">
        <v>391835.5028970953</v>
      </c>
      <c r="AF19" t="n">
        <v>3.453804755313879e-06</v>
      </c>
      <c r="AG19" t="n">
        <v>9.192708333333334</v>
      </c>
      <c r="AH19" t="n">
        <v>354439.2724451781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7.0787</v>
      </c>
      <c r="E20" t="n">
        <v>14.13</v>
      </c>
      <c r="F20" t="n">
        <v>11.78</v>
      </c>
      <c r="G20" t="n">
        <v>117.83</v>
      </c>
      <c r="H20" t="n">
        <v>2.13</v>
      </c>
      <c r="I20" t="n">
        <v>6</v>
      </c>
      <c r="J20" t="n">
        <v>157.97</v>
      </c>
      <c r="K20" t="n">
        <v>46.47</v>
      </c>
      <c r="L20" t="n">
        <v>19</v>
      </c>
      <c r="M20" t="n">
        <v>4</v>
      </c>
      <c r="N20" t="n">
        <v>27.5</v>
      </c>
      <c r="O20" t="n">
        <v>19717.08</v>
      </c>
      <c r="P20" t="n">
        <v>113.94</v>
      </c>
      <c r="Q20" t="n">
        <v>194.63</v>
      </c>
      <c r="R20" t="n">
        <v>25.39</v>
      </c>
      <c r="S20" t="n">
        <v>17.82</v>
      </c>
      <c r="T20" t="n">
        <v>1628.35</v>
      </c>
      <c r="U20" t="n">
        <v>0.7</v>
      </c>
      <c r="V20" t="n">
        <v>0.77</v>
      </c>
      <c r="W20" t="n">
        <v>1.15</v>
      </c>
      <c r="X20" t="n">
        <v>0.1</v>
      </c>
      <c r="Y20" t="n">
        <v>0.5</v>
      </c>
      <c r="Z20" t="n">
        <v>10</v>
      </c>
      <c r="AA20" t="n">
        <v>285.571585705011</v>
      </c>
      <c r="AB20" t="n">
        <v>390.7316420907988</v>
      </c>
      <c r="AC20" t="n">
        <v>353.4407625649561</v>
      </c>
      <c r="AD20" t="n">
        <v>285571.585705011</v>
      </c>
      <c r="AE20" t="n">
        <v>390731.6420907988</v>
      </c>
      <c r="AF20" t="n">
        <v>3.451659262390812e-06</v>
      </c>
      <c r="AG20" t="n">
        <v>9.19921875</v>
      </c>
      <c r="AH20" t="n">
        <v>353440.7625649561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7.1017</v>
      </c>
      <c r="E21" t="n">
        <v>14.08</v>
      </c>
      <c r="F21" t="n">
        <v>11.76</v>
      </c>
      <c r="G21" t="n">
        <v>141.18</v>
      </c>
      <c r="H21" t="n">
        <v>2.22</v>
      </c>
      <c r="I21" t="n">
        <v>5</v>
      </c>
      <c r="J21" t="n">
        <v>159.39</v>
      </c>
      <c r="K21" t="n">
        <v>46.47</v>
      </c>
      <c r="L21" t="n">
        <v>20</v>
      </c>
      <c r="M21" t="n">
        <v>3</v>
      </c>
      <c r="N21" t="n">
        <v>27.92</v>
      </c>
      <c r="O21" t="n">
        <v>19891.97</v>
      </c>
      <c r="P21" t="n">
        <v>111.59</v>
      </c>
      <c r="Q21" t="n">
        <v>194.63</v>
      </c>
      <c r="R21" t="n">
        <v>24.83</v>
      </c>
      <c r="S21" t="n">
        <v>17.82</v>
      </c>
      <c r="T21" t="n">
        <v>1350.8</v>
      </c>
      <c r="U21" t="n">
        <v>0.72</v>
      </c>
      <c r="V21" t="n">
        <v>0.77</v>
      </c>
      <c r="W21" t="n">
        <v>1.14</v>
      </c>
      <c r="X21" t="n">
        <v>0.08</v>
      </c>
      <c r="Y21" t="n">
        <v>0.5</v>
      </c>
      <c r="Z21" t="n">
        <v>10</v>
      </c>
      <c r="AA21" t="n">
        <v>283.3089657780496</v>
      </c>
      <c r="AB21" t="n">
        <v>387.635825686984</v>
      </c>
      <c r="AC21" t="n">
        <v>350.6404065337158</v>
      </c>
      <c r="AD21" t="n">
        <v>283308.9657780497</v>
      </c>
      <c r="AE21" t="n">
        <v>387635.825686984</v>
      </c>
      <c r="AF21" t="n">
        <v>3.46287433903412e-06</v>
      </c>
      <c r="AG21" t="n">
        <v>9.166666666666666</v>
      </c>
      <c r="AH21" t="n">
        <v>350640.4065337158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7.1003</v>
      </c>
      <c r="E22" t="n">
        <v>14.08</v>
      </c>
      <c r="F22" t="n">
        <v>11.77</v>
      </c>
      <c r="G22" t="n">
        <v>141.21</v>
      </c>
      <c r="H22" t="n">
        <v>2.31</v>
      </c>
      <c r="I22" t="n">
        <v>5</v>
      </c>
      <c r="J22" t="n">
        <v>160.81</v>
      </c>
      <c r="K22" t="n">
        <v>46.47</v>
      </c>
      <c r="L22" t="n">
        <v>21</v>
      </c>
      <c r="M22" t="n">
        <v>3</v>
      </c>
      <c r="N22" t="n">
        <v>28.34</v>
      </c>
      <c r="O22" t="n">
        <v>20067.32</v>
      </c>
      <c r="P22" t="n">
        <v>112.87</v>
      </c>
      <c r="Q22" t="n">
        <v>194.63</v>
      </c>
      <c r="R22" t="n">
        <v>25</v>
      </c>
      <c r="S22" t="n">
        <v>17.82</v>
      </c>
      <c r="T22" t="n">
        <v>1437.44</v>
      </c>
      <c r="U22" t="n">
        <v>0.71</v>
      </c>
      <c r="V22" t="n">
        <v>0.77</v>
      </c>
      <c r="W22" t="n">
        <v>1.14</v>
      </c>
      <c r="X22" t="n">
        <v>0.08</v>
      </c>
      <c r="Y22" t="n">
        <v>0.5</v>
      </c>
      <c r="Z22" t="n">
        <v>10</v>
      </c>
      <c r="AA22" t="n">
        <v>284.3445352179406</v>
      </c>
      <c r="AB22" t="n">
        <v>389.0527374807422</v>
      </c>
      <c r="AC22" t="n">
        <v>351.9220902545258</v>
      </c>
      <c r="AD22" t="n">
        <v>284344.5352179406</v>
      </c>
      <c r="AE22" t="n">
        <v>389052.7374807422</v>
      </c>
      <c r="AF22" t="n">
        <v>3.462191682194962e-06</v>
      </c>
      <c r="AG22" t="n">
        <v>9.166666666666666</v>
      </c>
      <c r="AH22" t="n">
        <v>351922.0902545258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7.0992</v>
      </c>
      <c r="E23" t="n">
        <v>14.09</v>
      </c>
      <c r="F23" t="n">
        <v>11.77</v>
      </c>
      <c r="G23" t="n">
        <v>141.24</v>
      </c>
      <c r="H23" t="n">
        <v>2.4</v>
      </c>
      <c r="I23" t="n">
        <v>5</v>
      </c>
      <c r="J23" t="n">
        <v>162.24</v>
      </c>
      <c r="K23" t="n">
        <v>46.47</v>
      </c>
      <c r="L23" t="n">
        <v>22</v>
      </c>
      <c r="M23" t="n">
        <v>3</v>
      </c>
      <c r="N23" t="n">
        <v>28.77</v>
      </c>
      <c r="O23" t="n">
        <v>20243.25</v>
      </c>
      <c r="P23" t="n">
        <v>112.15</v>
      </c>
      <c r="Q23" t="n">
        <v>194.64</v>
      </c>
      <c r="R23" t="n">
        <v>25.09</v>
      </c>
      <c r="S23" t="n">
        <v>17.82</v>
      </c>
      <c r="T23" t="n">
        <v>1484.84</v>
      </c>
      <c r="U23" t="n">
        <v>0.71</v>
      </c>
      <c r="V23" t="n">
        <v>0.77</v>
      </c>
      <c r="W23" t="n">
        <v>1.14</v>
      </c>
      <c r="X23" t="n">
        <v>0.08</v>
      </c>
      <c r="Y23" t="n">
        <v>0.5</v>
      </c>
      <c r="Z23" t="n">
        <v>10</v>
      </c>
      <c r="AA23" t="n">
        <v>283.8115929180818</v>
      </c>
      <c r="AB23" t="n">
        <v>388.3235423143205</v>
      </c>
      <c r="AC23" t="n">
        <v>351.2624884513556</v>
      </c>
      <c r="AD23" t="n">
        <v>283811.5929180818</v>
      </c>
      <c r="AE23" t="n">
        <v>388323.5423143206</v>
      </c>
      <c r="AF23" t="n">
        <v>3.461655308964195e-06</v>
      </c>
      <c r="AG23" t="n">
        <v>9.173177083333334</v>
      </c>
      <c r="AH23" t="n">
        <v>351262.4884513557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7.1065</v>
      </c>
      <c r="E24" t="n">
        <v>14.07</v>
      </c>
      <c r="F24" t="n">
        <v>11.76</v>
      </c>
      <c r="G24" t="n">
        <v>141.06</v>
      </c>
      <c r="H24" t="n">
        <v>2.49</v>
      </c>
      <c r="I24" t="n">
        <v>5</v>
      </c>
      <c r="J24" t="n">
        <v>163.67</v>
      </c>
      <c r="K24" t="n">
        <v>46.47</v>
      </c>
      <c r="L24" t="n">
        <v>23</v>
      </c>
      <c r="M24" t="n">
        <v>3</v>
      </c>
      <c r="N24" t="n">
        <v>29.2</v>
      </c>
      <c r="O24" t="n">
        <v>20419.76</v>
      </c>
      <c r="P24" t="n">
        <v>110</v>
      </c>
      <c r="Q24" t="n">
        <v>194.63</v>
      </c>
      <c r="R24" t="n">
        <v>24.57</v>
      </c>
      <c r="S24" t="n">
        <v>17.82</v>
      </c>
      <c r="T24" t="n">
        <v>1225.41</v>
      </c>
      <c r="U24" t="n">
        <v>0.73</v>
      </c>
      <c r="V24" t="n">
        <v>0.77</v>
      </c>
      <c r="W24" t="n">
        <v>1.14</v>
      </c>
      <c r="X24" t="n">
        <v>0.07000000000000001</v>
      </c>
      <c r="Y24" t="n">
        <v>0.5</v>
      </c>
      <c r="Z24" t="n">
        <v>10</v>
      </c>
      <c r="AA24" t="n">
        <v>282.0093489799041</v>
      </c>
      <c r="AB24" t="n">
        <v>385.8576326487147</v>
      </c>
      <c r="AC24" t="n">
        <v>349.0319217433093</v>
      </c>
      <c r="AD24" t="n">
        <v>282009.3489799041</v>
      </c>
      <c r="AE24" t="n">
        <v>385857.6326487147</v>
      </c>
      <c r="AF24" t="n">
        <v>3.465214876768376e-06</v>
      </c>
      <c r="AG24" t="n">
        <v>9.16015625</v>
      </c>
      <c r="AH24" t="n">
        <v>349031.9217433093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7.1019</v>
      </c>
      <c r="E25" t="n">
        <v>14.08</v>
      </c>
      <c r="F25" t="n">
        <v>11.76</v>
      </c>
      <c r="G25" t="n">
        <v>141.17</v>
      </c>
      <c r="H25" t="n">
        <v>2.58</v>
      </c>
      <c r="I25" t="n">
        <v>5</v>
      </c>
      <c r="J25" t="n">
        <v>165.1</v>
      </c>
      <c r="K25" t="n">
        <v>46.47</v>
      </c>
      <c r="L25" t="n">
        <v>24</v>
      </c>
      <c r="M25" t="n">
        <v>2</v>
      </c>
      <c r="N25" t="n">
        <v>29.64</v>
      </c>
      <c r="O25" t="n">
        <v>20596.86</v>
      </c>
      <c r="P25" t="n">
        <v>108.02</v>
      </c>
      <c r="Q25" t="n">
        <v>194.63</v>
      </c>
      <c r="R25" t="n">
        <v>24.76</v>
      </c>
      <c r="S25" t="n">
        <v>17.82</v>
      </c>
      <c r="T25" t="n">
        <v>1315.62</v>
      </c>
      <c r="U25" t="n">
        <v>0.72</v>
      </c>
      <c r="V25" t="n">
        <v>0.77</v>
      </c>
      <c r="W25" t="n">
        <v>1.15</v>
      </c>
      <c r="X25" t="n">
        <v>0.08</v>
      </c>
      <c r="Y25" t="n">
        <v>0.5</v>
      </c>
      <c r="Z25" t="n">
        <v>10</v>
      </c>
      <c r="AA25" t="n">
        <v>280.5699685691363</v>
      </c>
      <c r="AB25" t="n">
        <v>383.8882088697201</v>
      </c>
      <c r="AC25" t="n">
        <v>347.2504570056782</v>
      </c>
      <c r="AD25" t="n">
        <v>280569.9685691363</v>
      </c>
      <c r="AE25" t="n">
        <v>383888.2088697201</v>
      </c>
      <c r="AF25" t="n">
        <v>3.462971861439714e-06</v>
      </c>
      <c r="AG25" t="n">
        <v>9.166666666666666</v>
      </c>
      <c r="AH25" t="n">
        <v>347250.4570056783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7.0998</v>
      </c>
      <c r="E26" t="n">
        <v>14.08</v>
      </c>
      <c r="F26" t="n">
        <v>11.77</v>
      </c>
      <c r="G26" t="n">
        <v>141.22</v>
      </c>
      <c r="H26" t="n">
        <v>2.66</v>
      </c>
      <c r="I26" t="n">
        <v>5</v>
      </c>
      <c r="J26" t="n">
        <v>166.54</v>
      </c>
      <c r="K26" t="n">
        <v>46.47</v>
      </c>
      <c r="L26" t="n">
        <v>25</v>
      </c>
      <c r="M26" t="n">
        <v>1</v>
      </c>
      <c r="N26" t="n">
        <v>30.08</v>
      </c>
      <c r="O26" t="n">
        <v>20774.56</v>
      </c>
      <c r="P26" t="n">
        <v>107.9</v>
      </c>
      <c r="Q26" t="n">
        <v>194.63</v>
      </c>
      <c r="R26" t="n">
        <v>24.92</v>
      </c>
      <c r="S26" t="n">
        <v>17.82</v>
      </c>
      <c r="T26" t="n">
        <v>1397.1</v>
      </c>
      <c r="U26" t="n">
        <v>0.72</v>
      </c>
      <c r="V26" t="n">
        <v>0.77</v>
      </c>
      <c r="W26" t="n">
        <v>1.15</v>
      </c>
      <c r="X26" t="n">
        <v>0.08</v>
      </c>
      <c r="Y26" t="n">
        <v>0.5</v>
      </c>
      <c r="Z26" t="n">
        <v>10</v>
      </c>
      <c r="AA26" t="n">
        <v>280.5436836716696</v>
      </c>
      <c r="AB26" t="n">
        <v>383.8522447133984</v>
      </c>
      <c r="AC26" t="n">
        <v>347.2179252179599</v>
      </c>
      <c r="AD26" t="n">
        <v>280543.6836716696</v>
      </c>
      <c r="AE26" t="n">
        <v>383852.2447133984</v>
      </c>
      <c r="AF26" t="n">
        <v>3.461947876180978e-06</v>
      </c>
      <c r="AG26" t="n">
        <v>9.166666666666666</v>
      </c>
      <c r="AH26" t="n">
        <v>347217.9252179599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7.1006</v>
      </c>
      <c r="E27" t="n">
        <v>14.08</v>
      </c>
      <c r="F27" t="n">
        <v>11.77</v>
      </c>
      <c r="G27" t="n">
        <v>141.2</v>
      </c>
      <c r="H27" t="n">
        <v>2.74</v>
      </c>
      <c r="I27" t="n">
        <v>5</v>
      </c>
      <c r="J27" t="n">
        <v>167.99</v>
      </c>
      <c r="K27" t="n">
        <v>46.47</v>
      </c>
      <c r="L27" t="n">
        <v>26</v>
      </c>
      <c r="M27" t="n">
        <v>1</v>
      </c>
      <c r="N27" t="n">
        <v>30.52</v>
      </c>
      <c r="O27" t="n">
        <v>20952.87</v>
      </c>
      <c r="P27" t="n">
        <v>107.6</v>
      </c>
      <c r="Q27" t="n">
        <v>194.63</v>
      </c>
      <c r="R27" t="n">
        <v>24.84</v>
      </c>
      <c r="S27" t="n">
        <v>17.82</v>
      </c>
      <c r="T27" t="n">
        <v>1357.55</v>
      </c>
      <c r="U27" t="n">
        <v>0.72</v>
      </c>
      <c r="V27" t="n">
        <v>0.77</v>
      </c>
      <c r="W27" t="n">
        <v>1.15</v>
      </c>
      <c r="X27" t="n">
        <v>0.08</v>
      </c>
      <c r="Y27" t="n">
        <v>0.5</v>
      </c>
      <c r="Z27" t="n">
        <v>10</v>
      </c>
      <c r="AA27" t="n">
        <v>280.3003881585916</v>
      </c>
      <c r="AB27" t="n">
        <v>383.5193570589645</v>
      </c>
      <c r="AC27" t="n">
        <v>346.9168078940544</v>
      </c>
      <c r="AD27" t="n">
        <v>280300.3881585916</v>
      </c>
      <c r="AE27" t="n">
        <v>383519.3570589645</v>
      </c>
      <c r="AF27" t="n">
        <v>3.462337965803353e-06</v>
      </c>
      <c r="AG27" t="n">
        <v>9.166666666666666</v>
      </c>
      <c r="AH27" t="n">
        <v>346916.8078940545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7.102</v>
      </c>
      <c r="E28" t="n">
        <v>14.08</v>
      </c>
      <c r="F28" t="n">
        <v>11.76</v>
      </c>
      <c r="G28" t="n">
        <v>141.17</v>
      </c>
      <c r="H28" t="n">
        <v>2.82</v>
      </c>
      <c r="I28" t="n">
        <v>5</v>
      </c>
      <c r="J28" t="n">
        <v>169.44</v>
      </c>
      <c r="K28" t="n">
        <v>46.47</v>
      </c>
      <c r="L28" t="n">
        <v>27</v>
      </c>
      <c r="M28" t="n">
        <v>1</v>
      </c>
      <c r="N28" t="n">
        <v>30.97</v>
      </c>
      <c r="O28" t="n">
        <v>21131.78</v>
      </c>
      <c r="P28" t="n">
        <v>107.12</v>
      </c>
      <c r="Q28" t="n">
        <v>194.63</v>
      </c>
      <c r="R28" t="n">
        <v>24.74</v>
      </c>
      <c r="S28" t="n">
        <v>17.82</v>
      </c>
      <c r="T28" t="n">
        <v>1306.56</v>
      </c>
      <c r="U28" t="n">
        <v>0.72</v>
      </c>
      <c r="V28" t="n">
        <v>0.77</v>
      </c>
      <c r="W28" t="n">
        <v>1.15</v>
      </c>
      <c r="X28" t="n">
        <v>0.08</v>
      </c>
      <c r="Y28" t="n">
        <v>0.5</v>
      </c>
      <c r="Z28" t="n">
        <v>10</v>
      </c>
      <c r="AA28" t="n">
        <v>279.878665428118</v>
      </c>
      <c r="AB28" t="n">
        <v>382.9423374140367</v>
      </c>
      <c r="AC28" t="n">
        <v>346.3948581941864</v>
      </c>
      <c r="AD28" t="n">
        <v>279878.665428118</v>
      </c>
      <c r="AE28" t="n">
        <v>382942.3374140367</v>
      </c>
      <c r="AF28" t="n">
        <v>3.463020622642511e-06</v>
      </c>
      <c r="AG28" t="n">
        <v>9.166666666666666</v>
      </c>
      <c r="AH28" t="n">
        <v>346394.8581941865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7.1265</v>
      </c>
      <c r="E29" t="n">
        <v>14.03</v>
      </c>
      <c r="F29" t="n">
        <v>11.74</v>
      </c>
      <c r="G29" t="n">
        <v>176.15</v>
      </c>
      <c r="H29" t="n">
        <v>2.9</v>
      </c>
      <c r="I29" t="n">
        <v>4</v>
      </c>
      <c r="J29" t="n">
        <v>170.9</v>
      </c>
      <c r="K29" t="n">
        <v>46.47</v>
      </c>
      <c r="L29" t="n">
        <v>28</v>
      </c>
      <c r="M29" t="n">
        <v>0</v>
      </c>
      <c r="N29" t="n">
        <v>31.43</v>
      </c>
      <c r="O29" t="n">
        <v>21311.32</v>
      </c>
      <c r="P29" t="n">
        <v>107.68</v>
      </c>
      <c r="Q29" t="n">
        <v>194.63</v>
      </c>
      <c r="R29" t="n">
        <v>24.11</v>
      </c>
      <c r="S29" t="n">
        <v>17.82</v>
      </c>
      <c r="T29" t="n">
        <v>996.25</v>
      </c>
      <c r="U29" t="n">
        <v>0.74</v>
      </c>
      <c r="V29" t="n">
        <v>0.77</v>
      </c>
      <c r="W29" t="n">
        <v>1.14</v>
      </c>
      <c r="X29" t="n">
        <v>0.06</v>
      </c>
      <c r="Y29" t="n">
        <v>0.5</v>
      </c>
      <c r="Z29" t="n">
        <v>10</v>
      </c>
      <c r="AA29" t="n">
        <v>279.8395919217534</v>
      </c>
      <c r="AB29" t="n">
        <v>382.8888753188272</v>
      </c>
      <c r="AC29" t="n">
        <v>346.3464984463091</v>
      </c>
      <c r="AD29" t="n">
        <v>279839.5919217534</v>
      </c>
      <c r="AE29" t="n">
        <v>382888.8753188272</v>
      </c>
      <c r="AF29" t="n">
        <v>3.474967117327775e-06</v>
      </c>
      <c r="AG29" t="n">
        <v>9.134114583333334</v>
      </c>
      <c r="AH29" t="n">
        <v>346346.4984463091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4.9711</v>
      </c>
      <c r="E2" t="n">
        <v>20.12</v>
      </c>
      <c r="F2" t="n">
        <v>14.14</v>
      </c>
      <c r="G2" t="n">
        <v>7.01</v>
      </c>
      <c r="H2" t="n">
        <v>0.12</v>
      </c>
      <c r="I2" t="n">
        <v>121</v>
      </c>
      <c r="J2" t="n">
        <v>150.44</v>
      </c>
      <c r="K2" t="n">
        <v>49.1</v>
      </c>
      <c r="L2" t="n">
        <v>1</v>
      </c>
      <c r="M2" t="n">
        <v>119</v>
      </c>
      <c r="N2" t="n">
        <v>25.34</v>
      </c>
      <c r="O2" t="n">
        <v>18787.76</v>
      </c>
      <c r="P2" t="n">
        <v>167.15</v>
      </c>
      <c r="Q2" t="n">
        <v>194.65</v>
      </c>
      <c r="R2" t="n">
        <v>99.25</v>
      </c>
      <c r="S2" t="n">
        <v>17.82</v>
      </c>
      <c r="T2" t="n">
        <v>37980.99</v>
      </c>
      <c r="U2" t="n">
        <v>0.18</v>
      </c>
      <c r="V2" t="n">
        <v>0.64</v>
      </c>
      <c r="W2" t="n">
        <v>1.32</v>
      </c>
      <c r="X2" t="n">
        <v>2.45</v>
      </c>
      <c r="Y2" t="n">
        <v>0.5</v>
      </c>
      <c r="Z2" t="n">
        <v>10</v>
      </c>
      <c r="AA2" t="n">
        <v>483.9770551599573</v>
      </c>
      <c r="AB2" t="n">
        <v>662.1987584306106</v>
      </c>
      <c r="AC2" t="n">
        <v>598.9994383277869</v>
      </c>
      <c r="AD2" t="n">
        <v>483977.0551599573</v>
      </c>
      <c r="AE2" t="n">
        <v>662198.7584306106</v>
      </c>
      <c r="AF2" t="n">
        <v>2.329828209341712e-06</v>
      </c>
      <c r="AG2" t="n">
        <v>13.09895833333333</v>
      </c>
      <c r="AH2" t="n">
        <v>598999.438327787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5.9755</v>
      </c>
      <c r="E3" t="n">
        <v>16.74</v>
      </c>
      <c r="F3" t="n">
        <v>12.78</v>
      </c>
      <c r="G3" t="n">
        <v>13.94</v>
      </c>
      <c r="H3" t="n">
        <v>0.23</v>
      </c>
      <c r="I3" t="n">
        <v>55</v>
      </c>
      <c r="J3" t="n">
        <v>151.83</v>
      </c>
      <c r="K3" t="n">
        <v>49.1</v>
      </c>
      <c r="L3" t="n">
        <v>2</v>
      </c>
      <c r="M3" t="n">
        <v>53</v>
      </c>
      <c r="N3" t="n">
        <v>25.73</v>
      </c>
      <c r="O3" t="n">
        <v>18959.54</v>
      </c>
      <c r="P3" t="n">
        <v>150.26</v>
      </c>
      <c r="Q3" t="n">
        <v>194.63</v>
      </c>
      <c r="R3" t="n">
        <v>56.47</v>
      </c>
      <c r="S3" t="n">
        <v>17.82</v>
      </c>
      <c r="T3" t="n">
        <v>16923.7</v>
      </c>
      <c r="U3" t="n">
        <v>0.32</v>
      </c>
      <c r="V3" t="n">
        <v>0.71</v>
      </c>
      <c r="W3" t="n">
        <v>1.22</v>
      </c>
      <c r="X3" t="n">
        <v>1.09</v>
      </c>
      <c r="Y3" t="n">
        <v>0.5</v>
      </c>
      <c r="Z3" t="n">
        <v>10</v>
      </c>
      <c r="AA3" t="n">
        <v>386.3283579345204</v>
      </c>
      <c r="AB3" t="n">
        <v>528.5915029302865</v>
      </c>
      <c r="AC3" t="n">
        <v>478.1434717734532</v>
      </c>
      <c r="AD3" t="n">
        <v>386328.3579345204</v>
      </c>
      <c r="AE3" t="n">
        <v>528591.5029302866</v>
      </c>
      <c r="AF3" t="n">
        <v>2.800564958444087e-06</v>
      </c>
      <c r="AG3" t="n">
        <v>10.8984375</v>
      </c>
      <c r="AH3" t="n">
        <v>478143.4717734532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6.3381</v>
      </c>
      <c r="E4" t="n">
        <v>15.78</v>
      </c>
      <c r="F4" t="n">
        <v>12.4</v>
      </c>
      <c r="G4" t="n">
        <v>20.67</v>
      </c>
      <c r="H4" t="n">
        <v>0.35</v>
      </c>
      <c r="I4" t="n">
        <v>36</v>
      </c>
      <c r="J4" t="n">
        <v>153.23</v>
      </c>
      <c r="K4" t="n">
        <v>49.1</v>
      </c>
      <c r="L4" t="n">
        <v>3</v>
      </c>
      <c r="M4" t="n">
        <v>34</v>
      </c>
      <c r="N4" t="n">
        <v>26.13</v>
      </c>
      <c r="O4" t="n">
        <v>19131.85</v>
      </c>
      <c r="P4" t="n">
        <v>145.21</v>
      </c>
      <c r="Q4" t="n">
        <v>194.65</v>
      </c>
      <c r="R4" t="n">
        <v>44.48</v>
      </c>
      <c r="S4" t="n">
        <v>17.82</v>
      </c>
      <c r="T4" t="n">
        <v>11023.84</v>
      </c>
      <c r="U4" t="n">
        <v>0.4</v>
      </c>
      <c r="V4" t="n">
        <v>0.73</v>
      </c>
      <c r="W4" t="n">
        <v>1.2</v>
      </c>
      <c r="X4" t="n">
        <v>0.71</v>
      </c>
      <c r="Y4" t="n">
        <v>0.5</v>
      </c>
      <c r="Z4" t="n">
        <v>10</v>
      </c>
      <c r="AA4" t="n">
        <v>358.3246444930606</v>
      </c>
      <c r="AB4" t="n">
        <v>490.275586763037</v>
      </c>
      <c r="AC4" t="n">
        <v>443.4843728684798</v>
      </c>
      <c r="AD4" t="n">
        <v>358324.6444930606</v>
      </c>
      <c r="AE4" t="n">
        <v>490275.586763037</v>
      </c>
      <c r="AF4" t="n">
        <v>2.970506361495183e-06</v>
      </c>
      <c r="AG4" t="n">
        <v>10.2734375</v>
      </c>
      <c r="AH4" t="n">
        <v>443484.3728684798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6.5375</v>
      </c>
      <c r="E5" t="n">
        <v>15.3</v>
      </c>
      <c r="F5" t="n">
        <v>12.2</v>
      </c>
      <c r="G5" t="n">
        <v>27.1</v>
      </c>
      <c r="H5" t="n">
        <v>0.46</v>
      </c>
      <c r="I5" t="n">
        <v>27</v>
      </c>
      <c r="J5" t="n">
        <v>154.63</v>
      </c>
      <c r="K5" t="n">
        <v>49.1</v>
      </c>
      <c r="L5" t="n">
        <v>4</v>
      </c>
      <c r="M5" t="n">
        <v>25</v>
      </c>
      <c r="N5" t="n">
        <v>26.53</v>
      </c>
      <c r="O5" t="n">
        <v>19304.72</v>
      </c>
      <c r="P5" t="n">
        <v>142.03</v>
      </c>
      <c r="Q5" t="n">
        <v>194.63</v>
      </c>
      <c r="R5" t="n">
        <v>38.36</v>
      </c>
      <c r="S5" t="n">
        <v>17.82</v>
      </c>
      <c r="T5" t="n">
        <v>8009.36</v>
      </c>
      <c r="U5" t="n">
        <v>0.46</v>
      </c>
      <c r="V5" t="n">
        <v>0.74</v>
      </c>
      <c r="W5" t="n">
        <v>1.17</v>
      </c>
      <c r="X5" t="n">
        <v>0.51</v>
      </c>
      <c r="Y5" t="n">
        <v>0.5</v>
      </c>
      <c r="Z5" t="n">
        <v>10</v>
      </c>
      <c r="AA5" t="n">
        <v>349.62800591428</v>
      </c>
      <c r="AB5" t="n">
        <v>478.3764621909333</v>
      </c>
      <c r="AC5" t="n">
        <v>432.7208840450114</v>
      </c>
      <c r="AD5" t="n">
        <v>349628.00591428</v>
      </c>
      <c r="AE5" t="n">
        <v>478376.4621909333</v>
      </c>
      <c r="AF5" t="n">
        <v>3.063960072935858e-06</v>
      </c>
      <c r="AG5" t="n">
        <v>9.9609375</v>
      </c>
      <c r="AH5" t="n">
        <v>432720.8840450114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6.6432</v>
      </c>
      <c r="E6" t="n">
        <v>15.05</v>
      </c>
      <c r="F6" t="n">
        <v>12.1</v>
      </c>
      <c r="G6" t="n">
        <v>33.01</v>
      </c>
      <c r="H6" t="n">
        <v>0.57</v>
      </c>
      <c r="I6" t="n">
        <v>22</v>
      </c>
      <c r="J6" t="n">
        <v>156.03</v>
      </c>
      <c r="K6" t="n">
        <v>49.1</v>
      </c>
      <c r="L6" t="n">
        <v>5</v>
      </c>
      <c r="M6" t="n">
        <v>20</v>
      </c>
      <c r="N6" t="n">
        <v>26.94</v>
      </c>
      <c r="O6" t="n">
        <v>19478.15</v>
      </c>
      <c r="P6" t="n">
        <v>140.28</v>
      </c>
      <c r="Q6" t="n">
        <v>194.63</v>
      </c>
      <c r="R6" t="n">
        <v>35.32</v>
      </c>
      <c r="S6" t="n">
        <v>17.82</v>
      </c>
      <c r="T6" t="n">
        <v>6513.81</v>
      </c>
      <c r="U6" t="n">
        <v>0.5</v>
      </c>
      <c r="V6" t="n">
        <v>0.75</v>
      </c>
      <c r="W6" t="n">
        <v>1.17</v>
      </c>
      <c r="X6" t="n">
        <v>0.42</v>
      </c>
      <c r="Y6" t="n">
        <v>0.5</v>
      </c>
      <c r="Z6" t="n">
        <v>10</v>
      </c>
      <c r="AA6" t="n">
        <v>333.8089571646359</v>
      </c>
      <c r="AB6" t="n">
        <v>456.7321418044938</v>
      </c>
      <c r="AC6" t="n">
        <v>413.1422672182593</v>
      </c>
      <c r="AD6" t="n">
        <v>333808.9571646359</v>
      </c>
      <c r="AE6" t="n">
        <v>456732.1418044938</v>
      </c>
      <c r="AF6" t="n">
        <v>3.113498976141873e-06</v>
      </c>
      <c r="AG6" t="n">
        <v>9.798177083333334</v>
      </c>
      <c r="AH6" t="n">
        <v>413142.2672182593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6.742</v>
      </c>
      <c r="E7" t="n">
        <v>14.83</v>
      </c>
      <c r="F7" t="n">
        <v>12.01</v>
      </c>
      <c r="G7" t="n">
        <v>40.02</v>
      </c>
      <c r="H7" t="n">
        <v>0.67</v>
      </c>
      <c r="I7" t="n">
        <v>18</v>
      </c>
      <c r="J7" t="n">
        <v>157.44</v>
      </c>
      <c r="K7" t="n">
        <v>49.1</v>
      </c>
      <c r="L7" t="n">
        <v>6</v>
      </c>
      <c r="M7" t="n">
        <v>16</v>
      </c>
      <c r="N7" t="n">
        <v>27.35</v>
      </c>
      <c r="O7" t="n">
        <v>19652.13</v>
      </c>
      <c r="P7" t="n">
        <v>138.62</v>
      </c>
      <c r="Q7" t="n">
        <v>194.63</v>
      </c>
      <c r="R7" t="n">
        <v>32.39</v>
      </c>
      <c r="S7" t="n">
        <v>17.82</v>
      </c>
      <c r="T7" t="n">
        <v>5066.14</v>
      </c>
      <c r="U7" t="n">
        <v>0.55</v>
      </c>
      <c r="V7" t="n">
        <v>0.76</v>
      </c>
      <c r="W7" t="n">
        <v>1.16</v>
      </c>
      <c r="X7" t="n">
        <v>0.32</v>
      </c>
      <c r="Y7" t="n">
        <v>0.5</v>
      </c>
      <c r="Z7" t="n">
        <v>10</v>
      </c>
      <c r="AA7" t="n">
        <v>329.8641048585149</v>
      </c>
      <c r="AB7" t="n">
        <v>451.334620844658</v>
      </c>
      <c r="AC7" t="n">
        <v>408.259878083362</v>
      </c>
      <c r="AD7" t="n">
        <v>329864.1048585149</v>
      </c>
      <c r="AE7" t="n">
        <v>451334.6208446581</v>
      </c>
      <c r="AF7" t="n">
        <v>3.159804024739359e-06</v>
      </c>
      <c r="AG7" t="n">
        <v>9.654947916666666</v>
      </c>
      <c r="AH7" t="n">
        <v>408259.878083362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6.7714</v>
      </c>
      <c r="E8" t="n">
        <v>14.77</v>
      </c>
      <c r="F8" t="n">
        <v>12</v>
      </c>
      <c r="G8" t="n">
        <v>45.01</v>
      </c>
      <c r="H8" t="n">
        <v>0.78</v>
      </c>
      <c r="I8" t="n">
        <v>16</v>
      </c>
      <c r="J8" t="n">
        <v>158.86</v>
      </c>
      <c r="K8" t="n">
        <v>49.1</v>
      </c>
      <c r="L8" t="n">
        <v>7</v>
      </c>
      <c r="M8" t="n">
        <v>14</v>
      </c>
      <c r="N8" t="n">
        <v>27.77</v>
      </c>
      <c r="O8" t="n">
        <v>19826.68</v>
      </c>
      <c r="P8" t="n">
        <v>137.85</v>
      </c>
      <c r="Q8" t="n">
        <v>194.64</v>
      </c>
      <c r="R8" t="n">
        <v>32.29</v>
      </c>
      <c r="S8" t="n">
        <v>17.82</v>
      </c>
      <c r="T8" t="n">
        <v>5025.72</v>
      </c>
      <c r="U8" t="n">
        <v>0.55</v>
      </c>
      <c r="V8" t="n">
        <v>0.76</v>
      </c>
      <c r="W8" t="n">
        <v>1.16</v>
      </c>
      <c r="X8" t="n">
        <v>0.32</v>
      </c>
      <c r="Y8" t="n">
        <v>0.5</v>
      </c>
      <c r="Z8" t="n">
        <v>10</v>
      </c>
      <c r="AA8" t="n">
        <v>328.5476184910314</v>
      </c>
      <c r="AB8" t="n">
        <v>449.5333461173876</v>
      </c>
      <c r="AC8" t="n">
        <v>406.6305144879572</v>
      </c>
      <c r="AD8" t="n">
        <v>328547.6184910313</v>
      </c>
      <c r="AE8" t="n">
        <v>449533.3461173876</v>
      </c>
      <c r="AF8" t="n">
        <v>3.173583057419177e-06</v>
      </c>
      <c r="AG8" t="n">
        <v>9.615885416666666</v>
      </c>
      <c r="AH8" t="n">
        <v>406630.5144879572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6.8253</v>
      </c>
      <c r="E9" t="n">
        <v>14.65</v>
      </c>
      <c r="F9" t="n">
        <v>11.95</v>
      </c>
      <c r="G9" t="n">
        <v>51.2</v>
      </c>
      <c r="H9" t="n">
        <v>0.88</v>
      </c>
      <c r="I9" t="n">
        <v>14</v>
      </c>
      <c r="J9" t="n">
        <v>160.28</v>
      </c>
      <c r="K9" t="n">
        <v>49.1</v>
      </c>
      <c r="L9" t="n">
        <v>8</v>
      </c>
      <c r="M9" t="n">
        <v>12</v>
      </c>
      <c r="N9" t="n">
        <v>28.19</v>
      </c>
      <c r="O9" t="n">
        <v>20001.93</v>
      </c>
      <c r="P9" t="n">
        <v>136.59</v>
      </c>
      <c r="Q9" t="n">
        <v>194.63</v>
      </c>
      <c r="R9" t="n">
        <v>30.48</v>
      </c>
      <c r="S9" t="n">
        <v>17.82</v>
      </c>
      <c r="T9" t="n">
        <v>4131.07</v>
      </c>
      <c r="U9" t="n">
        <v>0.58</v>
      </c>
      <c r="V9" t="n">
        <v>0.76</v>
      </c>
      <c r="W9" t="n">
        <v>1.16</v>
      </c>
      <c r="X9" t="n">
        <v>0.26</v>
      </c>
      <c r="Y9" t="n">
        <v>0.5</v>
      </c>
      <c r="Z9" t="n">
        <v>10</v>
      </c>
      <c r="AA9" t="n">
        <v>326.1777321378066</v>
      </c>
      <c r="AB9" t="n">
        <v>446.2907630568985</v>
      </c>
      <c r="AC9" t="n">
        <v>403.6973990037674</v>
      </c>
      <c r="AD9" t="n">
        <v>326177.7321378066</v>
      </c>
      <c r="AE9" t="n">
        <v>446290.7630568985</v>
      </c>
      <c r="AF9" t="n">
        <v>3.198844617332178e-06</v>
      </c>
      <c r="AG9" t="n">
        <v>9.537760416666666</v>
      </c>
      <c r="AH9" t="n">
        <v>403697.3990037674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6.8681</v>
      </c>
      <c r="E10" t="n">
        <v>14.56</v>
      </c>
      <c r="F10" t="n">
        <v>11.92</v>
      </c>
      <c r="G10" t="n">
        <v>59.58</v>
      </c>
      <c r="H10" t="n">
        <v>0.99</v>
      </c>
      <c r="I10" t="n">
        <v>12</v>
      </c>
      <c r="J10" t="n">
        <v>161.71</v>
      </c>
      <c r="K10" t="n">
        <v>49.1</v>
      </c>
      <c r="L10" t="n">
        <v>9</v>
      </c>
      <c r="M10" t="n">
        <v>10</v>
      </c>
      <c r="N10" t="n">
        <v>28.61</v>
      </c>
      <c r="O10" t="n">
        <v>20177.64</v>
      </c>
      <c r="P10" t="n">
        <v>135.72</v>
      </c>
      <c r="Q10" t="n">
        <v>194.63</v>
      </c>
      <c r="R10" t="n">
        <v>29.62</v>
      </c>
      <c r="S10" t="n">
        <v>17.82</v>
      </c>
      <c r="T10" t="n">
        <v>3712.19</v>
      </c>
      <c r="U10" t="n">
        <v>0.6</v>
      </c>
      <c r="V10" t="n">
        <v>0.76</v>
      </c>
      <c r="W10" t="n">
        <v>1.16</v>
      </c>
      <c r="X10" t="n">
        <v>0.23</v>
      </c>
      <c r="Y10" t="n">
        <v>0.5</v>
      </c>
      <c r="Z10" t="n">
        <v>10</v>
      </c>
      <c r="AA10" t="n">
        <v>324.2877079916114</v>
      </c>
      <c r="AB10" t="n">
        <v>443.7047486380937</v>
      </c>
      <c r="AC10" t="n">
        <v>401.3581901715992</v>
      </c>
      <c r="AD10" t="n">
        <v>324287.7079916114</v>
      </c>
      <c r="AE10" t="n">
        <v>443704.7486380937</v>
      </c>
      <c r="AF10" t="n">
        <v>3.218903889396676e-06</v>
      </c>
      <c r="AG10" t="n">
        <v>9.479166666666666</v>
      </c>
      <c r="AH10" t="n">
        <v>401358.1901715992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6.9009</v>
      </c>
      <c r="E11" t="n">
        <v>14.49</v>
      </c>
      <c r="F11" t="n">
        <v>11.88</v>
      </c>
      <c r="G11" t="n">
        <v>64.79000000000001</v>
      </c>
      <c r="H11" t="n">
        <v>1.09</v>
      </c>
      <c r="I11" t="n">
        <v>11</v>
      </c>
      <c r="J11" t="n">
        <v>163.13</v>
      </c>
      <c r="K11" t="n">
        <v>49.1</v>
      </c>
      <c r="L11" t="n">
        <v>10</v>
      </c>
      <c r="M11" t="n">
        <v>9</v>
      </c>
      <c r="N11" t="n">
        <v>29.04</v>
      </c>
      <c r="O11" t="n">
        <v>20353.94</v>
      </c>
      <c r="P11" t="n">
        <v>134.34</v>
      </c>
      <c r="Q11" t="n">
        <v>194.63</v>
      </c>
      <c r="R11" t="n">
        <v>28.36</v>
      </c>
      <c r="S11" t="n">
        <v>17.82</v>
      </c>
      <c r="T11" t="n">
        <v>3086.16</v>
      </c>
      <c r="U11" t="n">
        <v>0.63</v>
      </c>
      <c r="V11" t="n">
        <v>0.76</v>
      </c>
      <c r="W11" t="n">
        <v>1.15</v>
      </c>
      <c r="X11" t="n">
        <v>0.19</v>
      </c>
      <c r="Y11" t="n">
        <v>0.5</v>
      </c>
      <c r="Z11" t="n">
        <v>10</v>
      </c>
      <c r="AA11" t="n">
        <v>322.3652810058163</v>
      </c>
      <c r="AB11" t="n">
        <v>441.0743992246358</v>
      </c>
      <c r="AC11" t="n">
        <v>398.9788776144432</v>
      </c>
      <c r="AD11" t="n">
        <v>322365.2810058162</v>
      </c>
      <c r="AE11" t="n">
        <v>441074.3992246359</v>
      </c>
      <c r="AF11" t="n">
        <v>3.234276415651711e-06</v>
      </c>
      <c r="AG11" t="n">
        <v>9.43359375</v>
      </c>
      <c r="AH11" t="n">
        <v>398978.8776144432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6.9192</v>
      </c>
      <c r="E12" t="n">
        <v>14.45</v>
      </c>
      <c r="F12" t="n">
        <v>11.87</v>
      </c>
      <c r="G12" t="n">
        <v>71.22</v>
      </c>
      <c r="H12" t="n">
        <v>1.18</v>
      </c>
      <c r="I12" t="n">
        <v>10</v>
      </c>
      <c r="J12" t="n">
        <v>164.57</v>
      </c>
      <c r="K12" t="n">
        <v>49.1</v>
      </c>
      <c r="L12" t="n">
        <v>11</v>
      </c>
      <c r="M12" t="n">
        <v>8</v>
      </c>
      <c r="N12" t="n">
        <v>29.47</v>
      </c>
      <c r="O12" t="n">
        <v>20530.82</v>
      </c>
      <c r="P12" t="n">
        <v>133.42</v>
      </c>
      <c r="Q12" t="n">
        <v>194.63</v>
      </c>
      <c r="R12" t="n">
        <v>28.05</v>
      </c>
      <c r="S12" t="n">
        <v>17.82</v>
      </c>
      <c r="T12" t="n">
        <v>2937.32</v>
      </c>
      <c r="U12" t="n">
        <v>0.64</v>
      </c>
      <c r="V12" t="n">
        <v>0.76</v>
      </c>
      <c r="W12" t="n">
        <v>1.16</v>
      </c>
      <c r="X12" t="n">
        <v>0.18</v>
      </c>
      <c r="Y12" t="n">
        <v>0.5</v>
      </c>
      <c r="Z12" t="n">
        <v>10</v>
      </c>
      <c r="AA12" t="n">
        <v>321.2235487927312</v>
      </c>
      <c r="AB12" t="n">
        <v>439.5122308410225</v>
      </c>
      <c r="AC12" t="n">
        <v>397.5658003888448</v>
      </c>
      <c r="AD12" t="n">
        <v>321223.5487927311</v>
      </c>
      <c r="AE12" t="n">
        <v>439512.2308410225</v>
      </c>
      <c r="AF12" t="n">
        <v>3.242853160483027e-06</v>
      </c>
      <c r="AG12" t="n">
        <v>9.407552083333334</v>
      </c>
      <c r="AH12" t="n">
        <v>397565.8003888448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6.9451</v>
      </c>
      <c r="E13" t="n">
        <v>14.4</v>
      </c>
      <c r="F13" t="n">
        <v>11.85</v>
      </c>
      <c r="G13" t="n">
        <v>78.98</v>
      </c>
      <c r="H13" t="n">
        <v>1.28</v>
      </c>
      <c r="I13" t="n">
        <v>9</v>
      </c>
      <c r="J13" t="n">
        <v>166.01</v>
      </c>
      <c r="K13" t="n">
        <v>49.1</v>
      </c>
      <c r="L13" t="n">
        <v>12</v>
      </c>
      <c r="M13" t="n">
        <v>7</v>
      </c>
      <c r="N13" t="n">
        <v>29.91</v>
      </c>
      <c r="O13" t="n">
        <v>20708.3</v>
      </c>
      <c r="P13" t="n">
        <v>132.59</v>
      </c>
      <c r="Q13" t="n">
        <v>194.63</v>
      </c>
      <c r="R13" t="n">
        <v>27.35</v>
      </c>
      <c r="S13" t="n">
        <v>17.82</v>
      </c>
      <c r="T13" t="n">
        <v>2595.36</v>
      </c>
      <c r="U13" t="n">
        <v>0.65</v>
      </c>
      <c r="V13" t="n">
        <v>0.77</v>
      </c>
      <c r="W13" t="n">
        <v>1.15</v>
      </c>
      <c r="X13" t="n">
        <v>0.16</v>
      </c>
      <c r="Y13" t="n">
        <v>0.5</v>
      </c>
      <c r="Z13" t="n">
        <v>10</v>
      </c>
      <c r="AA13" t="n">
        <v>319.9684789511263</v>
      </c>
      <c r="AB13" t="n">
        <v>437.7949889139652</v>
      </c>
      <c r="AC13" t="n">
        <v>396.0124496211416</v>
      </c>
      <c r="AD13" t="n">
        <v>319968.4789511263</v>
      </c>
      <c r="AE13" t="n">
        <v>437794.9889139652</v>
      </c>
      <c r="AF13" t="n">
        <v>3.254991832129534e-06</v>
      </c>
      <c r="AG13" t="n">
        <v>9.375</v>
      </c>
      <c r="AH13" t="n">
        <v>396012.4496211417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6.9432</v>
      </c>
      <c r="E14" t="n">
        <v>14.4</v>
      </c>
      <c r="F14" t="n">
        <v>11.85</v>
      </c>
      <c r="G14" t="n">
        <v>79.01000000000001</v>
      </c>
      <c r="H14" t="n">
        <v>1.38</v>
      </c>
      <c r="I14" t="n">
        <v>9</v>
      </c>
      <c r="J14" t="n">
        <v>167.45</v>
      </c>
      <c r="K14" t="n">
        <v>49.1</v>
      </c>
      <c r="L14" t="n">
        <v>13</v>
      </c>
      <c r="M14" t="n">
        <v>7</v>
      </c>
      <c r="N14" t="n">
        <v>30.36</v>
      </c>
      <c r="O14" t="n">
        <v>20886.38</v>
      </c>
      <c r="P14" t="n">
        <v>132.43</v>
      </c>
      <c r="Q14" t="n">
        <v>194.63</v>
      </c>
      <c r="R14" t="n">
        <v>27.68</v>
      </c>
      <c r="S14" t="n">
        <v>17.82</v>
      </c>
      <c r="T14" t="n">
        <v>2758.82</v>
      </c>
      <c r="U14" t="n">
        <v>0.64</v>
      </c>
      <c r="V14" t="n">
        <v>0.77</v>
      </c>
      <c r="W14" t="n">
        <v>1.15</v>
      </c>
      <c r="X14" t="n">
        <v>0.16</v>
      </c>
      <c r="Y14" t="n">
        <v>0.5</v>
      </c>
      <c r="Z14" t="n">
        <v>10</v>
      </c>
      <c r="AA14" t="n">
        <v>319.8822430759741</v>
      </c>
      <c r="AB14" t="n">
        <v>437.6769971851238</v>
      </c>
      <c r="AC14" t="n">
        <v>395.9057188572984</v>
      </c>
      <c r="AD14" t="n">
        <v>319882.2430759742</v>
      </c>
      <c r="AE14" t="n">
        <v>437676.9971851237</v>
      </c>
      <c r="AF14" t="n">
        <v>3.254101350425736e-06</v>
      </c>
      <c r="AG14" t="n">
        <v>9.375</v>
      </c>
      <c r="AH14" t="n">
        <v>395905.7188572984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6.9767</v>
      </c>
      <c r="E15" t="n">
        <v>14.33</v>
      </c>
      <c r="F15" t="n">
        <v>11.81</v>
      </c>
      <c r="G15" t="n">
        <v>88.59</v>
      </c>
      <c r="H15" t="n">
        <v>1.47</v>
      </c>
      <c r="I15" t="n">
        <v>8</v>
      </c>
      <c r="J15" t="n">
        <v>168.9</v>
      </c>
      <c r="K15" t="n">
        <v>49.1</v>
      </c>
      <c r="L15" t="n">
        <v>14</v>
      </c>
      <c r="M15" t="n">
        <v>6</v>
      </c>
      <c r="N15" t="n">
        <v>30.81</v>
      </c>
      <c r="O15" t="n">
        <v>21065.06</v>
      </c>
      <c r="P15" t="n">
        <v>130.96</v>
      </c>
      <c r="Q15" t="n">
        <v>194.63</v>
      </c>
      <c r="R15" t="n">
        <v>26.43</v>
      </c>
      <c r="S15" t="n">
        <v>17.82</v>
      </c>
      <c r="T15" t="n">
        <v>2138.31</v>
      </c>
      <c r="U15" t="n">
        <v>0.67</v>
      </c>
      <c r="V15" t="n">
        <v>0.77</v>
      </c>
      <c r="W15" t="n">
        <v>1.14</v>
      </c>
      <c r="X15" t="n">
        <v>0.13</v>
      </c>
      <c r="Y15" t="n">
        <v>0.5</v>
      </c>
      <c r="Z15" t="n">
        <v>10</v>
      </c>
      <c r="AA15" t="n">
        <v>317.9168598725395</v>
      </c>
      <c r="AB15" t="n">
        <v>434.987873179597</v>
      </c>
      <c r="AC15" t="n">
        <v>393.47324107265</v>
      </c>
      <c r="AD15" t="n">
        <v>317916.8598725395</v>
      </c>
      <c r="AE15" t="n">
        <v>434987.873179597</v>
      </c>
      <c r="AF15" t="n">
        <v>3.269801948887435e-06</v>
      </c>
      <c r="AG15" t="n">
        <v>9.329427083333334</v>
      </c>
      <c r="AH15" t="n">
        <v>393473.24107265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6.9724</v>
      </c>
      <c r="E16" t="n">
        <v>14.34</v>
      </c>
      <c r="F16" t="n">
        <v>11.82</v>
      </c>
      <c r="G16" t="n">
        <v>88.66</v>
      </c>
      <c r="H16" t="n">
        <v>1.56</v>
      </c>
      <c r="I16" t="n">
        <v>8</v>
      </c>
      <c r="J16" t="n">
        <v>170.35</v>
      </c>
      <c r="K16" t="n">
        <v>49.1</v>
      </c>
      <c r="L16" t="n">
        <v>15</v>
      </c>
      <c r="M16" t="n">
        <v>6</v>
      </c>
      <c r="N16" t="n">
        <v>31.26</v>
      </c>
      <c r="O16" t="n">
        <v>21244.37</v>
      </c>
      <c r="P16" t="n">
        <v>130.37</v>
      </c>
      <c r="Q16" t="n">
        <v>194.63</v>
      </c>
      <c r="R16" t="n">
        <v>26.63</v>
      </c>
      <c r="S16" t="n">
        <v>17.82</v>
      </c>
      <c r="T16" t="n">
        <v>2236.66</v>
      </c>
      <c r="U16" t="n">
        <v>0.67</v>
      </c>
      <c r="V16" t="n">
        <v>0.77</v>
      </c>
      <c r="W16" t="n">
        <v>1.15</v>
      </c>
      <c r="X16" t="n">
        <v>0.13</v>
      </c>
      <c r="Y16" t="n">
        <v>0.5</v>
      </c>
      <c r="Z16" t="n">
        <v>10</v>
      </c>
      <c r="AA16" t="n">
        <v>317.5763621392033</v>
      </c>
      <c r="AB16" t="n">
        <v>434.5219891591464</v>
      </c>
      <c r="AC16" t="n">
        <v>393.0518203692388</v>
      </c>
      <c r="AD16" t="n">
        <v>317576.3621392033</v>
      </c>
      <c r="AE16" t="n">
        <v>434521.9891591464</v>
      </c>
      <c r="AF16" t="n">
        <v>3.267786648189366e-06</v>
      </c>
      <c r="AG16" t="n">
        <v>9.3359375</v>
      </c>
      <c r="AH16" t="n">
        <v>393051.8203692388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6.9972</v>
      </c>
      <c r="E17" t="n">
        <v>14.29</v>
      </c>
      <c r="F17" t="n">
        <v>11.8</v>
      </c>
      <c r="G17" t="n">
        <v>101.15</v>
      </c>
      <c r="H17" t="n">
        <v>1.65</v>
      </c>
      <c r="I17" t="n">
        <v>7</v>
      </c>
      <c r="J17" t="n">
        <v>171.81</v>
      </c>
      <c r="K17" t="n">
        <v>49.1</v>
      </c>
      <c r="L17" t="n">
        <v>16</v>
      </c>
      <c r="M17" t="n">
        <v>5</v>
      </c>
      <c r="N17" t="n">
        <v>31.72</v>
      </c>
      <c r="O17" t="n">
        <v>21424.29</v>
      </c>
      <c r="P17" t="n">
        <v>129.86</v>
      </c>
      <c r="Q17" t="n">
        <v>194.63</v>
      </c>
      <c r="R17" t="n">
        <v>26.05</v>
      </c>
      <c r="S17" t="n">
        <v>17.82</v>
      </c>
      <c r="T17" t="n">
        <v>1953.35</v>
      </c>
      <c r="U17" t="n">
        <v>0.68</v>
      </c>
      <c r="V17" t="n">
        <v>0.77</v>
      </c>
      <c r="W17" t="n">
        <v>1.14</v>
      </c>
      <c r="X17" t="n">
        <v>0.11</v>
      </c>
      <c r="Y17" t="n">
        <v>0.5</v>
      </c>
      <c r="Z17" t="n">
        <v>10</v>
      </c>
      <c r="AA17" t="n">
        <v>316.6151380456727</v>
      </c>
      <c r="AB17" t="n">
        <v>433.2067999481637</v>
      </c>
      <c r="AC17" t="n">
        <v>391.8621509706726</v>
      </c>
      <c r="AD17" t="n">
        <v>316615.1380456727</v>
      </c>
      <c r="AE17" t="n">
        <v>433206.7999481637</v>
      </c>
      <c r="AF17" t="n">
        <v>3.279409777796832e-06</v>
      </c>
      <c r="AG17" t="n">
        <v>9.303385416666666</v>
      </c>
      <c r="AH17" t="n">
        <v>391862.1509706726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6.9934</v>
      </c>
      <c r="E18" t="n">
        <v>14.3</v>
      </c>
      <c r="F18" t="n">
        <v>11.81</v>
      </c>
      <c r="G18" t="n">
        <v>101.22</v>
      </c>
      <c r="H18" t="n">
        <v>1.74</v>
      </c>
      <c r="I18" t="n">
        <v>7</v>
      </c>
      <c r="J18" t="n">
        <v>173.28</v>
      </c>
      <c r="K18" t="n">
        <v>49.1</v>
      </c>
      <c r="L18" t="n">
        <v>17</v>
      </c>
      <c r="M18" t="n">
        <v>5</v>
      </c>
      <c r="N18" t="n">
        <v>32.18</v>
      </c>
      <c r="O18" t="n">
        <v>21604.83</v>
      </c>
      <c r="P18" t="n">
        <v>129.64</v>
      </c>
      <c r="Q18" t="n">
        <v>194.63</v>
      </c>
      <c r="R18" t="n">
        <v>26.19</v>
      </c>
      <c r="S18" t="n">
        <v>17.82</v>
      </c>
      <c r="T18" t="n">
        <v>2024.27</v>
      </c>
      <c r="U18" t="n">
        <v>0.68</v>
      </c>
      <c r="V18" t="n">
        <v>0.77</v>
      </c>
      <c r="W18" t="n">
        <v>1.15</v>
      </c>
      <c r="X18" t="n">
        <v>0.12</v>
      </c>
      <c r="Y18" t="n">
        <v>0.5</v>
      </c>
      <c r="Z18" t="n">
        <v>10</v>
      </c>
      <c r="AA18" t="n">
        <v>316.5527862572715</v>
      </c>
      <c r="AB18" t="n">
        <v>433.1214874805064</v>
      </c>
      <c r="AC18" t="n">
        <v>391.7849806051918</v>
      </c>
      <c r="AD18" t="n">
        <v>316552.7862572715</v>
      </c>
      <c r="AE18" t="n">
        <v>433121.4874805064</v>
      </c>
      <c r="AF18" t="n">
        <v>3.277628814389237e-06</v>
      </c>
      <c r="AG18" t="n">
        <v>9.309895833333334</v>
      </c>
      <c r="AH18" t="n">
        <v>391784.9806051918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6.9953</v>
      </c>
      <c r="E19" t="n">
        <v>14.3</v>
      </c>
      <c r="F19" t="n">
        <v>11.8</v>
      </c>
      <c r="G19" t="n">
        <v>101.19</v>
      </c>
      <c r="H19" t="n">
        <v>1.83</v>
      </c>
      <c r="I19" t="n">
        <v>7</v>
      </c>
      <c r="J19" t="n">
        <v>174.75</v>
      </c>
      <c r="K19" t="n">
        <v>49.1</v>
      </c>
      <c r="L19" t="n">
        <v>18</v>
      </c>
      <c r="M19" t="n">
        <v>5</v>
      </c>
      <c r="N19" t="n">
        <v>32.65</v>
      </c>
      <c r="O19" t="n">
        <v>21786.02</v>
      </c>
      <c r="P19" t="n">
        <v>128.22</v>
      </c>
      <c r="Q19" t="n">
        <v>194.63</v>
      </c>
      <c r="R19" t="n">
        <v>26.08</v>
      </c>
      <c r="S19" t="n">
        <v>17.82</v>
      </c>
      <c r="T19" t="n">
        <v>1969.94</v>
      </c>
      <c r="U19" t="n">
        <v>0.68</v>
      </c>
      <c r="V19" t="n">
        <v>0.77</v>
      </c>
      <c r="W19" t="n">
        <v>1.15</v>
      </c>
      <c r="X19" t="n">
        <v>0.12</v>
      </c>
      <c r="Y19" t="n">
        <v>0.5</v>
      </c>
      <c r="Z19" t="n">
        <v>10</v>
      </c>
      <c r="AA19" t="n">
        <v>315.3772750583561</v>
      </c>
      <c r="AB19" t="n">
        <v>431.5131011982564</v>
      </c>
      <c r="AC19" t="n">
        <v>390.3300964523353</v>
      </c>
      <c r="AD19" t="n">
        <v>315377.2750583561</v>
      </c>
      <c r="AE19" t="n">
        <v>431513.1011982564</v>
      </c>
      <c r="AF19" t="n">
        <v>3.278519296093034e-06</v>
      </c>
      <c r="AG19" t="n">
        <v>9.309895833333334</v>
      </c>
      <c r="AH19" t="n">
        <v>390330.0964523354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7.0218</v>
      </c>
      <c r="E20" t="n">
        <v>14.24</v>
      </c>
      <c r="F20" t="n">
        <v>11.78</v>
      </c>
      <c r="G20" t="n">
        <v>117.82</v>
      </c>
      <c r="H20" t="n">
        <v>1.91</v>
      </c>
      <c r="I20" t="n">
        <v>6</v>
      </c>
      <c r="J20" t="n">
        <v>176.22</v>
      </c>
      <c r="K20" t="n">
        <v>49.1</v>
      </c>
      <c r="L20" t="n">
        <v>19</v>
      </c>
      <c r="M20" t="n">
        <v>4</v>
      </c>
      <c r="N20" t="n">
        <v>33.13</v>
      </c>
      <c r="O20" t="n">
        <v>21967.84</v>
      </c>
      <c r="P20" t="n">
        <v>127.56</v>
      </c>
      <c r="Q20" t="n">
        <v>194.63</v>
      </c>
      <c r="R20" t="n">
        <v>25.39</v>
      </c>
      <c r="S20" t="n">
        <v>17.82</v>
      </c>
      <c r="T20" t="n">
        <v>1626.86</v>
      </c>
      <c r="U20" t="n">
        <v>0.7</v>
      </c>
      <c r="V20" t="n">
        <v>0.77</v>
      </c>
      <c r="W20" t="n">
        <v>1.15</v>
      </c>
      <c r="X20" t="n">
        <v>0.1</v>
      </c>
      <c r="Y20" t="n">
        <v>0.5</v>
      </c>
      <c r="Z20" t="n">
        <v>10</v>
      </c>
      <c r="AA20" t="n">
        <v>314.2773916049047</v>
      </c>
      <c r="AB20" t="n">
        <v>430.0081921338108</v>
      </c>
      <c r="AC20" t="n">
        <v>388.9688137968473</v>
      </c>
      <c r="AD20" t="n">
        <v>314277.3916049047</v>
      </c>
      <c r="AE20" t="n">
        <v>430008.1921338108</v>
      </c>
      <c r="AF20" t="n">
        <v>3.290939172488109e-06</v>
      </c>
      <c r="AG20" t="n">
        <v>9.270833333333334</v>
      </c>
      <c r="AH20" t="n">
        <v>388968.8137968472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7.0245</v>
      </c>
      <c r="E21" t="n">
        <v>14.24</v>
      </c>
      <c r="F21" t="n">
        <v>11.78</v>
      </c>
      <c r="G21" t="n">
        <v>117.76</v>
      </c>
      <c r="H21" t="n">
        <v>2</v>
      </c>
      <c r="I21" t="n">
        <v>6</v>
      </c>
      <c r="J21" t="n">
        <v>177.7</v>
      </c>
      <c r="K21" t="n">
        <v>49.1</v>
      </c>
      <c r="L21" t="n">
        <v>20</v>
      </c>
      <c r="M21" t="n">
        <v>4</v>
      </c>
      <c r="N21" t="n">
        <v>33.61</v>
      </c>
      <c r="O21" t="n">
        <v>22150.3</v>
      </c>
      <c r="P21" t="n">
        <v>127.49</v>
      </c>
      <c r="Q21" t="n">
        <v>194.63</v>
      </c>
      <c r="R21" t="n">
        <v>25.14</v>
      </c>
      <c r="S21" t="n">
        <v>17.82</v>
      </c>
      <c r="T21" t="n">
        <v>1505.29</v>
      </c>
      <c r="U21" t="n">
        <v>0.71</v>
      </c>
      <c r="V21" t="n">
        <v>0.77</v>
      </c>
      <c r="W21" t="n">
        <v>1.15</v>
      </c>
      <c r="X21" t="n">
        <v>0.09</v>
      </c>
      <c r="Y21" t="n">
        <v>0.5</v>
      </c>
      <c r="Z21" t="n">
        <v>10</v>
      </c>
      <c r="AA21" t="n">
        <v>314.1703318474629</v>
      </c>
      <c r="AB21" t="n">
        <v>429.8617082505359</v>
      </c>
      <c r="AC21" t="n">
        <v>388.8363101298007</v>
      </c>
      <c r="AD21" t="n">
        <v>314170.3318474629</v>
      </c>
      <c r="AE21" t="n">
        <v>429861.7082505359</v>
      </c>
      <c r="AF21" t="n">
        <v>3.292204593856663e-06</v>
      </c>
      <c r="AG21" t="n">
        <v>9.270833333333334</v>
      </c>
      <c r="AH21" t="n">
        <v>388836.3101298007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7.0222</v>
      </c>
      <c r="E22" t="n">
        <v>14.24</v>
      </c>
      <c r="F22" t="n">
        <v>11.78</v>
      </c>
      <c r="G22" t="n">
        <v>117.81</v>
      </c>
      <c r="H22" t="n">
        <v>2.08</v>
      </c>
      <c r="I22" t="n">
        <v>6</v>
      </c>
      <c r="J22" t="n">
        <v>179.18</v>
      </c>
      <c r="K22" t="n">
        <v>49.1</v>
      </c>
      <c r="L22" t="n">
        <v>21</v>
      </c>
      <c r="M22" t="n">
        <v>4</v>
      </c>
      <c r="N22" t="n">
        <v>34.09</v>
      </c>
      <c r="O22" t="n">
        <v>22333.43</v>
      </c>
      <c r="P22" t="n">
        <v>126.64</v>
      </c>
      <c r="Q22" t="n">
        <v>194.65</v>
      </c>
      <c r="R22" t="n">
        <v>25.41</v>
      </c>
      <c r="S22" t="n">
        <v>17.82</v>
      </c>
      <c r="T22" t="n">
        <v>1637.29</v>
      </c>
      <c r="U22" t="n">
        <v>0.7</v>
      </c>
      <c r="V22" t="n">
        <v>0.77</v>
      </c>
      <c r="W22" t="n">
        <v>1.14</v>
      </c>
      <c r="X22" t="n">
        <v>0.09</v>
      </c>
      <c r="Y22" t="n">
        <v>0.5</v>
      </c>
      <c r="Z22" t="n">
        <v>10</v>
      </c>
      <c r="AA22" t="n">
        <v>313.5565946642546</v>
      </c>
      <c r="AB22" t="n">
        <v>429.0219659602966</v>
      </c>
      <c r="AC22" t="n">
        <v>388.0767116651562</v>
      </c>
      <c r="AD22" t="n">
        <v>313556.5946642546</v>
      </c>
      <c r="AE22" t="n">
        <v>429021.9659602966</v>
      </c>
      <c r="AF22" t="n">
        <v>3.291126642320486e-06</v>
      </c>
      <c r="AG22" t="n">
        <v>9.270833333333334</v>
      </c>
      <c r="AH22" t="n">
        <v>388076.7116651562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7.0184</v>
      </c>
      <c r="E23" t="n">
        <v>14.25</v>
      </c>
      <c r="F23" t="n">
        <v>11.79</v>
      </c>
      <c r="G23" t="n">
        <v>117.89</v>
      </c>
      <c r="H23" t="n">
        <v>2.16</v>
      </c>
      <c r="I23" t="n">
        <v>6</v>
      </c>
      <c r="J23" t="n">
        <v>180.67</v>
      </c>
      <c r="K23" t="n">
        <v>49.1</v>
      </c>
      <c r="L23" t="n">
        <v>22</v>
      </c>
      <c r="M23" t="n">
        <v>4</v>
      </c>
      <c r="N23" t="n">
        <v>34.58</v>
      </c>
      <c r="O23" t="n">
        <v>22517.21</v>
      </c>
      <c r="P23" t="n">
        <v>125.29</v>
      </c>
      <c r="Q23" t="n">
        <v>194.63</v>
      </c>
      <c r="R23" t="n">
        <v>25.65</v>
      </c>
      <c r="S23" t="n">
        <v>17.82</v>
      </c>
      <c r="T23" t="n">
        <v>1756.22</v>
      </c>
      <c r="U23" t="n">
        <v>0.6899999999999999</v>
      </c>
      <c r="V23" t="n">
        <v>0.77</v>
      </c>
      <c r="W23" t="n">
        <v>1.14</v>
      </c>
      <c r="X23" t="n">
        <v>0.1</v>
      </c>
      <c r="Y23" t="n">
        <v>0.5</v>
      </c>
      <c r="Z23" t="n">
        <v>10</v>
      </c>
      <c r="AA23" t="n">
        <v>312.6166244940566</v>
      </c>
      <c r="AB23" t="n">
        <v>427.7358573048746</v>
      </c>
      <c r="AC23" t="n">
        <v>386.9133474147428</v>
      </c>
      <c r="AD23" t="n">
        <v>312616.6244940566</v>
      </c>
      <c r="AE23" t="n">
        <v>427735.8573048746</v>
      </c>
      <c r="AF23" t="n">
        <v>3.289345678912891e-06</v>
      </c>
      <c r="AG23" t="n">
        <v>9.27734375</v>
      </c>
      <c r="AH23" t="n">
        <v>386913.3474147427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7.0432</v>
      </c>
      <c r="E24" t="n">
        <v>14.2</v>
      </c>
      <c r="F24" t="n">
        <v>11.77</v>
      </c>
      <c r="G24" t="n">
        <v>141.23</v>
      </c>
      <c r="H24" t="n">
        <v>2.24</v>
      </c>
      <c r="I24" t="n">
        <v>5</v>
      </c>
      <c r="J24" t="n">
        <v>182.17</v>
      </c>
      <c r="K24" t="n">
        <v>49.1</v>
      </c>
      <c r="L24" t="n">
        <v>23</v>
      </c>
      <c r="M24" t="n">
        <v>3</v>
      </c>
      <c r="N24" t="n">
        <v>35.08</v>
      </c>
      <c r="O24" t="n">
        <v>22701.78</v>
      </c>
      <c r="P24" t="n">
        <v>125.22</v>
      </c>
      <c r="Q24" t="n">
        <v>194.63</v>
      </c>
      <c r="R24" t="n">
        <v>25.02</v>
      </c>
      <c r="S24" t="n">
        <v>17.82</v>
      </c>
      <c r="T24" t="n">
        <v>1450.14</v>
      </c>
      <c r="U24" t="n">
        <v>0.71</v>
      </c>
      <c r="V24" t="n">
        <v>0.77</v>
      </c>
      <c r="W24" t="n">
        <v>1.14</v>
      </c>
      <c r="X24" t="n">
        <v>0.08</v>
      </c>
      <c r="Y24" t="n">
        <v>0.5</v>
      </c>
      <c r="Z24" t="n">
        <v>10</v>
      </c>
      <c r="AA24" t="n">
        <v>312.0191100170871</v>
      </c>
      <c r="AB24" t="n">
        <v>426.9183116370067</v>
      </c>
      <c r="AC24" t="n">
        <v>386.1738271579836</v>
      </c>
      <c r="AD24" t="n">
        <v>312019.1100170871</v>
      </c>
      <c r="AE24" t="n">
        <v>426918.3116370067</v>
      </c>
      <c r="AF24" t="n">
        <v>3.300968808520357e-06</v>
      </c>
      <c r="AG24" t="n">
        <v>9.244791666666666</v>
      </c>
      <c r="AH24" t="n">
        <v>386173.8271579836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7.0453</v>
      </c>
      <c r="E25" t="n">
        <v>14.19</v>
      </c>
      <c r="F25" t="n">
        <v>11.76</v>
      </c>
      <c r="G25" t="n">
        <v>141.18</v>
      </c>
      <c r="H25" t="n">
        <v>2.32</v>
      </c>
      <c r="I25" t="n">
        <v>5</v>
      </c>
      <c r="J25" t="n">
        <v>183.67</v>
      </c>
      <c r="K25" t="n">
        <v>49.1</v>
      </c>
      <c r="L25" t="n">
        <v>24</v>
      </c>
      <c r="M25" t="n">
        <v>3</v>
      </c>
      <c r="N25" t="n">
        <v>35.58</v>
      </c>
      <c r="O25" t="n">
        <v>22886.92</v>
      </c>
      <c r="P25" t="n">
        <v>125.19</v>
      </c>
      <c r="Q25" t="n">
        <v>194.63</v>
      </c>
      <c r="R25" t="n">
        <v>24.87</v>
      </c>
      <c r="S25" t="n">
        <v>17.82</v>
      </c>
      <c r="T25" t="n">
        <v>1371.16</v>
      </c>
      <c r="U25" t="n">
        <v>0.72</v>
      </c>
      <c r="V25" t="n">
        <v>0.77</v>
      </c>
      <c r="W25" t="n">
        <v>1.14</v>
      </c>
      <c r="X25" t="n">
        <v>0.08</v>
      </c>
      <c r="Y25" t="n">
        <v>0.5</v>
      </c>
      <c r="Z25" t="n">
        <v>10</v>
      </c>
      <c r="AA25" t="n">
        <v>300.4478000807044</v>
      </c>
      <c r="AB25" t="n">
        <v>411.085934891882</v>
      </c>
      <c r="AC25" t="n">
        <v>371.8524702285333</v>
      </c>
      <c r="AD25" t="n">
        <v>300447.8000807044</v>
      </c>
      <c r="AE25" t="n">
        <v>411085.934891882</v>
      </c>
      <c r="AF25" t="n">
        <v>3.301953025140345e-06</v>
      </c>
      <c r="AG25" t="n">
        <v>9.23828125</v>
      </c>
      <c r="AH25" t="n">
        <v>371852.4702285333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7.0442</v>
      </c>
      <c r="E26" t="n">
        <v>14.2</v>
      </c>
      <c r="F26" t="n">
        <v>11.77</v>
      </c>
      <c r="G26" t="n">
        <v>141.2</v>
      </c>
      <c r="H26" t="n">
        <v>2.4</v>
      </c>
      <c r="I26" t="n">
        <v>5</v>
      </c>
      <c r="J26" t="n">
        <v>185.18</v>
      </c>
      <c r="K26" t="n">
        <v>49.1</v>
      </c>
      <c r="L26" t="n">
        <v>25</v>
      </c>
      <c r="M26" t="n">
        <v>3</v>
      </c>
      <c r="N26" t="n">
        <v>36.08</v>
      </c>
      <c r="O26" t="n">
        <v>23072.73</v>
      </c>
      <c r="P26" t="n">
        <v>124.7</v>
      </c>
      <c r="Q26" t="n">
        <v>194.63</v>
      </c>
      <c r="R26" t="n">
        <v>24.96</v>
      </c>
      <c r="S26" t="n">
        <v>17.82</v>
      </c>
      <c r="T26" t="n">
        <v>1417.71</v>
      </c>
      <c r="U26" t="n">
        <v>0.71</v>
      </c>
      <c r="V26" t="n">
        <v>0.77</v>
      </c>
      <c r="W26" t="n">
        <v>1.14</v>
      </c>
      <c r="X26" t="n">
        <v>0.08</v>
      </c>
      <c r="Y26" t="n">
        <v>0.5</v>
      </c>
      <c r="Z26" t="n">
        <v>10</v>
      </c>
      <c r="AA26" t="n">
        <v>311.5981954830295</v>
      </c>
      <c r="AB26" t="n">
        <v>426.3423978020703</v>
      </c>
      <c r="AC26" t="n">
        <v>385.6528777311534</v>
      </c>
      <c r="AD26" t="n">
        <v>311598.1954830295</v>
      </c>
      <c r="AE26" t="n">
        <v>426342.3978020702</v>
      </c>
      <c r="AF26" t="n">
        <v>3.301437483101304e-06</v>
      </c>
      <c r="AG26" t="n">
        <v>9.244791666666666</v>
      </c>
      <c r="AH26" t="n">
        <v>385652.8777311534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7.0498</v>
      </c>
      <c r="E27" t="n">
        <v>14.18</v>
      </c>
      <c r="F27" t="n">
        <v>11.76</v>
      </c>
      <c r="G27" t="n">
        <v>141.07</v>
      </c>
      <c r="H27" t="n">
        <v>2.47</v>
      </c>
      <c r="I27" t="n">
        <v>5</v>
      </c>
      <c r="J27" t="n">
        <v>186.69</v>
      </c>
      <c r="K27" t="n">
        <v>49.1</v>
      </c>
      <c r="L27" t="n">
        <v>26</v>
      </c>
      <c r="M27" t="n">
        <v>3</v>
      </c>
      <c r="N27" t="n">
        <v>36.6</v>
      </c>
      <c r="O27" t="n">
        <v>23259.24</v>
      </c>
      <c r="P27" t="n">
        <v>122.8</v>
      </c>
      <c r="Q27" t="n">
        <v>194.63</v>
      </c>
      <c r="R27" t="n">
        <v>24.59</v>
      </c>
      <c r="S27" t="n">
        <v>17.82</v>
      </c>
      <c r="T27" t="n">
        <v>1234.08</v>
      </c>
      <c r="U27" t="n">
        <v>0.72</v>
      </c>
      <c r="V27" t="n">
        <v>0.77</v>
      </c>
      <c r="W27" t="n">
        <v>1.14</v>
      </c>
      <c r="X27" t="n">
        <v>0.07000000000000001</v>
      </c>
      <c r="Y27" t="n">
        <v>0.5</v>
      </c>
      <c r="Z27" t="n">
        <v>10</v>
      </c>
      <c r="AA27" t="n">
        <v>298.5166540712742</v>
      </c>
      <c r="AB27" t="n">
        <v>408.4436557256305</v>
      </c>
      <c r="AC27" t="n">
        <v>369.4623664774467</v>
      </c>
      <c r="AD27" t="n">
        <v>298516.6540712742</v>
      </c>
      <c r="AE27" t="n">
        <v>408443.6557256305</v>
      </c>
      <c r="AF27" t="n">
        <v>3.304062060754602e-06</v>
      </c>
      <c r="AG27" t="n">
        <v>9.231770833333334</v>
      </c>
      <c r="AH27" t="n">
        <v>369462.3664774467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7.0474</v>
      </c>
      <c r="E28" t="n">
        <v>14.19</v>
      </c>
      <c r="F28" t="n">
        <v>11.76</v>
      </c>
      <c r="G28" t="n">
        <v>141.13</v>
      </c>
      <c r="H28" t="n">
        <v>2.55</v>
      </c>
      <c r="I28" t="n">
        <v>5</v>
      </c>
      <c r="J28" t="n">
        <v>188.21</v>
      </c>
      <c r="K28" t="n">
        <v>49.1</v>
      </c>
      <c r="L28" t="n">
        <v>27</v>
      </c>
      <c r="M28" t="n">
        <v>3</v>
      </c>
      <c r="N28" t="n">
        <v>37.11</v>
      </c>
      <c r="O28" t="n">
        <v>23446.45</v>
      </c>
      <c r="P28" t="n">
        <v>121.29</v>
      </c>
      <c r="Q28" t="n">
        <v>194.63</v>
      </c>
      <c r="R28" t="n">
        <v>24.69</v>
      </c>
      <c r="S28" t="n">
        <v>17.82</v>
      </c>
      <c r="T28" t="n">
        <v>1285.21</v>
      </c>
      <c r="U28" t="n">
        <v>0.72</v>
      </c>
      <c r="V28" t="n">
        <v>0.77</v>
      </c>
      <c r="W28" t="n">
        <v>1.14</v>
      </c>
      <c r="X28" t="n">
        <v>0.07000000000000001</v>
      </c>
      <c r="Y28" t="n">
        <v>0.5</v>
      </c>
      <c r="Z28" t="n">
        <v>10</v>
      </c>
      <c r="AA28" t="n">
        <v>297.3959893769666</v>
      </c>
      <c r="AB28" t="n">
        <v>406.9103128506418</v>
      </c>
      <c r="AC28" t="n">
        <v>368.0753636943868</v>
      </c>
      <c r="AD28" t="n">
        <v>297395.9893769666</v>
      </c>
      <c r="AE28" t="n">
        <v>406910.3128506418</v>
      </c>
      <c r="AF28" t="n">
        <v>3.302937241760331e-06</v>
      </c>
      <c r="AG28" t="n">
        <v>9.23828125</v>
      </c>
      <c r="AH28" t="n">
        <v>368075.3636943868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7.0449</v>
      </c>
      <c r="E29" t="n">
        <v>14.19</v>
      </c>
      <c r="F29" t="n">
        <v>11.77</v>
      </c>
      <c r="G29" t="n">
        <v>141.19</v>
      </c>
      <c r="H29" t="n">
        <v>2.62</v>
      </c>
      <c r="I29" t="n">
        <v>5</v>
      </c>
      <c r="J29" t="n">
        <v>189.73</v>
      </c>
      <c r="K29" t="n">
        <v>49.1</v>
      </c>
      <c r="L29" t="n">
        <v>28</v>
      </c>
      <c r="M29" t="n">
        <v>3</v>
      </c>
      <c r="N29" t="n">
        <v>37.64</v>
      </c>
      <c r="O29" t="n">
        <v>23634.36</v>
      </c>
      <c r="P29" t="n">
        <v>119.94</v>
      </c>
      <c r="Q29" t="n">
        <v>194.63</v>
      </c>
      <c r="R29" t="n">
        <v>24.8</v>
      </c>
      <c r="S29" t="n">
        <v>17.82</v>
      </c>
      <c r="T29" t="n">
        <v>1335.92</v>
      </c>
      <c r="U29" t="n">
        <v>0.72</v>
      </c>
      <c r="V29" t="n">
        <v>0.77</v>
      </c>
      <c r="W29" t="n">
        <v>1.15</v>
      </c>
      <c r="X29" t="n">
        <v>0.08</v>
      </c>
      <c r="Y29" t="n">
        <v>0.5</v>
      </c>
      <c r="Z29" t="n">
        <v>10</v>
      </c>
      <c r="AA29" t="n">
        <v>296.4326623013981</v>
      </c>
      <c r="AB29" t="n">
        <v>405.5922462468579</v>
      </c>
      <c r="AC29" t="n">
        <v>366.8830915173498</v>
      </c>
      <c r="AD29" t="n">
        <v>296432.6623013981</v>
      </c>
      <c r="AE29" t="n">
        <v>405592.2462468579</v>
      </c>
      <c r="AF29" t="n">
        <v>3.301765555307965e-06</v>
      </c>
      <c r="AG29" t="n">
        <v>9.23828125</v>
      </c>
      <c r="AH29" t="n">
        <v>366883.0915173498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7.0709</v>
      </c>
      <c r="E30" t="n">
        <v>14.14</v>
      </c>
      <c r="F30" t="n">
        <v>11.74</v>
      </c>
      <c r="G30" t="n">
        <v>176.16</v>
      </c>
      <c r="H30" t="n">
        <v>2.69</v>
      </c>
      <c r="I30" t="n">
        <v>4</v>
      </c>
      <c r="J30" t="n">
        <v>191.26</v>
      </c>
      <c r="K30" t="n">
        <v>49.1</v>
      </c>
      <c r="L30" t="n">
        <v>29</v>
      </c>
      <c r="M30" t="n">
        <v>2</v>
      </c>
      <c r="N30" t="n">
        <v>38.17</v>
      </c>
      <c r="O30" t="n">
        <v>23822.99</v>
      </c>
      <c r="P30" t="n">
        <v>119.14</v>
      </c>
      <c r="Q30" t="n">
        <v>194.63</v>
      </c>
      <c r="R30" t="n">
        <v>24.19</v>
      </c>
      <c r="S30" t="n">
        <v>17.82</v>
      </c>
      <c r="T30" t="n">
        <v>1039.01</v>
      </c>
      <c r="U30" t="n">
        <v>0.74</v>
      </c>
      <c r="V30" t="n">
        <v>0.77</v>
      </c>
      <c r="W30" t="n">
        <v>1.14</v>
      </c>
      <c r="X30" t="n">
        <v>0.06</v>
      </c>
      <c r="Y30" t="n">
        <v>0.5</v>
      </c>
      <c r="Z30" t="n">
        <v>10</v>
      </c>
      <c r="AA30" t="n">
        <v>295.2374028933236</v>
      </c>
      <c r="AB30" t="n">
        <v>403.9568395936068</v>
      </c>
      <c r="AC30" t="n">
        <v>365.4037657797774</v>
      </c>
      <c r="AD30" t="n">
        <v>295237.4028933236</v>
      </c>
      <c r="AE30" t="n">
        <v>403956.8395936068</v>
      </c>
      <c r="AF30" t="n">
        <v>3.313951094412568e-06</v>
      </c>
      <c r="AG30" t="n">
        <v>9.205729166666666</v>
      </c>
      <c r="AH30" t="n">
        <v>365403.7657797774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7.0702</v>
      </c>
      <c r="E31" t="n">
        <v>14.14</v>
      </c>
      <c r="F31" t="n">
        <v>11.75</v>
      </c>
      <c r="G31" t="n">
        <v>176.18</v>
      </c>
      <c r="H31" t="n">
        <v>2.76</v>
      </c>
      <c r="I31" t="n">
        <v>4</v>
      </c>
      <c r="J31" t="n">
        <v>192.8</v>
      </c>
      <c r="K31" t="n">
        <v>49.1</v>
      </c>
      <c r="L31" t="n">
        <v>30</v>
      </c>
      <c r="M31" t="n">
        <v>1</v>
      </c>
      <c r="N31" t="n">
        <v>38.7</v>
      </c>
      <c r="O31" t="n">
        <v>24012.34</v>
      </c>
      <c r="P31" t="n">
        <v>119.91</v>
      </c>
      <c r="Q31" t="n">
        <v>194.63</v>
      </c>
      <c r="R31" t="n">
        <v>24.22</v>
      </c>
      <c r="S31" t="n">
        <v>17.82</v>
      </c>
      <c r="T31" t="n">
        <v>1052.24</v>
      </c>
      <c r="U31" t="n">
        <v>0.74</v>
      </c>
      <c r="V31" t="n">
        <v>0.77</v>
      </c>
      <c r="W31" t="n">
        <v>1.14</v>
      </c>
      <c r="X31" t="n">
        <v>0.06</v>
      </c>
      <c r="Y31" t="n">
        <v>0.5</v>
      </c>
      <c r="Z31" t="n">
        <v>10</v>
      </c>
      <c r="AA31" t="n">
        <v>295.8754649893191</v>
      </c>
      <c r="AB31" t="n">
        <v>404.8298643026608</v>
      </c>
      <c r="AC31" t="n">
        <v>366.1934702358972</v>
      </c>
      <c r="AD31" t="n">
        <v>295875.4649893191</v>
      </c>
      <c r="AE31" t="n">
        <v>404829.8643026609</v>
      </c>
      <c r="AF31" t="n">
        <v>3.313623022205905e-06</v>
      </c>
      <c r="AG31" t="n">
        <v>9.205729166666666</v>
      </c>
      <c r="AH31" t="n">
        <v>366193.4702358972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7.0717</v>
      </c>
      <c r="E32" t="n">
        <v>14.14</v>
      </c>
      <c r="F32" t="n">
        <v>11.74</v>
      </c>
      <c r="G32" t="n">
        <v>176.13</v>
      </c>
      <c r="H32" t="n">
        <v>2.83</v>
      </c>
      <c r="I32" t="n">
        <v>4</v>
      </c>
      <c r="J32" t="n">
        <v>194.34</v>
      </c>
      <c r="K32" t="n">
        <v>49.1</v>
      </c>
      <c r="L32" t="n">
        <v>31</v>
      </c>
      <c r="M32" t="n">
        <v>1</v>
      </c>
      <c r="N32" t="n">
        <v>39.24</v>
      </c>
      <c r="O32" t="n">
        <v>24202.42</v>
      </c>
      <c r="P32" t="n">
        <v>120.58</v>
      </c>
      <c r="Q32" t="n">
        <v>194.63</v>
      </c>
      <c r="R32" t="n">
        <v>24.13</v>
      </c>
      <c r="S32" t="n">
        <v>17.82</v>
      </c>
      <c r="T32" t="n">
        <v>1007.89</v>
      </c>
      <c r="U32" t="n">
        <v>0.74</v>
      </c>
      <c r="V32" t="n">
        <v>0.77</v>
      </c>
      <c r="W32" t="n">
        <v>1.14</v>
      </c>
      <c r="X32" t="n">
        <v>0.06</v>
      </c>
      <c r="Y32" t="n">
        <v>0.5</v>
      </c>
      <c r="Z32" t="n">
        <v>10</v>
      </c>
      <c r="AA32" t="n">
        <v>296.3308479462643</v>
      </c>
      <c r="AB32" t="n">
        <v>405.4529393544315</v>
      </c>
      <c r="AC32" t="n">
        <v>366.7570798792182</v>
      </c>
      <c r="AD32" t="n">
        <v>296330.8479462643</v>
      </c>
      <c r="AE32" t="n">
        <v>405452.9393544315</v>
      </c>
      <c r="AF32" t="n">
        <v>3.314326034077324e-06</v>
      </c>
      <c r="AG32" t="n">
        <v>9.205729166666666</v>
      </c>
      <c r="AH32" t="n">
        <v>366757.0798792182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7.0699</v>
      </c>
      <c r="E33" t="n">
        <v>14.14</v>
      </c>
      <c r="F33" t="n">
        <v>11.75</v>
      </c>
      <c r="G33" t="n">
        <v>176.19</v>
      </c>
      <c r="H33" t="n">
        <v>2.9</v>
      </c>
      <c r="I33" t="n">
        <v>4</v>
      </c>
      <c r="J33" t="n">
        <v>195.89</v>
      </c>
      <c r="K33" t="n">
        <v>49.1</v>
      </c>
      <c r="L33" t="n">
        <v>32</v>
      </c>
      <c r="M33" t="n">
        <v>0</v>
      </c>
      <c r="N33" t="n">
        <v>39.79</v>
      </c>
      <c r="O33" t="n">
        <v>24393.24</v>
      </c>
      <c r="P33" t="n">
        <v>121.08</v>
      </c>
      <c r="Q33" t="n">
        <v>194.63</v>
      </c>
      <c r="R33" t="n">
        <v>24.22</v>
      </c>
      <c r="S33" t="n">
        <v>17.82</v>
      </c>
      <c r="T33" t="n">
        <v>1053.02</v>
      </c>
      <c r="U33" t="n">
        <v>0.74</v>
      </c>
      <c r="V33" t="n">
        <v>0.77</v>
      </c>
      <c r="W33" t="n">
        <v>1.14</v>
      </c>
      <c r="X33" t="n">
        <v>0.06</v>
      </c>
      <c r="Y33" t="n">
        <v>0.5</v>
      </c>
      <c r="Z33" t="n">
        <v>10</v>
      </c>
      <c r="AA33" t="n">
        <v>296.7815948214662</v>
      </c>
      <c r="AB33" t="n">
        <v>406.0696711146315</v>
      </c>
      <c r="AC33" t="n">
        <v>367.3149516258133</v>
      </c>
      <c r="AD33" t="n">
        <v>296781.5948214662</v>
      </c>
      <c r="AE33" t="n">
        <v>406069.6711146315</v>
      </c>
      <c r="AF33" t="n">
        <v>3.313482419831621e-06</v>
      </c>
      <c r="AG33" t="n">
        <v>9.205729166666666</v>
      </c>
      <c r="AH33" t="n">
        <v>367314.9516258133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4.4628</v>
      </c>
      <c r="E2" t="n">
        <v>22.41</v>
      </c>
      <c r="F2" t="n">
        <v>14.62</v>
      </c>
      <c r="G2" t="n">
        <v>6.13</v>
      </c>
      <c r="H2" t="n">
        <v>0.1</v>
      </c>
      <c r="I2" t="n">
        <v>143</v>
      </c>
      <c r="J2" t="n">
        <v>185.69</v>
      </c>
      <c r="K2" t="n">
        <v>53.44</v>
      </c>
      <c r="L2" t="n">
        <v>1</v>
      </c>
      <c r="M2" t="n">
        <v>141</v>
      </c>
      <c r="N2" t="n">
        <v>36.26</v>
      </c>
      <c r="O2" t="n">
        <v>23136.14</v>
      </c>
      <c r="P2" t="n">
        <v>198</v>
      </c>
      <c r="Q2" t="n">
        <v>194.63</v>
      </c>
      <c r="R2" t="n">
        <v>113.2</v>
      </c>
      <c r="S2" t="n">
        <v>17.82</v>
      </c>
      <c r="T2" t="n">
        <v>44849.89</v>
      </c>
      <c r="U2" t="n">
        <v>0.16</v>
      </c>
      <c r="V2" t="n">
        <v>0.62</v>
      </c>
      <c r="W2" t="n">
        <v>1.39</v>
      </c>
      <c r="X2" t="n">
        <v>2.93</v>
      </c>
      <c r="Y2" t="n">
        <v>0.5</v>
      </c>
      <c r="Z2" t="n">
        <v>10</v>
      </c>
      <c r="AA2" t="n">
        <v>605.1181771427644</v>
      </c>
      <c r="AB2" t="n">
        <v>827.9493858966024</v>
      </c>
      <c r="AC2" t="n">
        <v>748.9310585408913</v>
      </c>
      <c r="AD2" t="n">
        <v>605118.1771427643</v>
      </c>
      <c r="AE2" t="n">
        <v>827949.3858966024</v>
      </c>
      <c r="AF2" t="n">
        <v>1.956092907976086e-06</v>
      </c>
      <c r="AG2" t="n">
        <v>14.58984375</v>
      </c>
      <c r="AH2" t="n">
        <v>748931.0585408913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5.611</v>
      </c>
      <c r="E3" t="n">
        <v>17.82</v>
      </c>
      <c r="F3" t="n">
        <v>12.97</v>
      </c>
      <c r="G3" t="n">
        <v>12.16</v>
      </c>
      <c r="H3" t="n">
        <v>0.19</v>
      </c>
      <c r="I3" t="n">
        <v>64</v>
      </c>
      <c r="J3" t="n">
        <v>187.21</v>
      </c>
      <c r="K3" t="n">
        <v>53.44</v>
      </c>
      <c r="L3" t="n">
        <v>2</v>
      </c>
      <c r="M3" t="n">
        <v>62</v>
      </c>
      <c r="N3" t="n">
        <v>36.77</v>
      </c>
      <c r="O3" t="n">
        <v>23322.88</v>
      </c>
      <c r="P3" t="n">
        <v>175.17</v>
      </c>
      <c r="Q3" t="n">
        <v>194.67</v>
      </c>
      <c r="R3" t="n">
        <v>62.28</v>
      </c>
      <c r="S3" t="n">
        <v>17.82</v>
      </c>
      <c r="T3" t="n">
        <v>19782.83</v>
      </c>
      <c r="U3" t="n">
        <v>0.29</v>
      </c>
      <c r="V3" t="n">
        <v>0.7</v>
      </c>
      <c r="W3" t="n">
        <v>1.24</v>
      </c>
      <c r="X3" t="n">
        <v>1.28</v>
      </c>
      <c r="Y3" t="n">
        <v>0.5</v>
      </c>
      <c r="Z3" t="n">
        <v>10</v>
      </c>
      <c r="AA3" t="n">
        <v>448.5328392944388</v>
      </c>
      <c r="AB3" t="n">
        <v>613.7024185949639</v>
      </c>
      <c r="AC3" t="n">
        <v>555.131521101014</v>
      </c>
      <c r="AD3" t="n">
        <v>448532.8392944388</v>
      </c>
      <c r="AE3" t="n">
        <v>613702.4185949638</v>
      </c>
      <c r="AF3" t="n">
        <v>2.459361232108502e-06</v>
      </c>
      <c r="AG3" t="n">
        <v>11.6015625</v>
      </c>
      <c r="AH3" t="n">
        <v>555131.521101014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6.0467</v>
      </c>
      <c r="E4" t="n">
        <v>16.54</v>
      </c>
      <c r="F4" t="n">
        <v>12.51</v>
      </c>
      <c r="G4" t="n">
        <v>17.87</v>
      </c>
      <c r="H4" t="n">
        <v>0.28</v>
      </c>
      <c r="I4" t="n">
        <v>42</v>
      </c>
      <c r="J4" t="n">
        <v>188.73</v>
      </c>
      <c r="K4" t="n">
        <v>53.44</v>
      </c>
      <c r="L4" t="n">
        <v>3</v>
      </c>
      <c r="M4" t="n">
        <v>40</v>
      </c>
      <c r="N4" t="n">
        <v>37.29</v>
      </c>
      <c r="O4" t="n">
        <v>23510.33</v>
      </c>
      <c r="P4" t="n">
        <v>168.38</v>
      </c>
      <c r="Q4" t="n">
        <v>194.63</v>
      </c>
      <c r="R4" t="n">
        <v>48.03</v>
      </c>
      <c r="S4" t="n">
        <v>17.82</v>
      </c>
      <c r="T4" t="n">
        <v>12768.04</v>
      </c>
      <c r="U4" t="n">
        <v>0.37</v>
      </c>
      <c r="V4" t="n">
        <v>0.73</v>
      </c>
      <c r="W4" t="n">
        <v>1.2</v>
      </c>
      <c r="X4" t="n">
        <v>0.82</v>
      </c>
      <c r="Y4" t="n">
        <v>0.5</v>
      </c>
      <c r="Z4" t="n">
        <v>10</v>
      </c>
      <c r="AA4" t="n">
        <v>411.777866132799</v>
      </c>
      <c r="AB4" t="n">
        <v>563.4126428002331</v>
      </c>
      <c r="AC4" t="n">
        <v>509.6413309259887</v>
      </c>
      <c r="AD4" t="n">
        <v>411777.866132799</v>
      </c>
      <c r="AE4" t="n">
        <v>563412.6428002331</v>
      </c>
      <c r="AF4" t="n">
        <v>2.650333195899212e-06</v>
      </c>
      <c r="AG4" t="n">
        <v>10.76822916666667</v>
      </c>
      <c r="AH4" t="n">
        <v>509641.3309259887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6.2877</v>
      </c>
      <c r="E5" t="n">
        <v>15.9</v>
      </c>
      <c r="F5" t="n">
        <v>12.28</v>
      </c>
      <c r="G5" t="n">
        <v>23.77</v>
      </c>
      <c r="H5" t="n">
        <v>0.37</v>
      </c>
      <c r="I5" t="n">
        <v>31</v>
      </c>
      <c r="J5" t="n">
        <v>190.25</v>
      </c>
      <c r="K5" t="n">
        <v>53.44</v>
      </c>
      <c r="L5" t="n">
        <v>4</v>
      </c>
      <c r="M5" t="n">
        <v>29</v>
      </c>
      <c r="N5" t="n">
        <v>37.82</v>
      </c>
      <c r="O5" t="n">
        <v>23698.48</v>
      </c>
      <c r="P5" t="n">
        <v>164.96</v>
      </c>
      <c r="Q5" t="n">
        <v>194.66</v>
      </c>
      <c r="R5" t="n">
        <v>40.78</v>
      </c>
      <c r="S5" t="n">
        <v>17.82</v>
      </c>
      <c r="T5" t="n">
        <v>9196.67</v>
      </c>
      <c r="U5" t="n">
        <v>0.44</v>
      </c>
      <c r="V5" t="n">
        <v>0.74</v>
      </c>
      <c r="W5" t="n">
        <v>1.19</v>
      </c>
      <c r="X5" t="n">
        <v>0.59</v>
      </c>
      <c r="Y5" t="n">
        <v>0.5</v>
      </c>
      <c r="Z5" t="n">
        <v>10</v>
      </c>
      <c r="AA5" t="n">
        <v>387.9849191999441</v>
      </c>
      <c r="AB5" t="n">
        <v>530.8580831359645</v>
      </c>
      <c r="AC5" t="n">
        <v>480.1937327454665</v>
      </c>
      <c r="AD5" t="n">
        <v>387984.9191999441</v>
      </c>
      <c r="AE5" t="n">
        <v>530858.0831359646</v>
      </c>
      <c r="AF5" t="n">
        <v>2.755966070063914e-06</v>
      </c>
      <c r="AG5" t="n">
        <v>10.3515625</v>
      </c>
      <c r="AH5" t="n">
        <v>480193.7327454665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6.4244</v>
      </c>
      <c r="E6" t="n">
        <v>15.57</v>
      </c>
      <c r="F6" t="n">
        <v>12.17</v>
      </c>
      <c r="G6" t="n">
        <v>29.2</v>
      </c>
      <c r="H6" t="n">
        <v>0.46</v>
      </c>
      <c r="I6" t="n">
        <v>25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162.92</v>
      </c>
      <c r="Q6" t="n">
        <v>194.64</v>
      </c>
      <c r="R6" t="n">
        <v>37.28</v>
      </c>
      <c r="S6" t="n">
        <v>17.82</v>
      </c>
      <c r="T6" t="n">
        <v>7479.14</v>
      </c>
      <c r="U6" t="n">
        <v>0.48</v>
      </c>
      <c r="V6" t="n">
        <v>0.75</v>
      </c>
      <c r="W6" t="n">
        <v>1.18</v>
      </c>
      <c r="X6" t="n">
        <v>0.48</v>
      </c>
      <c r="Y6" t="n">
        <v>0.5</v>
      </c>
      <c r="Z6" t="n">
        <v>10</v>
      </c>
      <c r="AA6" t="n">
        <v>381.7342985622799</v>
      </c>
      <c r="AB6" t="n">
        <v>522.3057082215918</v>
      </c>
      <c r="AC6" t="n">
        <v>472.4575844895878</v>
      </c>
      <c r="AD6" t="n">
        <v>381734.2985622799</v>
      </c>
      <c r="AE6" t="n">
        <v>522305.7082215918</v>
      </c>
      <c r="AF6" t="n">
        <v>2.815883140181404e-06</v>
      </c>
      <c r="AG6" t="n">
        <v>10.13671875</v>
      </c>
      <c r="AH6" t="n">
        <v>472457.5844895878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6.5234</v>
      </c>
      <c r="E7" t="n">
        <v>15.33</v>
      </c>
      <c r="F7" t="n">
        <v>12.08</v>
      </c>
      <c r="G7" t="n">
        <v>34.51</v>
      </c>
      <c r="H7" t="n">
        <v>0.55</v>
      </c>
      <c r="I7" t="n">
        <v>21</v>
      </c>
      <c r="J7" t="n">
        <v>193.32</v>
      </c>
      <c r="K7" t="n">
        <v>53.44</v>
      </c>
      <c r="L7" t="n">
        <v>6</v>
      </c>
      <c r="M7" t="n">
        <v>19</v>
      </c>
      <c r="N7" t="n">
        <v>38.89</v>
      </c>
      <c r="O7" t="n">
        <v>24076.95</v>
      </c>
      <c r="P7" t="n">
        <v>161.22</v>
      </c>
      <c r="Q7" t="n">
        <v>194.64</v>
      </c>
      <c r="R7" t="n">
        <v>34.62</v>
      </c>
      <c r="S7" t="n">
        <v>17.82</v>
      </c>
      <c r="T7" t="n">
        <v>6166.75</v>
      </c>
      <c r="U7" t="n">
        <v>0.51</v>
      </c>
      <c r="V7" t="n">
        <v>0.75</v>
      </c>
      <c r="W7" t="n">
        <v>1.17</v>
      </c>
      <c r="X7" t="n">
        <v>0.39</v>
      </c>
      <c r="Y7" t="n">
        <v>0.5</v>
      </c>
      <c r="Z7" t="n">
        <v>10</v>
      </c>
      <c r="AA7" t="n">
        <v>376.9746895340402</v>
      </c>
      <c r="AB7" t="n">
        <v>515.7934011700235</v>
      </c>
      <c r="AC7" t="n">
        <v>466.5668028829409</v>
      </c>
      <c r="AD7" t="n">
        <v>376974.6895340402</v>
      </c>
      <c r="AE7" t="n">
        <v>515793.4011700234</v>
      </c>
      <c r="AF7" t="n">
        <v>2.859275897618357e-06</v>
      </c>
      <c r="AG7" t="n">
        <v>9.98046875</v>
      </c>
      <c r="AH7" t="n">
        <v>466566.8028829409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6.5962</v>
      </c>
      <c r="E8" t="n">
        <v>15.16</v>
      </c>
      <c r="F8" t="n">
        <v>12.02</v>
      </c>
      <c r="G8" t="n">
        <v>40.07</v>
      </c>
      <c r="H8" t="n">
        <v>0.64</v>
      </c>
      <c r="I8" t="n">
        <v>18</v>
      </c>
      <c r="J8" t="n">
        <v>194.86</v>
      </c>
      <c r="K8" t="n">
        <v>53.44</v>
      </c>
      <c r="L8" t="n">
        <v>7</v>
      </c>
      <c r="M8" t="n">
        <v>16</v>
      </c>
      <c r="N8" t="n">
        <v>39.43</v>
      </c>
      <c r="O8" t="n">
        <v>24267.28</v>
      </c>
      <c r="P8" t="n">
        <v>160.16</v>
      </c>
      <c r="Q8" t="n">
        <v>194.63</v>
      </c>
      <c r="R8" t="n">
        <v>32.78</v>
      </c>
      <c r="S8" t="n">
        <v>17.82</v>
      </c>
      <c r="T8" t="n">
        <v>5260.75</v>
      </c>
      <c r="U8" t="n">
        <v>0.54</v>
      </c>
      <c r="V8" t="n">
        <v>0.76</v>
      </c>
      <c r="W8" t="n">
        <v>1.17</v>
      </c>
      <c r="X8" t="n">
        <v>0.34</v>
      </c>
      <c r="Y8" t="n">
        <v>0.5</v>
      </c>
      <c r="Z8" t="n">
        <v>10</v>
      </c>
      <c r="AA8" t="n">
        <v>361.9464050224214</v>
      </c>
      <c r="AB8" t="n">
        <v>495.2310393001063</v>
      </c>
      <c r="AC8" t="n">
        <v>447.9668839704324</v>
      </c>
      <c r="AD8" t="n">
        <v>361946.4050224214</v>
      </c>
      <c r="AE8" t="n">
        <v>495231.0393001062</v>
      </c>
      <c r="AF8" t="n">
        <v>2.891184915208358e-06</v>
      </c>
      <c r="AG8" t="n">
        <v>9.869791666666666</v>
      </c>
      <c r="AH8" t="n">
        <v>447966.8839704324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6.6358</v>
      </c>
      <c r="E9" t="n">
        <v>15.07</v>
      </c>
      <c r="F9" t="n">
        <v>12.01</v>
      </c>
      <c r="G9" t="n">
        <v>45.02</v>
      </c>
      <c r="H9" t="n">
        <v>0.72</v>
      </c>
      <c r="I9" t="n">
        <v>16</v>
      </c>
      <c r="J9" t="n">
        <v>196.41</v>
      </c>
      <c r="K9" t="n">
        <v>53.44</v>
      </c>
      <c r="L9" t="n">
        <v>8</v>
      </c>
      <c r="M9" t="n">
        <v>14</v>
      </c>
      <c r="N9" t="n">
        <v>39.98</v>
      </c>
      <c r="O9" t="n">
        <v>24458.36</v>
      </c>
      <c r="P9" t="n">
        <v>159.6</v>
      </c>
      <c r="Q9" t="n">
        <v>194.63</v>
      </c>
      <c r="R9" t="n">
        <v>32.45</v>
      </c>
      <c r="S9" t="n">
        <v>17.82</v>
      </c>
      <c r="T9" t="n">
        <v>5106.48</v>
      </c>
      <c r="U9" t="n">
        <v>0.55</v>
      </c>
      <c r="V9" t="n">
        <v>0.76</v>
      </c>
      <c r="W9" t="n">
        <v>1.16</v>
      </c>
      <c r="X9" t="n">
        <v>0.32</v>
      </c>
      <c r="Y9" t="n">
        <v>0.5</v>
      </c>
      <c r="Z9" t="n">
        <v>10</v>
      </c>
      <c r="AA9" t="n">
        <v>360.3853569623966</v>
      </c>
      <c r="AB9" t="n">
        <v>493.0951444758005</v>
      </c>
      <c r="AC9" t="n">
        <v>446.0348359504111</v>
      </c>
      <c r="AD9" t="n">
        <v>360385.3569623966</v>
      </c>
      <c r="AE9" t="n">
        <v>493095.1444758005</v>
      </c>
      <c r="AF9" t="n">
        <v>2.908542018183139e-06</v>
      </c>
      <c r="AG9" t="n">
        <v>9.811197916666666</v>
      </c>
      <c r="AH9" t="n">
        <v>446034.8359504112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6.6968</v>
      </c>
      <c r="E10" t="n">
        <v>14.93</v>
      </c>
      <c r="F10" t="n">
        <v>11.94</v>
      </c>
      <c r="G10" t="n">
        <v>51.18</v>
      </c>
      <c r="H10" t="n">
        <v>0.8100000000000001</v>
      </c>
      <c r="I10" t="n">
        <v>14</v>
      </c>
      <c r="J10" t="n">
        <v>197.97</v>
      </c>
      <c r="K10" t="n">
        <v>53.44</v>
      </c>
      <c r="L10" t="n">
        <v>9</v>
      </c>
      <c r="M10" t="n">
        <v>12</v>
      </c>
      <c r="N10" t="n">
        <v>40.53</v>
      </c>
      <c r="O10" t="n">
        <v>24650.18</v>
      </c>
      <c r="P10" t="n">
        <v>158.42</v>
      </c>
      <c r="Q10" t="n">
        <v>194.63</v>
      </c>
      <c r="R10" t="n">
        <v>30.41</v>
      </c>
      <c r="S10" t="n">
        <v>17.82</v>
      </c>
      <c r="T10" t="n">
        <v>4096.5</v>
      </c>
      <c r="U10" t="n">
        <v>0.59</v>
      </c>
      <c r="V10" t="n">
        <v>0.76</v>
      </c>
      <c r="W10" t="n">
        <v>1.16</v>
      </c>
      <c r="X10" t="n">
        <v>0.26</v>
      </c>
      <c r="Y10" t="n">
        <v>0.5</v>
      </c>
      <c r="Z10" t="n">
        <v>10</v>
      </c>
      <c r="AA10" t="n">
        <v>357.5526611007159</v>
      </c>
      <c r="AB10" t="n">
        <v>489.2193250281274</v>
      </c>
      <c r="AC10" t="n">
        <v>442.5289192710773</v>
      </c>
      <c r="AD10" t="n">
        <v>357552.6611007159</v>
      </c>
      <c r="AE10" t="n">
        <v>489219.3250281274</v>
      </c>
      <c r="AF10" t="n">
        <v>2.935278969735201e-06</v>
      </c>
      <c r="AG10" t="n">
        <v>9.720052083333334</v>
      </c>
      <c r="AH10" t="n">
        <v>442528.9192710773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6.7213</v>
      </c>
      <c r="E11" t="n">
        <v>14.88</v>
      </c>
      <c r="F11" t="n">
        <v>11.93</v>
      </c>
      <c r="G11" t="n">
        <v>55.04</v>
      </c>
      <c r="H11" t="n">
        <v>0.89</v>
      </c>
      <c r="I11" t="n">
        <v>13</v>
      </c>
      <c r="J11" t="n">
        <v>199.53</v>
      </c>
      <c r="K11" t="n">
        <v>53.44</v>
      </c>
      <c r="L11" t="n">
        <v>10</v>
      </c>
      <c r="M11" t="n">
        <v>11</v>
      </c>
      <c r="N11" t="n">
        <v>41.1</v>
      </c>
      <c r="O11" t="n">
        <v>24842.77</v>
      </c>
      <c r="P11" t="n">
        <v>157.85</v>
      </c>
      <c r="Q11" t="n">
        <v>194.63</v>
      </c>
      <c r="R11" t="n">
        <v>29.72</v>
      </c>
      <c r="S11" t="n">
        <v>17.82</v>
      </c>
      <c r="T11" t="n">
        <v>3755.99</v>
      </c>
      <c r="U11" t="n">
        <v>0.6</v>
      </c>
      <c r="V11" t="n">
        <v>0.76</v>
      </c>
      <c r="W11" t="n">
        <v>1.16</v>
      </c>
      <c r="X11" t="n">
        <v>0.24</v>
      </c>
      <c r="Y11" t="n">
        <v>0.5</v>
      </c>
      <c r="Z11" t="n">
        <v>10</v>
      </c>
      <c r="AA11" t="n">
        <v>356.4198213881966</v>
      </c>
      <c r="AB11" t="n">
        <v>487.6693237560976</v>
      </c>
      <c r="AC11" t="n">
        <v>441.1268479450096</v>
      </c>
      <c r="AD11" t="n">
        <v>356419.8213881965</v>
      </c>
      <c r="AE11" t="n">
        <v>487669.3237560976</v>
      </c>
      <c r="AF11" t="n">
        <v>2.946017581424144e-06</v>
      </c>
      <c r="AG11" t="n">
        <v>9.6875</v>
      </c>
      <c r="AH11" t="n">
        <v>441126.8479450095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6.7433</v>
      </c>
      <c r="E12" t="n">
        <v>14.83</v>
      </c>
      <c r="F12" t="n">
        <v>11.91</v>
      </c>
      <c r="G12" t="n">
        <v>59.57</v>
      </c>
      <c r="H12" t="n">
        <v>0.97</v>
      </c>
      <c r="I12" t="n">
        <v>12</v>
      </c>
      <c r="J12" t="n">
        <v>201.1</v>
      </c>
      <c r="K12" t="n">
        <v>53.44</v>
      </c>
      <c r="L12" t="n">
        <v>11</v>
      </c>
      <c r="M12" t="n">
        <v>10</v>
      </c>
      <c r="N12" t="n">
        <v>41.66</v>
      </c>
      <c r="O12" t="n">
        <v>25036.12</v>
      </c>
      <c r="P12" t="n">
        <v>157.19</v>
      </c>
      <c r="Q12" t="n">
        <v>194.66</v>
      </c>
      <c r="R12" t="n">
        <v>29.41</v>
      </c>
      <c r="S12" t="n">
        <v>17.82</v>
      </c>
      <c r="T12" t="n">
        <v>3605.89</v>
      </c>
      <c r="U12" t="n">
        <v>0.61</v>
      </c>
      <c r="V12" t="n">
        <v>0.76</v>
      </c>
      <c r="W12" t="n">
        <v>1.16</v>
      </c>
      <c r="X12" t="n">
        <v>0.23</v>
      </c>
      <c r="Y12" t="n">
        <v>0.5</v>
      </c>
      <c r="Z12" t="n">
        <v>10</v>
      </c>
      <c r="AA12" t="n">
        <v>355.2486727306673</v>
      </c>
      <c r="AB12" t="n">
        <v>486.0669064954338</v>
      </c>
      <c r="AC12" t="n">
        <v>439.6773631386967</v>
      </c>
      <c r="AD12" t="n">
        <v>355248.6727306673</v>
      </c>
      <c r="AE12" t="n">
        <v>486066.9064954338</v>
      </c>
      <c r="AF12" t="n">
        <v>2.955660416410133e-06</v>
      </c>
      <c r="AG12" t="n">
        <v>9.654947916666666</v>
      </c>
      <c r="AH12" t="n">
        <v>439677.3631386967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6.7716</v>
      </c>
      <c r="E13" t="n">
        <v>14.77</v>
      </c>
      <c r="F13" t="n">
        <v>11.89</v>
      </c>
      <c r="G13" t="n">
        <v>64.84999999999999</v>
      </c>
      <c r="H13" t="n">
        <v>1.05</v>
      </c>
      <c r="I13" t="n">
        <v>11</v>
      </c>
      <c r="J13" t="n">
        <v>202.67</v>
      </c>
      <c r="K13" t="n">
        <v>53.44</v>
      </c>
      <c r="L13" t="n">
        <v>12</v>
      </c>
      <c r="M13" t="n">
        <v>9</v>
      </c>
      <c r="N13" t="n">
        <v>42.24</v>
      </c>
      <c r="O13" t="n">
        <v>25230.25</v>
      </c>
      <c r="P13" t="n">
        <v>156.43</v>
      </c>
      <c r="Q13" t="n">
        <v>194.63</v>
      </c>
      <c r="R13" t="n">
        <v>28.74</v>
      </c>
      <c r="S13" t="n">
        <v>17.82</v>
      </c>
      <c r="T13" t="n">
        <v>3280.08</v>
      </c>
      <c r="U13" t="n">
        <v>0.62</v>
      </c>
      <c r="V13" t="n">
        <v>0.76</v>
      </c>
      <c r="W13" t="n">
        <v>1.15</v>
      </c>
      <c r="X13" t="n">
        <v>0.2</v>
      </c>
      <c r="Y13" t="n">
        <v>0.5</v>
      </c>
      <c r="Z13" t="n">
        <v>10</v>
      </c>
      <c r="AA13" t="n">
        <v>353.8462638534243</v>
      </c>
      <c r="AB13" t="n">
        <v>484.1480687996768</v>
      </c>
      <c r="AC13" t="n">
        <v>437.9416566195172</v>
      </c>
      <c r="AD13" t="n">
        <v>353846.2638534243</v>
      </c>
      <c r="AE13" t="n">
        <v>484148.0687996768</v>
      </c>
      <c r="AF13" t="n">
        <v>2.968064608687565e-06</v>
      </c>
      <c r="AG13" t="n">
        <v>9.615885416666666</v>
      </c>
      <c r="AH13" t="n">
        <v>437941.6566195172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6.8003</v>
      </c>
      <c r="E14" t="n">
        <v>14.71</v>
      </c>
      <c r="F14" t="n">
        <v>11.86</v>
      </c>
      <c r="G14" t="n">
        <v>71.19</v>
      </c>
      <c r="H14" t="n">
        <v>1.13</v>
      </c>
      <c r="I14" t="n">
        <v>10</v>
      </c>
      <c r="J14" t="n">
        <v>204.25</v>
      </c>
      <c r="K14" t="n">
        <v>53.44</v>
      </c>
      <c r="L14" t="n">
        <v>13</v>
      </c>
      <c r="M14" t="n">
        <v>8</v>
      </c>
      <c r="N14" t="n">
        <v>42.82</v>
      </c>
      <c r="O14" t="n">
        <v>25425.3</v>
      </c>
      <c r="P14" t="n">
        <v>155.46</v>
      </c>
      <c r="Q14" t="n">
        <v>194.64</v>
      </c>
      <c r="R14" t="n">
        <v>27.87</v>
      </c>
      <c r="S14" t="n">
        <v>17.82</v>
      </c>
      <c r="T14" t="n">
        <v>2846.28</v>
      </c>
      <c r="U14" t="n">
        <v>0.64</v>
      </c>
      <c r="V14" t="n">
        <v>0.77</v>
      </c>
      <c r="W14" t="n">
        <v>1.15</v>
      </c>
      <c r="X14" t="n">
        <v>0.18</v>
      </c>
      <c r="Y14" t="n">
        <v>0.5</v>
      </c>
      <c r="Z14" t="n">
        <v>10</v>
      </c>
      <c r="AA14" t="n">
        <v>352.2403430433308</v>
      </c>
      <c r="AB14" t="n">
        <v>481.9507770990811</v>
      </c>
      <c r="AC14" t="n">
        <v>435.9540713549081</v>
      </c>
      <c r="AD14" t="n">
        <v>352240.3430433308</v>
      </c>
      <c r="AE14" t="n">
        <v>481950.777099081</v>
      </c>
      <c r="AF14" t="n">
        <v>2.98064412523747e-06</v>
      </c>
      <c r="AG14" t="n">
        <v>9.576822916666666</v>
      </c>
      <c r="AH14" t="n">
        <v>435954.0713549081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6.8249</v>
      </c>
      <c r="E15" t="n">
        <v>14.65</v>
      </c>
      <c r="F15" t="n">
        <v>11.85</v>
      </c>
      <c r="G15" t="n">
        <v>78.98999999999999</v>
      </c>
      <c r="H15" t="n">
        <v>1.21</v>
      </c>
      <c r="I15" t="n">
        <v>9</v>
      </c>
      <c r="J15" t="n">
        <v>205.84</v>
      </c>
      <c r="K15" t="n">
        <v>53.44</v>
      </c>
      <c r="L15" t="n">
        <v>14</v>
      </c>
      <c r="M15" t="n">
        <v>7</v>
      </c>
      <c r="N15" t="n">
        <v>43.4</v>
      </c>
      <c r="O15" t="n">
        <v>25621.03</v>
      </c>
      <c r="P15" t="n">
        <v>154.87</v>
      </c>
      <c r="Q15" t="n">
        <v>194.63</v>
      </c>
      <c r="R15" t="n">
        <v>27.33</v>
      </c>
      <c r="S15" t="n">
        <v>17.82</v>
      </c>
      <c r="T15" t="n">
        <v>2580.76</v>
      </c>
      <c r="U15" t="n">
        <v>0.65</v>
      </c>
      <c r="V15" t="n">
        <v>0.77</v>
      </c>
      <c r="W15" t="n">
        <v>1.15</v>
      </c>
      <c r="X15" t="n">
        <v>0.16</v>
      </c>
      <c r="Y15" t="n">
        <v>0.5</v>
      </c>
      <c r="Z15" t="n">
        <v>10</v>
      </c>
      <c r="AA15" t="n">
        <v>351.1253528887337</v>
      </c>
      <c r="AB15" t="n">
        <v>480.4251983796671</v>
      </c>
      <c r="AC15" t="n">
        <v>434.5740917273118</v>
      </c>
      <c r="AD15" t="n">
        <v>351125.3528887337</v>
      </c>
      <c r="AE15" t="n">
        <v>480425.1983796671</v>
      </c>
      <c r="AF15" t="n">
        <v>2.991426567994531e-06</v>
      </c>
      <c r="AG15" t="n">
        <v>9.537760416666666</v>
      </c>
      <c r="AH15" t="n">
        <v>434574.0917273118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6.8243</v>
      </c>
      <c r="E16" t="n">
        <v>14.65</v>
      </c>
      <c r="F16" t="n">
        <v>11.85</v>
      </c>
      <c r="G16" t="n">
        <v>79</v>
      </c>
      <c r="H16" t="n">
        <v>1.28</v>
      </c>
      <c r="I16" t="n">
        <v>9</v>
      </c>
      <c r="J16" t="n">
        <v>207.43</v>
      </c>
      <c r="K16" t="n">
        <v>53.44</v>
      </c>
      <c r="L16" t="n">
        <v>15</v>
      </c>
      <c r="M16" t="n">
        <v>7</v>
      </c>
      <c r="N16" t="n">
        <v>44</v>
      </c>
      <c r="O16" t="n">
        <v>25817.56</v>
      </c>
      <c r="P16" t="n">
        <v>154.98</v>
      </c>
      <c r="Q16" t="n">
        <v>194.63</v>
      </c>
      <c r="R16" t="n">
        <v>27.52</v>
      </c>
      <c r="S16" t="n">
        <v>17.82</v>
      </c>
      <c r="T16" t="n">
        <v>2676.93</v>
      </c>
      <c r="U16" t="n">
        <v>0.65</v>
      </c>
      <c r="V16" t="n">
        <v>0.77</v>
      </c>
      <c r="W16" t="n">
        <v>1.15</v>
      </c>
      <c r="X16" t="n">
        <v>0.16</v>
      </c>
      <c r="Y16" t="n">
        <v>0.5</v>
      </c>
      <c r="Z16" t="n">
        <v>10</v>
      </c>
      <c r="AA16" t="n">
        <v>351.2277907435762</v>
      </c>
      <c r="AB16" t="n">
        <v>480.565358371902</v>
      </c>
      <c r="AC16" t="n">
        <v>434.7008750466035</v>
      </c>
      <c r="AD16" t="n">
        <v>351227.7907435762</v>
      </c>
      <c r="AE16" t="n">
        <v>480565.358371902</v>
      </c>
      <c r="AF16" t="n">
        <v>2.991163581585822e-06</v>
      </c>
      <c r="AG16" t="n">
        <v>9.537760416666666</v>
      </c>
      <c r="AH16" t="n">
        <v>434700.8750466035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6.8553</v>
      </c>
      <c r="E17" t="n">
        <v>14.59</v>
      </c>
      <c r="F17" t="n">
        <v>11.82</v>
      </c>
      <c r="G17" t="n">
        <v>88.66</v>
      </c>
      <c r="H17" t="n">
        <v>1.36</v>
      </c>
      <c r="I17" t="n">
        <v>8</v>
      </c>
      <c r="J17" t="n">
        <v>209.03</v>
      </c>
      <c r="K17" t="n">
        <v>53.44</v>
      </c>
      <c r="L17" t="n">
        <v>16</v>
      </c>
      <c r="M17" t="n">
        <v>6</v>
      </c>
      <c r="N17" t="n">
        <v>44.6</v>
      </c>
      <c r="O17" t="n">
        <v>26014.91</v>
      </c>
      <c r="P17" t="n">
        <v>154.06</v>
      </c>
      <c r="Q17" t="n">
        <v>194.63</v>
      </c>
      <c r="R17" t="n">
        <v>26.57</v>
      </c>
      <c r="S17" t="n">
        <v>17.82</v>
      </c>
      <c r="T17" t="n">
        <v>2208.1</v>
      </c>
      <c r="U17" t="n">
        <v>0.67</v>
      </c>
      <c r="V17" t="n">
        <v>0.77</v>
      </c>
      <c r="W17" t="n">
        <v>1.15</v>
      </c>
      <c r="X17" t="n">
        <v>0.13</v>
      </c>
      <c r="Y17" t="n">
        <v>0.5</v>
      </c>
      <c r="Z17" t="n">
        <v>10</v>
      </c>
      <c r="AA17" t="n">
        <v>349.4586114995745</v>
      </c>
      <c r="AB17" t="n">
        <v>478.1446892795792</v>
      </c>
      <c r="AC17" t="n">
        <v>432.5112312150216</v>
      </c>
      <c r="AD17" t="n">
        <v>349458.6114995746</v>
      </c>
      <c r="AE17" t="n">
        <v>478144.6892795792</v>
      </c>
      <c r="AF17" t="n">
        <v>3.004751212702444e-06</v>
      </c>
      <c r="AG17" t="n">
        <v>9.498697916666666</v>
      </c>
      <c r="AH17" t="n">
        <v>432511.2312150216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6.8537</v>
      </c>
      <c r="E18" t="n">
        <v>14.59</v>
      </c>
      <c r="F18" t="n">
        <v>11.82</v>
      </c>
      <c r="G18" t="n">
        <v>88.68000000000001</v>
      </c>
      <c r="H18" t="n">
        <v>1.43</v>
      </c>
      <c r="I18" t="n">
        <v>8</v>
      </c>
      <c r="J18" t="n">
        <v>210.64</v>
      </c>
      <c r="K18" t="n">
        <v>53.44</v>
      </c>
      <c r="L18" t="n">
        <v>17</v>
      </c>
      <c r="M18" t="n">
        <v>6</v>
      </c>
      <c r="N18" t="n">
        <v>45.21</v>
      </c>
      <c r="O18" t="n">
        <v>26213.09</v>
      </c>
      <c r="P18" t="n">
        <v>153.52</v>
      </c>
      <c r="Q18" t="n">
        <v>194.63</v>
      </c>
      <c r="R18" t="n">
        <v>26.77</v>
      </c>
      <c r="S18" t="n">
        <v>17.82</v>
      </c>
      <c r="T18" t="n">
        <v>2309.66</v>
      </c>
      <c r="U18" t="n">
        <v>0.67</v>
      </c>
      <c r="V18" t="n">
        <v>0.77</v>
      </c>
      <c r="W18" t="n">
        <v>1.15</v>
      </c>
      <c r="X18" t="n">
        <v>0.14</v>
      </c>
      <c r="Y18" t="n">
        <v>0.5</v>
      </c>
      <c r="Z18" t="n">
        <v>10</v>
      </c>
      <c r="AA18" t="n">
        <v>349.0685766905865</v>
      </c>
      <c r="AB18" t="n">
        <v>477.6110264468005</v>
      </c>
      <c r="AC18" t="n">
        <v>432.0285004140027</v>
      </c>
      <c r="AD18" t="n">
        <v>349068.5766905865</v>
      </c>
      <c r="AE18" t="n">
        <v>477611.0264468005</v>
      </c>
      <c r="AF18" t="n">
        <v>3.004049915612553e-06</v>
      </c>
      <c r="AG18" t="n">
        <v>9.498697916666666</v>
      </c>
      <c r="AH18" t="n">
        <v>432028.5004140027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6.8539</v>
      </c>
      <c r="E19" t="n">
        <v>14.59</v>
      </c>
      <c r="F19" t="n">
        <v>11.82</v>
      </c>
      <c r="G19" t="n">
        <v>88.68000000000001</v>
      </c>
      <c r="H19" t="n">
        <v>1.51</v>
      </c>
      <c r="I19" t="n">
        <v>8</v>
      </c>
      <c r="J19" t="n">
        <v>212.25</v>
      </c>
      <c r="K19" t="n">
        <v>53.44</v>
      </c>
      <c r="L19" t="n">
        <v>18</v>
      </c>
      <c r="M19" t="n">
        <v>6</v>
      </c>
      <c r="N19" t="n">
        <v>45.82</v>
      </c>
      <c r="O19" t="n">
        <v>26412.11</v>
      </c>
      <c r="P19" t="n">
        <v>152.8</v>
      </c>
      <c r="Q19" t="n">
        <v>194.64</v>
      </c>
      <c r="R19" t="n">
        <v>26.64</v>
      </c>
      <c r="S19" t="n">
        <v>17.82</v>
      </c>
      <c r="T19" t="n">
        <v>2243.28</v>
      </c>
      <c r="U19" t="n">
        <v>0.67</v>
      </c>
      <c r="V19" t="n">
        <v>0.77</v>
      </c>
      <c r="W19" t="n">
        <v>1.15</v>
      </c>
      <c r="X19" t="n">
        <v>0.14</v>
      </c>
      <c r="Y19" t="n">
        <v>0.5</v>
      </c>
      <c r="Z19" t="n">
        <v>10</v>
      </c>
      <c r="AA19" t="n">
        <v>348.4920703703568</v>
      </c>
      <c r="AB19" t="n">
        <v>476.8222250657981</v>
      </c>
      <c r="AC19" t="n">
        <v>431.3149811297137</v>
      </c>
      <c r="AD19" t="n">
        <v>348492.0703703568</v>
      </c>
      <c r="AE19" t="n">
        <v>476822.2250657981</v>
      </c>
      <c r="AF19" t="n">
        <v>3.00413757774879e-06</v>
      </c>
      <c r="AG19" t="n">
        <v>9.498697916666666</v>
      </c>
      <c r="AH19" t="n">
        <v>431314.9811297136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6.8819</v>
      </c>
      <c r="E20" t="n">
        <v>14.53</v>
      </c>
      <c r="F20" t="n">
        <v>11.8</v>
      </c>
      <c r="G20" t="n">
        <v>101.16</v>
      </c>
      <c r="H20" t="n">
        <v>1.58</v>
      </c>
      <c r="I20" t="n">
        <v>7</v>
      </c>
      <c r="J20" t="n">
        <v>213.87</v>
      </c>
      <c r="K20" t="n">
        <v>53.44</v>
      </c>
      <c r="L20" t="n">
        <v>19</v>
      </c>
      <c r="M20" t="n">
        <v>5</v>
      </c>
      <c r="N20" t="n">
        <v>46.44</v>
      </c>
      <c r="O20" t="n">
        <v>26611.98</v>
      </c>
      <c r="P20" t="n">
        <v>153.16</v>
      </c>
      <c r="Q20" t="n">
        <v>194.63</v>
      </c>
      <c r="R20" t="n">
        <v>25.93</v>
      </c>
      <c r="S20" t="n">
        <v>17.82</v>
      </c>
      <c r="T20" t="n">
        <v>1893.3</v>
      </c>
      <c r="U20" t="n">
        <v>0.6899999999999999</v>
      </c>
      <c r="V20" t="n">
        <v>0.77</v>
      </c>
      <c r="W20" t="n">
        <v>1.15</v>
      </c>
      <c r="X20" t="n">
        <v>0.12</v>
      </c>
      <c r="Y20" t="n">
        <v>0.5</v>
      </c>
      <c r="Z20" t="n">
        <v>10</v>
      </c>
      <c r="AA20" t="n">
        <v>348.032068412685</v>
      </c>
      <c r="AB20" t="n">
        <v>476.1928300934575</v>
      </c>
      <c r="AC20" t="n">
        <v>430.7456547301718</v>
      </c>
      <c r="AD20" t="n">
        <v>348032.068412685</v>
      </c>
      <c r="AE20" t="n">
        <v>476192.8300934575</v>
      </c>
      <c r="AF20" t="n">
        <v>3.016410276821867e-06</v>
      </c>
      <c r="AG20" t="n">
        <v>9.459635416666666</v>
      </c>
      <c r="AH20" t="n">
        <v>430745.6547301718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6.8805</v>
      </c>
      <c r="E21" t="n">
        <v>14.53</v>
      </c>
      <c r="F21" t="n">
        <v>11.8</v>
      </c>
      <c r="G21" t="n">
        <v>101.18</v>
      </c>
      <c r="H21" t="n">
        <v>1.65</v>
      </c>
      <c r="I21" t="n">
        <v>7</v>
      </c>
      <c r="J21" t="n">
        <v>215.5</v>
      </c>
      <c r="K21" t="n">
        <v>53.44</v>
      </c>
      <c r="L21" t="n">
        <v>20</v>
      </c>
      <c r="M21" t="n">
        <v>5</v>
      </c>
      <c r="N21" t="n">
        <v>47.07</v>
      </c>
      <c r="O21" t="n">
        <v>26812.71</v>
      </c>
      <c r="P21" t="n">
        <v>152.99</v>
      </c>
      <c r="Q21" t="n">
        <v>194.63</v>
      </c>
      <c r="R21" t="n">
        <v>26.12</v>
      </c>
      <c r="S21" t="n">
        <v>17.82</v>
      </c>
      <c r="T21" t="n">
        <v>1988.82</v>
      </c>
      <c r="U21" t="n">
        <v>0.68</v>
      </c>
      <c r="V21" t="n">
        <v>0.77</v>
      </c>
      <c r="W21" t="n">
        <v>1.15</v>
      </c>
      <c r="X21" t="n">
        <v>0.12</v>
      </c>
      <c r="Y21" t="n">
        <v>0.5</v>
      </c>
      <c r="Z21" t="n">
        <v>10</v>
      </c>
      <c r="AA21" t="n">
        <v>347.9310817739404</v>
      </c>
      <c r="AB21" t="n">
        <v>476.0546557191111</v>
      </c>
      <c r="AC21" t="n">
        <v>430.620667524184</v>
      </c>
      <c r="AD21" t="n">
        <v>347931.0817739404</v>
      </c>
      <c r="AE21" t="n">
        <v>476054.655719111</v>
      </c>
      <c r="AF21" t="n">
        <v>3.015796641868213e-06</v>
      </c>
      <c r="AG21" t="n">
        <v>9.459635416666666</v>
      </c>
      <c r="AH21" t="n">
        <v>430620.667524184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6.8747</v>
      </c>
      <c r="E22" t="n">
        <v>14.55</v>
      </c>
      <c r="F22" t="n">
        <v>11.82</v>
      </c>
      <c r="G22" t="n">
        <v>101.29</v>
      </c>
      <c r="H22" t="n">
        <v>1.72</v>
      </c>
      <c r="I22" t="n">
        <v>7</v>
      </c>
      <c r="J22" t="n">
        <v>217.14</v>
      </c>
      <c r="K22" t="n">
        <v>53.44</v>
      </c>
      <c r="L22" t="n">
        <v>21</v>
      </c>
      <c r="M22" t="n">
        <v>5</v>
      </c>
      <c r="N22" t="n">
        <v>47.7</v>
      </c>
      <c r="O22" t="n">
        <v>27014.3</v>
      </c>
      <c r="P22" t="n">
        <v>152.38</v>
      </c>
      <c r="Q22" t="n">
        <v>194.63</v>
      </c>
      <c r="R22" t="n">
        <v>26.33</v>
      </c>
      <c r="S22" t="n">
        <v>17.82</v>
      </c>
      <c r="T22" t="n">
        <v>2094.31</v>
      </c>
      <c r="U22" t="n">
        <v>0.68</v>
      </c>
      <c r="V22" t="n">
        <v>0.77</v>
      </c>
      <c r="W22" t="n">
        <v>1.15</v>
      </c>
      <c r="X22" t="n">
        <v>0.13</v>
      </c>
      <c r="Y22" t="n">
        <v>0.5</v>
      </c>
      <c r="Z22" t="n">
        <v>10</v>
      </c>
      <c r="AA22" t="n">
        <v>347.6605130270564</v>
      </c>
      <c r="AB22" t="n">
        <v>475.6844516229737</v>
      </c>
      <c r="AC22" t="n">
        <v>430.2857951873973</v>
      </c>
      <c r="AD22" t="n">
        <v>347660.5130270564</v>
      </c>
      <c r="AE22" t="n">
        <v>475684.4516229737</v>
      </c>
      <c r="AF22" t="n">
        <v>3.013254439917362e-06</v>
      </c>
      <c r="AG22" t="n">
        <v>9.47265625</v>
      </c>
      <c r="AH22" t="n">
        <v>430285.7951873973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6.9105</v>
      </c>
      <c r="E23" t="n">
        <v>14.47</v>
      </c>
      <c r="F23" t="n">
        <v>11.78</v>
      </c>
      <c r="G23" t="n">
        <v>117.79</v>
      </c>
      <c r="H23" t="n">
        <v>1.79</v>
      </c>
      <c r="I23" t="n">
        <v>6</v>
      </c>
      <c r="J23" t="n">
        <v>218.78</v>
      </c>
      <c r="K23" t="n">
        <v>53.44</v>
      </c>
      <c r="L23" t="n">
        <v>22</v>
      </c>
      <c r="M23" t="n">
        <v>4</v>
      </c>
      <c r="N23" t="n">
        <v>48.34</v>
      </c>
      <c r="O23" t="n">
        <v>27216.79</v>
      </c>
      <c r="P23" t="n">
        <v>151.11</v>
      </c>
      <c r="Q23" t="n">
        <v>194.64</v>
      </c>
      <c r="R23" t="n">
        <v>25.21</v>
      </c>
      <c r="S23" t="n">
        <v>17.82</v>
      </c>
      <c r="T23" t="n">
        <v>1536.99</v>
      </c>
      <c r="U23" t="n">
        <v>0.71</v>
      </c>
      <c r="V23" t="n">
        <v>0.77</v>
      </c>
      <c r="W23" t="n">
        <v>1.15</v>
      </c>
      <c r="X23" t="n">
        <v>0.09</v>
      </c>
      <c r="Y23" t="n">
        <v>0.5</v>
      </c>
      <c r="Z23" t="n">
        <v>10</v>
      </c>
      <c r="AA23" t="n">
        <v>345.6636977941872</v>
      </c>
      <c r="AB23" t="n">
        <v>472.9523209280915</v>
      </c>
      <c r="AC23" t="n">
        <v>427.8144152114651</v>
      </c>
      <c r="AD23" t="n">
        <v>345663.6977941872</v>
      </c>
      <c r="AE23" t="n">
        <v>472952.3209280915</v>
      </c>
      <c r="AF23" t="n">
        <v>3.028945962303653e-06</v>
      </c>
      <c r="AG23" t="n">
        <v>9.420572916666666</v>
      </c>
      <c r="AH23" t="n">
        <v>427814.4152114651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6.907</v>
      </c>
      <c r="E24" t="n">
        <v>14.48</v>
      </c>
      <c r="F24" t="n">
        <v>11.79</v>
      </c>
      <c r="G24" t="n">
        <v>117.86</v>
      </c>
      <c r="H24" t="n">
        <v>1.85</v>
      </c>
      <c r="I24" t="n">
        <v>6</v>
      </c>
      <c r="J24" t="n">
        <v>220.43</v>
      </c>
      <c r="K24" t="n">
        <v>53.44</v>
      </c>
      <c r="L24" t="n">
        <v>23</v>
      </c>
      <c r="M24" t="n">
        <v>4</v>
      </c>
      <c r="N24" t="n">
        <v>48.99</v>
      </c>
      <c r="O24" t="n">
        <v>27420.16</v>
      </c>
      <c r="P24" t="n">
        <v>151.67</v>
      </c>
      <c r="Q24" t="n">
        <v>194.63</v>
      </c>
      <c r="R24" t="n">
        <v>25.5</v>
      </c>
      <c r="S24" t="n">
        <v>17.82</v>
      </c>
      <c r="T24" t="n">
        <v>1684.44</v>
      </c>
      <c r="U24" t="n">
        <v>0.7</v>
      </c>
      <c r="V24" t="n">
        <v>0.77</v>
      </c>
      <c r="W24" t="n">
        <v>1.15</v>
      </c>
      <c r="X24" t="n">
        <v>0.1</v>
      </c>
      <c r="Y24" t="n">
        <v>0.5</v>
      </c>
      <c r="Z24" t="n">
        <v>10</v>
      </c>
      <c r="AA24" t="n">
        <v>346.2237029827607</v>
      </c>
      <c r="AB24" t="n">
        <v>473.718544732783</v>
      </c>
      <c r="AC24" t="n">
        <v>428.5075116916386</v>
      </c>
      <c r="AD24" t="n">
        <v>346223.7029827607</v>
      </c>
      <c r="AE24" t="n">
        <v>473718.5447327829</v>
      </c>
      <c r="AF24" t="n">
        <v>3.027411874919519e-06</v>
      </c>
      <c r="AG24" t="n">
        <v>9.427083333333334</v>
      </c>
      <c r="AH24" t="n">
        <v>428507.5116916386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6.9095</v>
      </c>
      <c r="E25" t="n">
        <v>14.47</v>
      </c>
      <c r="F25" t="n">
        <v>11.78</v>
      </c>
      <c r="G25" t="n">
        <v>117.81</v>
      </c>
      <c r="H25" t="n">
        <v>1.92</v>
      </c>
      <c r="I25" t="n">
        <v>6</v>
      </c>
      <c r="J25" t="n">
        <v>222.08</v>
      </c>
      <c r="K25" t="n">
        <v>53.44</v>
      </c>
      <c r="L25" t="n">
        <v>24</v>
      </c>
      <c r="M25" t="n">
        <v>4</v>
      </c>
      <c r="N25" t="n">
        <v>49.65</v>
      </c>
      <c r="O25" t="n">
        <v>27624.44</v>
      </c>
      <c r="P25" t="n">
        <v>151.31</v>
      </c>
      <c r="Q25" t="n">
        <v>194.63</v>
      </c>
      <c r="R25" t="n">
        <v>25.2</v>
      </c>
      <c r="S25" t="n">
        <v>17.82</v>
      </c>
      <c r="T25" t="n">
        <v>1534.91</v>
      </c>
      <c r="U25" t="n">
        <v>0.71</v>
      </c>
      <c r="V25" t="n">
        <v>0.77</v>
      </c>
      <c r="W25" t="n">
        <v>1.15</v>
      </c>
      <c r="X25" t="n">
        <v>0.09</v>
      </c>
      <c r="Y25" t="n">
        <v>0.5</v>
      </c>
      <c r="Z25" t="n">
        <v>10</v>
      </c>
      <c r="AA25" t="n">
        <v>345.8446832974159</v>
      </c>
      <c r="AB25" t="n">
        <v>473.199953278126</v>
      </c>
      <c r="AC25" t="n">
        <v>428.0384138775664</v>
      </c>
      <c r="AD25" t="n">
        <v>345844.683297416</v>
      </c>
      <c r="AE25" t="n">
        <v>473199.953278126</v>
      </c>
      <c r="AF25" t="n">
        <v>3.028507651622472e-06</v>
      </c>
      <c r="AG25" t="n">
        <v>9.420572916666666</v>
      </c>
      <c r="AH25" t="n">
        <v>428038.4138775664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6.9071</v>
      </c>
      <c r="E26" t="n">
        <v>14.48</v>
      </c>
      <c r="F26" t="n">
        <v>11.79</v>
      </c>
      <c r="G26" t="n">
        <v>117.86</v>
      </c>
      <c r="H26" t="n">
        <v>1.99</v>
      </c>
      <c r="I26" t="n">
        <v>6</v>
      </c>
      <c r="J26" t="n">
        <v>223.75</v>
      </c>
      <c r="K26" t="n">
        <v>53.44</v>
      </c>
      <c r="L26" t="n">
        <v>25</v>
      </c>
      <c r="M26" t="n">
        <v>4</v>
      </c>
      <c r="N26" t="n">
        <v>50.31</v>
      </c>
      <c r="O26" t="n">
        <v>27829.77</v>
      </c>
      <c r="P26" t="n">
        <v>150.87</v>
      </c>
      <c r="Q26" t="n">
        <v>194.63</v>
      </c>
      <c r="R26" t="n">
        <v>25.55</v>
      </c>
      <c r="S26" t="n">
        <v>17.82</v>
      </c>
      <c r="T26" t="n">
        <v>1706.04</v>
      </c>
      <c r="U26" t="n">
        <v>0.7</v>
      </c>
      <c r="V26" t="n">
        <v>0.77</v>
      </c>
      <c r="W26" t="n">
        <v>1.14</v>
      </c>
      <c r="X26" t="n">
        <v>0.1</v>
      </c>
      <c r="Y26" t="n">
        <v>0.5</v>
      </c>
      <c r="Z26" t="n">
        <v>10</v>
      </c>
      <c r="AA26" t="n">
        <v>345.5910444696073</v>
      </c>
      <c r="AB26" t="n">
        <v>472.8529134441627</v>
      </c>
      <c r="AC26" t="n">
        <v>427.7244950382832</v>
      </c>
      <c r="AD26" t="n">
        <v>345591.0444696072</v>
      </c>
      <c r="AE26" t="n">
        <v>472852.9134441626</v>
      </c>
      <c r="AF26" t="n">
        <v>3.027455705987637e-06</v>
      </c>
      <c r="AG26" t="n">
        <v>9.427083333333334</v>
      </c>
      <c r="AH26" t="n">
        <v>427724.4950382832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6.9091</v>
      </c>
      <c r="E27" t="n">
        <v>14.47</v>
      </c>
      <c r="F27" t="n">
        <v>11.78</v>
      </c>
      <c r="G27" t="n">
        <v>117.82</v>
      </c>
      <c r="H27" t="n">
        <v>2.05</v>
      </c>
      <c r="I27" t="n">
        <v>6</v>
      </c>
      <c r="J27" t="n">
        <v>225.42</v>
      </c>
      <c r="K27" t="n">
        <v>53.44</v>
      </c>
      <c r="L27" t="n">
        <v>26</v>
      </c>
      <c r="M27" t="n">
        <v>4</v>
      </c>
      <c r="N27" t="n">
        <v>50.98</v>
      </c>
      <c r="O27" t="n">
        <v>28035.92</v>
      </c>
      <c r="P27" t="n">
        <v>150.24</v>
      </c>
      <c r="Q27" t="n">
        <v>194.63</v>
      </c>
      <c r="R27" t="n">
        <v>25.39</v>
      </c>
      <c r="S27" t="n">
        <v>17.82</v>
      </c>
      <c r="T27" t="n">
        <v>1626.52</v>
      </c>
      <c r="U27" t="n">
        <v>0.7</v>
      </c>
      <c r="V27" t="n">
        <v>0.77</v>
      </c>
      <c r="W27" t="n">
        <v>1.14</v>
      </c>
      <c r="X27" t="n">
        <v>0.1</v>
      </c>
      <c r="Y27" t="n">
        <v>0.5</v>
      </c>
      <c r="Z27" t="n">
        <v>10</v>
      </c>
      <c r="AA27" t="n">
        <v>345.011293677353</v>
      </c>
      <c r="AB27" t="n">
        <v>472.0596728334006</v>
      </c>
      <c r="AC27" t="n">
        <v>427.0069601980919</v>
      </c>
      <c r="AD27" t="n">
        <v>345011.293677353</v>
      </c>
      <c r="AE27" t="n">
        <v>472059.6728334005</v>
      </c>
      <c r="AF27" t="n">
        <v>3.028332327349999e-06</v>
      </c>
      <c r="AG27" t="n">
        <v>9.420572916666666</v>
      </c>
      <c r="AH27" t="n">
        <v>427006.9601980919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6.9325</v>
      </c>
      <c r="E28" t="n">
        <v>14.42</v>
      </c>
      <c r="F28" t="n">
        <v>11.77</v>
      </c>
      <c r="G28" t="n">
        <v>141.24</v>
      </c>
      <c r="H28" t="n">
        <v>2.11</v>
      </c>
      <c r="I28" t="n">
        <v>5</v>
      </c>
      <c r="J28" t="n">
        <v>227.1</v>
      </c>
      <c r="K28" t="n">
        <v>53.44</v>
      </c>
      <c r="L28" t="n">
        <v>27</v>
      </c>
      <c r="M28" t="n">
        <v>3</v>
      </c>
      <c r="N28" t="n">
        <v>51.66</v>
      </c>
      <c r="O28" t="n">
        <v>28243</v>
      </c>
      <c r="P28" t="n">
        <v>149.27</v>
      </c>
      <c r="Q28" t="n">
        <v>194.63</v>
      </c>
      <c r="R28" t="n">
        <v>24.98</v>
      </c>
      <c r="S28" t="n">
        <v>17.82</v>
      </c>
      <c r="T28" t="n">
        <v>1430.14</v>
      </c>
      <c r="U28" t="n">
        <v>0.71</v>
      </c>
      <c r="V28" t="n">
        <v>0.77</v>
      </c>
      <c r="W28" t="n">
        <v>1.15</v>
      </c>
      <c r="X28" t="n">
        <v>0.08</v>
      </c>
      <c r="Y28" t="n">
        <v>0.5</v>
      </c>
      <c r="Z28" t="n">
        <v>10</v>
      </c>
      <c r="AA28" t="n">
        <v>343.6683103012513</v>
      </c>
      <c r="AB28" t="n">
        <v>470.222143729973</v>
      </c>
      <c r="AC28" t="n">
        <v>425.3448022933073</v>
      </c>
      <c r="AD28" t="n">
        <v>343668.3103012512</v>
      </c>
      <c r="AE28" t="n">
        <v>470222.143729973</v>
      </c>
      <c r="AF28" t="n">
        <v>3.038588797289643e-06</v>
      </c>
      <c r="AG28" t="n">
        <v>9.388020833333334</v>
      </c>
      <c r="AH28" t="n">
        <v>425344.8022933073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6.9337</v>
      </c>
      <c r="E29" t="n">
        <v>14.42</v>
      </c>
      <c r="F29" t="n">
        <v>11.77</v>
      </c>
      <c r="G29" t="n">
        <v>141.21</v>
      </c>
      <c r="H29" t="n">
        <v>2.18</v>
      </c>
      <c r="I29" t="n">
        <v>5</v>
      </c>
      <c r="J29" t="n">
        <v>228.79</v>
      </c>
      <c r="K29" t="n">
        <v>53.44</v>
      </c>
      <c r="L29" t="n">
        <v>28</v>
      </c>
      <c r="M29" t="n">
        <v>3</v>
      </c>
      <c r="N29" t="n">
        <v>52.35</v>
      </c>
      <c r="O29" t="n">
        <v>28451.04</v>
      </c>
      <c r="P29" t="n">
        <v>150.13</v>
      </c>
      <c r="Q29" t="n">
        <v>194.63</v>
      </c>
      <c r="R29" t="n">
        <v>24.88</v>
      </c>
      <c r="S29" t="n">
        <v>17.82</v>
      </c>
      <c r="T29" t="n">
        <v>1378.66</v>
      </c>
      <c r="U29" t="n">
        <v>0.72</v>
      </c>
      <c r="V29" t="n">
        <v>0.77</v>
      </c>
      <c r="W29" t="n">
        <v>1.15</v>
      </c>
      <c r="X29" t="n">
        <v>0.08</v>
      </c>
      <c r="Y29" t="n">
        <v>0.5</v>
      </c>
      <c r="Z29" t="n">
        <v>10</v>
      </c>
      <c r="AA29" t="n">
        <v>344.3155730451216</v>
      </c>
      <c r="AB29" t="n">
        <v>471.1077571713536</v>
      </c>
      <c r="AC29" t="n">
        <v>426.1458940308088</v>
      </c>
      <c r="AD29" t="n">
        <v>344315.5730451216</v>
      </c>
      <c r="AE29" t="n">
        <v>471107.7571713536</v>
      </c>
      <c r="AF29" t="n">
        <v>3.03911477010706e-06</v>
      </c>
      <c r="AG29" t="n">
        <v>9.388020833333334</v>
      </c>
      <c r="AH29" t="n">
        <v>426145.8940308088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6.9347</v>
      </c>
      <c r="E30" t="n">
        <v>14.42</v>
      </c>
      <c r="F30" t="n">
        <v>11.77</v>
      </c>
      <c r="G30" t="n">
        <v>141.19</v>
      </c>
      <c r="H30" t="n">
        <v>2.24</v>
      </c>
      <c r="I30" t="n">
        <v>5</v>
      </c>
      <c r="J30" t="n">
        <v>230.48</v>
      </c>
      <c r="K30" t="n">
        <v>53.44</v>
      </c>
      <c r="L30" t="n">
        <v>29</v>
      </c>
      <c r="M30" t="n">
        <v>3</v>
      </c>
      <c r="N30" t="n">
        <v>53.05</v>
      </c>
      <c r="O30" t="n">
        <v>28660.06</v>
      </c>
      <c r="P30" t="n">
        <v>150.13</v>
      </c>
      <c r="Q30" t="n">
        <v>194.63</v>
      </c>
      <c r="R30" t="n">
        <v>24.97</v>
      </c>
      <c r="S30" t="n">
        <v>17.82</v>
      </c>
      <c r="T30" t="n">
        <v>1424.78</v>
      </c>
      <c r="U30" t="n">
        <v>0.71</v>
      </c>
      <c r="V30" t="n">
        <v>0.77</v>
      </c>
      <c r="W30" t="n">
        <v>1.14</v>
      </c>
      <c r="X30" t="n">
        <v>0.08</v>
      </c>
      <c r="Y30" t="n">
        <v>0.5</v>
      </c>
      <c r="Z30" t="n">
        <v>10</v>
      </c>
      <c r="AA30" t="n">
        <v>344.2923882647536</v>
      </c>
      <c r="AB30" t="n">
        <v>471.0760347320137</v>
      </c>
      <c r="AC30" t="n">
        <v>426.1171991365568</v>
      </c>
      <c r="AD30" t="n">
        <v>344292.3882647536</v>
      </c>
      <c r="AE30" t="n">
        <v>471076.0347320137</v>
      </c>
      <c r="AF30" t="n">
        <v>3.039553080788242e-06</v>
      </c>
      <c r="AG30" t="n">
        <v>9.388020833333334</v>
      </c>
      <c r="AH30" t="n">
        <v>426117.1991365568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6.9345</v>
      </c>
      <c r="E31" t="n">
        <v>14.42</v>
      </c>
      <c r="F31" t="n">
        <v>11.77</v>
      </c>
      <c r="G31" t="n">
        <v>141.19</v>
      </c>
      <c r="H31" t="n">
        <v>2.3</v>
      </c>
      <c r="I31" t="n">
        <v>5</v>
      </c>
      <c r="J31" t="n">
        <v>232.18</v>
      </c>
      <c r="K31" t="n">
        <v>53.44</v>
      </c>
      <c r="L31" t="n">
        <v>30</v>
      </c>
      <c r="M31" t="n">
        <v>3</v>
      </c>
      <c r="N31" t="n">
        <v>53.75</v>
      </c>
      <c r="O31" t="n">
        <v>28870.05</v>
      </c>
      <c r="P31" t="n">
        <v>149.97</v>
      </c>
      <c r="Q31" t="n">
        <v>194.63</v>
      </c>
      <c r="R31" t="n">
        <v>24.9</v>
      </c>
      <c r="S31" t="n">
        <v>17.82</v>
      </c>
      <c r="T31" t="n">
        <v>1387.65</v>
      </c>
      <c r="U31" t="n">
        <v>0.72</v>
      </c>
      <c r="V31" t="n">
        <v>0.77</v>
      </c>
      <c r="W31" t="n">
        <v>1.14</v>
      </c>
      <c r="X31" t="n">
        <v>0.08</v>
      </c>
      <c r="Y31" t="n">
        <v>0.5</v>
      </c>
      <c r="Z31" t="n">
        <v>10</v>
      </c>
      <c r="AA31" t="n">
        <v>344.1714621549569</v>
      </c>
      <c r="AB31" t="n">
        <v>470.9105782937063</v>
      </c>
      <c r="AC31" t="n">
        <v>425.9675336285019</v>
      </c>
      <c r="AD31" t="n">
        <v>344171.4621549569</v>
      </c>
      <c r="AE31" t="n">
        <v>470910.5782937063</v>
      </c>
      <c r="AF31" t="n">
        <v>3.039465418652006e-06</v>
      </c>
      <c r="AG31" t="n">
        <v>9.388020833333334</v>
      </c>
      <c r="AH31" t="n">
        <v>425967.5336285019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6.9374</v>
      </c>
      <c r="E32" t="n">
        <v>14.41</v>
      </c>
      <c r="F32" t="n">
        <v>11.76</v>
      </c>
      <c r="G32" t="n">
        <v>141.12</v>
      </c>
      <c r="H32" t="n">
        <v>2.36</v>
      </c>
      <c r="I32" t="n">
        <v>5</v>
      </c>
      <c r="J32" t="n">
        <v>233.89</v>
      </c>
      <c r="K32" t="n">
        <v>53.44</v>
      </c>
      <c r="L32" t="n">
        <v>31</v>
      </c>
      <c r="M32" t="n">
        <v>3</v>
      </c>
      <c r="N32" t="n">
        <v>54.46</v>
      </c>
      <c r="O32" t="n">
        <v>29081.05</v>
      </c>
      <c r="P32" t="n">
        <v>149.21</v>
      </c>
      <c r="Q32" t="n">
        <v>194.63</v>
      </c>
      <c r="R32" t="n">
        <v>24.7</v>
      </c>
      <c r="S32" t="n">
        <v>17.82</v>
      </c>
      <c r="T32" t="n">
        <v>1285.79</v>
      </c>
      <c r="U32" t="n">
        <v>0.72</v>
      </c>
      <c r="V32" t="n">
        <v>0.77</v>
      </c>
      <c r="W32" t="n">
        <v>1.14</v>
      </c>
      <c r="X32" t="n">
        <v>0.07000000000000001</v>
      </c>
      <c r="Y32" t="n">
        <v>0.5</v>
      </c>
      <c r="Z32" t="n">
        <v>10</v>
      </c>
      <c r="AA32" t="n">
        <v>343.4716692217521</v>
      </c>
      <c r="AB32" t="n">
        <v>469.9530907298102</v>
      </c>
      <c r="AC32" t="n">
        <v>425.1014273338618</v>
      </c>
      <c r="AD32" t="n">
        <v>343471.6692217521</v>
      </c>
      <c r="AE32" t="n">
        <v>469953.0907298102</v>
      </c>
      <c r="AF32" t="n">
        <v>3.040736519627432e-06</v>
      </c>
      <c r="AG32" t="n">
        <v>9.381510416666666</v>
      </c>
      <c r="AH32" t="n">
        <v>425101.4273338618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6.9368</v>
      </c>
      <c r="E33" t="n">
        <v>14.42</v>
      </c>
      <c r="F33" t="n">
        <v>11.76</v>
      </c>
      <c r="G33" t="n">
        <v>141.13</v>
      </c>
      <c r="H33" t="n">
        <v>2.41</v>
      </c>
      <c r="I33" t="n">
        <v>5</v>
      </c>
      <c r="J33" t="n">
        <v>235.61</v>
      </c>
      <c r="K33" t="n">
        <v>53.44</v>
      </c>
      <c r="L33" t="n">
        <v>32</v>
      </c>
      <c r="M33" t="n">
        <v>3</v>
      </c>
      <c r="N33" t="n">
        <v>55.18</v>
      </c>
      <c r="O33" t="n">
        <v>29293.06</v>
      </c>
      <c r="P33" t="n">
        <v>147.92</v>
      </c>
      <c r="Q33" t="n">
        <v>194.63</v>
      </c>
      <c r="R33" t="n">
        <v>24.69</v>
      </c>
      <c r="S33" t="n">
        <v>17.82</v>
      </c>
      <c r="T33" t="n">
        <v>1284.62</v>
      </c>
      <c r="U33" t="n">
        <v>0.72</v>
      </c>
      <c r="V33" t="n">
        <v>0.77</v>
      </c>
      <c r="W33" t="n">
        <v>1.14</v>
      </c>
      <c r="X33" t="n">
        <v>0.07000000000000001</v>
      </c>
      <c r="Y33" t="n">
        <v>0.5</v>
      </c>
      <c r="Z33" t="n">
        <v>10</v>
      </c>
      <c r="AA33" t="n">
        <v>342.4734906385697</v>
      </c>
      <c r="AB33" t="n">
        <v>468.5873387557689</v>
      </c>
      <c r="AC33" t="n">
        <v>423.8660208113781</v>
      </c>
      <c r="AD33" t="n">
        <v>342473.4906385698</v>
      </c>
      <c r="AE33" t="n">
        <v>468587.338755769</v>
      </c>
      <c r="AF33" t="n">
        <v>3.040473533218723e-06</v>
      </c>
      <c r="AG33" t="n">
        <v>9.388020833333334</v>
      </c>
      <c r="AH33" t="n">
        <v>423866.0208113781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6.9364</v>
      </c>
      <c r="E34" t="n">
        <v>14.42</v>
      </c>
      <c r="F34" t="n">
        <v>11.76</v>
      </c>
      <c r="G34" t="n">
        <v>141.14</v>
      </c>
      <c r="H34" t="n">
        <v>2.47</v>
      </c>
      <c r="I34" t="n">
        <v>5</v>
      </c>
      <c r="J34" t="n">
        <v>237.34</v>
      </c>
      <c r="K34" t="n">
        <v>53.44</v>
      </c>
      <c r="L34" t="n">
        <v>33</v>
      </c>
      <c r="M34" t="n">
        <v>3</v>
      </c>
      <c r="N34" t="n">
        <v>55.91</v>
      </c>
      <c r="O34" t="n">
        <v>29506.09</v>
      </c>
      <c r="P34" t="n">
        <v>147.2</v>
      </c>
      <c r="Q34" t="n">
        <v>194.63</v>
      </c>
      <c r="R34" t="n">
        <v>24.77</v>
      </c>
      <c r="S34" t="n">
        <v>17.82</v>
      </c>
      <c r="T34" t="n">
        <v>1324.7</v>
      </c>
      <c r="U34" t="n">
        <v>0.72</v>
      </c>
      <c r="V34" t="n">
        <v>0.77</v>
      </c>
      <c r="W34" t="n">
        <v>1.14</v>
      </c>
      <c r="X34" t="n">
        <v>0.08</v>
      </c>
      <c r="Y34" t="n">
        <v>0.5</v>
      </c>
      <c r="Z34" t="n">
        <v>10</v>
      </c>
      <c r="AA34" t="n">
        <v>341.9177794335346</v>
      </c>
      <c r="AB34" t="n">
        <v>467.8269901687919</v>
      </c>
      <c r="AC34" t="n">
        <v>423.1782388263862</v>
      </c>
      <c r="AD34" t="n">
        <v>341917.7794335347</v>
      </c>
      <c r="AE34" t="n">
        <v>467826.9901687919</v>
      </c>
      <c r="AF34" t="n">
        <v>3.04029820894625e-06</v>
      </c>
      <c r="AG34" t="n">
        <v>9.388020833333334</v>
      </c>
      <c r="AH34" t="n">
        <v>423178.2388263862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6.9331</v>
      </c>
      <c r="E35" t="n">
        <v>14.42</v>
      </c>
      <c r="F35" t="n">
        <v>11.77</v>
      </c>
      <c r="G35" t="n">
        <v>141.23</v>
      </c>
      <c r="H35" t="n">
        <v>2.53</v>
      </c>
      <c r="I35" t="n">
        <v>5</v>
      </c>
      <c r="J35" t="n">
        <v>239.08</v>
      </c>
      <c r="K35" t="n">
        <v>53.44</v>
      </c>
      <c r="L35" t="n">
        <v>34</v>
      </c>
      <c r="M35" t="n">
        <v>3</v>
      </c>
      <c r="N35" t="n">
        <v>56.64</v>
      </c>
      <c r="O35" t="n">
        <v>29720.17</v>
      </c>
      <c r="P35" t="n">
        <v>146.4</v>
      </c>
      <c r="Q35" t="n">
        <v>194.63</v>
      </c>
      <c r="R35" t="n">
        <v>24.88</v>
      </c>
      <c r="S35" t="n">
        <v>17.82</v>
      </c>
      <c r="T35" t="n">
        <v>1378.09</v>
      </c>
      <c r="U35" t="n">
        <v>0.72</v>
      </c>
      <c r="V35" t="n">
        <v>0.77</v>
      </c>
      <c r="W35" t="n">
        <v>1.15</v>
      </c>
      <c r="X35" t="n">
        <v>0.08</v>
      </c>
      <c r="Y35" t="n">
        <v>0.5</v>
      </c>
      <c r="Z35" t="n">
        <v>10</v>
      </c>
      <c r="AA35" t="n">
        <v>341.4017195370367</v>
      </c>
      <c r="AB35" t="n">
        <v>467.1208942514475</v>
      </c>
      <c r="AC35" t="n">
        <v>422.5395317123813</v>
      </c>
      <c r="AD35" t="n">
        <v>341401.7195370367</v>
      </c>
      <c r="AE35" t="n">
        <v>467120.8942514475</v>
      </c>
      <c r="AF35" t="n">
        <v>3.038851783698352e-06</v>
      </c>
      <c r="AG35" t="n">
        <v>9.388020833333334</v>
      </c>
      <c r="AH35" t="n">
        <v>422539.5317123813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6.9647</v>
      </c>
      <c r="E36" t="n">
        <v>14.36</v>
      </c>
      <c r="F36" t="n">
        <v>11.74</v>
      </c>
      <c r="G36" t="n">
        <v>176.11</v>
      </c>
      <c r="H36" t="n">
        <v>2.58</v>
      </c>
      <c r="I36" t="n">
        <v>4</v>
      </c>
      <c r="J36" t="n">
        <v>240.82</v>
      </c>
      <c r="K36" t="n">
        <v>53.44</v>
      </c>
      <c r="L36" t="n">
        <v>35</v>
      </c>
      <c r="M36" t="n">
        <v>2</v>
      </c>
      <c r="N36" t="n">
        <v>57.39</v>
      </c>
      <c r="O36" t="n">
        <v>29935.43</v>
      </c>
      <c r="P36" t="n">
        <v>145.17</v>
      </c>
      <c r="Q36" t="n">
        <v>194.63</v>
      </c>
      <c r="R36" t="n">
        <v>24.06</v>
      </c>
      <c r="S36" t="n">
        <v>17.82</v>
      </c>
      <c r="T36" t="n">
        <v>971.9299999999999</v>
      </c>
      <c r="U36" t="n">
        <v>0.74</v>
      </c>
      <c r="V36" t="n">
        <v>0.77</v>
      </c>
      <c r="W36" t="n">
        <v>1.14</v>
      </c>
      <c r="X36" t="n">
        <v>0.05</v>
      </c>
      <c r="Y36" t="n">
        <v>0.5</v>
      </c>
      <c r="Z36" t="n">
        <v>10</v>
      </c>
      <c r="AA36" t="n">
        <v>339.6153970176168</v>
      </c>
      <c r="AB36" t="n">
        <v>464.6767689733895</v>
      </c>
      <c r="AC36" t="n">
        <v>420.3286703205098</v>
      </c>
      <c r="AD36" t="n">
        <v>339615.3970176168</v>
      </c>
      <c r="AE36" t="n">
        <v>464676.7689733895</v>
      </c>
      <c r="AF36" t="n">
        <v>3.052702401223682e-06</v>
      </c>
      <c r="AG36" t="n">
        <v>9.348958333333334</v>
      </c>
      <c r="AH36" t="n">
        <v>420328.6703205098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6.9627</v>
      </c>
      <c r="E37" t="n">
        <v>14.36</v>
      </c>
      <c r="F37" t="n">
        <v>11.74</v>
      </c>
      <c r="G37" t="n">
        <v>176.17</v>
      </c>
      <c r="H37" t="n">
        <v>2.64</v>
      </c>
      <c r="I37" t="n">
        <v>4</v>
      </c>
      <c r="J37" t="n">
        <v>242.57</v>
      </c>
      <c r="K37" t="n">
        <v>53.44</v>
      </c>
      <c r="L37" t="n">
        <v>36</v>
      </c>
      <c r="M37" t="n">
        <v>2</v>
      </c>
      <c r="N37" t="n">
        <v>58.14</v>
      </c>
      <c r="O37" t="n">
        <v>30151.65</v>
      </c>
      <c r="P37" t="n">
        <v>146.06</v>
      </c>
      <c r="Q37" t="n">
        <v>194.63</v>
      </c>
      <c r="R37" t="n">
        <v>24.21</v>
      </c>
      <c r="S37" t="n">
        <v>17.82</v>
      </c>
      <c r="T37" t="n">
        <v>1045.64</v>
      </c>
      <c r="U37" t="n">
        <v>0.74</v>
      </c>
      <c r="V37" t="n">
        <v>0.77</v>
      </c>
      <c r="W37" t="n">
        <v>1.14</v>
      </c>
      <c r="X37" t="n">
        <v>0.06</v>
      </c>
      <c r="Y37" t="n">
        <v>0.5</v>
      </c>
      <c r="Z37" t="n">
        <v>10</v>
      </c>
      <c r="AA37" t="n">
        <v>340.3558427879896</v>
      </c>
      <c r="AB37" t="n">
        <v>465.6898795425755</v>
      </c>
      <c r="AC37" t="n">
        <v>421.2450910388823</v>
      </c>
      <c r="AD37" t="n">
        <v>340355.8427879895</v>
      </c>
      <c r="AE37" t="n">
        <v>465689.8795425755</v>
      </c>
      <c r="AF37" t="n">
        <v>3.051825779861319e-06</v>
      </c>
      <c r="AG37" t="n">
        <v>9.348958333333334</v>
      </c>
      <c r="AH37" t="n">
        <v>421245.0910388823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6.9639</v>
      </c>
      <c r="E38" t="n">
        <v>14.36</v>
      </c>
      <c r="F38" t="n">
        <v>11.74</v>
      </c>
      <c r="G38" t="n">
        <v>176.13</v>
      </c>
      <c r="H38" t="n">
        <v>2.69</v>
      </c>
      <c r="I38" t="n">
        <v>4</v>
      </c>
      <c r="J38" t="n">
        <v>244.34</v>
      </c>
      <c r="K38" t="n">
        <v>53.44</v>
      </c>
      <c r="L38" t="n">
        <v>37</v>
      </c>
      <c r="M38" t="n">
        <v>2</v>
      </c>
      <c r="N38" t="n">
        <v>58.9</v>
      </c>
      <c r="O38" t="n">
        <v>30368.96</v>
      </c>
      <c r="P38" t="n">
        <v>146.81</v>
      </c>
      <c r="Q38" t="n">
        <v>194.63</v>
      </c>
      <c r="R38" t="n">
        <v>24.17</v>
      </c>
      <c r="S38" t="n">
        <v>17.82</v>
      </c>
      <c r="T38" t="n">
        <v>1025.82</v>
      </c>
      <c r="U38" t="n">
        <v>0.74</v>
      </c>
      <c r="V38" t="n">
        <v>0.77</v>
      </c>
      <c r="W38" t="n">
        <v>1.14</v>
      </c>
      <c r="X38" t="n">
        <v>0.06</v>
      </c>
      <c r="Y38" t="n">
        <v>0.5</v>
      </c>
      <c r="Z38" t="n">
        <v>10</v>
      </c>
      <c r="AA38" t="n">
        <v>340.9149095761148</v>
      </c>
      <c r="AB38" t="n">
        <v>466.4548193863745</v>
      </c>
      <c r="AC38" t="n">
        <v>421.9370260975889</v>
      </c>
      <c r="AD38" t="n">
        <v>340914.9095761148</v>
      </c>
      <c r="AE38" t="n">
        <v>466454.8193863746</v>
      </c>
      <c r="AF38" t="n">
        <v>3.052351752678736e-06</v>
      </c>
      <c r="AG38" t="n">
        <v>9.348958333333334</v>
      </c>
      <c r="AH38" t="n">
        <v>421937.0260975889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6.9651</v>
      </c>
      <c r="E39" t="n">
        <v>14.36</v>
      </c>
      <c r="F39" t="n">
        <v>11.74</v>
      </c>
      <c r="G39" t="n">
        <v>176.1</v>
      </c>
      <c r="H39" t="n">
        <v>2.75</v>
      </c>
      <c r="I39" t="n">
        <v>4</v>
      </c>
      <c r="J39" t="n">
        <v>246.11</v>
      </c>
      <c r="K39" t="n">
        <v>53.44</v>
      </c>
      <c r="L39" t="n">
        <v>38</v>
      </c>
      <c r="M39" t="n">
        <v>2</v>
      </c>
      <c r="N39" t="n">
        <v>59.67</v>
      </c>
      <c r="O39" t="n">
        <v>30587.38</v>
      </c>
      <c r="P39" t="n">
        <v>147.11</v>
      </c>
      <c r="Q39" t="n">
        <v>194.63</v>
      </c>
      <c r="R39" t="n">
        <v>24.04</v>
      </c>
      <c r="S39" t="n">
        <v>17.82</v>
      </c>
      <c r="T39" t="n">
        <v>964.9400000000001</v>
      </c>
      <c r="U39" t="n">
        <v>0.74</v>
      </c>
      <c r="V39" t="n">
        <v>0.77</v>
      </c>
      <c r="W39" t="n">
        <v>1.14</v>
      </c>
      <c r="X39" t="n">
        <v>0.05</v>
      </c>
      <c r="Y39" t="n">
        <v>0.5</v>
      </c>
      <c r="Z39" t="n">
        <v>10</v>
      </c>
      <c r="AA39" t="n">
        <v>341.1221905872343</v>
      </c>
      <c r="AB39" t="n">
        <v>466.738430410381</v>
      </c>
      <c r="AC39" t="n">
        <v>422.1935696835148</v>
      </c>
      <c r="AD39" t="n">
        <v>341122.1905872343</v>
      </c>
      <c r="AE39" t="n">
        <v>466738.430410381</v>
      </c>
      <c r="AF39" t="n">
        <v>3.052877725496155e-06</v>
      </c>
      <c r="AG39" t="n">
        <v>9.348958333333334</v>
      </c>
      <c r="AH39" t="n">
        <v>422193.5696835148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6.9607</v>
      </c>
      <c r="E40" t="n">
        <v>14.37</v>
      </c>
      <c r="F40" t="n">
        <v>11.75</v>
      </c>
      <c r="G40" t="n">
        <v>176.23</v>
      </c>
      <c r="H40" t="n">
        <v>2.8</v>
      </c>
      <c r="I40" t="n">
        <v>4</v>
      </c>
      <c r="J40" t="n">
        <v>247.89</v>
      </c>
      <c r="K40" t="n">
        <v>53.44</v>
      </c>
      <c r="L40" t="n">
        <v>39</v>
      </c>
      <c r="M40" t="n">
        <v>2</v>
      </c>
      <c r="N40" t="n">
        <v>60.45</v>
      </c>
      <c r="O40" t="n">
        <v>30806.92</v>
      </c>
      <c r="P40" t="n">
        <v>147.47</v>
      </c>
      <c r="Q40" t="n">
        <v>194.63</v>
      </c>
      <c r="R40" t="n">
        <v>24.32</v>
      </c>
      <c r="S40" t="n">
        <v>17.82</v>
      </c>
      <c r="T40" t="n">
        <v>1105.38</v>
      </c>
      <c r="U40" t="n">
        <v>0.73</v>
      </c>
      <c r="V40" t="n">
        <v>0.77</v>
      </c>
      <c r="W40" t="n">
        <v>1.14</v>
      </c>
      <c r="X40" t="n">
        <v>0.06</v>
      </c>
      <c r="Y40" t="n">
        <v>0.5</v>
      </c>
      <c r="Z40" t="n">
        <v>10</v>
      </c>
      <c r="AA40" t="n">
        <v>341.5396049782331</v>
      </c>
      <c r="AB40" t="n">
        <v>467.3095551951688</v>
      </c>
      <c r="AC40" t="n">
        <v>422.7101871204211</v>
      </c>
      <c r="AD40" t="n">
        <v>341539.6049782331</v>
      </c>
      <c r="AE40" t="n">
        <v>467309.5551951688</v>
      </c>
      <c r="AF40" t="n">
        <v>3.050949158498957e-06</v>
      </c>
      <c r="AG40" t="n">
        <v>9.35546875</v>
      </c>
      <c r="AH40" t="n">
        <v>422710.1871204211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6.9642</v>
      </c>
      <c r="E41" t="n">
        <v>14.36</v>
      </c>
      <c r="F41" t="n">
        <v>11.74</v>
      </c>
      <c r="G41" t="n">
        <v>176.12</v>
      </c>
      <c r="H41" t="n">
        <v>2.85</v>
      </c>
      <c r="I41" t="n">
        <v>4</v>
      </c>
      <c r="J41" t="n">
        <v>249.68</v>
      </c>
      <c r="K41" t="n">
        <v>53.44</v>
      </c>
      <c r="L41" t="n">
        <v>40</v>
      </c>
      <c r="M41" t="n">
        <v>2</v>
      </c>
      <c r="N41" t="n">
        <v>61.24</v>
      </c>
      <c r="O41" t="n">
        <v>31027.6</v>
      </c>
      <c r="P41" t="n">
        <v>147.3</v>
      </c>
      <c r="Q41" t="n">
        <v>194.63</v>
      </c>
      <c r="R41" t="n">
        <v>24.17</v>
      </c>
      <c r="S41" t="n">
        <v>17.82</v>
      </c>
      <c r="T41" t="n">
        <v>1025.82</v>
      </c>
      <c r="U41" t="n">
        <v>0.74</v>
      </c>
      <c r="V41" t="n">
        <v>0.77</v>
      </c>
      <c r="W41" t="n">
        <v>1.14</v>
      </c>
      <c r="X41" t="n">
        <v>0.06</v>
      </c>
      <c r="Y41" t="n">
        <v>0.5</v>
      </c>
      <c r="Z41" t="n">
        <v>10</v>
      </c>
      <c r="AA41" t="n">
        <v>341.2910254326274</v>
      </c>
      <c r="AB41" t="n">
        <v>466.9694376943155</v>
      </c>
      <c r="AC41" t="n">
        <v>422.4025299564913</v>
      </c>
      <c r="AD41" t="n">
        <v>341291.0254326274</v>
      </c>
      <c r="AE41" t="n">
        <v>466969.4376943155</v>
      </c>
      <c r="AF41" t="n">
        <v>3.052483245883091e-06</v>
      </c>
      <c r="AG41" t="n">
        <v>9.348958333333334</v>
      </c>
      <c r="AH41" t="n">
        <v>422402.5299564913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5.5149</v>
      </c>
      <c r="E2" t="n">
        <v>18.13</v>
      </c>
      <c r="F2" t="n">
        <v>13.68</v>
      </c>
      <c r="G2" t="n">
        <v>8.289999999999999</v>
      </c>
      <c r="H2" t="n">
        <v>0.15</v>
      </c>
      <c r="I2" t="n">
        <v>99</v>
      </c>
      <c r="J2" t="n">
        <v>116.05</v>
      </c>
      <c r="K2" t="n">
        <v>43.4</v>
      </c>
      <c r="L2" t="n">
        <v>1</v>
      </c>
      <c r="M2" t="n">
        <v>97</v>
      </c>
      <c r="N2" t="n">
        <v>16.65</v>
      </c>
      <c r="O2" t="n">
        <v>14546.17</v>
      </c>
      <c r="P2" t="n">
        <v>136.2</v>
      </c>
      <c r="Q2" t="n">
        <v>194.65</v>
      </c>
      <c r="R2" t="n">
        <v>84.53</v>
      </c>
      <c r="S2" t="n">
        <v>17.82</v>
      </c>
      <c r="T2" t="n">
        <v>30734.09</v>
      </c>
      <c r="U2" t="n">
        <v>0.21</v>
      </c>
      <c r="V2" t="n">
        <v>0.66</v>
      </c>
      <c r="W2" t="n">
        <v>1.3</v>
      </c>
      <c r="X2" t="n">
        <v>2</v>
      </c>
      <c r="Y2" t="n">
        <v>0.5</v>
      </c>
      <c r="Z2" t="n">
        <v>10</v>
      </c>
      <c r="AA2" t="n">
        <v>387.3952962417239</v>
      </c>
      <c r="AB2" t="n">
        <v>530.0513349921985</v>
      </c>
      <c r="AC2" t="n">
        <v>479.4639795122633</v>
      </c>
      <c r="AD2" t="n">
        <v>387395.2962417239</v>
      </c>
      <c r="AE2" t="n">
        <v>530051.3349921985</v>
      </c>
      <c r="AF2" t="n">
        <v>2.813817124009116e-06</v>
      </c>
      <c r="AG2" t="n">
        <v>11.80338541666667</v>
      </c>
      <c r="AH2" t="n">
        <v>479463.9795122633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6.3401</v>
      </c>
      <c r="E3" t="n">
        <v>15.77</v>
      </c>
      <c r="F3" t="n">
        <v>12.59</v>
      </c>
      <c r="G3" t="n">
        <v>16.42</v>
      </c>
      <c r="H3" t="n">
        <v>0.3</v>
      </c>
      <c r="I3" t="n">
        <v>46</v>
      </c>
      <c r="J3" t="n">
        <v>117.34</v>
      </c>
      <c r="K3" t="n">
        <v>43.4</v>
      </c>
      <c r="L3" t="n">
        <v>2</v>
      </c>
      <c r="M3" t="n">
        <v>44</v>
      </c>
      <c r="N3" t="n">
        <v>16.94</v>
      </c>
      <c r="O3" t="n">
        <v>14705.49</v>
      </c>
      <c r="P3" t="n">
        <v>124.23</v>
      </c>
      <c r="Q3" t="n">
        <v>194.65</v>
      </c>
      <c r="R3" t="n">
        <v>50.57</v>
      </c>
      <c r="S3" t="n">
        <v>17.82</v>
      </c>
      <c r="T3" t="n">
        <v>14015.75</v>
      </c>
      <c r="U3" t="n">
        <v>0.35</v>
      </c>
      <c r="V3" t="n">
        <v>0.72</v>
      </c>
      <c r="W3" t="n">
        <v>1.21</v>
      </c>
      <c r="X3" t="n">
        <v>0.9</v>
      </c>
      <c r="Y3" t="n">
        <v>0.5</v>
      </c>
      <c r="Z3" t="n">
        <v>10</v>
      </c>
      <c r="AA3" t="n">
        <v>327.1750956696163</v>
      </c>
      <c r="AB3" t="n">
        <v>447.655399841694</v>
      </c>
      <c r="AC3" t="n">
        <v>404.9317967691018</v>
      </c>
      <c r="AD3" t="n">
        <v>327175.0956696162</v>
      </c>
      <c r="AE3" t="n">
        <v>447655.399841694</v>
      </c>
      <c r="AF3" t="n">
        <v>3.234851393122304e-06</v>
      </c>
      <c r="AG3" t="n">
        <v>10.26692708333333</v>
      </c>
      <c r="AH3" t="n">
        <v>404931.7967691018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6.6383</v>
      </c>
      <c r="E4" t="n">
        <v>15.06</v>
      </c>
      <c r="F4" t="n">
        <v>12.26</v>
      </c>
      <c r="G4" t="n">
        <v>24.53</v>
      </c>
      <c r="H4" t="n">
        <v>0.45</v>
      </c>
      <c r="I4" t="n">
        <v>30</v>
      </c>
      <c r="J4" t="n">
        <v>118.63</v>
      </c>
      <c r="K4" t="n">
        <v>43.4</v>
      </c>
      <c r="L4" t="n">
        <v>3</v>
      </c>
      <c r="M4" t="n">
        <v>28</v>
      </c>
      <c r="N4" t="n">
        <v>17.23</v>
      </c>
      <c r="O4" t="n">
        <v>14865.24</v>
      </c>
      <c r="P4" t="n">
        <v>120.14</v>
      </c>
      <c r="Q4" t="n">
        <v>194.65</v>
      </c>
      <c r="R4" t="n">
        <v>40.31</v>
      </c>
      <c r="S4" t="n">
        <v>17.82</v>
      </c>
      <c r="T4" t="n">
        <v>8966.85</v>
      </c>
      <c r="U4" t="n">
        <v>0.44</v>
      </c>
      <c r="V4" t="n">
        <v>0.74</v>
      </c>
      <c r="W4" t="n">
        <v>1.19</v>
      </c>
      <c r="X4" t="n">
        <v>0.58</v>
      </c>
      <c r="Y4" t="n">
        <v>0.5</v>
      </c>
      <c r="Z4" t="n">
        <v>10</v>
      </c>
      <c r="AA4" t="n">
        <v>305.0924521984664</v>
      </c>
      <c r="AB4" t="n">
        <v>417.4409528269937</v>
      </c>
      <c r="AC4" t="n">
        <v>377.6009741712417</v>
      </c>
      <c r="AD4" t="n">
        <v>305092.4521984664</v>
      </c>
      <c r="AE4" t="n">
        <v>417440.9528269937</v>
      </c>
      <c r="AF4" t="n">
        <v>3.386999259154239e-06</v>
      </c>
      <c r="AG4" t="n">
        <v>9.8046875</v>
      </c>
      <c r="AH4" t="n">
        <v>377600.9741712417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6.796</v>
      </c>
      <c r="E5" t="n">
        <v>14.71</v>
      </c>
      <c r="F5" t="n">
        <v>12.1</v>
      </c>
      <c r="G5" t="n">
        <v>33.01</v>
      </c>
      <c r="H5" t="n">
        <v>0.59</v>
      </c>
      <c r="I5" t="n">
        <v>22</v>
      </c>
      <c r="J5" t="n">
        <v>119.93</v>
      </c>
      <c r="K5" t="n">
        <v>43.4</v>
      </c>
      <c r="L5" t="n">
        <v>4</v>
      </c>
      <c r="M5" t="n">
        <v>20</v>
      </c>
      <c r="N5" t="n">
        <v>17.53</v>
      </c>
      <c r="O5" t="n">
        <v>15025.44</v>
      </c>
      <c r="P5" t="n">
        <v>117.41</v>
      </c>
      <c r="Q5" t="n">
        <v>194.63</v>
      </c>
      <c r="R5" t="n">
        <v>35.43</v>
      </c>
      <c r="S5" t="n">
        <v>17.82</v>
      </c>
      <c r="T5" t="n">
        <v>6569.93</v>
      </c>
      <c r="U5" t="n">
        <v>0.5</v>
      </c>
      <c r="V5" t="n">
        <v>0.75</v>
      </c>
      <c r="W5" t="n">
        <v>1.17</v>
      </c>
      <c r="X5" t="n">
        <v>0.42</v>
      </c>
      <c r="Y5" t="n">
        <v>0.5</v>
      </c>
      <c r="Z5" t="n">
        <v>10</v>
      </c>
      <c r="AA5" t="n">
        <v>299.2733678463489</v>
      </c>
      <c r="AB5" t="n">
        <v>409.4790248965434</v>
      </c>
      <c r="AC5" t="n">
        <v>370.3989214678375</v>
      </c>
      <c r="AD5" t="n">
        <v>299273.3678463489</v>
      </c>
      <c r="AE5" t="n">
        <v>409479.0248965434</v>
      </c>
      <c r="AF5" t="n">
        <v>3.467461091727131e-06</v>
      </c>
      <c r="AG5" t="n">
        <v>9.576822916666666</v>
      </c>
      <c r="AH5" t="n">
        <v>370398.9214678375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6.8853</v>
      </c>
      <c r="E6" t="n">
        <v>14.52</v>
      </c>
      <c r="F6" t="n">
        <v>12.01</v>
      </c>
      <c r="G6" t="n">
        <v>40.03</v>
      </c>
      <c r="H6" t="n">
        <v>0.73</v>
      </c>
      <c r="I6" t="n">
        <v>18</v>
      </c>
      <c r="J6" t="n">
        <v>121.23</v>
      </c>
      <c r="K6" t="n">
        <v>43.4</v>
      </c>
      <c r="L6" t="n">
        <v>5</v>
      </c>
      <c r="M6" t="n">
        <v>16</v>
      </c>
      <c r="N6" t="n">
        <v>17.83</v>
      </c>
      <c r="O6" t="n">
        <v>15186.08</v>
      </c>
      <c r="P6" t="n">
        <v>115.62</v>
      </c>
      <c r="Q6" t="n">
        <v>194.63</v>
      </c>
      <c r="R6" t="n">
        <v>32.4</v>
      </c>
      <c r="S6" t="n">
        <v>17.82</v>
      </c>
      <c r="T6" t="n">
        <v>5074.35</v>
      </c>
      <c r="U6" t="n">
        <v>0.55</v>
      </c>
      <c r="V6" t="n">
        <v>0.76</v>
      </c>
      <c r="W6" t="n">
        <v>1.16</v>
      </c>
      <c r="X6" t="n">
        <v>0.32</v>
      </c>
      <c r="Y6" t="n">
        <v>0.5</v>
      </c>
      <c r="Z6" t="n">
        <v>10</v>
      </c>
      <c r="AA6" t="n">
        <v>295.7346883174716</v>
      </c>
      <c r="AB6" t="n">
        <v>404.6372474496108</v>
      </c>
      <c r="AC6" t="n">
        <v>366.0192364649627</v>
      </c>
      <c r="AD6" t="n">
        <v>295734.6883174716</v>
      </c>
      <c r="AE6" t="n">
        <v>404637.2474496107</v>
      </c>
      <c r="AF6" t="n">
        <v>3.513023816196117e-06</v>
      </c>
      <c r="AG6" t="n">
        <v>9.453125</v>
      </c>
      <c r="AH6" t="n">
        <v>366019.2364649627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6.9439</v>
      </c>
      <c r="E7" t="n">
        <v>14.4</v>
      </c>
      <c r="F7" t="n">
        <v>11.96</v>
      </c>
      <c r="G7" t="n">
        <v>47.83</v>
      </c>
      <c r="H7" t="n">
        <v>0.86</v>
      </c>
      <c r="I7" t="n">
        <v>15</v>
      </c>
      <c r="J7" t="n">
        <v>122.54</v>
      </c>
      <c r="K7" t="n">
        <v>43.4</v>
      </c>
      <c r="L7" t="n">
        <v>6</v>
      </c>
      <c r="M7" t="n">
        <v>13</v>
      </c>
      <c r="N7" t="n">
        <v>18.14</v>
      </c>
      <c r="O7" t="n">
        <v>15347.16</v>
      </c>
      <c r="P7" t="n">
        <v>114.16</v>
      </c>
      <c r="Q7" t="n">
        <v>194.63</v>
      </c>
      <c r="R7" t="n">
        <v>30.84</v>
      </c>
      <c r="S7" t="n">
        <v>17.82</v>
      </c>
      <c r="T7" t="n">
        <v>4306.1</v>
      </c>
      <c r="U7" t="n">
        <v>0.58</v>
      </c>
      <c r="V7" t="n">
        <v>0.76</v>
      </c>
      <c r="W7" t="n">
        <v>1.16</v>
      </c>
      <c r="X7" t="n">
        <v>0.27</v>
      </c>
      <c r="Y7" t="n">
        <v>0.5</v>
      </c>
      <c r="Z7" t="n">
        <v>10</v>
      </c>
      <c r="AA7" t="n">
        <v>293.3744031933883</v>
      </c>
      <c r="AB7" t="n">
        <v>401.4078012144093</v>
      </c>
      <c r="AC7" t="n">
        <v>363.0980040458927</v>
      </c>
      <c r="AD7" t="n">
        <v>293374.4031933883</v>
      </c>
      <c r="AE7" t="n">
        <v>401407.8012144093</v>
      </c>
      <c r="AF7" t="n">
        <v>3.542922759688644e-06</v>
      </c>
      <c r="AG7" t="n">
        <v>9.375</v>
      </c>
      <c r="AH7" t="n">
        <v>363098.0040458926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6.9869</v>
      </c>
      <c r="E8" t="n">
        <v>14.31</v>
      </c>
      <c r="F8" t="n">
        <v>11.92</v>
      </c>
      <c r="G8" t="n">
        <v>55.01</v>
      </c>
      <c r="H8" t="n">
        <v>1</v>
      </c>
      <c r="I8" t="n">
        <v>13</v>
      </c>
      <c r="J8" t="n">
        <v>123.85</v>
      </c>
      <c r="K8" t="n">
        <v>43.4</v>
      </c>
      <c r="L8" t="n">
        <v>7</v>
      </c>
      <c r="M8" t="n">
        <v>11</v>
      </c>
      <c r="N8" t="n">
        <v>18.45</v>
      </c>
      <c r="O8" t="n">
        <v>15508.69</v>
      </c>
      <c r="P8" t="n">
        <v>112.82</v>
      </c>
      <c r="Q8" t="n">
        <v>194.63</v>
      </c>
      <c r="R8" t="n">
        <v>29.61</v>
      </c>
      <c r="S8" t="n">
        <v>17.82</v>
      </c>
      <c r="T8" t="n">
        <v>3703.97</v>
      </c>
      <c r="U8" t="n">
        <v>0.6</v>
      </c>
      <c r="V8" t="n">
        <v>0.76</v>
      </c>
      <c r="W8" t="n">
        <v>1.16</v>
      </c>
      <c r="X8" t="n">
        <v>0.23</v>
      </c>
      <c r="Y8" t="n">
        <v>0.5</v>
      </c>
      <c r="Z8" t="n">
        <v>10</v>
      </c>
      <c r="AA8" t="n">
        <v>291.4487610558432</v>
      </c>
      <c r="AB8" t="n">
        <v>398.7730526884847</v>
      </c>
      <c r="AC8" t="n">
        <v>360.7147122213895</v>
      </c>
      <c r="AD8" t="n">
        <v>291448.7610558432</v>
      </c>
      <c r="AE8" t="n">
        <v>398773.0526884847</v>
      </c>
      <c r="AF8" t="n">
        <v>3.564862257473262e-06</v>
      </c>
      <c r="AG8" t="n">
        <v>9.31640625</v>
      </c>
      <c r="AH8" t="n">
        <v>360714.7122213895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7.0323</v>
      </c>
      <c r="E9" t="n">
        <v>14.22</v>
      </c>
      <c r="F9" t="n">
        <v>11.87</v>
      </c>
      <c r="G9" t="n">
        <v>64.76000000000001</v>
      </c>
      <c r="H9" t="n">
        <v>1.13</v>
      </c>
      <c r="I9" t="n">
        <v>11</v>
      </c>
      <c r="J9" t="n">
        <v>125.16</v>
      </c>
      <c r="K9" t="n">
        <v>43.4</v>
      </c>
      <c r="L9" t="n">
        <v>8</v>
      </c>
      <c r="M9" t="n">
        <v>9</v>
      </c>
      <c r="N9" t="n">
        <v>18.76</v>
      </c>
      <c r="O9" t="n">
        <v>15670.68</v>
      </c>
      <c r="P9" t="n">
        <v>110.85</v>
      </c>
      <c r="Q9" t="n">
        <v>194.63</v>
      </c>
      <c r="R9" t="n">
        <v>28.24</v>
      </c>
      <c r="S9" t="n">
        <v>17.82</v>
      </c>
      <c r="T9" t="n">
        <v>3029.97</v>
      </c>
      <c r="U9" t="n">
        <v>0.63</v>
      </c>
      <c r="V9" t="n">
        <v>0.76</v>
      </c>
      <c r="W9" t="n">
        <v>1.15</v>
      </c>
      <c r="X9" t="n">
        <v>0.19</v>
      </c>
      <c r="Y9" t="n">
        <v>0.5</v>
      </c>
      <c r="Z9" t="n">
        <v>10</v>
      </c>
      <c r="AA9" t="n">
        <v>288.989131869926</v>
      </c>
      <c r="AB9" t="n">
        <v>395.4076795251315</v>
      </c>
      <c r="AC9" t="n">
        <v>357.6705255494158</v>
      </c>
      <c r="AD9" t="n">
        <v>288989.131869926</v>
      </c>
      <c r="AE9" t="n">
        <v>395407.6795251315</v>
      </c>
      <c r="AF9" t="n">
        <v>3.58802628536679e-06</v>
      </c>
      <c r="AG9" t="n">
        <v>9.2578125</v>
      </c>
      <c r="AH9" t="n">
        <v>357670.5255494158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7.0475</v>
      </c>
      <c r="E10" t="n">
        <v>14.19</v>
      </c>
      <c r="F10" t="n">
        <v>11.87</v>
      </c>
      <c r="G10" t="n">
        <v>71.2</v>
      </c>
      <c r="H10" t="n">
        <v>1.26</v>
      </c>
      <c r="I10" t="n">
        <v>10</v>
      </c>
      <c r="J10" t="n">
        <v>126.48</v>
      </c>
      <c r="K10" t="n">
        <v>43.4</v>
      </c>
      <c r="L10" t="n">
        <v>9</v>
      </c>
      <c r="M10" t="n">
        <v>8</v>
      </c>
      <c r="N10" t="n">
        <v>19.08</v>
      </c>
      <c r="O10" t="n">
        <v>15833.12</v>
      </c>
      <c r="P10" t="n">
        <v>109.71</v>
      </c>
      <c r="Q10" t="n">
        <v>194.63</v>
      </c>
      <c r="R10" t="n">
        <v>28.05</v>
      </c>
      <c r="S10" t="n">
        <v>17.82</v>
      </c>
      <c r="T10" t="n">
        <v>2935.84</v>
      </c>
      <c r="U10" t="n">
        <v>0.64</v>
      </c>
      <c r="V10" t="n">
        <v>0.77</v>
      </c>
      <c r="W10" t="n">
        <v>1.15</v>
      </c>
      <c r="X10" t="n">
        <v>0.18</v>
      </c>
      <c r="Y10" t="n">
        <v>0.5</v>
      </c>
      <c r="Z10" t="n">
        <v>10</v>
      </c>
      <c r="AA10" t="n">
        <v>276.9001431427184</v>
      </c>
      <c r="AB10" t="n">
        <v>378.8669918200238</v>
      </c>
      <c r="AC10" t="n">
        <v>342.7084578638826</v>
      </c>
      <c r="AD10" t="n">
        <v>276900.1431427184</v>
      </c>
      <c r="AE10" t="n">
        <v>378866.9918200237</v>
      </c>
      <c r="AF10" t="n">
        <v>3.595781642723213e-06</v>
      </c>
      <c r="AG10" t="n">
        <v>9.23828125</v>
      </c>
      <c r="AH10" t="n">
        <v>342708.4578638826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7.0662</v>
      </c>
      <c r="E11" t="n">
        <v>14.15</v>
      </c>
      <c r="F11" t="n">
        <v>11.85</v>
      </c>
      <c r="G11" t="n">
        <v>79.02</v>
      </c>
      <c r="H11" t="n">
        <v>1.38</v>
      </c>
      <c r="I11" t="n">
        <v>9</v>
      </c>
      <c r="J11" t="n">
        <v>127.8</v>
      </c>
      <c r="K11" t="n">
        <v>43.4</v>
      </c>
      <c r="L11" t="n">
        <v>10</v>
      </c>
      <c r="M11" t="n">
        <v>7</v>
      </c>
      <c r="N11" t="n">
        <v>19.4</v>
      </c>
      <c r="O11" t="n">
        <v>15996.02</v>
      </c>
      <c r="P11" t="n">
        <v>109.11</v>
      </c>
      <c r="Q11" t="n">
        <v>194.63</v>
      </c>
      <c r="R11" t="n">
        <v>27.63</v>
      </c>
      <c r="S11" t="n">
        <v>17.82</v>
      </c>
      <c r="T11" t="n">
        <v>2735.3</v>
      </c>
      <c r="U11" t="n">
        <v>0.64</v>
      </c>
      <c r="V11" t="n">
        <v>0.77</v>
      </c>
      <c r="W11" t="n">
        <v>1.15</v>
      </c>
      <c r="X11" t="n">
        <v>0.17</v>
      </c>
      <c r="Y11" t="n">
        <v>0.5</v>
      </c>
      <c r="Z11" t="n">
        <v>10</v>
      </c>
      <c r="AA11" t="n">
        <v>276.0659602552032</v>
      </c>
      <c r="AB11" t="n">
        <v>377.7256259917737</v>
      </c>
      <c r="AC11" t="n">
        <v>341.6760223883637</v>
      </c>
      <c r="AD11" t="n">
        <v>276065.9602552031</v>
      </c>
      <c r="AE11" t="n">
        <v>377725.6259917737</v>
      </c>
      <c r="AF11" t="n">
        <v>3.605322773155128e-06</v>
      </c>
      <c r="AG11" t="n">
        <v>9.212239583333334</v>
      </c>
      <c r="AH11" t="n">
        <v>341676.0223883637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7.0904</v>
      </c>
      <c r="E12" t="n">
        <v>14.1</v>
      </c>
      <c r="F12" t="n">
        <v>11.83</v>
      </c>
      <c r="G12" t="n">
        <v>88.70999999999999</v>
      </c>
      <c r="H12" t="n">
        <v>1.5</v>
      </c>
      <c r="I12" t="n">
        <v>8</v>
      </c>
      <c r="J12" t="n">
        <v>129.13</v>
      </c>
      <c r="K12" t="n">
        <v>43.4</v>
      </c>
      <c r="L12" t="n">
        <v>11</v>
      </c>
      <c r="M12" t="n">
        <v>6</v>
      </c>
      <c r="N12" t="n">
        <v>19.73</v>
      </c>
      <c r="O12" t="n">
        <v>16159.39</v>
      </c>
      <c r="P12" t="n">
        <v>107.38</v>
      </c>
      <c r="Q12" t="n">
        <v>194.63</v>
      </c>
      <c r="R12" t="n">
        <v>26.85</v>
      </c>
      <c r="S12" t="n">
        <v>17.82</v>
      </c>
      <c r="T12" t="n">
        <v>2350.15</v>
      </c>
      <c r="U12" t="n">
        <v>0.66</v>
      </c>
      <c r="V12" t="n">
        <v>0.77</v>
      </c>
      <c r="W12" t="n">
        <v>1.15</v>
      </c>
      <c r="X12" t="n">
        <v>0.14</v>
      </c>
      <c r="Y12" t="n">
        <v>0.5</v>
      </c>
      <c r="Z12" t="n">
        <v>10</v>
      </c>
      <c r="AA12" t="n">
        <v>274.2779544958568</v>
      </c>
      <c r="AB12" t="n">
        <v>375.2791976305891</v>
      </c>
      <c r="AC12" t="n">
        <v>339.4630777163868</v>
      </c>
      <c r="AD12" t="n">
        <v>274277.9544958568</v>
      </c>
      <c r="AE12" t="n">
        <v>375279.1976305891</v>
      </c>
      <c r="AF12" t="n">
        <v>3.617670118419959e-06</v>
      </c>
      <c r="AG12" t="n">
        <v>9.1796875</v>
      </c>
      <c r="AH12" t="n">
        <v>339463.0777163868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7.0943</v>
      </c>
      <c r="E13" t="n">
        <v>14.1</v>
      </c>
      <c r="F13" t="n">
        <v>11.82</v>
      </c>
      <c r="G13" t="n">
        <v>88.65000000000001</v>
      </c>
      <c r="H13" t="n">
        <v>1.63</v>
      </c>
      <c r="I13" t="n">
        <v>8</v>
      </c>
      <c r="J13" t="n">
        <v>130.45</v>
      </c>
      <c r="K13" t="n">
        <v>43.4</v>
      </c>
      <c r="L13" t="n">
        <v>12</v>
      </c>
      <c r="M13" t="n">
        <v>6</v>
      </c>
      <c r="N13" t="n">
        <v>20.05</v>
      </c>
      <c r="O13" t="n">
        <v>16323.22</v>
      </c>
      <c r="P13" t="n">
        <v>106.42</v>
      </c>
      <c r="Q13" t="n">
        <v>194.63</v>
      </c>
      <c r="R13" t="n">
        <v>26.67</v>
      </c>
      <c r="S13" t="n">
        <v>17.82</v>
      </c>
      <c r="T13" t="n">
        <v>2255.82</v>
      </c>
      <c r="U13" t="n">
        <v>0.67</v>
      </c>
      <c r="V13" t="n">
        <v>0.77</v>
      </c>
      <c r="W13" t="n">
        <v>1.15</v>
      </c>
      <c r="X13" t="n">
        <v>0.13</v>
      </c>
      <c r="Y13" t="n">
        <v>0.5</v>
      </c>
      <c r="Z13" t="n">
        <v>10</v>
      </c>
      <c r="AA13" t="n">
        <v>273.449019197208</v>
      </c>
      <c r="AB13" t="n">
        <v>374.1450117849334</v>
      </c>
      <c r="AC13" t="n">
        <v>338.4371369760007</v>
      </c>
      <c r="AD13" t="n">
        <v>273449.019197208</v>
      </c>
      <c r="AE13" t="n">
        <v>374145.0117849334</v>
      </c>
      <c r="AF13" t="n">
        <v>3.619659979846936e-06</v>
      </c>
      <c r="AG13" t="n">
        <v>9.1796875</v>
      </c>
      <c r="AH13" t="n">
        <v>338437.1369760007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7.1165</v>
      </c>
      <c r="E14" t="n">
        <v>14.05</v>
      </c>
      <c r="F14" t="n">
        <v>11.8</v>
      </c>
      <c r="G14" t="n">
        <v>101.15</v>
      </c>
      <c r="H14" t="n">
        <v>1.74</v>
      </c>
      <c r="I14" t="n">
        <v>7</v>
      </c>
      <c r="J14" t="n">
        <v>131.79</v>
      </c>
      <c r="K14" t="n">
        <v>43.4</v>
      </c>
      <c r="L14" t="n">
        <v>13</v>
      </c>
      <c r="M14" t="n">
        <v>5</v>
      </c>
      <c r="N14" t="n">
        <v>20.39</v>
      </c>
      <c r="O14" t="n">
        <v>16487.53</v>
      </c>
      <c r="P14" t="n">
        <v>105.6</v>
      </c>
      <c r="Q14" t="n">
        <v>194.63</v>
      </c>
      <c r="R14" t="n">
        <v>26.01</v>
      </c>
      <c r="S14" t="n">
        <v>17.82</v>
      </c>
      <c r="T14" t="n">
        <v>1934.6</v>
      </c>
      <c r="U14" t="n">
        <v>0.68</v>
      </c>
      <c r="V14" t="n">
        <v>0.77</v>
      </c>
      <c r="W14" t="n">
        <v>1.15</v>
      </c>
      <c r="X14" t="n">
        <v>0.11</v>
      </c>
      <c r="Y14" t="n">
        <v>0.5</v>
      </c>
      <c r="Z14" t="n">
        <v>10</v>
      </c>
      <c r="AA14" t="n">
        <v>272.4047885895603</v>
      </c>
      <c r="AB14" t="n">
        <v>372.7162493993467</v>
      </c>
      <c r="AC14" t="n">
        <v>337.1447336672138</v>
      </c>
      <c r="AD14" t="n">
        <v>272404.7885895603</v>
      </c>
      <c r="AE14" t="n">
        <v>372716.2493993467</v>
      </c>
      <c r="AF14" t="n">
        <v>3.630986883354345e-06</v>
      </c>
      <c r="AG14" t="n">
        <v>9.147135416666666</v>
      </c>
      <c r="AH14" t="n">
        <v>337144.7336672138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7.1121</v>
      </c>
      <c r="E15" t="n">
        <v>14.06</v>
      </c>
      <c r="F15" t="n">
        <v>11.81</v>
      </c>
      <c r="G15" t="n">
        <v>101.22</v>
      </c>
      <c r="H15" t="n">
        <v>1.86</v>
      </c>
      <c r="I15" t="n">
        <v>7</v>
      </c>
      <c r="J15" t="n">
        <v>133.12</v>
      </c>
      <c r="K15" t="n">
        <v>43.4</v>
      </c>
      <c r="L15" t="n">
        <v>14</v>
      </c>
      <c r="M15" t="n">
        <v>5</v>
      </c>
      <c r="N15" t="n">
        <v>20.72</v>
      </c>
      <c r="O15" t="n">
        <v>16652.31</v>
      </c>
      <c r="P15" t="n">
        <v>104.34</v>
      </c>
      <c r="Q15" t="n">
        <v>194.63</v>
      </c>
      <c r="R15" t="n">
        <v>26.22</v>
      </c>
      <c r="S15" t="n">
        <v>17.82</v>
      </c>
      <c r="T15" t="n">
        <v>2038.62</v>
      </c>
      <c r="U15" t="n">
        <v>0.68</v>
      </c>
      <c r="V15" t="n">
        <v>0.77</v>
      </c>
      <c r="W15" t="n">
        <v>1.15</v>
      </c>
      <c r="X15" t="n">
        <v>0.12</v>
      </c>
      <c r="Y15" t="n">
        <v>0.5</v>
      </c>
      <c r="Z15" t="n">
        <v>10</v>
      </c>
      <c r="AA15" t="n">
        <v>271.5399897776791</v>
      </c>
      <c r="AB15" t="n">
        <v>371.5329935127</v>
      </c>
      <c r="AC15" t="n">
        <v>336.0744060616785</v>
      </c>
      <c r="AD15" t="n">
        <v>271539.9897776791</v>
      </c>
      <c r="AE15" t="n">
        <v>371532.9935127</v>
      </c>
      <c r="AF15" t="n">
        <v>3.628741911488011e-06</v>
      </c>
      <c r="AG15" t="n">
        <v>9.153645833333334</v>
      </c>
      <c r="AH15" t="n">
        <v>336074.4060616785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7.1385</v>
      </c>
      <c r="E16" t="n">
        <v>14.01</v>
      </c>
      <c r="F16" t="n">
        <v>11.78</v>
      </c>
      <c r="G16" t="n">
        <v>117.81</v>
      </c>
      <c r="H16" t="n">
        <v>1.97</v>
      </c>
      <c r="I16" t="n">
        <v>6</v>
      </c>
      <c r="J16" t="n">
        <v>134.46</v>
      </c>
      <c r="K16" t="n">
        <v>43.4</v>
      </c>
      <c r="L16" t="n">
        <v>15</v>
      </c>
      <c r="M16" t="n">
        <v>4</v>
      </c>
      <c r="N16" t="n">
        <v>21.06</v>
      </c>
      <c r="O16" t="n">
        <v>16817.7</v>
      </c>
      <c r="P16" t="n">
        <v>102.48</v>
      </c>
      <c r="Q16" t="n">
        <v>194.63</v>
      </c>
      <c r="R16" t="n">
        <v>25.38</v>
      </c>
      <c r="S16" t="n">
        <v>17.82</v>
      </c>
      <c r="T16" t="n">
        <v>1624.24</v>
      </c>
      <c r="U16" t="n">
        <v>0.7</v>
      </c>
      <c r="V16" t="n">
        <v>0.77</v>
      </c>
      <c r="W16" t="n">
        <v>1.14</v>
      </c>
      <c r="X16" t="n">
        <v>0.09</v>
      </c>
      <c r="Y16" t="n">
        <v>0.5</v>
      </c>
      <c r="Z16" t="n">
        <v>10</v>
      </c>
      <c r="AA16" t="n">
        <v>269.6168486742782</v>
      </c>
      <c r="AB16" t="n">
        <v>368.9016670120293</v>
      </c>
      <c r="AC16" t="n">
        <v>333.694209669142</v>
      </c>
      <c r="AD16" t="n">
        <v>269616.8486742782</v>
      </c>
      <c r="AE16" t="n">
        <v>368901.6670120293</v>
      </c>
      <c r="AF16" t="n">
        <v>3.64221174268601e-06</v>
      </c>
      <c r="AG16" t="n">
        <v>9.12109375</v>
      </c>
      <c r="AH16" t="n">
        <v>333694.209669142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7.1403</v>
      </c>
      <c r="E17" t="n">
        <v>14</v>
      </c>
      <c r="F17" t="n">
        <v>11.78</v>
      </c>
      <c r="G17" t="n">
        <v>117.78</v>
      </c>
      <c r="H17" t="n">
        <v>2.08</v>
      </c>
      <c r="I17" t="n">
        <v>6</v>
      </c>
      <c r="J17" t="n">
        <v>135.81</v>
      </c>
      <c r="K17" t="n">
        <v>43.4</v>
      </c>
      <c r="L17" t="n">
        <v>16</v>
      </c>
      <c r="M17" t="n">
        <v>4</v>
      </c>
      <c r="N17" t="n">
        <v>21.41</v>
      </c>
      <c r="O17" t="n">
        <v>16983.46</v>
      </c>
      <c r="P17" t="n">
        <v>102.07</v>
      </c>
      <c r="Q17" t="n">
        <v>194.63</v>
      </c>
      <c r="R17" t="n">
        <v>25.17</v>
      </c>
      <c r="S17" t="n">
        <v>17.82</v>
      </c>
      <c r="T17" t="n">
        <v>1517.37</v>
      </c>
      <c r="U17" t="n">
        <v>0.71</v>
      </c>
      <c r="V17" t="n">
        <v>0.77</v>
      </c>
      <c r="W17" t="n">
        <v>1.15</v>
      </c>
      <c r="X17" t="n">
        <v>0.09</v>
      </c>
      <c r="Y17" t="n">
        <v>0.5</v>
      </c>
      <c r="Z17" t="n">
        <v>10</v>
      </c>
      <c r="AA17" t="n">
        <v>269.2762310408456</v>
      </c>
      <c r="AB17" t="n">
        <v>368.4356189389774</v>
      </c>
      <c r="AC17" t="n">
        <v>333.2726405700794</v>
      </c>
      <c r="AD17" t="n">
        <v>269276.2310408456</v>
      </c>
      <c r="AE17" t="n">
        <v>368435.6189389774</v>
      </c>
      <c r="AF17" t="n">
        <v>3.643130140267691e-06</v>
      </c>
      <c r="AG17" t="n">
        <v>9.114583333333334</v>
      </c>
      <c r="AH17" t="n">
        <v>333272.6405700794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7.1375</v>
      </c>
      <c r="E18" t="n">
        <v>14.01</v>
      </c>
      <c r="F18" t="n">
        <v>11.78</v>
      </c>
      <c r="G18" t="n">
        <v>117.83</v>
      </c>
      <c r="H18" t="n">
        <v>2.19</v>
      </c>
      <c r="I18" t="n">
        <v>6</v>
      </c>
      <c r="J18" t="n">
        <v>137.15</v>
      </c>
      <c r="K18" t="n">
        <v>43.4</v>
      </c>
      <c r="L18" t="n">
        <v>17</v>
      </c>
      <c r="M18" t="n">
        <v>4</v>
      </c>
      <c r="N18" t="n">
        <v>21.75</v>
      </c>
      <c r="O18" t="n">
        <v>17149.71</v>
      </c>
      <c r="P18" t="n">
        <v>100.8</v>
      </c>
      <c r="Q18" t="n">
        <v>194.63</v>
      </c>
      <c r="R18" t="n">
        <v>25.4</v>
      </c>
      <c r="S18" t="n">
        <v>17.82</v>
      </c>
      <c r="T18" t="n">
        <v>1634.58</v>
      </c>
      <c r="U18" t="n">
        <v>0.7</v>
      </c>
      <c r="V18" t="n">
        <v>0.77</v>
      </c>
      <c r="W18" t="n">
        <v>1.15</v>
      </c>
      <c r="X18" t="n">
        <v>0.1</v>
      </c>
      <c r="Y18" t="n">
        <v>0.5</v>
      </c>
      <c r="Z18" t="n">
        <v>10</v>
      </c>
      <c r="AA18" t="n">
        <v>268.3515773272507</v>
      </c>
      <c r="AB18" t="n">
        <v>367.170466935194</v>
      </c>
      <c r="AC18" t="n">
        <v>332.1282328978853</v>
      </c>
      <c r="AD18" t="n">
        <v>268351.5773272507</v>
      </c>
      <c r="AE18" t="n">
        <v>367170.466935194</v>
      </c>
      <c r="AF18" t="n">
        <v>3.641701521807298e-06</v>
      </c>
      <c r="AG18" t="n">
        <v>9.12109375</v>
      </c>
      <c r="AH18" t="n">
        <v>332128.2328978853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7.1572</v>
      </c>
      <c r="E19" t="n">
        <v>13.97</v>
      </c>
      <c r="F19" t="n">
        <v>11.77</v>
      </c>
      <c r="G19" t="n">
        <v>141.22</v>
      </c>
      <c r="H19" t="n">
        <v>2.3</v>
      </c>
      <c r="I19" t="n">
        <v>5</v>
      </c>
      <c r="J19" t="n">
        <v>138.51</v>
      </c>
      <c r="K19" t="n">
        <v>43.4</v>
      </c>
      <c r="L19" t="n">
        <v>18</v>
      </c>
      <c r="M19" t="n">
        <v>2</v>
      </c>
      <c r="N19" t="n">
        <v>22.11</v>
      </c>
      <c r="O19" t="n">
        <v>17316.45</v>
      </c>
      <c r="P19" t="n">
        <v>99.01000000000001</v>
      </c>
      <c r="Q19" t="n">
        <v>194.63</v>
      </c>
      <c r="R19" t="n">
        <v>24.91</v>
      </c>
      <c r="S19" t="n">
        <v>17.82</v>
      </c>
      <c r="T19" t="n">
        <v>1391.31</v>
      </c>
      <c r="U19" t="n">
        <v>0.72</v>
      </c>
      <c r="V19" t="n">
        <v>0.77</v>
      </c>
      <c r="W19" t="n">
        <v>1.15</v>
      </c>
      <c r="X19" t="n">
        <v>0.08</v>
      </c>
      <c r="Y19" t="n">
        <v>0.5</v>
      </c>
      <c r="Z19" t="n">
        <v>10</v>
      </c>
      <c r="AA19" t="n">
        <v>266.6584609744558</v>
      </c>
      <c r="AB19" t="n">
        <v>364.8538704462782</v>
      </c>
      <c r="AC19" t="n">
        <v>330.0327291265081</v>
      </c>
      <c r="AD19" t="n">
        <v>266658.4609744558</v>
      </c>
      <c r="AE19" t="n">
        <v>364853.8704462782</v>
      </c>
      <c r="AF19" t="n">
        <v>3.651752873117925e-06</v>
      </c>
      <c r="AG19" t="n">
        <v>9.095052083333334</v>
      </c>
      <c r="AH19" t="n">
        <v>330032.7291265081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7.1588</v>
      </c>
      <c r="E20" t="n">
        <v>13.97</v>
      </c>
      <c r="F20" t="n">
        <v>11.77</v>
      </c>
      <c r="G20" t="n">
        <v>141.18</v>
      </c>
      <c r="H20" t="n">
        <v>2.4</v>
      </c>
      <c r="I20" t="n">
        <v>5</v>
      </c>
      <c r="J20" t="n">
        <v>139.86</v>
      </c>
      <c r="K20" t="n">
        <v>43.4</v>
      </c>
      <c r="L20" t="n">
        <v>19</v>
      </c>
      <c r="M20" t="n">
        <v>2</v>
      </c>
      <c r="N20" t="n">
        <v>22.46</v>
      </c>
      <c r="O20" t="n">
        <v>17483.7</v>
      </c>
      <c r="P20" t="n">
        <v>99.75</v>
      </c>
      <c r="Q20" t="n">
        <v>194.63</v>
      </c>
      <c r="R20" t="n">
        <v>24.84</v>
      </c>
      <c r="S20" t="n">
        <v>17.82</v>
      </c>
      <c r="T20" t="n">
        <v>1357.73</v>
      </c>
      <c r="U20" t="n">
        <v>0.72</v>
      </c>
      <c r="V20" t="n">
        <v>0.77</v>
      </c>
      <c r="W20" t="n">
        <v>1.14</v>
      </c>
      <c r="X20" t="n">
        <v>0.08</v>
      </c>
      <c r="Y20" t="n">
        <v>0.5</v>
      </c>
      <c r="Z20" t="n">
        <v>10</v>
      </c>
      <c r="AA20" t="n">
        <v>267.1967071770231</v>
      </c>
      <c r="AB20" t="n">
        <v>365.5903226463774</v>
      </c>
      <c r="AC20" t="n">
        <v>330.6988953622469</v>
      </c>
      <c r="AD20" t="n">
        <v>267196.7071770231</v>
      </c>
      <c r="AE20" t="n">
        <v>365590.3226463774</v>
      </c>
      <c r="AF20" t="n">
        <v>3.652569226523864e-06</v>
      </c>
      <c r="AG20" t="n">
        <v>9.095052083333334</v>
      </c>
      <c r="AH20" t="n">
        <v>330698.8953622469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7.1565</v>
      </c>
      <c r="E21" t="n">
        <v>13.97</v>
      </c>
      <c r="F21" t="n">
        <v>11.77</v>
      </c>
      <c r="G21" t="n">
        <v>141.24</v>
      </c>
      <c r="H21" t="n">
        <v>2.5</v>
      </c>
      <c r="I21" t="n">
        <v>5</v>
      </c>
      <c r="J21" t="n">
        <v>141.22</v>
      </c>
      <c r="K21" t="n">
        <v>43.4</v>
      </c>
      <c r="L21" t="n">
        <v>20</v>
      </c>
      <c r="M21" t="n">
        <v>1</v>
      </c>
      <c r="N21" t="n">
        <v>22.82</v>
      </c>
      <c r="O21" t="n">
        <v>17651.44</v>
      </c>
      <c r="P21" t="n">
        <v>99.91</v>
      </c>
      <c r="Q21" t="n">
        <v>194.63</v>
      </c>
      <c r="R21" t="n">
        <v>24.9</v>
      </c>
      <c r="S21" t="n">
        <v>17.82</v>
      </c>
      <c r="T21" t="n">
        <v>1387.34</v>
      </c>
      <c r="U21" t="n">
        <v>0.72</v>
      </c>
      <c r="V21" t="n">
        <v>0.77</v>
      </c>
      <c r="W21" t="n">
        <v>1.15</v>
      </c>
      <c r="X21" t="n">
        <v>0.08</v>
      </c>
      <c r="Y21" t="n">
        <v>0.5</v>
      </c>
      <c r="Z21" t="n">
        <v>10</v>
      </c>
      <c r="AA21" t="n">
        <v>267.3534687500485</v>
      </c>
      <c r="AB21" t="n">
        <v>365.8048107464234</v>
      </c>
      <c r="AC21" t="n">
        <v>330.8929130190604</v>
      </c>
      <c r="AD21" t="n">
        <v>267353.4687500485</v>
      </c>
      <c r="AE21" t="n">
        <v>365804.8107464234</v>
      </c>
      <c r="AF21" t="n">
        <v>3.651395718502827e-06</v>
      </c>
      <c r="AG21" t="n">
        <v>9.095052083333334</v>
      </c>
      <c r="AH21" t="n">
        <v>330892.9130190604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7.1539</v>
      </c>
      <c r="E22" t="n">
        <v>13.98</v>
      </c>
      <c r="F22" t="n">
        <v>11.77</v>
      </c>
      <c r="G22" t="n">
        <v>141.3</v>
      </c>
      <c r="H22" t="n">
        <v>2.61</v>
      </c>
      <c r="I22" t="n">
        <v>5</v>
      </c>
      <c r="J22" t="n">
        <v>142.59</v>
      </c>
      <c r="K22" t="n">
        <v>43.4</v>
      </c>
      <c r="L22" t="n">
        <v>21</v>
      </c>
      <c r="M22" t="n">
        <v>0</v>
      </c>
      <c r="N22" t="n">
        <v>23.19</v>
      </c>
      <c r="O22" t="n">
        <v>17819.69</v>
      </c>
      <c r="P22" t="n">
        <v>100.79</v>
      </c>
      <c r="Q22" t="n">
        <v>194.63</v>
      </c>
      <c r="R22" t="n">
        <v>24.94</v>
      </c>
      <c r="S22" t="n">
        <v>17.82</v>
      </c>
      <c r="T22" t="n">
        <v>1407.46</v>
      </c>
      <c r="U22" t="n">
        <v>0.71</v>
      </c>
      <c r="V22" t="n">
        <v>0.77</v>
      </c>
      <c r="W22" t="n">
        <v>1.15</v>
      </c>
      <c r="X22" t="n">
        <v>0.09</v>
      </c>
      <c r="Y22" t="n">
        <v>0.5</v>
      </c>
      <c r="Z22" t="n">
        <v>10</v>
      </c>
      <c r="AA22" t="n">
        <v>268.0626260976676</v>
      </c>
      <c r="AB22" t="n">
        <v>366.7751111152499</v>
      </c>
      <c r="AC22" t="n">
        <v>331.7706092825111</v>
      </c>
      <c r="AD22" t="n">
        <v>268062.6260976676</v>
      </c>
      <c r="AE22" t="n">
        <v>366775.1111152499</v>
      </c>
      <c r="AF22" t="n">
        <v>3.650069144218176e-06</v>
      </c>
      <c r="AG22" t="n">
        <v>9.1015625</v>
      </c>
      <c r="AH22" t="n">
        <v>331770.6092825112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4.3375</v>
      </c>
      <c r="E2" t="n">
        <v>23.05</v>
      </c>
      <c r="F2" t="n">
        <v>14.74</v>
      </c>
      <c r="G2" t="n">
        <v>5.94</v>
      </c>
      <c r="H2" t="n">
        <v>0.09</v>
      </c>
      <c r="I2" t="n">
        <v>149</v>
      </c>
      <c r="J2" t="n">
        <v>194.77</v>
      </c>
      <c r="K2" t="n">
        <v>54.38</v>
      </c>
      <c r="L2" t="n">
        <v>1</v>
      </c>
      <c r="M2" t="n">
        <v>147</v>
      </c>
      <c r="N2" t="n">
        <v>39.4</v>
      </c>
      <c r="O2" t="n">
        <v>24256.19</v>
      </c>
      <c r="P2" t="n">
        <v>205.92</v>
      </c>
      <c r="Q2" t="n">
        <v>194.69</v>
      </c>
      <c r="R2" t="n">
        <v>117.32</v>
      </c>
      <c r="S2" t="n">
        <v>17.82</v>
      </c>
      <c r="T2" t="n">
        <v>46879.09</v>
      </c>
      <c r="U2" t="n">
        <v>0.15</v>
      </c>
      <c r="V2" t="n">
        <v>0.62</v>
      </c>
      <c r="W2" t="n">
        <v>1.39</v>
      </c>
      <c r="X2" t="n">
        <v>3.05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5.5283</v>
      </c>
      <c r="E3" t="n">
        <v>18.09</v>
      </c>
      <c r="F3" t="n">
        <v>13.01</v>
      </c>
      <c r="G3" t="n">
        <v>11.82</v>
      </c>
      <c r="H3" t="n">
        <v>0.18</v>
      </c>
      <c r="I3" t="n">
        <v>66</v>
      </c>
      <c r="J3" t="n">
        <v>196.32</v>
      </c>
      <c r="K3" t="n">
        <v>54.38</v>
      </c>
      <c r="L3" t="n">
        <v>2</v>
      </c>
      <c r="M3" t="n">
        <v>64</v>
      </c>
      <c r="N3" t="n">
        <v>39.95</v>
      </c>
      <c r="O3" t="n">
        <v>24447.22</v>
      </c>
      <c r="P3" t="n">
        <v>181.14</v>
      </c>
      <c r="Q3" t="n">
        <v>194.67</v>
      </c>
      <c r="R3" t="n">
        <v>63.57</v>
      </c>
      <c r="S3" t="n">
        <v>17.82</v>
      </c>
      <c r="T3" t="n">
        <v>20420.39</v>
      </c>
      <c r="U3" t="n">
        <v>0.28</v>
      </c>
      <c r="V3" t="n">
        <v>0.7</v>
      </c>
      <c r="W3" t="n">
        <v>1.24</v>
      </c>
      <c r="X3" t="n">
        <v>1.32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5.9781</v>
      </c>
      <c r="E4" t="n">
        <v>16.73</v>
      </c>
      <c r="F4" t="n">
        <v>12.54</v>
      </c>
      <c r="G4" t="n">
        <v>17.5</v>
      </c>
      <c r="H4" t="n">
        <v>0.27</v>
      </c>
      <c r="I4" t="n">
        <v>43</v>
      </c>
      <c r="J4" t="n">
        <v>197.88</v>
      </c>
      <c r="K4" t="n">
        <v>54.38</v>
      </c>
      <c r="L4" t="n">
        <v>3</v>
      </c>
      <c r="M4" t="n">
        <v>41</v>
      </c>
      <c r="N4" t="n">
        <v>40.5</v>
      </c>
      <c r="O4" t="n">
        <v>24639</v>
      </c>
      <c r="P4" t="n">
        <v>174.21</v>
      </c>
      <c r="Q4" t="n">
        <v>194.65</v>
      </c>
      <c r="R4" t="n">
        <v>49.03</v>
      </c>
      <c r="S4" t="n">
        <v>17.82</v>
      </c>
      <c r="T4" t="n">
        <v>13261.91</v>
      </c>
      <c r="U4" t="n">
        <v>0.36</v>
      </c>
      <c r="V4" t="n">
        <v>0.72</v>
      </c>
      <c r="W4" t="n">
        <v>1.2</v>
      </c>
      <c r="X4" t="n">
        <v>0.85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6.2211</v>
      </c>
      <c r="E5" t="n">
        <v>16.07</v>
      </c>
      <c r="F5" t="n">
        <v>12.31</v>
      </c>
      <c r="G5" t="n">
        <v>23.09</v>
      </c>
      <c r="H5" t="n">
        <v>0.36</v>
      </c>
      <c r="I5" t="n">
        <v>32</v>
      </c>
      <c r="J5" t="n">
        <v>199.44</v>
      </c>
      <c r="K5" t="n">
        <v>54.38</v>
      </c>
      <c r="L5" t="n">
        <v>4</v>
      </c>
      <c r="M5" t="n">
        <v>30</v>
      </c>
      <c r="N5" t="n">
        <v>41.06</v>
      </c>
      <c r="O5" t="n">
        <v>24831.54</v>
      </c>
      <c r="P5" t="n">
        <v>170.64</v>
      </c>
      <c r="Q5" t="n">
        <v>194.63</v>
      </c>
      <c r="R5" t="n">
        <v>41.76</v>
      </c>
      <c r="S5" t="n">
        <v>17.82</v>
      </c>
      <c r="T5" t="n">
        <v>9681.969999999999</v>
      </c>
      <c r="U5" t="n">
        <v>0.43</v>
      </c>
      <c r="V5" t="n">
        <v>0.74</v>
      </c>
      <c r="W5" t="n">
        <v>1.19</v>
      </c>
      <c r="X5" t="n">
        <v>0.63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6.3617</v>
      </c>
      <c r="E6" t="n">
        <v>15.72</v>
      </c>
      <c r="F6" t="n">
        <v>12.19</v>
      </c>
      <c r="G6" t="n">
        <v>28.13</v>
      </c>
      <c r="H6" t="n">
        <v>0.44</v>
      </c>
      <c r="I6" t="n">
        <v>26</v>
      </c>
      <c r="J6" t="n">
        <v>201.01</v>
      </c>
      <c r="K6" t="n">
        <v>54.38</v>
      </c>
      <c r="L6" t="n">
        <v>5</v>
      </c>
      <c r="M6" t="n">
        <v>24</v>
      </c>
      <c r="N6" t="n">
        <v>41.63</v>
      </c>
      <c r="O6" t="n">
        <v>25024.84</v>
      </c>
      <c r="P6" t="n">
        <v>168.5</v>
      </c>
      <c r="Q6" t="n">
        <v>194.63</v>
      </c>
      <c r="R6" t="n">
        <v>37.92</v>
      </c>
      <c r="S6" t="n">
        <v>17.82</v>
      </c>
      <c r="T6" t="n">
        <v>7795.25</v>
      </c>
      <c r="U6" t="n">
        <v>0.47</v>
      </c>
      <c r="V6" t="n">
        <v>0.74</v>
      </c>
      <c r="W6" t="n">
        <v>1.18</v>
      </c>
      <c r="X6" t="n">
        <v>0.51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6.4898</v>
      </c>
      <c r="E7" t="n">
        <v>15.41</v>
      </c>
      <c r="F7" t="n">
        <v>12.08</v>
      </c>
      <c r="G7" t="n">
        <v>34.5</v>
      </c>
      <c r="H7" t="n">
        <v>0.53</v>
      </c>
      <c r="I7" t="n">
        <v>21</v>
      </c>
      <c r="J7" t="n">
        <v>202.58</v>
      </c>
      <c r="K7" t="n">
        <v>54.38</v>
      </c>
      <c r="L7" t="n">
        <v>6</v>
      </c>
      <c r="M7" t="n">
        <v>19</v>
      </c>
      <c r="N7" t="n">
        <v>42.2</v>
      </c>
      <c r="O7" t="n">
        <v>25218.93</v>
      </c>
      <c r="P7" t="n">
        <v>166.55</v>
      </c>
      <c r="Q7" t="n">
        <v>194.64</v>
      </c>
      <c r="R7" t="n">
        <v>34.55</v>
      </c>
      <c r="S7" t="n">
        <v>17.82</v>
      </c>
      <c r="T7" t="n">
        <v>6134.41</v>
      </c>
      <c r="U7" t="n">
        <v>0.52</v>
      </c>
      <c r="V7" t="n">
        <v>0.75</v>
      </c>
      <c r="W7" t="n">
        <v>1.17</v>
      </c>
      <c r="X7" t="n">
        <v>0.39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6.5618</v>
      </c>
      <c r="E8" t="n">
        <v>15.24</v>
      </c>
      <c r="F8" t="n">
        <v>12.02</v>
      </c>
      <c r="G8" t="n">
        <v>40.08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165.59</v>
      </c>
      <c r="Q8" t="n">
        <v>194.64</v>
      </c>
      <c r="R8" t="n">
        <v>32.83</v>
      </c>
      <c r="S8" t="n">
        <v>17.82</v>
      </c>
      <c r="T8" t="n">
        <v>5288.25</v>
      </c>
      <c r="U8" t="n">
        <v>0.54</v>
      </c>
      <c r="V8" t="n">
        <v>0.76</v>
      </c>
      <c r="W8" t="n">
        <v>1.17</v>
      </c>
      <c r="X8" t="n">
        <v>0.34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6.6124</v>
      </c>
      <c r="E9" t="n">
        <v>15.12</v>
      </c>
      <c r="F9" t="n">
        <v>11.98</v>
      </c>
      <c r="G9" t="n">
        <v>44.94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14</v>
      </c>
      <c r="N9" t="n">
        <v>43.37</v>
      </c>
      <c r="O9" t="n">
        <v>25609.61</v>
      </c>
      <c r="P9" t="n">
        <v>164.59</v>
      </c>
      <c r="Q9" t="n">
        <v>194.64</v>
      </c>
      <c r="R9" t="n">
        <v>31.59</v>
      </c>
      <c r="S9" t="n">
        <v>17.82</v>
      </c>
      <c r="T9" t="n">
        <v>4676.81</v>
      </c>
      <c r="U9" t="n">
        <v>0.5600000000000001</v>
      </c>
      <c r="V9" t="n">
        <v>0.76</v>
      </c>
      <c r="W9" t="n">
        <v>1.16</v>
      </c>
      <c r="X9" t="n">
        <v>0.3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6.635</v>
      </c>
      <c r="E10" t="n">
        <v>15.07</v>
      </c>
      <c r="F10" t="n">
        <v>11.97</v>
      </c>
      <c r="G10" t="n">
        <v>47.89</v>
      </c>
      <c r="H10" t="n">
        <v>0.77</v>
      </c>
      <c r="I10" t="n">
        <v>15</v>
      </c>
      <c r="J10" t="n">
        <v>207.34</v>
      </c>
      <c r="K10" t="n">
        <v>54.38</v>
      </c>
      <c r="L10" t="n">
        <v>9</v>
      </c>
      <c r="M10" t="n">
        <v>13</v>
      </c>
      <c r="N10" t="n">
        <v>43.96</v>
      </c>
      <c r="O10" t="n">
        <v>25806.1</v>
      </c>
      <c r="P10" t="n">
        <v>164.06</v>
      </c>
      <c r="Q10" t="n">
        <v>194.64</v>
      </c>
      <c r="R10" t="n">
        <v>31.27</v>
      </c>
      <c r="S10" t="n">
        <v>17.82</v>
      </c>
      <c r="T10" t="n">
        <v>4520.66</v>
      </c>
      <c r="U10" t="n">
        <v>0.57</v>
      </c>
      <c r="V10" t="n">
        <v>0.76</v>
      </c>
      <c r="W10" t="n">
        <v>1.16</v>
      </c>
      <c r="X10" t="n">
        <v>0.28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6.6893</v>
      </c>
      <c r="E11" t="n">
        <v>14.95</v>
      </c>
      <c r="F11" t="n">
        <v>11.93</v>
      </c>
      <c r="G11" t="n">
        <v>55.05</v>
      </c>
      <c r="H11" t="n">
        <v>0.85</v>
      </c>
      <c r="I11" t="n">
        <v>13</v>
      </c>
      <c r="J11" t="n">
        <v>208.94</v>
      </c>
      <c r="K11" t="n">
        <v>54.38</v>
      </c>
      <c r="L11" t="n">
        <v>10</v>
      </c>
      <c r="M11" t="n">
        <v>11</v>
      </c>
      <c r="N11" t="n">
        <v>44.56</v>
      </c>
      <c r="O11" t="n">
        <v>26003.41</v>
      </c>
      <c r="P11" t="n">
        <v>163.23</v>
      </c>
      <c r="Q11" t="n">
        <v>194.64</v>
      </c>
      <c r="R11" t="n">
        <v>29.86</v>
      </c>
      <c r="S11" t="n">
        <v>17.82</v>
      </c>
      <c r="T11" t="n">
        <v>3826.07</v>
      </c>
      <c r="U11" t="n">
        <v>0.6</v>
      </c>
      <c r="V11" t="n">
        <v>0.76</v>
      </c>
      <c r="W11" t="n">
        <v>1.16</v>
      </c>
      <c r="X11" t="n">
        <v>0.24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6.7154</v>
      </c>
      <c r="E12" t="n">
        <v>14.89</v>
      </c>
      <c r="F12" t="n">
        <v>11.91</v>
      </c>
      <c r="G12" t="n">
        <v>59.54</v>
      </c>
      <c r="H12" t="n">
        <v>0.93</v>
      </c>
      <c r="I12" t="n">
        <v>12</v>
      </c>
      <c r="J12" t="n">
        <v>210.55</v>
      </c>
      <c r="K12" t="n">
        <v>54.38</v>
      </c>
      <c r="L12" t="n">
        <v>11</v>
      </c>
      <c r="M12" t="n">
        <v>10</v>
      </c>
      <c r="N12" t="n">
        <v>45.17</v>
      </c>
      <c r="O12" t="n">
        <v>26201.54</v>
      </c>
      <c r="P12" t="n">
        <v>162.81</v>
      </c>
      <c r="Q12" t="n">
        <v>194.63</v>
      </c>
      <c r="R12" t="n">
        <v>29.21</v>
      </c>
      <c r="S12" t="n">
        <v>17.82</v>
      </c>
      <c r="T12" t="n">
        <v>3509.63</v>
      </c>
      <c r="U12" t="n">
        <v>0.61</v>
      </c>
      <c r="V12" t="n">
        <v>0.76</v>
      </c>
      <c r="W12" t="n">
        <v>1.16</v>
      </c>
      <c r="X12" t="n">
        <v>0.22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6.7455</v>
      </c>
      <c r="E13" t="n">
        <v>14.82</v>
      </c>
      <c r="F13" t="n">
        <v>11.88</v>
      </c>
      <c r="G13" t="n">
        <v>64.8</v>
      </c>
      <c r="H13" t="n">
        <v>1</v>
      </c>
      <c r="I13" t="n">
        <v>11</v>
      </c>
      <c r="J13" t="n">
        <v>212.16</v>
      </c>
      <c r="K13" t="n">
        <v>54.38</v>
      </c>
      <c r="L13" t="n">
        <v>12</v>
      </c>
      <c r="M13" t="n">
        <v>9</v>
      </c>
      <c r="N13" t="n">
        <v>45.78</v>
      </c>
      <c r="O13" t="n">
        <v>26400.51</v>
      </c>
      <c r="P13" t="n">
        <v>161.72</v>
      </c>
      <c r="Q13" t="n">
        <v>194.64</v>
      </c>
      <c r="R13" t="n">
        <v>28.44</v>
      </c>
      <c r="S13" t="n">
        <v>17.82</v>
      </c>
      <c r="T13" t="n">
        <v>3127.21</v>
      </c>
      <c r="U13" t="n">
        <v>0.63</v>
      </c>
      <c r="V13" t="n">
        <v>0.76</v>
      </c>
      <c r="W13" t="n">
        <v>1.15</v>
      </c>
      <c r="X13" t="n">
        <v>0.19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6.772</v>
      </c>
      <c r="E14" t="n">
        <v>14.77</v>
      </c>
      <c r="F14" t="n">
        <v>11.86</v>
      </c>
      <c r="G14" t="n">
        <v>71.17</v>
      </c>
      <c r="H14" t="n">
        <v>1.08</v>
      </c>
      <c r="I14" t="n">
        <v>10</v>
      </c>
      <c r="J14" t="n">
        <v>213.78</v>
      </c>
      <c r="K14" t="n">
        <v>54.38</v>
      </c>
      <c r="L14" t="n">
        <v>13</v>
      </c>
      <c r="M14" t="n">
        <v>8</v>
      </c>
      <c r="N14" t="n">
        <v>46.4</v>
      </c>
      <c r="O14" t="n">
        <v>26600.32</v>
      </c>
      <c r="P14" t="n">
        <v>160.89</v>
      </c>
      <c r="Q14" t="n">
        <v>194.63</v>
      </c>
      <c r="R14" t="n">
        <v>27.8</v>
      </c>
      <c r="S14" t="n">
        <v>17.82</v>
      </c>
      <c r="T14" t="n">
        <v>2813.83</v>
      </c>
      <c r="U14" t="n">
        <v>0.64</v>
      </c>
      <c r="V14" t="n">
        <v>0.77</v>
      </c>
      <c r="W14" t="n">
        <v>1.15</v>
      </c>
      <c r="X14" t="n">
        <v>0.17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6.7757</v>
      </c>
      <c r="E15" t="n">
        <v>14.76</v>
      </c>
      <c r="F15" t="n">
        <v>11.85</v>
      </c>
      <c r="G15" t="n">
        <v>71.12</v>
      </c>
      <c r="H15" t="n">
        <v>1.15</v>
      </c>
      <c r="I15" t="n">
        <v>10</v>
      </c>
      <c r="J15" t="n">
        <v>215.41</v>
      </c>
      <c r="K15" t="n">
        <v>54.38</v>
      </c>
      <c r="L15" t="n">
        <v>14</v>
      </c>
      <c r="M15" t="n">
        <v>8</v>
      </c>
      <c r="N15" t="n">
        <v>47.03</v>
      </c>
      <c r="O15" t="n">
        <v>26801</v>
      </c>
      <c r="P15" t="n">
        <v>160.95</v>
      </c>
      <c r="Q15" t="n">
        <v>194.63</v>
      </c>
      <c r="R15" t="n">
        <v>27.53</v>
      </c>
      <c r="S15" t="n">
        <v>17.82</v>
      </c>
      <c r="T15" t="n">
        <v>2675.84</v>
      </c>
      <c r="U15" t="n">
        <v>0.65</v>
      </c>
      <c r="V15" t="n">
        <v>0.77</v>
      </c>
      <c r="W15" t="n">
        <v>1.15</v>
      </c>
      <c r="X15" t="n">
        <v>0.17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6.7944</v>
      </c>
      <c r="E16" t="n">
        <v>14.72</v>
      </c>
      <c r="F16" t="n">
        <v>11.85</v>
      </c>
      <c r="G16" t="n">
        <v>79.01000000000001</v>
      </c>
      <c r="H16" t="n">
        <v>1.23</v>
      </c>
      <c r="I16" t="n">
        <v>9</v>
      </c>
      <c r="J16" t="n">
        <v>217.04</v>
      </c>
      <c r="K16" t="n">
        <v>54.38</v>
      </c>
      <c r="L16" t="n">
        <v>15</v>
      </c>
      <c r="M16" t="n">
        <v>7</v>
      </c>
      <c r="N16" t="n">
        <v>47.66</v>
      </c>
      <c r="O16" t="n">
        <v>27002.55</v>
      </c>
      <c r="P16" t="n">
        <v>160.85</v>
      </c>
      <c r="Q16" t="n">
        <v>194.63</v>
      </c>
      <c r="R16" t="n">
        <v>27.58</v>
      </c>
      <c r="S16" t="n">
        <v>17.82</v>
      </c>
      <c r="T16" t="n">
        <v>2706.75</v>
      </c>
      <c r="U16" t="n">
        <v>0.65</v>
      </c>
      <c r="V16" t="n">
        <v>0.77</v>
      </c>
      <c r="W16" t="n">
        <v>1.15</v>
      </c>
      <c r="X16" t="n">
        <v>0.17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6.7922</v>
      </c>
      <c r="E17" t="n">
        <v>14.72</v>
      </c>
      <c r="F17" t="n">
        <v>11.86</v>
      </c>
      <c r="G17" t="n">
        <v>79.04000000000001</v>
      </c>
      <c r="H17" t="n">
        <v>1.3</v>
      </c>
      <c r="I17" t="n">
        <v>9</v>
      </c>
      <c r="J17" t="n">
        <v>218.68</v>
      </c>
      <c r="K17" t="n">
        <v>54.38</v>
      </c>
      <c r="L17" t="n">
        <v>16</v>
      </c>
      <c r="M17" t="n">
        <v>7</v>
      </c>
      <c r="N17" t="n">
        <v>48.31</v>
      </c>
      <c r="O17" t="n">
        <v>27204.98</v>
      </c>
      <c r="P17" t="n">
        <v>160.3</v>
      </c>
      <c r="Q17" t="n">
        <v>194.64</v>
      </c>
      <c r="R17" t="n">
        <v>27.65</v>
      </c>
      <c r="S17" t="n">
        <v>17.82</v>
      </c>
      <c r="T17" t="n">
        <v>2745.39</v>
      </c>
      <c r="U17" t="n">
        <v>0.64</v>
      </c>
      <c r="V17" t="n">
        <v>0.77</v>
      </c>
      <c r="W17" t="n">
        <v>1.15</v>
      </c>
      <c r="X17" t="n">
        <v>0.17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6.8298</v>
      </c>
      <c r="E18" t="n">
        <v>14.64</v>
      </c>
      <c r="F18" t="n">
        <v>11.81</v>
      </c>
      <c r="G18" t="n">
        <v>88.59999999999999</v>
      </c>
      <c r="H18" t="n">
        <v>1.37</v>
      </c>
      <c r="I18" t="n">
        <v>8</v>
      </c>
      <c r="J18" t="n">
        <v>220.33</v>
      </c>
      <c r="K18" t="n">
        <v>54.38</v>
      </c>
      <c r="L18" t="n">
        <v>17</v>
      </c>
      <c r="M18" t="n">
        <v>6</v>
      </c>
      <c r="N18" t="n">
        <v>48.95</v>
      </c>
      <c r="O18" t="n">
        <v>27408.3</v>
      </c>
      <c r="P18" t="n">
        <v>159.2</v>
      </c>
      <c r="Q18" t="n">
        <v>194.64</v>
      </c>
      <c r="R18" t="n">
        <v>26.39</v>
      </c>
      <c r="S18" t="n">
        <v>17.82</v>
      </c>
      <c r="T18" t="n">
        <v>2119.94</v>
      </c>
      <c r="U18" t="n">
        <v>0.68</v>
      </c>
      <c r="V18" t="n">
        <v>0.77</v>
      </c>
      <c r="W18" t="n">
        <v>1.15</v>
      </c>
      <c r="X18" t="n">
        <v>0.13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6.8243</v>
      </c>
      <c r="E19" t="n">
        <v>14.65</v>
      </c>
      <c r="F19" t="n">
        <v>11.83</v>
      </c>
      <c r="G19" t="n">
        <v>88.69</v>
      </c>
      <c r="H19" t="n">
        <v>1.44</v>
      </c>
      <c r="I19" t="n">
        <v>8</v>
      </c>
      <c r="J19" t="n">
        <v>221.99</v>
      </c>
      <c r="K19" t="n">
        <v>54.38</v>
      </c>
      <c r="L19" t="n">
        <v>18</v>
      </c>
      <c r="M19" t="n">
        <v>6</v>
      </c>
      <c r="N19" t="n">
        <v>49.61</v>
      </c>
      <c r="O19" t="n">
        <v>27612.53</v>
      </c>
      <c r="P19" t="n">
        <v>159.23</v>
      </c>
      <c r="Q19" t="n">
        <v>194.63</v>
      </c>
      <c r="R19" t="n">
        <v>26.73</v>
      </c>
      <c r="S19" t="n">
        <v>17.82</v>
      </c>
      <c r="T19" t="n">
        <v>2287.17</v>
      </c>
      <c r="U19" t="n">
        <v>0.67</v>
      </c>
      <c r="V19" t="n">
        <v>0.77</v>
      </c>
      <c r="W19" t="n">
        <v>1.15</v>
      </c>
      <c r="X19" t="n">
        <v>0.14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6.8556</v>
      </c>
      <c r="E20" t="n">
        <v>14.59</v>
      </c>
      <c r="F20" t="n">
        <v>11.8</v>
      </c>
      <c r="G20" t="n">
        <v>101.12</v>
      </c>
      <c r="H20" t="n">
        <v>1.51</v>
      </c>
      <c r="I20" t="n">
        <v>7</v>
      </c>
      <c r="J20" t="n">
        <v>223.65</v>
      </c>
      <c r="K20" t="n">
        <v>54.38</v>
      </c>
      <c r="L20" t="n">
        <v>19</v>
      </c>
      <c r="M20" t="n">
        <v>5</v>
      </c>
      <c r="N20" t="n">
        <v>50.27</v>
      </c>
      <c r="O20" t="n">
        <v>27817.81</v>
      </c>
      <c r="P20" t="n">
        <v>158.05</v>
      </c>
      <c r="Q20" t="n">
        <v>194.63</v>
      </c>
      <c r="R20" t="n">
        <v>25.82</v>
      </c>
      <c r="S20" t="n">
        <v>17.82</v>
      </c>
      <c r="T20" t="n">
        <v>1836.26</v>
      </c>
      <c r="U20" t="n">
        <v>0.6899999999999999</v>
      </c>
      <c r="V20" t="n">
        <v>0.77</v>
      </c>
      <c r="W20" t="n">
        <v>1.15</v>
      </c>
      <c r="X20" t="n">
        <v>0.11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6.8554</v>
      </c>
      <c r="E21" t="n">
        <v>14.59</v>
      </c>
      <c r="F21" t="n">
        <v>11.8</v>
      </c>
      <c r="G21" t="n">
        <v>101.13</v>
      </c>
      <c r="H21" t="n">
        <v>1.58</v>
      </c>
      <c r="I21" t="n">
        <v>7</v>
      </c>
      <c r="J21" t="n">
        <v>225.32</v>
      </c>
      <c r="K21" t="n">
        <v>54.38</v>
      </c>
      <c r="L21" t="n">
        <v>20</v>
      </c>
      <c r="M21" t="n">
        <v>5</v>
      </c>
      <c r="N21" t="n">
        <v>50.95</v>
      </c>
      <c r="O21" t="n">
        <v>28023.89</v>
      </c>
      <c r="P21" t="n">
        <v>158.91</v>
      </c>
      <c r="Q21" t="n">
        <v>194.63</v>
      </c>
      <c r="R21" t="n">
        <v>25.84</v>
      </c>
      <c r="S21" t="n">
        <v>17.82</v>
      </c>
      <c r="T21" t="n">
        <v>1846.83</v>
      </c>
      <c r="U21" t="n">
        <v>0.6899999999999999</v>
      </c>
      <c r="V21" t="n">
        <v>0.77</v>
      </c>
      <c r="W21" t="n">
        <v>1.15</v>
      </c>
      <c r="X21" t="n">
        <v>0.11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6.8496</v>
      </c>
      <c r="E22" t="n">
        <v>14.6</v>
      </c>
      <c r="F22" t="n">
        <v>11.81</v>
      </c>
      <c r="G22" t="n">
        <v>101.23</v>
      </c>
      <c r="H22" t="n">
        <v>1.64</v>
      </c>
      <c r="I22" t="n">
        <v>7</v>
      </c>
      <c r="J22" t="n">
        <v>227</v>
      </c>
      <c r="K22" t="n">
        <v>54.38</v>
      </c>
      <c r="L22" t="n">
        <v>21</v>
      </c>
      <c r="M22" t="n">
        <v>5</v>
      </c>
      <c r="N22" t="n">
        <v>51.62</v>
      </c>
      <c r="O22" t="n">
        <v>28230.92</v>
      </c>
      <c r="P22" t="n">
        <v>158.55</v>
      </c>
      <c r="Q22" t="n">
        <v>194.63</v>
      </c>
      <c r="R22" t="n">
        <v>26.2</v>
      </c>
      <c r="S22" t="n">
        <v>17.82</v>
      </c>
      <c r="T22" t="n">
        <v>2025.96</v>
      </c>
      <c r="U22" t="n">
        <v>0.68</v>
      </c>
      <c r="V22" t="n">
        <v>0.77</v>
      </c>
      <c r="W22" t="n">
        <v>1.15</v>
      </c>
      <c r="X22" t="n">
        <v>0.12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6.851</v>
      </c>
      <c r="E23" t="n">
        <v>14.6</v>
      </c>
      <c r="F23" t="n">
        <v>11.81</v>
      </c>
      <c r="G23" t="n">
        <v>101.21</v>
      </c>
      <c r="H23" t="n">
        <v>1.71</v>
      </c>
      <c r="I23" t="n">
        <v>7</v>
      </c>
      <c r="J23" t="n">
        <v>228.69</v>
      </c>
      <c r="K23" t="n">
        <v>54.38</v>
      </c>
      <c r="L23" t="n">
        <v>22</v>
      </c>
      <c r="M23" t="n">
        <v>5</v>
      </c>
      <c r="N23" t="n">
        <v>52.31</v>
      </c>
      <c r="O23" t="n">
        <v>28438.91</v>
      </c>
      <c r="P23" t="n">
        <v>157.72</v>
      </c>
      <c r="Q23" t="n">
        <v>194.63</v>
      </c>
      <c r="R23" t="n">
        <v>26.2</v>
      </c>
      <c r="S23" t="n">
        <v>17.82</v>
      </c>
      <c r="T23" t="n">
        <v>2025.89</v>
      </c>
      <c r="U23" t="n">
        <v>0.68</v>
      </c>
      <c r="V23" t="n">
        <v>0.77</v>
      </c>
      <c r="W23" t="n">
        <v>1.15</v>
      </c>
      <c r="X23" t="n">
        <v>0.12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6.8817</v>
      </c>
      <c r="E24" t="n">
        <v>14.53</v>
      </c>
      <c r="F24" t="n">
        <v>11.78</v>
      </c>
      <c r="G24" t="n">
        <v>117.81</v>
      </c>
      <c r="H24" t="n">
        <v>1.77</v>
      </c>
      <c r="I24" t="n">
        <v>6</v>
      </c>
      <c r="J24" t="n">
        <v>230.38</v>
      </c>
      <c r="K24" t="n">
        <v>54.38</v>
      </c>
      <c r="L24" t="n">
        <v>23</v>
      </c>
      <c r="M24" t="n">
        <v>4</v>
      </c>
      <c r="N24" t="n">
        <v>53</v>
      </c>
      <c r="O24" t="n">
        <v>28647.87</v>
      </c>
      <c r="P24" t="n">
        <v>157.02</v>
      </c>
      <c r="Q24" t="n">
        <v>194.63</v>
      </c>
      <c r="R24" t="n">
        <v>25.31</v>
      </c>
      <c r="S24" t="n">
        <v>17.82</v>
      </c>
      <c r="T24" t="n">
        <v>1588.13</v>
      </c>
      <c r="U24" t="n">
        <v>0.7</v>
      </c>
      <c r="V24" t="n">
        <v>0.77</v>
      </c>
      <c r="W24" t="n">
        <v>1.15</v>
      </c>
      <c r="X24" t="n">
        <v>0.1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6.8785</v>
      </c>
      <c r="E25" t="n">
        <v>14.54</v>
      </c>
      <c r="F25" t="n">
        <v>11.79</v>
      </c>
      <c r="G25" t="n">
        <v>117.88</v>
      </c>
      <c r="H25" t="n">
        <v>1.84</v>
      </c>
      <c r="I25" t="n">
        <v>6</v>
      </c>
      <c r="J25" t="n">
        <v>232.08</v>
      </c>
      <c r="K25" t="n">
        <v>54.38</v>
      </c>
      <c r="L25" t="n">
        <v>24</v>
      </c>
      <c r="M25" t="n">
        <v>4</v>
      </c>
      <c r="N25" t="n">
        <v>53.71</v>
      </c>
      <c r="O25" t="n">
        <v>28857.81</v>
      </c>
      <c r="P25" t="n">
        <v>157.61</v>
      </c>
      <c r="Q25" t="n">
        <v>194.63</v>
      </c>
      <c r="R25" t="n">
        <v>25.55</v>
      </c>
      <c r="S25" t="n">
        <v>17.82</v>
      </c>
      <c r="T25" t="n">
        <v>1709.02</v>
      </c>
      <c r="U25" t="n">
        <v>0.7</v>
      </c>
      <c r="V25" t="n">
        <v>0.77</v>
      </c>
      <c r="W25" t="n">
        <v>1.15</v>
      </c>
      <c r="X25" t="n">
        <v>0.1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6.8831</v>
      </c>
      <c r="E26" t="n">
        <v>14.53</v>
      </c>
      <c r="F26" t="n">
        <v>11.78</v>
      </c>
      <c r="G26" t="n">
        <v>117.78</v>
      </c>
      <c r="H26" t="n">
        <v>1.9</v>
      </c>
      <c r="I26" t="n">
        <v>6</v>
      </c>
      <c r="J26" t="n">
        <v>233.79</v>
      </c>
      <c r="K26" t="n">
        <v>54.38</v>
      </c>
      <c r="L26" t="n">
        <v>25</v>
      </c>
      <c r="M26" t="n">
        <v>4</v>
      </c>
      <c r="N26" t="n">
        <v>54.42</v>
      </c>
      <c r="O26" t="n">
        <v>29068.74</v>
      </c>
      <c r="P26" t="n">
        <v>157.17</v>
      </c>
      <c r="Q26" t="n">
        <v>194.63</v>
      </c>
      <c r="R26" t="n">
        <v>25.2</v>
      </c>
      <c r="S26" t="n">
        <v>17.82</v>
      </c>
      <c r="T26" t="n">
        <v>1534.24</v>
      </c>
      <c r="U26" t="n">
        <v>0.71</v>
      </c>
      <c r="V26" t="n">
        <v>0.77</v>
      </c>
      <c r="W26" t="n">
        <v>1.15</v>
      </c>
      <c r="X26" t="n">
        <v>0.09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6.8793</v>
      </c>
      <c r="E27" t="n">
        <v>14.54</v>
      </c>
      <c r="F27" t="n">
        <v>11.79</v>
      </c>
      <c r="G27" t="n">
        <v>117.86</v>
      </c>
      <c r="H27" t="n">
        <v>1.96</v>
      </c>
      <c r="I27" t="n">
        <v>6</v>
      </c>
      <c r="J27" t="n">
        <v>235.51</v>
      </c>
      <c r="K27" t="n">
        <v>54.38</v>
      </c>
      <c r="L27" t="n">
        <v>26</v>
      </c>
      <c r="M27" t="n">
        <v>4</v>
      </c>
      <c r="N27" t="n">
        <v>55.14</v>
      </c>
      <c r="O27" t="n">
        <v>29280.69</v>
      </c>
      <c r="P27" t="n">
        <v>156.91</v>
      </c>
      <c r="Q27" t="n">
        <v>194.63</v>
      </c>
      <c r="R27" t="n">
        <v>25.57</v>
      </c>
      <c r="S27" t="n">
        <v>17.82</v>
      </c>
      <c r="T27" t="n">
        <v>1719.63</v>
      </c>
      <c r="U27" t="n">
        <v>0.7</v>
      </c>
      <c r="V27" t="n">
        <v>0.77</v>
      </c>
      <c r="W27" t="n">
        <v>1.14</v>
      </c>
      <c r="X27" t="n">
        <v>0.1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6.8814</v>
      </c>
      <c r="E28" t="n">
        <v>14.53</v>
      </c>
      <c r="F28" t="n">
        <v>11.78</v>
      </c>
      <c r="G28" t="n">
        <v>117.82</v>
      </c>
      <c r="H28" t="n">
        <v>2.02</v>
      </c>
      <c r="I28" t="n">
        <v>6</v>
      </c>
      <c r="J28" t="n">
        <v>237.24</v>
      </c>
      <c r="K28" t="n">
        <v>54.38</v>
      </c>
      <c r="L28" t="n">
        <v>27</v>
      </c>
      <c r="M28" t="n">
        <v>4</v>
      </c>
      <c r="N28" t="n">
        <v>55.86</v>
      </c>
      <c r="O28" t="n">
        <v>29493.67</v>
      </c>
      <c r="P28" t="n">
        <v>156.3</v>
      </c>
      <c r="Q28" t="n">
        <v>194.63</v>
      </c>
      <c r="R28" t="n">
        <v>25.35</v>
      </c>
      <c r="S28" t="n">
        <v>17.82</v>
      </c>
      <c r="T28" t="n">
        <v>1608.86</v>
      </c>
      <c r="U28" t="n">
        <v>0.7</v>
      </c>
      <c r="V28" t="n">
        <v>0.77</v>
      </c>
      <c r="W28" t="n">
        <v>1.15</v>
      </c>
      <c r="X28" t="n">
        <v>0.1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6.9067</v>
      </c>
      <c r="E29" t="n">
        <v>14.48</v>
      </c>
      <c r="F29" t="n">
        <v>11.77</v>
      </c>
      <c r="G29" t="n">
        <v>141.21</v>
      </c>
      <c r="H29" t="n">
        <v>2.08</v>
      </c>
      <c r="I29" t="n">
        <v>5</v>
      </c>
      <c r="J29" t="n">
        <v>238.97</v>
      </c>
      <c r="K29" t="n">
        <v>54.38</v>
      </c>
      <c r="L29" t="n">
        <v>28</v>
      </c>
      <c r="M29" t="n">
        <v>3</v>
      </c>
      <c r="N29" t="n">
        <v>56.6</v>
      </c>
      <c r="O29" t="n">
        <v>29707.68</v>
      </c>
      <c r="P29" t="n">
        <v>155.03</v>
      </c>
      <c r="Q29" t="n">
        <v>194.63</v>
      </c>
      <c r="R29" t="n">
        <v>24.9</v>
      </c>
      <c r="S29" t="n">
        <v>17.82</v>
      </c>
      <c r="T29" t="n">
        <v>1387.98</v>
      </c>
      <c r="U29" t="n">
        <v>0.72</v>
      </c>
      <c r="V29" t="n">
        <v>0.77</v>
      </c>
      <c r="W29" t="n">
        <v>1.15</v>
      </c>
      <c r="X29" t="n">
        <v>0.08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6.907</v>
      </c>
      <c r="E30" t="n">
        <v>14.48</v>
      </c>
      <c r="F30" t="n">
        <v>11.77</v>
      </c>
      <c r="G30" t="n">
        <v>141.2</v>
      </c>
      <c r="H30" t="n">
        <v>2.14</v>
      </c>
      <c r="I30" t="n">
        <v>5</v>
      </c>
      <c r="J30" t="n">
        <v>240.72</v>
      </c>
      <c r="K30" t="n">
        <v>54.38</v>
      </c>
      <c r="L30" t="n">
        <v>29</v>
      </c>
      <c r="M30" t="n">
        <v>3</v>
      </c>
      <c r="N30" t="n">
        <v>57.34</v>
      </c>
      <c r="O30" t="n">
        <v>29922.88</v>
      </c>
      <c r="P30" t="n">
        <v>155.97</v>
      </c>
      <c r="Q30" t="n">
        <v>194.63</v>
      </c>
      <c r="R30" t="n">
        <v>24.92</v>
      </c>
      <c r="S30" t="n">
        <v>17.82</v>
      </c>
      <c r="T30" t="n">
        <v>1398.9</v>
      </c>
      <c r="U30" t="n">
        <v>0.71</v>
      </c>
      <c r="V30" t="n">
        <v>0.77</v>
      </c>
      <c r="W30" t="n">
        <v>1.14</v>
      </c>
      <c r="X30" t="n">
        <v>0.08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6.9063</v>
      </c>
      <c r="E31" t="n">
        <v>14.48</v>
      </c>
      <c r="F31" t="n">
        <v>11.77</v>
      </c>
      <c r="G31" t="n">
        <v>141.22</v>
      </c>
      <c r="H31" t="n">
        <v>2.2</v>
      </c>
      <c r="I31" t="n">
        <v>5</v>
      </c>
      <c r="J31" t="n">
        <v>242.47</v>
      </c>
      <c r="K31" t="n">
        <v>54.38</v>
      </c>
      <c r="L31" t="n">
        <v>30</v>
      </c>
      <c r="M31" t="n">
        <v>3</v>
      </c>
      <c r="N31" t="n">
        <v>58.1</v>
      </c>
      <c r="O31" t="n">
        <v>30139.04</v>
      </c>
      <c r="P31" t="n">
        <v>156.35</v>
      </c>
      <c r="Q31" t="n">
        <v>194.63</v>
      </c>
      <c r="R31" t="n">
        <v>24.9</v>
      </c>
      <c r="S31" t="n">
        <v>17.82</v>
      </c>
      <c r="T31" t="n">
        <v>1387.29</v>
      </c>
      <c r="U31" t="n">
        <v>0.72</v>
      </c>
      <c r="V31" t="n">
        <v>0.77</v>
      </c>
      <c r="W31" t="n">
        <v>1.15</v>
      </c>
      <c r="X31" t="n">
        <v>0.08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6.9033</v>
      </c>
      <c r="E32" t="n">
        <v>14.49</v>
      </c>
      <c r="F32" t="n">
        <v>11.77</v>
      </c>
      <c r="G32" t="n">
        <v>141.3</v>
      </c>
      <c r="H32" t="n">
        <v>2.26</v>
      </c>
      <c r="I32" t="n">
        <v>5</v>
      </c>
      <c r="J32" t="n">
        <v>244.23</v>
      </c>
      <c r="K32" t="n">
        <v>54.38</v>
      </c>
      <c r="L32" t="n">
        <v>31</v>
      </c>
      <c r="M32" t="n">
        <v>3</v>
      </c>
      <c r="N32" t="n">
        <v>58.86</v>
      </c>
      <c r="O32" t="n">
        <v>30356.28</v>
      </c>
      <c r="P32" t="n">
        <v>156.54</v>
      </c>
      <c r="Q32" t="n">
        <v>194.63</v>
      </c>
      <c r="R32" t="n">
        <v>25.13</v>
      </c>
      <c r="S32" t="n">
        <v>17.82</v>
      </c>
      <c r="T32" t="n">
        <v>1504.27</v>
      </c>
      <c r="U32" t="n">
        <v>0.71</v>
      </c>
      <c r="V32" t="n">
        <v>0.77</v>
      </c>
      <c r="W32" t="n">
        <v>1.15</v>
      </c>
      <c r="X32" t="n">
        <v>0.09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6.9089</v>
      </c>
      <c r="E33" t="n">
        <v>14.47</v>
      </c>
      <c r="F33" t="n">
        <v>11.76</v>
      </c>
      <c r="G33" t="n">
        <v>141.16</v>
      </c>
      <c r="H33" t="n">
        <v>2.31</v>
      </c>
      <c r="I33" t="n">
        <v>5</v>
      </c>
      <c r="J33" t="n">
        <v>246</v>
      </c>
      <c r="K33" t="n">
        <v>54.38</v>
      </c>
      <c r="L33" t="n">
        <v>32</v>
      </c>
      <c r="M33" t="n">
        <v>3</v>
      </c>
      <c r="N33" t="n">
        <v>59.63</v>
      </c>
      <c r="O33" t="n">
        <v>30574.64</v>
      </c>
      <c r="P33" t="n">
        <v>155.94</v>
      </c>
      <c r="Q33" t="n">
        <v>194.63</v>
      </c>
      <c r="R33" t="n">
        <v>24.79</v>
      </c>
      <c r="S33" t="n">
        <v>17.82</v>
      </c>
      <c r="T33" t="n">
        <v>1331.84</v>
      </c>
      <c r="U33" t="n">
        <v>0.72</v>
      </c>
      <c r="V33" t="n">
        <v>0.77</v>
      </c>
      <c r="W33" t="n">
        <v>1.14</v>
      </c>
      <c r="X33" t="n">
        <v>0.08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6.9128</v>
      </c>
      <c r="E34" t="n">
        <v>14.47</v>
      </c>
      <c r="F34" t="n">
        <v>11.75</v>
      </c>
      <c r="G34" t="n">
        <v>141.06</v>
      </c>
      <c r="H34" t="n">
        <v>2.37</v>
      </c>
      <c r="I34" t="n">
        <v>5</v>
      </c>
      <c r="J34" t="n">
        <v>247.78</v>
      </c>
      <c r="K34" t="n">
        <v>54.38</v>
      </c>
      <c r="L34" t="n">
        <v>33</v>
      </c>
      <c r="M34" t="n">
        <v>3</v>
      </c>
      <c r="N34" t="n">
        <v>60.41</v>
      </c>
      <c r="O34" t="n">
        <v>30794.11</v>
      </c>
      <c r="P34" t="n">
        <v>154.76</v>
      </c>
      <c r="Q34" t="n">
        <v>194.63</v>
      </c>
      <c r="R34" t="n">
        <v>24.57</v>
      </c>
      <c r="S34" t="n">
        <v>17.82</v>
      </c>
      <c r="T34" t="n">
        <v>1225.2</v>
      </c>
      <c r="U34" t="n">
        <v>0.73</v>
      </c>
      <c r="V34" t="n">
        <v>0.77</v>
      </c>
      <c r="W34" t="n">
        <v>1.14</v>
      </c>
      <c r="X34" t="n">
        <v>0.07000000000000001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6.9097</v>
      </c>
      <c r="E35" t="n">
        <v>14.47</v>
      </c>
      <c r="F35" t="n">
        <v>11.76</v>
      </c>
      <c r="G35" t="n">
        <v>141.14</v>
      </c>
      <c r="H35" t="n">
        <v>2.42</v>
      </c>
      <c r="I35" t="n">
        <v>5</v>
      </c>
      <c r="J35" t="n">
        <v>249.57</v>
      </c>
      <c r="K35" t="n">
        <v>54.38</v>
      </c>
      <c r="L35" t="n">
        <v>34</v>
      </c>
      <c r="M35" t="n">
        <v>3</v>
      </c>
      <c r="N35" t="n">
        <v>61.2</v>
      </c>
      <c r="O35" t="n">
        <v>31014.73</v>
      </c>
      <c r="P35" t="n">
        <v>153.68</v>
      </c>
      <c r="Q35" t="n">
        <v>194.63</v>
      </c>
      <c r="R35" t="n">
        <v>24.74</v>
      </c>
      <c r="S35" t="n">
        <v>17.82</v>
      </c>
      <c r="T35" t="n">
        <v>1306.66</v>
      </c>
      <c r="U35" t="n">
        <v>0.72</v>
      </c>
      <c r="V35" t="n">
        <v>0.77</v>
      </c>
      <c r="W35" t="n">
        <v>1.14</v>
      </c>
      <c r="X35" t="n">
        <v>0.07000000000000001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6.9066</v>
      </c>
      <c r="E36" t="n">
        <v>14.48</v>
      </c>
      <c r="F36" t="n">
        <v>11.77</v>
      </c>
      <c r="G36" t="n">
        <v>141.21</v>
      </c>
      <c r="H36" t="n">
        <v>2.48</v>
      </c>
      <c r="I36" t="n">
        <v>5</v>
      </c>
      <c r="J36" t="n">
        <v>251.37</v>
      </c>
      <c r="K36" t="n">
        <v>54.38</v>
      </c>
      <c r="L36" t="n">
        <v>35</v>
      </c>
      <c r="M36" t="n">
        <v>3</v>
      </c>
      <c r="N36" t="n">
        <v>61.99</v>
      </c>
      <c r="O36" t="n">
        <v>31236.5</v>
      </c>
      <c r="P36" t="n">
        <v>153.6</v>
      </c>
      <c r="Q36" t="n">
        <v>194.63</v>
      </c>
      <c r="R36" t="n">
        <v>24.94</v>
      </c>
      <c r="S36" t="n">
        <v>17.82</v>
      </c>
      <c r="T36" t="n">
        <v>1406.11</v>
      </c>
      <c r="U36" t="n">
        <v>0.71</v>
      </c>
      <c r="V36" t="n">
        <v>0.77</v>
      </c>
      <c r="W36" t="n">
        <v>1.14</v>
      </c>
      <c r="X36" t="n">
        <v>0.08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6.9086</v>
      </c>
      <c r="E37" t="n">
        <v>14.47</v>
      </c>
      <c r="F37" t="n">
        <v>11.76</v>
      </c>
      <c r="G37" t="n">
        <v>141.16</v>
      </c>
      <c r="H37" t="n">
        <v>2.53</v>
      </c>
      <c r="I37" t="n">
        <v>5</v>
      </c>
      <c r="J37" t="n">
        <v>253.18</v>
      </c>
      <c r="K37" t="n">
        <v>54.38</v>
      </c>
      <c r="L37" t="n">
        <v>36</v>
      </c>
      <c r="M37" t="n">
        <v>3</v>
      </c>
      <c r="N37" t="n">
        <v>62.8</v>
      </c>
      <c r="O37" t="n">
        <v>31459.45</v>
      </c>
      <c r="P37" t="n">
        <v>152.14</v>
      </c>
      <c r="Q37" t="n">
        <v>194.63</v>
      </c>
      <c r="R37" t="n">
        <v>24.69</v>
      </c>
      <c r="S37" t="n">
        <v>17.82</v>
      </c>
      <c r="T37" t="n">
        <v>1284.81</v>
      </c>
      <c r="U37" t="n">
        <v>0.72</v>
      </c>
      <c r="V37" t="n">
        <v>0.77</v>
      </c>
      <c r="W37" t="n">
        <v>1.15</v>
      </c>
      <c r="X37" t="n">
        <v>0.08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6.9388</v>
      </c>
      <c r="E38" t="n">
        <v>14.41</v>
      </c>
      <c r="F38" t="n">
        <v>11.74</v>
      </c>
      <c r="G38" t="n">
        <v>176.09</v>
      </c>
      <c r="H38" t="n">
        <v>2.58</v>
      </c>
      <c r="I38" t="n">
        <v>4</v>
      </c>
      <c r="J38" t="n">
        <v>255</v>
      </c>
      <c r="K38" t="n">
        <v>54.38</v>
      </c>
      <c r="L38" t="n">
        <v>37</v>
      </c>
      <c r="M38" t="n">
        <v>2</v>
      </c>
      <c r="N38" t="n">
        <v>63.62</v>
      </c>
      <c r="O38" t="n">
        <v>31683.59</v>
      </c>
      <c r="P38" t="n">
        <v>152.01</v>
      </c>
      <c r="Q38" t="n">
        <v>194.63</v>
      </c>
      <c r="R38" t="n">
        <v>24.05</v>
      </c>
      <c r="S38" t="n">
        <v>17.82</v>
      </c>
      <c r="T38" t="n">
        <v>968.4400000000001</v>
      </c>
      <c r="U38" t="n">
        <v>0.74</v>
      </c>
      <c r="V38" t="n">
        <v>0.77</v>
      </c>
      <c r="W38" t="n">
        <v>1.14</v>
      </c>
      <c r="X38" t="n">
        <v>0.05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6.9368</v>
      </c>
      <c r="E39" t="n">
        <v>14.42</v>
      </c>
      <c r="F39" t="n">
        <v>11.74</v>
      </c>
      <c r="G39" t="n">
        <v>176.15</v>
      </c>
      <c r="H39" t="n">
        <v>2.63</v>
      </c>
      <c r="I39" t="n">
        <v>4</v>
      </c>
      <c r="J39" t="n">
        <v>256.82</v>
      </c>
      <c r="K39" t="n">
        <v>54.38</v>
      </c>
      <c r="L39" t="n">
        <v>38</v>
      </c>
      <c r="M39" t="n">
        <v>2</v>
      </c>
      <c r="N39" t="n">
        <v>64.45</v>
      </c>
      <c r="O39" t="n">
        <v>31909.08</v>
      </c>
      <c r="P39" t="n">
        <v>153.08</v>
      </c>
      <c r="Q39" t="n">
        <v>194.63</v>
      </c>
      <c r="R39" t="n">
        <v>24.18</v>
      </c>
      <c r="S39" t="n">
        <v>17.82</v>
      </c>
      <c r="T39" t="n">
        <v>1033.99</v>
      </c>
      <c r="U39" t="n">
        <v>0.74</v>
      </c>
      <c r="V39" t="n">
        <v>0.77</v>
      </c>
      <c r="W39" t="n">
        <v>1.14</v>
      </c>
      <c r="X39" t="n">
        <v>0.06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6.938</v>
      </c>
      <c r="E40" t="n">
        <v>14.41</v>
      </c>
      <c r="F40" t="n">
        <v>11.74</v>
      </c>
      <c r="G40" t="n">
        <v>176.12</v>
      </c>
      <c r="H40" t="n">
        <v>2.68</v>
      </c>
      <c r="I40" t="n">
        <v>4</v>
      </c>
      <c r="J40" t="n">
        <v>258.66</v>
      </c>
      <c r="K40" t="n">
        <v>54.38</v>
      </c>
      <c r="L40" t="n">
        <v>39</v>
      </c>
      <c r="M40" t="n">
        <v>2</v>
      </c>
      <c r="N40" t="n">
        <v>65.28</v>
      </c>
      <c r="O40" t="n">
        <v>32135.68</v>
      </c>
      <c r="P40" t="n">
        <v>153.86</v>
      </c>
      <c r="Q40" t="n">
        <v>194.63</v>
      </c>
      <c r="R40" t="n">
        <v>24.11</v>
      </c>
      <c r="S40" t="n">
        <v>17.82</v>
      </c>
      <c r="T40" t="n">
        <v>995.47</v>
      </c>
      <c r="U40" t="n">
        <v>0.74</v>
      </c>
      <c r="V40" t="n">
        <v>0.77</v>
      </c>
      <c r="W40" t="n">
        <v>1.14</v>
      </c>
      <c r="X40" t="n">
        <v>0.05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6.9375</v>
      </c>
      <c r="E41" t="n">
        <v>14.41</v>
      </c>
      <c r="F41" t="n">
        <v>11.74</v>
      </c>
      <c r="G41" t="n">
        <v>176.13</v>
      </c>
      <c r="H41" t="n">
        <v>2.73</v>
      </c>
      <c r="I41" t="n">
        <v>4</v>
      </c>
      <c r="J41" t="n">
        <v>260.51</v>
      </c>
      <c r="K41" t="n">
        <v>54.38</v>
      </c>
      <c r="L41" t="n">
        <v>40</v>
      </c>
      <c r="M41" t="n">
        <v>2</v>
      </c>
      <c r="N41" t="n">
        <v>66.13</v>
      </c>
      <c r="O41" t="n">
        <v>32363.54</v>
      </c>
      <c r="P41" t="n">
        <v>154.18</v>
      </c>
      <c r="Q41" t="n">
        <v>194.63</v>
      </c>
      <c r="R41" t="n">
        <v>24.1</v>
      </c>
      <c r="S41" t="n">
        <v>17.82</v>
      </c>
      <c r="T41" t="n">
        <v>991.04</v>
      </c>
      <c r="U41" t="n">
        <v>0.74</v>
      </c>
      <c r="V41" t="n">
        <v>0.77</v>
      </c>
      <c r="W41" t="n">
        <v>1.14</v>
      </c>
      <c r="X41" t="n">
        <v>0.06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5.9579</v>
      </c>
      <c r="E42" t="n">
        <v>16.78</v>
      </c>
      <c r="F42" t="n">
        <v>13.31</v>
      </c>
      <c r="G42" t="n">
        <v>9.859999999999999</v>
      </c>
      <c r="H42" t="n">
        <v>0.2</v>
      </c>
      <c r="I42" t="n">
        <v>81</v>
      </c>
      <c r="J42" t="n">
        <v>89.87</v>
      </c>
      <c r="K42" t="n">
        <v>37.55</v>
      </c>
      <c r="L42" t="n">
        <v>1</v>
      </c>
      <c r="M42" t="n">
        <v>79</v>
      </c>
      <c r="N42" t="n">
        <v>11.32</v>
      </c>
      <c r="O42" t="n">
        <v>11317.98</v>
      </c>
      <c r="P42" t="n">
        <v>111.27</v>
      </c>
      <c r="Q42" t="n">
        <v>194.64</v>
      </c>
      <c r="R42" t="n">
        <v>73.03</v>
      </c>
      <c r="S42" t="n">
        <v>17.82</v>
      </c>
      <c r="T42" t="n">
        <v>25074.41</v>
      </c>
      <c r="U42" t="n">
        <v>0.24</v>
      </c>
      <c r="V42" t="n">
        <v>0.68</v>
      </c>
      <c r="W42" t="n">
        <v>1.27</v>
      </c>
      <c r="X42" t="n">
        <v>1.63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6.6226</v>
      </c>
      <c r="E43" t="n">
        <v>15.1</v>
      </c>
      <c r="F43" t="n">
        <v>12.44</v>
      </c>
      <c r="G43" t="n">
        <v>19.65</v>
      </c>
      <c r="H43" t="n">
        <v>0.39</v>
      </c>
      <c r="I43" t="n">
        <v>38</v>
      </c>
      <c r="J43" t="n">
        <v>91.09999999999999</v>
      </c>
      <c r="K43" t="n">
        <v>37.55</v>
      </c>
      <c r="L43" t="n">
        <v>2</v>
      </c>
      <c r="M43" t="n">
        <v>36</v>
      </c>
      <c r="N43" t="n">
        <v>11.54</v>
      </c>
      <c r="O43" t="n">
        <v>11468.97</v>
      </c>
      <c r="P43" t="n">
        <v>102.54</v>
      </c>
      <c r="Q43" t="n">
        <v>194.65</v>
      </c>
      <c r="R43" t="n">
        <v>45.89</v>
      </c>
      <c r="S43" t="n">
        <v>17.82</v>
      </c>
      <c r="T43" t="n">
        <v>11715.9</v>
      </c>
      <c r="U43" t="n">
        <v>0.39</v>
      </c>
      <c r="V43" t="n">
        <v>0.73</v>
      </c>
      <c r="W43" t="n">
        <v>1.2</v>
      </c>
      <c r="X43" t="n">
        <v>0.76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6.8577</v>
      </c>
      <c r="E44" t="n">
        <v>14.58</v>
      </c>
      <c r="F44" t="n">
        <v>12.17</v>
      </c>
      <c r="G44" t="n">
        <v>29.21</v>
      </c>
      <c r="H44" t="n">
        <v>0.57</v>
      </c>
      <c r="I44" t="n">
        <v>25</v>
      </c>
      <c r="J44" t="n">
        <v>92.31999999999999</v>
      </c>
      <c r="K44" t="n">
        <v>37.55</v>
      </c>
      <c r="L44" t="n">
        <v>3</v>
      </c>
      <c r="M44" t="n">
        <v>23</v>
      </c>
      <c r="N44" t="n">
        <v>11.77</v>
      </c>
      <c r="O44" t="n">
        <v>11620.34</v>
      </c>
      <c r="P44" t="n">
        <v>98.93000000000001</v>
      </c>
      <c r="Q44" t="n">
        <v>194.63</v>
      </c>
      <c r="R44" t="n">
        <v>37.4</v>
      </c>
      <c r="S44" t="n">
        <v>17.82</v>
      </c>
      <c r="T44" t="n">
        <v>7539.11</v>
      </c>
      <c r="U44" t="n">
        <v>0.48</v>
      </c>
      <c r="V44" t="n">
        <v>0.75</v>
      </c>
      <c r="W44" t="n">
        <v>1.18</v>
      </c>
      <c r="X44" t="n">
        <v>0.48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6.9722</v>
      </c>
      <c r="E45" t="n">
        <v>14.34</v>
      </c>
      <c r="F45" t="n">
        <v>12.04</v>
      </c>
      <c r="G45" t="n">
        <v>38.03</v>
      </c>
      <c r="H45" t="n">
        <v>0.75</v>
      </c>
      <c r="I45" t="n">
        <v>19</v>
      </c>
      <c r="J45" t="n">
        <v>93.55</v>
      </c>
      <c r="K45" t="n">
        <v>37.55</v>
      </c>
      <c r="L45" t="n">
        <v>4</v>
      </c>
      <c r="M45" t="n">
        <v>17</v>
      </c>
      <c r="N45" t="n">
        <v>12</v>
      </c>
      <c r="O45" t="n">
        <v>11772.07</v>
      </c>
      <c r="P45" t="n">
        <v>96.47</v>
      </c>
      <c r="Q45" t="n">
        <v>194.63</v>
      </c>
      <c r="R45" t="n">
        <v>33.54</v>
      </c>
      <c r="S45" t="n">
        <v>17.82</v>
      </c>
      <c r="T45" t="n">
        <v>5638.32</v>
      </c>
      <c r="U45" t="n">
        <v>0.53</v>
      </c>
      <c r="V45" t="n">
        <v>0.75</v>
      </c>
      <c r="W45" t="n">
        <v>1.17</v>
      </c>
      <c r="X45" t="n">
        <v>0.36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7.054</v>
      </c>
      <c r="E46" t="n">
        <v>14.18</v>
      </c>
      <c r="F46" t="n">
        <v>11.95</v>
      </c>
      <c r="G46" t="n">
        <v>47.81</v>
      </c>
      <c r="H46" t="n">
        <v>0.93</v>
      </c>
      <c r="I46" t="n">
        <v>15</v>
      </c>
      <c r="J46" t="n">
        <v>94.79000000000001</v>
      </c>
      <c r="K46" t="n">
        <v>37.55</v>
      </c>
      <c r="L46" t="n">
        <v>5</v>
      </c>
      <c r="M46" t="n">
        <v>13</v>
      </c>
      <c r="N46" t="n">
        <v>12.23</v>
      </c>
      <c r="O46" t="n">
        <v>11924.18</v>
      </c>
      <c r="P46" t="n">
        <v>94.23999999999999</v>
      </c>
      <c r="Q46" t="n">
        <v>194.63</v>
      </c>
      <c r="R46" t="n">
        <v>30.65</v>
      </c>
      <c r="S46" t="n">
        <v>17.82</v>
      </c>
      <c r="T46" t="n">
        <v>4214.39</v>
      </c>
      <c r="U46" t="n">
        <v>0.58</v>
      </c>
      <c r="V46" t="n">
        <v>0.76</v>
      </c>
      <c r="W46" t="n">
        <v>1.16</v>
      </c>
      <c r="X46" t="n">
        <v>0.27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7.0876</v>
      </c>
      <c r="E47" t="n">
        <v>14.11</v>
      </c>
      <c r="F47" t="n">
        <v>11.92</v>
      </c>
      <c r="G47" t="n">
        <v>55.03</v>
      </c>
      <c r="H47" t="n">
        <v>1.1</v>
      </c>
      <c r="I47" t="n">
        <v>13</v>
      </c>
      <c r="J47" t="n">
        <v>96.02</v>
      </c>
      <c r="K47" t="n">
        <v>37.55</v>
      </c>
      <c r="L47" t="n">
        <v>6</v>
      </c>
      <c r="M47" t="n">
        <v>11</v>
      </c>
      <c r="N47" t="n">
        <v>12.47</v>
      </c>
      <c r="O47" t="n">
        <v>12076.67</v>
      </c>
      <c r="P47" t="n">
        <v>92.53</v>
      </c>
      <c r="Q47" t="n">
        <v>194.64</v>
      </c>
      <c r="R47" t="n">
        <v>29.78</v>
      </c>
      <c r="S47" t="n">
        <v>17.82</v>
      </c>
      <c r="T47" t="n">
        <v>3786.86</v>
      </c>
      <c r="U47" t="n">
        <v>0.6</v>
      </c>
      <c r="V47" t="n">
        <v>0.76</v>
      </c>
      <c r="W47" t="n">
        <v>1.16</v>
      </c>
      <c r="X47" t="n">
        <v>0.24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7.1266</v>
      </c>
      <c r="E48" t="n">
        <v>14.03</v>
      </c>
      <c r="F48" t="n">
        <v>11.88</v>
      </c>
      <c r="G48" t="n">
        <v>64.81999999999999</v>
      </c>
      <c r="H48" t="n">
        <v>1.27</v>
      </c>
      <c r="I48" t="n">
        <v>11</v>
      </c>
      <c r="J48" t="n">
        <v>97.26000000000001</v>
      </c>
      <c r="K48" t="n">
        <v>37.55</v>
      </c>
      <c r="L48" t="n">
        <v>7</v>
      </c>
      <c r="M48" t="n">
        <v>9</v>
      </c>
      <c r="N48" t="n">
        <v>12.71</v>
      </c>
      <c r="O48" t="n">
        <v>12229.54</v>
      </c>
      <c r="P48" t="n">
        <v>90.59999999999999</v>
      </c>
      <c r="Q48" t="n">
        <v>194.63</v>
      </c>
      <c r="R48" t="n">
        <v>28.59</v>
      </c>
      <c r="S48" t="n">
        <v>17.82</v>
      </c>
      <c r="T48" t="n">
        <v>3203.14</v>
      </c>
      <c r="U48" t="n">
        <v>0.62</v>
      </c>
      <c r="V48" t="n">
        <v>0.76</v>
      </c>
      <c r="W48" t="n">
        <v>1.15</v>
      </c>
      <c r="X48" t="n">
        <v>0.2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7.1622</v>
      </c>
      <c r="E49" t="n">
        <v>13.96</v>
      </c>
      <c r="F49" t="n">
        <v>11.85</v>
      </c>
      <c r="G49" t="n">
        <v>79.01000000000001</v>
      </c>
      <c r="H49" t="n">
        <v>1.43</v>
      </c>
      <c r="I49" t="n">
        <v>9</v>
      </c>
      <c r="J49" t="n">
        <v>98.5</v>
      </c>
      <c r="K49" t="n">
        <v>37.55</v>
      </c>
      <c r="L49" t="n">
        <v>8</v>
      </c>
      <c r="M49" t="n">
        <v>7</v>
      </c>
      <c r="N49" t="n">
        <v>12.95</v>
      </c>
      <c r="O49" t="n">
        <v>12382.79</v>
      </c>
      <c r="P49" t="n">
        <v>88.56</v>
      </c>
      <c r="Q49" t="n">
        <v>194.63</v>
      </c>
      <c r="R49" t="n">
        <v>27.48</v>
      </c>
      <c r="S49" t="n">
        <v>17.82</v>
      </c>
      <c r="T49" t="n">
        <v>2657.32</v>
      </c>
      <c r="U49" t="n">
        <v>0.65</v>
      </c>
      <c r="V49" t="n">
        <v>0.77</v>
      </c>
      <c r="W49" t="n">
        <v>1.15</v>
      </c>
      <c r="X49" t="n">
        <v>0.17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7.1911</v>
      </c>
      <c r="E50" t="n">
        <v>13.91</v>
      </c>
      <c r="F50" t="n">
        <v>11.81</v>
      </c>
      <c r="G50" t="n">
        <v>88.61</v>
      </c>
      <c r="H50" t="n">
        <v>1.59</v>
      </c>
      <c r="I50" t="n">
        <v>8</v>
      </c>
      <c r="J50" t="n">
        <v>99.75</v>
      </c>
      <c r="K50" t="n">
        <v>37.55</v>
      </c>
      <c r="L50" t="n">
        <v>9</v>
      </c>
      <c r="M50" t="n">
        <v>6</v>
      </c>
      <c r="N50" t="n">
        <v>13.2</v>
      </c>
      <c r="O50" t="n">
        <v>12536.43</v>
      </c>
      <c r="P50" t="n">
        <v>86.86</v>
      </c>
      <c r="Q50" t="n">
        <v>194.63</v>
      </c>
      <c r="R50" t="n">
        <v>26.5</v>
      </c>
      <c r="S50" t="n">
        <v>17.82</v>
      </c>
      <c r="T50" t="n">
        <v>2173.27</v>
      </c>
      <c r="U50" t="n">
        <v>0.67</v>
      </c>
      <c r="V50" t="n">
        <v>0.77</v>
      </c>
      <c r="W50" t="n">
        <v>1.14</v>
      </c>
      <c r="X50" t="n">
        <v>0.13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7.1882</v>
      </c>
      <c r="E51" t="n">
        <v>13.91</v>
      </c>
      <c r="F51" t="n">
        <v>11.82</v>
      </c>
      <c r="G51" t="n">
        <v>88.65000000000001</v>
      </c>
      <c r="H51" t="n">
        <v>1.74</v>
      </c>
      <c r="I51" t="n">
        <v>8</v>
      </c>
      <c r="J51" t="n">
        <v>101</v>
      </c>
      <c r="K51" t="n">
        <v>37.55</v>
      </c>
      <c r="L51" t="n">
        <v>10</v>
      </c>
      <c r="M51" t="n">
        <v>6</v>
      </c>
      <c r="N51" t="n">
        <v>13.45</v>
      </c>
      <c r="O51" t="n">
        <v>12690.46</v>
      </c>
      <c r="P51" t="n">
        <v>84.34999999999999</v>
      </c>
      <c r="Q51" t="n">
        <v>194.64</v>
      </c>
      <c r="R51" t="n">
        <v>26.49</v>
      </c>
      <c r="S51" t="n">
        <v>17.82</v>
      </c>
      <c r="T51" t="n">
        <v>2170.23</v>
      </c>
      <c r="U51" t="n">
        <v>0.67</v>
      </c>
      <c r="V51" t="n">
        <v>0.77</v>
      </c>
      <c r="W51" t="n">
        <v>1.15</v>
      </c>
      <c r="X51" t="n">
        <v>0.13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7.2045</v>
      </c>
      <c r="E52" t="n">
        <v>13.88</v>
      </c>
      <c r="F52" t="n">
        <v>11.81</v>
      </c>
      <c r="G52" t="n">
        <v>101.21</v>
      </c>
      <c r="H52" t="n">
        <v>1.89</v>
      </c>
      <c r="I52" t="n">
        <v>7</v>
      </c>
      <c r="J52" t="n">
        <v>102.25</v>
      </c>
      <c r="K52" t="n">
        <v>37.55</v>
      </c>
      <c r="L52" t="n">
        <v>11</v>
      </c>
      <c r="M52" t="n">
        <v>5</v>
      </c>
      <c r="N52" t="n">
        <v>13.7</v>
      </c>
      <c r="O52" t="n">
        <v>12844.88</v>
      </c>
      <c r="P52" t="n">
        <v>83.73</v>
      </c>
      <c r="Q52" t="n">
        <v>194.63</v>
      </c>
      <c r="R52" t="n">
        <v>26.21</v>
      </c>
      <c r="S52" t="n">
        <v>17.82</v>
      </c>
      <c r="T52" t="n">
        <v>2034.37</v>
      </c>
      <c r="U52" t="n">
        <v>0.68</v>
      </c>
      <c r="V52" t="n">
        <v>0.77</v>
      </c>
      <c r="W52" t="n">
        <v>1.15</v>
      </c>
      <c r="X52" t="n">
        <v>0.12</v>
      </c>
      <c r="Y52" t="n">
        <v>0.5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7.2053</v>
      </c>
      <c r="E53" t="n">
        <v>13.88</v>
      </c>
      <c r="F53" t="n">
        <v>11.81</v>
      </c>
      <c r="G53" t="n">
        <v>101.2</v>
      </c>
      <c r="H53" t="n">
        <v>2.04</v>
      </c>
      <c r="I53" t="n">
        <v>7</v>
      </c>
      <c r="J53" t="n">
        <v>103.51</v>
      </c>
      <c r="K53" t="n">
        <v>37.55</v>
      </c>
      <c r="L53" t="n">
        <v>12</v>
      </c>
      <c r="M53" t="n">
        <v>2</v>
      </c>
      <c r="N53" t="n">
        <v>13.95</v>
      </c>
      <c r="O53" t="n">
        <v>12999.7</v>
      </c>
      <c r="P53" t="n">
        <v>82.02</v>
      </c>
      <c r="Q53" t="n">
        <v>194.65</v>
      </c>
      <c r="R53" t="n">
        <v>26.01</v>
      </c>
      <c r="S53" t="n">
        <v>17.82</v>
      </c>
      <c r="T53" t="n">
        <v>1930.86</v>
      </c>
      <c r="U53" t="n">
        <v>0.6899999999999999</v>
      </c>
      <c r="V53" t="n">
        <v>0.77</v>
      </c>
      <c r="W53" t="n">
        <v>1.15</v>
      </c>
      <c r="X53" t="n">
        <v>0.12</v>
      </c>
      <c r="Y53" t="n">
        <v>0.5</v>
      </c>
      <c r="Z53" t="n">
        <v>10</v>
      </c>
    </row>
    <row r="54">
      <c r="A54" t="n">
        <v>12</v>
      </c>
      <c r="B54" t="n">
        <v>40</v>
      </c>
      <c r="C54" t="inlineStr">
        <is>
          <t xml:space="preserve">CONCLUIDO	</t>
        </is>
      </c>
      <c r="D54" t="n">
        <v>7.2256</v>
      </c>
      <c r="E54" t="n">
        <v>13.84</v>
      </c>
      <c r="F54" t="n">
        <v>11.79</v>
      </c>
      <c r="G54" t="n">
        <v>117.86</v>
      </c>
      <c r="H54" t="n">
        <v>2.18</v>
      </c>
      <c r="I54" t="n">
        <v>6</v>
      </c>
      <c r="J54" t="n">
        <v>104.76</v>
      </c>
      <c r="K54" t="n">
        <v>37.55</v>
      </c>
      <c r="L54" t="n">
        <v>13</v>
      </c>
      <c r="M54" t="n">
        <v>0</v>
      </c>
      <c r="N54" t="n">
        <v>14.21</v>
      </c>
      <c r="O54" t="n">
        <v>13154.91</v>
      </c>
      <c r="P54" t="n">
        <v>82.77</v>
      </c>
      <c r="Q54" t="n">
        <v>194.68</v>
      </c>
      <c r="R54" t="n">
        <v>25.34</v>
      </c>
      <c r="S54" t="n">
        <v>17.82</v>
      </c>
      <c r="T54" t="n">
        <v>1605.36</v>
      </c>
      <c r="U54" t="n">
        <v>0.7</v>
      </c>
      <c r="V54" t="n">
        <v>0.77</v>
      </c>
      <c r="W54" t="n">
        <v>1.15</v>
      </c>
      <c r="X54" t="n">
        <v>0.1</v>
      </c>
      <c r="Y54" t="n">
        <v>0.5</v>
      </c>
      <c r="Z54" t="n">
        <v>10</v>
      </c>
    </row>
    <row r="55">
      <c r="A55" t="n">
        <v>0</v>
      </c>
      <c r="B55" t="n">
        <v>30</v>
      </c>
      <c r="C55" t="inlineStr">
        <is>
          <t xml:space="preserve">CONCLUIDO	</t>
        </is>
      </c>
      <c r="D55" t="n">
        <v>6.2661</v>
      </c>
      <c r="E55" t="n">
        <v>15.96</v>
      </c>
      <c r="F55" t="n">
        <v>13.06</v>
      </c>
      <c r="G55" t="n">
        <v>11.52</v>
      </c>
      <c r="H55" t="n">
        <v>0.24</v>
      </c>
      <c r="I55" t="n">
        <v>68</v>
      </c>
      <c r="J55" t="n">
        <v>71.52</v>
      </c>
      <c r="K55" t="n">
        <v>32.27</v>
      </c>
      <c r="L55" t="n">
        <v>1</v>
      </c>
      <c r="M55" t="n">
        <v>66</v>
      </c>
      <c r="N55" t="n">
        <v>8.25</v>
      </c>
      <c r="O55" t="n">
        <v>9054.6</v>
      </c>
      <c r="P55" t="n">
        <v>92.83</v>
      </c>
      <c r="Q55" t="n">
        <v>194.66</v>
      </c>
      <c r="R55" t="n">
        <v>64.87</v>
      </c>
      <c r="S55" t="n">
        <v>17.82</v>
      </c>
      <c r="T55" t="n">
        <v>21058.43</v>
      </c>
      <c r="U55" t="n">
        <v>0.27</v>
      </c>
      <c r="V55" t="n">
        <v>0.7</v>
      </c>
      <c r="W55" t="n">
        <v>1.25</v>
      </c>
      <c r="X55" t="n">
        <v>1.37</v>
      </c>
      <c r="Y55" t="n">
        <v>0.5</v>
      </c>
      <c r="Z55" t="n">
        <v>10</v>
      </c>
    </row>
    <row r="56">
      <c r="A56" t="n">
        <v>1</v>
      </c>
      <c r="B56" t="n">
        <v>30</v>
      </c>
      <c r="C56" t="inlineStr">
        <is>
          <t xml:space="preserve">CONCLUIDO	</t>
        </is>
      </c>
      <c r="D56" t="n">
        <v>6.8228</v>
      </c>
      <c r="E56" t="n">
        <v>14.66</v>
      </c>
      <c r="F56" t="n">
        <v>12.31</v>
      </c>
      <c r="G56" t="n">
        <v>23.09</v>
      </c>
      <c r="H56" t="n">
        <v>0.48</v>
      </c>
      <c r="I56" t="n">
        <v>32</v>
      </c>
      <c r="J56" t="n">
        <v>72.7</v>
      </c>
      <c r="K56" t="n">
        <v>32.27</v>
      </c>
      <c r="L56" t="n">
        <v>2</v>
      </c>
      <c r="M56" t="n">
        <v>30</v>
      </c>
      <c r="N56" t="n">
        <v>8.43</v>
      </c>
      <c r="O56" t="n">
        <v>9200.25</v>
      </c>
      <c r="P56" t="n">
        <v>85.65000000000001</v>
      </c>
      <c r="Q56" t="n">
        <v>194.64</v>
      </c>
      <c r="R56" t="n">
        <v>41.67</v>
      </c>
      <c r="S56" t="n">
        <v>17.82</v>
      </c>
      <c r="T56" t="n">
        <v>9640.209999999999</v>
      </c>
      <c r="U56" t="n">
        <v>0.43</v>
      </c>
      <c r="V56" t="n">
        <v>0.74</v>
      </c>
      <c r="W56" t="n">
        <v>1.2</v>
      </c>
      <c r="X56" t="n">
        <v>0.63</v>
      </c>
      <c r="Y56" t="n">
        <v>0.5</v>
      </c>
      <c r="Z56" t="n">
        <v>10</v>
      </c>
    </row>
    <row r="57">
      <c r="A57" t="n">
        <v>2</v>
      </c>
      <c r="B57" t="n">
        <v>30</v>
      </c>
      <c r="C57" t="inlineStr">
        <is>
          <t xml:space="preserve">CONCLUIDO	</t>
        </is>
      </c>
      <c r="D57" t="n">
        <v>7.0137</v>
      </c>
      <c r="E57" t="n">
        <v>14.26</v>
      </c>
      <c r="F57" t="n">
        <v>12.09</v>
      </c>
      <c r="G57" t="n">
        <v>34.53</v>
      </c>
      <c r="H57" t="n">
        <v>0.71</v>
      </c>
      <c r="I57" t="n">
        <v>21</v>
      </c>
      <c r="J57" t="n">
        <v>73.88</v>
      </c>
      <c r="K57" t="n">
        <v>32.27</v>
      </c>
      <c r="L57" t="n">
        <v>3</v>
      </c>
      <c r="M57" t="n">
        <v>19</v>
      </c>
      <c r="N57" t="n">
        <v>8.609999999999999</v>
      </c>
      <c r="O57" t="n">
        <v>9346.23</v>
      </c>
      <c r="P57" t="n">
        <v>82.23</v>
      </c>
      <c r="Q57" t="n">
        <v>194.64</v>
      </c>
      <c r="R57" t="n">
        <v>34.85</v>
      </c>
      <c r="S57" t="n">
        <v>17.82</v>
      </c>
      <c r="T57" t="n">
        <v>6281.59</v>
      </c>
      <c r="U57" t="n">
        <v>0.51</v>
      </c>
      <c r="V57" t="n">
        <v>0.75</v>
      </c>
      <c r="W57" t="n">
        <v>1.17</v>
      </c>
      <c r="X57" t="n">
        <v>0.4</v>
      </c>
      <c r="Y57" t="n">
        <v>0.5</v>
      </c>
      <c r="Z57" t="n">
        <v>10</v>
      </c>
    </row>
    <row r="58">
      <c r="A58" t="n">
        <v>3</v>
      </c>
      <c r="B58" t="n">
        <v>30</v>
      </c>
      <c r="C58" t="inlineStr">
        <is>
          <t xml:space="preserve">CONCLUIDO	</t>
        </is>
      </c>
      <c r="D58" t="n">
        <v>7.0915</v>
      </c>
      <c r="E58" t="n">
        <v>14.1</v>
      </c>
      <c r="F58" t="n">
        <v>12.01</v>
      </c>
      <c r="G58" t="n">
        <v>45.03</v>
      </c>
      <c r="H58" t="n">
        <v>0.93</v>
      </c>
      <c r="I58" t="n">
        <v>16</v>
      </c>
      <c r="J58" t="n">
        <v>75.06999999999999</v>
      </c>
      <c r="K58" t="n">
        <v>32.27</v>
      </c>
      <c r="L58" t="n">
        <v>4</v>
      </c>
      <c r="M58" t="n">
        <v>14</v>
      </c>
      <c r="N58" t="n">
        <v>8.800000000000001</v>
      </c>
      <c r="O58" t="n">
        <v>9492.549999999999</v>
      </c>
      <c r="P58" t="n">
        <v>79.77</v>
      </c>
      <c r="Q58" t="n">
        <v>194.63</v>
      </c>
      <c r="R58" t="n">
        <v>32.32</v>
      </c>
      <c r="S58" t="n">
        <v>17.82</v>
      </c>
      <c r="T58" t="n">
        <v>5040.95</v>
      </c>
      <c r="U58" t="n">
        <v>0.55</v>
      </c>
      <c r="V58" t="n">
        <v>0.76</v>
      </c>
      <c r="W58" t="n">
        <v>1.17</v>
      </c>
      <c r="X58" t="n">
        <v>0.32</v>
      </c>
      <c r="Y58" t="n">
        <v>0.5</v>
      </c>
      <c r="Z58" t="n">
        <v>10</v>
      </c>
    </row>
    <row r="59">
      <c r="A59" t="n">
        <v>4</v>
      </c>
      <c r="B59" t="n">
        <v>30</v>
      </c>
      <c r="C59" t="inlineStr">
        <is>
          <t xml:space="preserve">CONCLUIDO	</t>
        </is>
      </c>
      <c r="D59" t="n">
        <v>7.1566</v>
      </c>
      <c r="E59" t="n">
        <v>13.97</v>
      </c>
      <c r="F59" t="n">
        <v>11.93</v>
      </c>
      <c r="G59" t="n">
        <v>55.05</v>
      </c>
      <c r="H59" t="n">
        <v>1.15</v>
      </c>
      <c r="I59" t="n">
        <v>13</v>
      </c>
      <c r="J59" t="n">
        <v>76.26000000000001</v>
      </c>
      <c r="K59" t="n">
        <v>32.27</v>
      </c>
      <c r="L59" t="n">
        <v>5</v>
      </c>
      <c r="M59" t="n">
        <v>11</v>
      </c>
      <c r="N59" t="n">
        <v>8.99</v>
      </c>
      <c r="O59" t="n">
        <v>9639.200000000001</v>
      </c>
      <c r="P59" t="n">
        <v>77.12</v>
      </c>
      <c r="Q59" t="n">
        <v>194.63</v>
      </c>
      <c r="R59" t="n">
        <v>29.81</v>
      </c>
      <c r="S59" t="n">
        <v>17.82</v>
      </c>
      <c r="T59" t="n">
        <v>3805.34</v>
      </c>
      <c r="U59" t="n">
        <v>0.6</v>
      </c>
      <c r="V59" t="n">
        <v>0.76</v>
      </c>
      <c r="W59" t="n">
        <v>1.16</v>
      </c>
      <c r="X59" t="n">
        <v>0.24</v>
      </c>
      <c r="Y59" t="n">
        <v>0.5</v>
      </c>
      <c r="Z59" t="n">
        <v>10</v>
      </c>
    </row>
    <row r="60">
      <c r="A60" t="n">
        <v>5</v>
      </c>
      <c r="B60" t="n">
        <v>30</v>
      </c>
      <c r="C60" t="inlineStr">
        <is>
          <t xml:space="preserve">CONCLUIDO	</t>
        </is>
      </c>
      <c r="D60" t="n">
        <v>7.2123</v>
      </c>
      <c r="E60" t="n">
        <v>13.87</v>
      </c>
      <c r="F60" t="n">
        <v>11.87</v>
      </c>
      <c r="G60" t="n">
        <v>71.19</v>
      </c>
      <c r="H60" t="n">
        <v>1.36</v>
      </c>
      <c r="I60" t="n">
        <v>10</v>
      </c>
      <c r="J60" t="n">
        <v>77.45</v>
      </c>
      <c r="K60" t="n">
        <v>32.27</v>
      </c>
      <c r="L60" t="n">
        <v>6</v>
      </c>
      <c r="M60" t="n">
        <v>8</v>
      </c>
      <c r="N60" t="n">
        <v>9.18</v>
      </c>
      <c r="O60" t="n">
        <v>9786.190000000001</v>
      </c>
      <c r="P60" t="n">
        <v>74.03</v>
      </c>
      <c r="Q60" t="n">
        <v>194.65</v>
      </c>
      <c r="R60" t="n">
        <v>27.93</v>
      </c>
      <c r="S60" t="n">
        <v>17.82</v>
      </c>
      <c r="T60" t="n">
        <v>2879.49</v>
      </c>
      <c r="U60" t="n">
        <v>0.64</v>
      </c>
      <c r="V60" t="n">
        <v>0.77</v>
      </c>
      <c r="W60" t="n">
        <v>1.15</v>
      </c>
      <c r="X60" t="n">
        <v>0.18</v>
      </c>
      <c r="Y60" t="n">
        <v>0.5</v>
      </c>
      <c r="Z60" t="n">
        <v>10</v>
      </c>
    </row>
    <row r="61">
      <c r="A61" t="n">
        <v>6</v>
      </c>
      <c r="B61" t="n">
        <v>30</v>
      </c>
      <c r="C61" t="inlineStr">
        <is>
          <t xml:space="preserve">CONCLUIDO	</t>
        </is>
      </c>
      <c r="D61" t="n">
        <v>7.2298</v>
      </c>
      <c r="E61" t="n">
        <v>13.83</v>
      </c>
      <c r="F61" t="n">
        <v>11.85</v>
      </c>
      <c r="G61" t="n">
        <v>78.98999999999999</v>
      </c>
      <c r="H61" t="n">
        <v>1.56</v>
      </c>
      <c r="I61" t="n">
        <v>9</v>
      </c>
      <c r="J61" t="n">
        <v>78.65000000000001</v>
      </c>
      <c r="K61" t="n">
        <v>32.27</v>
      </c>
      <c r="L61" t="n">
        <v>7</v>
      </c>
      <c r="M61" t="n">
        <v>6</v>
      </c>
      <c r="N61" t="n">
        <v>9.380000000000001</v>
      </c>
      <c r="O61" t="n">
        <v>9933.52</v>
      </c>
      <c r="P61" t="n">
        <v>72.89</v>
      </c>
      <c r="Q61" t="n">
        <v>194.64</v>
      </c>
      <c r="R61" t="n">
        <v>27.4</v>
      </c>
      <c r="S61" t="n">
        <v>17.82</v>
      </c>
      <c r="T61" t="n">
        <v>2617.78</v>
      </c>
      <c r="U61" t="n">
        <v>0.65</v>
      </c>
      <c r="V61" t="n">
        <v>0.77</v>
      </c>
      <c r="W61" t="n">
        <v>1.15</v>
      </c>
      <c r="X61" t="n">
        <v>0.16</v>
      </c>
      <c r="Y61" t="n">
        <v>0.5</v>
      </c>
      <c r="Z61" t="n">
        <v>10</v>
      </c>
    </row>
    <row r="62">
      <c r="A62" t="n">
        <v>7</v>
      </c>
      <c r="B62" t="n">
        <v>30</v>
      </c>
      <c r="C62" t="inlineStr">
        <is>
          <t xml:space="preserve">CONCLUIDO	</t>
        </is>
      </c>
      <c r="D62" t="n">
        <v>7.248</v>
      </c>
      <c r="E62" t="n">
        <v>13.8</v>
      </c>
      <c r="F62" t="n">
        <v>11.83</v>
      </c>
      <c r="G62" t="n">
        <v>88.70999999999999</v>
      </c>
      <c r="H62" t="n">
        <v>1.75</v>
      </c>
      <c r="I62" t="n">
        <v>8</v>
      </c>
      <c r="J62" t="n">
        <v>79.84</v>
      </c>
      <c r="K62" t="n">
        <v>32.27</v>
      </c>
      <c r="L62" t="n">
        <v>8</v>
      </c>
      <c r="M62" t="n">
        <v>2</v>
      </c>
      <c r="N62" t="n">
        <v>9.57</v>
      </c>
      <c r="O62" t="n">
        <v>10081.19</v>
      </c>
      <c r="P62" t="n">
        <v>71.65000000000001</v>
      </c>
      <c r="Q62" t="n">
        <v>194.63</v>
      </c>
      <c r="R62" t="n">
        <v>26.52</v>
      </c>
      <c r="S62" t="n">
        <v>17.82</v>
      </c>
      <c r="T62" t="n">
        <v>2180.85</v>
      </c>
      <c r="U62" t="n">
        <v>0.67</v>
      </c>
      <c r="V62" t="n">
        <v>0.77</v>
      </c>
      <c r="W62" t="n">
        <v>1.16</v>
      </c>
      <c r="X62" t="n">
        <v>0.14</v>
      </c>
      <c r="Y62" t="n">
        <v>0.5</v>
      </c>
      <c r="Z62" t="n">
        <v>10</v>
      </c>
    </row>
    <row r="63">
      <c r="A63" t="n">
        <v>8</v>
      </c>
      <c r="B63" t="n">
        <v>30</v>
      </c>
      <c r="C63" t="inlineStr">
        <is>
          <t xml:space="preserve">CONCLUIDO	</t>
        </is>
      </c>
      <c r="D63" t="n">
        <v>7.2467</v>
      </c>
      <c r="E63" t="n">
        <v>13.8</v>
      </c>
      <c r="F63" t="n">
        <v>11.83</v>
      </c>
      <c r="G63" t="n">
        <v>88.73</v>
      </c>
      <c r="H63" t="n">
        <v>1.94</v>
      </c>
      <c r="I63" t="n">
        <v>8</v>
      </c>
      <c r="J63" t="n">
        <v>81.04000000000001</v>
      </c>
      <c r="K63" t="n">
        <v>32.27</v>
      </c>
      <c r="L63" t="n">
        <v>9</v>
      </c>
      <c r="M63" t="n">
        <v>0</v>
      </c>
      <c r="N63" t="n">
        <v>9.77</v>
      </c>
      <c r="O63" t="n">
        <v>10229.34</v>
      </c>
      <c r="P63" t="n">
        <v>72.29000000000001</v>
      </c>
      <c r="Q63" t="n">
        <v>194.63</v>
      </c>
      <c r="R63" t="n">
        <v>26.61</v>
      </c>
      <c r="S63" t="n">
        <v>17.82</v>
      </c>
      <c r="T63" t="n">
        <v>2226.33</v>
      </c>
      <c r="U63" t="n">
        <v>0.67</v>
      </c>
      <c r="V63" t="n">
        <v>0.77</v>
      </c>
      <c r="W63" t="n">
        <v>1.16</v>
      </c>
      <c r="X63" t="n">
        <v>0.14</v>
      </c>
      <c r="Y63" t="n">
        <v>0.5</v>
      </c>
      <c r="Z63" t="n">
        <v>10</v>
      </c>
    </row>
    <row r="64">
      <c r="A64" t="n">
        <v>0</v>
      </c>
      <c r="B64" t="n">
        <v>15</v>
      </c>
      <c r="C64" t="inlineStr">
        <is>
          <t xml:space="preserve">CONCLUIDO	</t>
        </is>
      </c>
      <c r="D64" t="n">
        <v>6.8153</v>
      </c>
      <c r="E64" t="n">
        <v>14.67</v>
      </c>
      <c r="F64" t="n">
        <v>12.51</v>
      </c>
      <c r="G64" t="n">
        <v>17.87</v>
      </c>
      <c r="H64" t="n">
        <v>0.43</v>
      </c>
      <c r="I64" t="n">
        <v>42</v>
      </c>
      <c r="J64" t="n">
        <v>39.78</v>
      </c>
      <c r="K64" t="n">
        <v>19.54</v>
      </c>
      <c r="L64" t="n">
        <v>1</v>
      </c>
      <c r="M64" t="n">
        <v>40</v>
      </c>
      <c r="N64" t="n">
        <v>4.24</v>
      </c>
      <c r="O64" t="n">
        <v>5140</v>
      </c>
      <c r="P64" t="n">
        <v>56.31</v>
      </c>
      <c r="Q64" t="n">
        <v>194.64</v>
      </c>
      <c r="R64" t="n">
        <v>48.12</v>
      </c>
      <c r="S64" t="n">
        <v>17.82</v>
      </c>
      <c r="T64" t="n">
        <v>12813.53</v>
      </c>
      <c r="U64" t="n">
        <v>0.37</v>
      </c>
      <c r="V64" t="n">
        <v>0.73</v>
      </c>
      <c r="W64" t="n">
        <v>1.2</v>
      </c>
      <c r="X64" t="n">
        <v>0.82</v>
      </c>
      <c r="Y64" t="n">
        <v>0.5</v>
      </c>
      <c r="Z64" t="n">
        <v>10</v>
      </c>
    </row>
    <row r="65">
      <c r="A65" t="n">
        <v>1</v>
      </c>
      <c r="B65" t="n">
        <v>15</v>
      </c>
      <c r="C65" t="inlineStr">
        <is>
          <t xml:space="preserve">CONCLUIDO	</t>
        </is>
      </c>
      <c r="D65" t="n">
        <v>7.171</v>
      </c>
      <c r="E65" t="n">
        <v>13.94</v>
      </c>
      <c r="F65" t="n">
        <v>12.04</v>
      </c>
      <c r="G65" t="n">
        <v>38.01</v>
      </c>
      <c r="H65" t="n">
        <v>0.84</v>
      </c>
      <c r="I65" t="n">
        <v>19</v>
      </c>
      <c r="J65" t="n">
        <v>40.89</v>
      </c>
      <c r="K65" t="n">
        <v>19.54</v>
      </c>
      <c r="L65" t="n">
        <v>2</v>
      </c>
      <c r="M65" t="n">
        <v>17</v>
      </c>
      <c r="N65" t="n">
        <v>4.35</v>
      </c>
      <c r="O65" t="n">
        <v>5277.26</v>
      </c>
      <c r="P65" t="n">
        <v>50.03</v>
      </c>
      <c r="Q65" t="n">
        <v>194.64</v>
      </c>
      <c r="R65" t="n">
        <v>33.31</v>
      </c>
      <c r="S65" t="n">
        <v>17.82</v>
      </c>
      <c r="T65" t="n">
        <v>5521.22</v>
      </c>
      <c r="U65" t="n">
        <v>0.53</v>
      </c>
      <c r="V65" t="n">
        <v>0.75</v>
      </c>
      <c r="W65" t="n">
        <v>1.16</v>
      </c>
      <c r="X65" t="n">
        <v>0.35</v>
      </c>
      <c r="Y65" t="n">
        <v>0.5</v>
      </c>
      <c r="Z65" t="n">
        <v>10</v>
      </c>
    </row>
    <row r="66">
      <c r="A66" t="n">
        <v>2</v>
      </c>
      <c r="B66" t="n">
        <v>15</v>
      </c>
      <c r="C66" t="inlineStr">
        <is>
          <t xml:space="preserve">CONCLUIDO	</t>
        </is>
      </c>
      <c r="D66" t="n">
        <v>7.2199</v>
      </c>
      <c r="E66" t="n">
        <v>13.85</v>
      </c>
      <c r="F66" t="n">
        <v>11.99</v>
      </c>
      <c r="G66" t="n">
        <v>47.94</v>
      </c>
      <c r="H66" t="n">
        <v>1.22</v>
      </c>
      <c r="I66" t="n">
        <v>15</v>
      </c>
      <c r="J66" t="n">
        <v>42.01</v>
      </c>
      <c r="K66" t="n">
        <v>19.54</v>
      </c>
      <c r="L66" t="n">
        <v>3</v>
      </c>
      <c r="M66" t="n">
        <v>1</v>
      </c>
      <c r="N66" t="n">
        <v>4.46</v>
      </c>
      <c r="O66" t="n">
        <v>5414.79</v>
      </c>
      <c r="P66" t="n">
        <v>48.1</v>
      </c>
      <c r="Q66" t="n">
        <v>194.66</v>
      </c>
      <c r="R66" t="n">
        <v>31.1</v>
      </c>
      <c r="S66" t="n">
        <v>17.82</v>
      </c>
      <c r="T66" t="n">
        <v>4436.51</v>
      </c>
      <c r="U66" t="n">
        <v>0.57</v>
      </c>
      <c r="V66" t="n">
        <v>0.76</v>
      </c>
      <c r="W66" t="n">
        <v>1.18</v>
      </c>
      <c r="X66" t="n">
        <v>0.3</v>
      </c>
      <c r="Y66" t="n">
        <v>0.5</v>
      </c>
      <c r="Z66" t="n">
        <v>10</v>
      </c>
    </row>
    <row r="67">
      <c r="A67" t="n">
        <v>3</v>
      </c>
      <c r="B67" t="n">
        <v>15</v>
      </c>
      <c r="C67" t="inlineStr">
        <is>
          <t xml:space="preserve">CONCLUIDO	</t>
        </is>
      </c>
      <c r="D67" t="n">
        <v>7.2362</v>
      </c>
      <c r="E67" t="n">
        <v>13.82</v>
      </c>
      <c r="F67" t="n">
        <v>11.97</v>
      </c>
      <c r="G67" t="n">
        <v>51.28</v>
      </c>
      <c r="H67" t="n">
        <v>1.59</v>
      </c>
      <c r="I67" t="n">
        <v>14</v>
      </c>
      <c r="J67" t="n">
        <v>43.13</v>
      </c>
      <c r="K67" t="n">
        <v>19.54</v>
      </c>
      <c r="L67" t="n">
        <v>4</v>
      </c>
      <c r="M67" t="n">
        <v>0</v>
      </c>
      <c r="N67" t="n">
        <v>4.58</v>
      </c>
      <c r="O67" t="n">
        <v>5552.61</v>
      </c>
      <c r="P67" t="n">
        <v>49.13</v>
      </c>
      <c r="Q67" t="n">
        <v>194.66</v>
      </c>
      <c r="R67" t="n">
        <v>30.48</v>
      </c>
      <c r="S67" t="n">
        <v>17.82</v>
      </c>
      <c r="T67" t="n">
        <v>4130.74</v>
      </c>
      <c r="U67" t="n">
        <v>0.58</v>
      </c>
      <c r="V67" t="n">
        <v>0.76</v>
      </c>
      <c r="W67" t="n">
        <v>1.18</v>
      </c>
      <c r="X67" t="n">
        <v>0.28</v>
      </c>
      <c r="Y67" t="n">
        <v>0.5</v>
      </c>
      <c r="Z67" t="n">
        <v>10</v>
      </c>
    </row>
    <row r="68">
      <c r="A68" t="n">
        <v>0</v>
      </c>
      <c r="B68" t="n">
        <v>70</v>
      </c>
      <c r="C68" t="inlineStr">
        <is>
          <t xml:space="preserve">CONCLUIDO	</t>
        </is>
      </c>
      <c r="D68" t="n">
        <v>5.0988</v>
      </c>
      <c r="E68" t="n">
        <v>19.61</v>
      </c>
      <c r="F68" t="n">
        <v>14.03</v>
      </c>
      <c r="G68" t="n">
        <v>7.26</v>
      </c>
      <c r="H68" t="n">
        <v>0.12</v>
      </c>
      <c r="I68" t="n">
        <v>116</v>
      </c>
      <c r="J68" t="n">
        <v>141.81</v>
      </c>
      <c r="K68" t="n">
        <v>47.83</v>
      </c>
      <c r="L68" t="n">
        <v>1</v>
      </c>
      <c r="M68" t="n">
        <v>114</v>
      </c>
      <c r="N68" t="n">
        <v>22.98</v>
      </c>
      <c r="O68" t="n">
        <v>17723.39</v>
      </c>
      <c r="P68" t="n">
        <v>159.57</v>
      </c>
      <c r="Q68" t="n">
        <v>194.65</v>
      </c>
      <c r="R68" t="n">
        <v>95.52</v>
      </c>
      <c r="S68" t="n">
        <v>17.82</v>
      </c>
      <c r="T68" t="n">
        <v>36142.25</v>
      </c>
      <c r="U68" t="n">
        <v>0.19</v>
      </c>
      <c r="V68" t="n">
        <v>0.65</v>
      </c>
      <c r="W68" t="n">
        <v>1.33</v>
      </c>
      <c r="X68" t="n">
        <v>2.35</v>
      </c>
      <c r="Y68" t="n">
        <v>0.5</v>
      </c>
      <c r="Z68" t="n">
        <v>10</v>
      </c>
    </row>
    <row r="69">
      <c r="A69" t="n">
        <v>1</v>
      </c>
      <c r="B69" t="n">
        <v>70</v>
      </c>
      <c r="C69" t="inlineStr">
        <is>
          <t xml:space="preserve">CONCLUIDO	</t>
        </is>
      </c>
      <c r="D69" t="n">
        <v>6.0637</v>
      </c>
      <c r="E69" t="n">
        <v>16.49</v>
      </c>
      <c r="F69" t="n">
        <v>12.73</v>
      </c>
      <c r="G69" t="n">
        <v>14.41</v>
      </c>
      <c r="H69" t="n">
        <v>0.25</v>
      </c>
      <c r="I69" t="n">
        <v>53</v>
      </c>
      <c r="J69" t="n">
        <v>143.17</v>
      </c>
      <c r="K69" t="n">
        <v>47.83</v>
      </c>
      <c r="L69" t="n">
        <v>2</v>
      </c>
      <c r="M69" t="n">
        <v>51</v>
      </c>
      <c r="N69" t="n">
        <v>23.34</v>
      </c>
      <c r="O69" t="n">
        <v>17891.86</v>
      </c>
      <c r="P69" t="n">
        <v>143.97</v>
      </c>
      <c r="Q69" t="n">
        <v>194.62</v>
      </c>
      <c r="R69" t="n">
        <v>55.05</v>
      </c>
      <c r="S69" t="n">
        <v>17.82</v>
      </c>
      <c r="T69" t="n">
        <v>16220.78</v>
      </c>
      <c r="U69" t="n">
        <v>0.32</v>
      </c>
      <c r="V69" t="n">
        <v>0.71</v>
      </c>
      <c r="W69" t="n">
        <v>1.22</v>
      </c>
      <c r="X69" t="n">
        <v>1.05</v>
      </c>
      <c r="Y69" t="n">
        <v>0.5</v>
      </c>
      <c r="Z69" t="n">
        <v>10</v>
      </c>
    </row>
    <row r="70">
      <c r="A70" t="n">
        <v>2</v>
      </c>
      <c r="B70" t="n">
        <v>70</v>
      </c>
      <c r="C70" t="inlineStr">
        <is>
          <t xml:space="preserve">CONCLUIDO	</t>
        </is>
      </c>
      <c r="D70" t="n">
        <v>6.409</v>
      </c>
      <c r="E70" t="n">
        <v>15.6</v>
      </c>
      <c r="F70" t="n">
        <v>12.36</v>
      </c>
      <c r="G70" t="n">
        <v>21.19</v>
      </c>
      <c r="H70" t="n">
        <v>0.37</v>
      </c>
      <c r="I70" t="n">
        <v>35</v>
      </c>
      <c r="J70" t="n">
        <v>144.54</v>
      </c>
      <c r="K70" t="n">
        <v>47.83</v>
      </c>
      <c r="L70" t="n">
        <v>3</v>
      </c>
      <c r="M70" t="n">
        <v>33</v>
      </c>
      <c r="N70" t="n">
        <v>23.71</v>
      </c>
      <c r="O70" t="n">
        <v>18060.85</v>
      </c>
      <c r="P70" t="n">
        <v>139.05</v>
      </c>
      <c r="Q70" t="n">
        <v>194.64</v>
      </c>
      <c r="R70" t="n">
        <v>43.62</v>
      </c>
      <c r="S70" t="n">
        <v>17.82</v>
      </c>
      <c r="T70" t="n">
        <v>10599.71</v>
      </c>
      <c r="U70" t="n">
        <v>0.41</v>
      </c>
      <c r="V70" t="n">
        <v>0.73</v>
      </c>
      <c r="W70" t="n">
        <v>1.19</v>
      </c>
      <c r="X70" t="n">
        <v>0.68</v>
      </c>
      <c r="Y70" t="n">
        <v>0.5</v>
      </c>
      <c r="Z70" t="n">
        <v>10</v>
      </c>
    </row>
    <row r="71">
      <c r="A71" t="n">
        <v>3</v>
      </c>
      <c r="B71" t="n">
        <v>70</v>
      </c>
      <c r="C71" t="inlineStr">
        <is>
          <t xml:space="preserve">CONCLUIDO	</t>
        </is>
      </c>
      <c r="D71" t="n">
        <v>6.5904</v>
      </c>
      <c r="E71" t="n">
        <v>15.17</v>
      </c>
      <c r="F71" t="n">
        <v>12.19</v>
      </c>
      <c r="G71" t="n">
        <v>28.14</v>
      </c>
      <c r="H71" t="n">
        <v>0.49</v>
      </c>
      <c r="I71" t="n">
        <v>26</v>
      </c>
      <c r="J71" t="n">
        <v>145.92</v>
      </c>
      <c r="K71" t="n">
        <v>47.83</v>
      </c>
      <c r="L71" t="n">
        <v>4</v>
      </c>
      <c r="M71" t="n">
        <v>24</v>
      </c>
      <c r="N71" t="n">
        <v>24.09</v>
      </c>
      <c r="O71" t="n">
        <v>18230.35</v>
      </c>
      <c r="P71" t="n">
        <v>136.43</v>
      </c>
      <c r="Q71" t="n">
        <v>194.63</v>
      </c>
      <c r="R71" t="n">
        <v>38.17</v>
      </c>
      <c r="S71" t="n">
        <v>17.82</v>
      </c>
      <c r="T71" t="n">
        <v>7919.9</v>
      </c>
      <c r="U71" t="n">
        <v>0.47</v>
      </c>
      <c r="V71" t="n">
        <v>0.74</v>
      </c>
      <c r="W71" t="n">
        <v>1.18</v>
      </c>
      <c r="X71" t="n">
        <v>0.51</v>
      </c>
      <c r="Y71" t="n">
        <v>0.5</v>
      </c>
      <c r="Z71" t="n">
        <v>10</v>
      </c>
    </row>
    <row r="72">
      <c r="A72" t="n">
        <v>4</v>
      </c>
      <c r="B72" t="n">
        <v>70</v>
      </c>
      <c r="C72" t="inlineStr">
        <is>
          <t xml:space="preserve">CONCLUIDO	</t>
        </is>
      </c>
      <c r="D72" t="n">
        <v>6.7079</v>
      </c>
      <c r="E72" t="n">
        <v>14.91</v>
      </c>
      <c r="F72" t="n">
        <v>12.07</v>
      </c>
      <c r="G72" t="n">
        <v>34.49</v>
      </c>
      <c r="H72" t="n">
        <v>0.6</v>
      </c>
      <c r="I72" t="n">
        <v>21</v>
      </c>
      <c r="J72" t="n">
        <v>147.3</v>
      </c>
      <c r="K72" t="n">
        <v>47.83</v>
      </c>
      <c r="L72" t="n">
        <v>5</v>
      </c>
      <c r="M72" t="n">
        <v>19</v>
      </c>
      <c r="N72" t="n">
        <v>24.47</v>
      </c>
      <c r="O72" t="n">
        <v>18400.38</v>
      </c>
      <c r="P72" t="n">
        <v>134.16</v>
      </c>
      <c r="Q72" t="n">
        <v>194.65</v>
      </c>
      <c r="R72" t="n">
        <v>34.58</v>
      </c>
      <c r="S72" t="n">
        <v>17.82</v>
      </c>
      <c r="T72" t="n">
        <v>6146.07</v>
      </c>
      <c r="U72" t="n">
        <v>0.52</v>
      </c>
      <c r="V72" t="n">
        <v>0.75</v>
      </c>
      <c r="W72" t="n">
        <v>1.16</v>
      </c>
      <c r="X72" t="n">
        <v>0.39</v>
      </c>
      <c r="Y72" t="n">
        <v>0.5</v>
      </c>
      <c r="Z72" t="n">
        <v>10</v>
      </c>
    </row>
    <row r="73">
      <c r="A73" t="n">
        <v>5</v>
      </c>
      <c r="B73" t="n">
        <v>70</v>
      </c>
      <c r="C73" t="inlineStr">
        <is>
          <t xml:space="preserve">CONCLUIDO	</t>
        </is>
      </c>
      <c r="D73" t="n">
        <v>6.7913</v>
      </c>
      <c r="E73" t="n">
        <v>14.72</v>
      </c>
      <c r="F73" t="n">
        <v>12.01</v>
      </c>
      <c r="G73" t="n">
        <v>42.37</v>
      </c>
      <c r="H73" t="n">
        <v>0.71</v>
      </c>
      <c r="I73" t="n">
        <v>17</v>
      </c>
      <c r="J73" t="n">
        <v>148.68</v>
      </c>
      <c r="K73" t="n">
        <v>47.83</v>
      </c>
      <c r="L73" t="n">
        <v>6</v>
      </c>
      <c r="M73" t="n">
        <v>15</v>
      </c>
      <c r="N73" t="n">
        <v>24.85</v>
      </c>
      <c r="O73" t="n">
        <v>18570.94</v>
      </c>
      <c r="P73" t="n">
        <v>132.6</v>
      </c>
      <c r="Q73" t="n">
        <v>194.63</v>
      </c>
      <c r="R73" t="n">
        <v>32.19</v>
      </c>
      <c r="S73" t="n">
        <v>17.82</v>
      </c>
      <c r="T73" t="n">
        <v>4970.6</v>
      </c>
      <c r="U73" t="n">
        <v>0.55</v>
      </c>
      <c r="V73" t="n">
        <v>0.76</v>
      </c>
      <c r="W73" t="n">
        <v>1.17</v>
      </c>
      <c r="X73" t="n">
        <v>0.32</v>
      </c>
      <c r="Y73" t="n">
        <v>0.5</v>
      </c>
      <c r="Z73" t="n">
        <v>10</v>
      </c>
    </row>
    <row r="74">
      <c r="A74" t="n">
        <v>6</v>
      </c>
      <c r="B74" t="n">
        <v>70</v>
      </c>
      <c r="C74" t="inlineStr">
        <is>
          <t xml:space="preserve">CONCLUIDO	</t>
        </is>
      </c>
      <c r="D74" t="n">
        <v>6.841</v>
      </c>
      <c r="E74" t="n">
        <v>14.62</v>
      </c>
      <c r="F74" t="n">
        <v>11.96</v>
      </c>
      <c r="G74" t="n">
        <v>47.82</v>
      </c>
      <c r="H74" t="n">
        <v>0.83</v>
      </c>
      <c r="I74" t="n">
        <v>15</v>
      </c>
      <c r="J74" t="n">
        <v>150.07</v>
      </c>
      <c r="K74" t="n">
        <v>47.83</v>
      </c>
      <c r="L74" t="n">
        <v>7</v>
      </c>
      <c r="M74" t="n">
        <v>13</v>
      </c>
      <c r="N74" t="n">
        <v>25.24</v>
      </c>
      <c r="O74" t="n">
        <v>18742.03</v>
      </c>
      <c r="P74" t="n">
        <v>131.5</v>
      </c>
      <c r="Q74" t="n">
        <v>194.64</v>
      </c>
      <c r="R74" t="n">
        <v>30.72</v>
      </c>
      <c r="S74" t="n">
        <v>17.82</v>
      </c>
      <c r="T74" t="n">
        <v>4247.85</v>
      </c>
      <c r="U74" t="n">
        <v>0.58</v>
      </c>
      <c r="V74" t="n">
        <v>0.76</v>
      </c>
      <c r="W74" t="n">
        <v>1.16</v>
      </c>
      <c r="X74" t="n">
        <v>0.27</v>
      </c>
      <c r="Y74" t="n">
        <v>0.5</v>
      </c>
      <c r="Z74" t="n">
        <v>10</v>
      </c>
    </row>
    <row r="75">
      <c r="A75" t="n">
        <v>7</v>
      </c>
      <c r="B75" t="n">
        <v>70</v>
      </c>
      <c r="C75" t="inlineStr">
        <is>
          <t xml:space="preserve">CONCLUIDO	</t>
        </is>
      </c>
      <c r="D75" t="n">
        <v>6.8834</v>
      </c>
      <c r="E75" t="n">
        <v>14.53</v>
      </c>
      <c r="F75" t="n">
        <v>11.92</v>
      </c>
      <c r="G75" t="n">
        <v>55.03</v>
      </c>
      <c r="H75" t="n">
        <v>0.9399999999999999</v>
      </c>
      <c r="I75" t="n">
        <v>13</v>
      </c>
      <c r="J75" t="n">
        <v>151.46</v>
      </c>
      <c r="K75" t="n">
        <v>47.83</v>
      </c>
      <c r="L75" t="n">
        <v>8</v>
      </c>
      <c r="M75" t="n">
        <v>11</v>
      </c>
      <c r="N75" t="n">
        <v>25.63</v>
      </c>
      <c r="O75" t="n">
        <v>18913.66</v>
      </c>
      <c r="P75" t="n">
        <v>130.5</v>
      </c>
      <c r="Q75" t="n">
        <v>194.64</v>
      </c>
      <c r="R75" t="n">
        <v>29.87</v>
      </c>
      <c r="S75" t="n">
        <v>17.82</v>
      </c>
      <c r="T75" t="n">
        <v>3832.39</v>
      </c>
      <c r="U75" t="n">
        <v>0.6</v>
      </c>
      <c r="V75" t="n">
        <v>0.76</v>
      </c>
      <c r="W75" t="n">
        <v>1.15</v>
      </c>
      <c r="X75" t="n">
        <v>0.24</v>
      </c>
      <c r="Y75" t="n">
        <v>0.5</v>
      </c>
      <c r="Z75" t="n">
        <v>10</v>
      </c>
    </row>
    <row r="76">
      <c r="A76" t="n">
        <v>8</v>
      </c>
      <c r="B76" t="n">
        <v>70</v>
      </c>
      <c r="C76" t="inlineStr">
        <is>
          <t xml:space="preserve">CONCLUIDO	</t>
        </is>
      </c>
      <c r="D76" t="n">
        <v>6.9044</v>
      </c>
      <c r="E76" t="n">
        <v>14.48</v>
      </c>
      <c r="F76" t="n">
        <v>11.91</v>
      </c>
      <c r="G76" t="n">
        <v>59.54</v>
      </c>
      <c r="H76" t="n">
        <v>1.04</v>
      </c>
      <c r="I76" t="n">
        <v>12</v>
      </c>
      <c r="J76" t="n">
        <v>152.85</v>
      </c>
      <c r="K76" t="n">
        <v>47.83</v>
      </c>
      <c r="L76" t="n">
        <v>9</v>
      </c>
      <c r="M76" t="n">
        <v>10</v>
      </c>
      <c r="N76" t="n">
        <v>26.03</v>
      </c>
      <c r="O76" t="n">
        <v>19085.83</v>
      </c>
      <c r="P76" t="n">
        <v>129.7</v>
      </c>
      <c r="Q76" t="n">
        <v>194.63</v>
      </c>
      <c r="R76" t="n">
        <v>29.33</v>
      </c>
      <c r="S76" t="n">
        <v>17.82</v>
      </c>
      <c r="T76" t="n">
        <v>3568.41</v>
      </c>
      <c r="U76" t="n">
        <v>0.61</v>
      </c>
      <c r="V76" t="n">
        <v>0.76</v>
      </c>
      <c r="W76" t="n">
        <v>1.16</v>
      </c>
      <c r="X76" t="n">
        <v>0.22</v>
      </c>
      <c r="Y76" t="n">
        <v>0.5</v>
      </c>
      <c r="Z76" t="n">
        <v>10</v>
      </c>
    </row>
    <row r="77">
      <c r="A77" t="n">
        <v>9</v>
      </c>
      <c r="B77" t="n">
        <v>70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11.88</v>
      </c>
      <c r="G77" t="n">
        <v>64.81</v>
      </c>
      <c r="H77" t="n">
        <v>1.15</v>
      </c>
      <c r="I77" t="n">
        <v>11</v>
      </c>
      <c r="J77" t="n">
        <v>154.25</v>
      </c>
      <c r="K77" t="n">
        <v>47.83</v>
      </c>
      <c r="L77" t="n">
        <v>10</v>
      </c>
      <c r="M77" t="n">
        <v>9</v>
      </c>
      <c r="N77" t="n">
        <v>26.43</v>
      </c>
      <c r="O77" t="n">
        <v>19258.55</v>
      </c>
      <c r="P77" t="n">
        <v>128.42</v>
      </c>
      <c r="Q77" t="n">
        <v>194.63</v>
      </c>
      <c r="R77" t="n">
        <v>28.52</v>
      </c>
      <c r="S77" t="n">
        <v>17.82</v>
      </c>
      <c r="T77" t="n">
        <v>3167.31</v>
      </c>
      <c r="U77" t="n">
        <v>0.62</v>
      </c>
      <c r="V77" t="n">
        <v>0.76</v>
      </c>
      <c r="W77" t="n">
        <v>1.15</v>
      </c>
      <c r="X77" t="n">
        <v>0.2</v>
      </c>
      <c r="Y77" t="n">
        <v>0.5</v>
      </c>
      <c r="Z77" t="n">
        <v>10</v>
      </c>
    </row>
    <row r="78">
      <c r="A78" t="n">
        <v>10</v>
      </c>
      <c r="B78" t="n">
        <v>70</v>
      </c>
      <c r="C78" t="inlineStr">
        <is>
          <t xml:space="preserve">CONCLUIDO	</t>
        </is>
      </c>
      <c r="D78" t="n">
        <v>6.9579</v>
      </c>
      <c r="E78" t="n">
        <v>14.37</v>
      </c>
      <c r="F78" t="n">
        <v>11.86</v>
      </c>
      <c r="G78" t="n">
        <v>71.13</v>
      </c>
      <c r="H78" t="n">
        <v>1.25</v>
      </c>
      <c r="I78" t="n">
        <v>10</v>
      </c>
      <c r="J78" t="n">
        <v>155.66</v>
      </c>
      <c r="K78" t="n">
        <v>47.83</v>
      </c>
      <c r="L78" t="n">
        <v>11</v>
      </c>
      <c r="M78" t="n">
        <v>8</v>
      </c>
      <c r="N78" t="n">
        <v>26.83</v>
      </c>
      <c r="O78" t="n">
        <v>19431.82</v>
      </c>
      <c r="P78" t="n">
        <v>127.81</v>
      </c>
      <c r="Q78" t="n">
        <v>194.63</v>
      </c>
      <c r="R78" t="n">
        <v>27.65</v>
      </c>
      <c r="S78" t="n">
        <v>17.82</v>
      </c>
      <c r="T78" t="n">
        <v>2735.63</v>
      </c>
      <c r="U78" t="n">
        <v>0.64</v>
      </c>
      <c r="V78" t="n">
        <v>0.77</v>
      </c>
      <c r="W78" t="n">
        <v>1.15</v>
      </c>
      <c r="X78" t="n">
        <v>0.17</v>
      </c>
      <c r="Y78" t="n">
        <v>0.5</v>
      </c>
      <c r="Z78" t="n">
        <v>10</v>
      </c>
    </row>
    <row r="79">
      <c r="A79" t="n">
        <v>11</v>
      </c>
      <c r="B79" t="n">
        <v>70</v>
      </c>
      <c r="C79" t="inlineStr">
        <is>
          <t xml:space="preserve">CONCLUIDO	</t>
        </is>
      </c>
      <c r="D79" t="n">
        <v>6.9713</v>
      </c>
      <c r="E79" t="n">
        <v>14.34</v>
      </c>
      <c r="F79" t="n">
        <v>11.86</v>
      </c>
      <c r="G79" t="n">
        <v>79.04000000000001</v>
      </c>
      <c r="H79" t="n">
        <v>1.35</v>
      </c>
      <c r="I79" t="n">
        <v>9</v>
      </c>
      <c r="J79" t="n">
        <v>157.07</v>
      </c>
      <c r="K79" t="n">
        <v>47.83</v>
      </c>
      <c r="L79" t="n">
        <v>12</v>
      </c>
      <c r="M79" t="n">
        <v>7</v>
      </c>
      <c r="N79" t="n">
        <v>27.24</v>
      </c>
      <c r="O79" t="n">
        <v>19605.66</v>
      </c>
      <c r="P79" t="n">
        <v>127.48</v>
      </c>
      <c r="Q79" t="n">
        <v>194.63</v>
      </c>
      <c r="R79" t="n">
        <v>27.58</v>
      </c>
      <c r="S79" t="n">
        <v>17.82</v>
      </c>
      <c r="T79" t="n">
        <v>2706.19</v>
      </c>
      <c r="U79" t="n">
        <v>0.65</v>
      </c>
      <c r="V79" t="n">
        <v>0.77</v>
      </c>
      <c r="W79" t="n">
        <v>1.16</v>
      </c>
      <c r="X79" t="n">
        <v>0.17</v>
      </c>
      <c r="Y79" t="n">
        <v>0.5</v>
      </c>
      <c r="Z79" t="n">
        <v>10</v>
      </c>
    </row>
    <row r="80">
      <c r="A80" t="n">
        <v>12</v>
      </c>
      <c r="B80" t="n">
        <v>70</v>
      </c>
      <c r="C80" t="inlineStr">
        <is>
          <t xml:space="preserve">CONCLUIDO	</t>
        </is>
      </c>
      <c r="D80" t="n">
        <v>6.999</v>
      </c>
      <c r="E80" t="n">
        <v>14.29</v>
      </c>
      <c r="F80" t="n">
        <v>11.83</v>
      </c>
      <c r="G80" t="n">
        <v>88.70999999999999</v>
      </c>
      <c r="H80" t="n">
        <v>1.45</v>
      </c>
      <c r="I80" t="n">
        <v>8</v>
      </c>
      <c r="J80" t="n">
        <v>158.48</v>
      </c>
      <c r="K80" t="n">
        <v>47.83</v>
      </c>
      <c r="L80" t="n">
        <v>13</v>
      </c>
      <c r="M80" t="n">
        <v>6</v>
      </c>
      <c r="N80" t="n">
        <v>27.65</v>
      </c>
      <c r="O80" t="n">
        <v>19780.06</v>
      </c>
      <c r="P80" t="n">
        <v>125.82</v>
      </c>
      <c r="Q80" t="n">
        <v>194.63</v>
      </c>
      <c r="R80" t="n">
        <v>26.75</v>
      </c>
      <c r="S80" t="n">
        <v>17.82</v>
      </c>
      <c r="T80" t="n">
        <v>2296.17</v>
      </c>
      <c r="U80" t="n">
        <v>0.67</v>
      </c>
      <c r="V80" t="n">
        <v>0.77</v>
      </c>
      <c r="W80" t="n">
        <v>1.15</v>
      </c>
      <c r="X80" t="n">
        <v>0.14</v>
      </c>
      <c r="Y80" t="n">
        <v>0.5</v>
      </c>
      <c r="Z80" t="n">
        <v>10</v>
      </c>
    </row>
    <row r="81">
      <c r="A81" t="n">
        <v>13</v>
      </c>
      <c r="B81" t="n">
        <v>70</v>
      </c>
      <c r="C81" t="inlineStr">
        <is>
          <t xml:space="preserve">CONCLUIDO	</t>
        </is>
      </c>
      <c r="D81" t="n">
        <v>6.9998</v>
      </c>
      <c r="E81" t="n">
        <v>14.29</v>
      </c>
      <c r="F81" t="n">
        <v>11.83</v>
      </c>
      <c r="G81" t="n">
        <v>88.7</v>
      </c>
      <c r="H81" t="n">
        <v>1.55</v>
      </c>
      <c r="I81" t="n">
        <v>8</v>
      </c>
      <c r="J81" t="n">
        <v>159.9</v>
      </c>
      <c r="K81" t="n">
        <v>47.83</v>
      </c>
      <c r="L81" t="n">
        <v>14</v>
      </c>
      <c r="M81" t="n">
        <v>6</v>
      </c>
      <c r="N81" t="n">
        <v>28.07</v>
      </c>
      <c r="O81" t="n">
        <v>19955.16</v>
      </c>
      <c r="P81" t="n">
        <v>124.83</v>
      </c>
      <c r="Q81" t="n">
        <v>194.63</v>
      </c>
      <c r="R81" t="n">
        <v>26.73</v>
      </c>
      <c r="S81" t="n">
        <v>17.82</v>
      </c>
      <c r="T81" t="n">
        <v>2286.79</v>
      </c>
      <c r="U81" t="n">
        <v>0.67</v>
      </c>
      <c r="V81" t="n">
        <v>0.77</v>
      </c>
      <c r="W81" t="n">
        <v>1.15</v>
      </c>
      <c r="X81" t="n">
        <v>0.14</v>
      </c>
      <c r="Y81" t="n">
        <v>0.5</v>
      </c>
      <c r="Z81" t="n">
        <v>10</v>
      </c>
    </row>
    <row r="82">
      <c r="A82" t="n">
        <v>14</v>
      </c>
      <c r="B82" t="n">
        <v>70</v>
      </c>
      <c r="C82" t="inlineStr">
        <is>
          <t xml:space="preserve">CONCLUIDO	</t>
        </is>
      </c>
      <c r="D82" t="n">
        <v>7.0274</v>
      </c>
      <c r="E82" t="n">
        <v>14.23</v>
      </c>
      <c r="F82" t="n">
        <v>11.8</v>
      </c>
      <c r="G82" t="n">
        <v>101.14</v>
      </c>
      <c r="H82" t="n">
        <v>1.65</v>
      </c>
      <c r="I82" t="n">
        <v>7</v>
      </c>
      <c r="J82" t="n">
        <v>161.32</v>
      </c>
      <c r="K82" t="n">
        <v>47.83</v>
      </c>
      <c r="L82" t="n">
        <v>15</v>
      </c>
      <c r="M82" t="n">
        <v>5</v>
      </c>
      <c r="N82" t="n">
        <v>28.5</v>
      </c>
      <c r="O82" t="n">
        <v>20130.71</v>
      </c>
      <c r="P82" t="n">
        <v>123.79</v>
      </c>
      <c r="Q82" t="n">
        <v>194.63</v>
      </c>
      <c r="R82" t="n">
        <v>25.89</v>
      </c>
      <c r="S82" t="n">
        <v>17.82</v>
      </c>
      <c r="T82" t="n">
        <v>1871.19</v>
      </c>
      <c r="U82" t="n">
        <v>0.6899999999999999</v>
      </c>
      <c r="V82" t="n">
        <v>0.77</v>
      </c>
      <c r="W82" t="n">
        <v>1.15</v>
      </c>
      <c r="X82" t="n">
        <v>0.11</v>
      </c>
      <c r="Y82" t="n">
        <v>0.5</v>
      </c>
      <c r="Z82" t="n">
        <v>10</v>
      </c>
    </row>
    <row r="83">
      <c r="A83" t="n">
        <v>15</v>
      </c>
      <c r="B83" t="n">
        <v>70</v>
      </c>
      <c r="C83" t="inlineStr">
        <is>
          <t xml:space="preserve">CONCLUIDO	</t>
        </is>
      </c>
      <c r="D83" t="n">
        <v>7.0258</v>
      </c>
      <c r="E83" t="n">
        <v>14.23</v>
      </c>
      <c r="F83" t="n">
        <v>11.8</v>
      </c>
      <c r="G83" t="n">
        <v>101.17</v>
      </c>
      <c r="H83" t="n">
        <v>1.74</v>
      </c>
      <c r="I83" t="n">
        <v>7</v>
      </c>
      <c r="J83" t="n">
        <v>162.75</v>
      </c>
      <c r="K83" t="n">
        <v>47.83</v>
      </c>
      <c r="L83" t="n">
        <v>16</v>
      </c>
      <c r="M83" t="n">
        <v>5</v>
      </c>
      <c r="N83" t="n">
        <v>28.92</v>
      </c>
      <c r="O83" t="n">
        <v>20306.85</v>
      </c>
      <c r="P83" t="n">
        <v>123.89</v>
      </c>
      <c r="Q83" t="n">
        <v>194.63</v>
      </c>
      <c r="R83" t="n">
        <v>26.09</v>
      </c>
      <c r="S83" t="n">
        <v>17.82</v>
      </c>
      <c r="T83" t="n">
        <v>1974.12</v>
      </c>
      <c r="U83" t="n">
        <v>0.68</v>
      </c>
      <c r="V83" t="n">
        <v>0.77</v>
      </c>
      <c r="W83" t="n">
        <v>1.15</v>
      </c>
      <c r="X83" t="n">
        <v>0.12</v>
      </c>
      <c r="Y83" t="n">
        <v>0.5</v>
      </c>
      <c r="Z83" t="n">
        <v>10</v>
      </c>
    </row>
    <row r="84">
      <c r="A84" t="n">
        <v>16</v>
      </c>
      <c r="B84" t="n">
        <v>70</v>
      </c>
      <c r="C84" t="inlineStr">
        <is>
          <t xml:space="preserve">CONCLUIDO	</t>
        </is>
      </c>
      <c r="D84" t="n">
        <v>7.0251</v>
      </c>
      <c r="E84" t="n">
        <v>14.23</v>
      </c>
      <c r="F84" t="n">
        <v>11.8</v>
      </c>
      <c r="G84" t="n">
        <v>101.18</v>
      </c>
      <c r="H84" t="n">
        <v>1.83</v>
      </c>
      <c r="I84" t="n">
        <v>7</v>
      </c>
      <c r="J84" t="n">
        <v>164.19</v>
      </c>
      <c r="K84" t="n">
        <v>47.83</v>
      </c>
      <c r="L84" t="n">
        <v>17</v>
      </c>
      <c r="M84" t="n">
        <v>5</v>
      </c>
      <c r="N84" t="n">
        <v>29.36</v>
      </c>
      <c r="O84" t="n">
        <v>20483.57</v>
      </c>
      <c r="P84" t="n">
        <v>122.46</v>
      </c>
      <c r="Q84" t="n">
        <v>194.63</v>
      </c>
      <c r="R84" t="n">
        <v>26.18</v>
      </c>
      <c r="S84" t="n">
        <v>17.82</v>
      </c>
      <c r="T84" t="n">
        <v>2015.87</v>
      </c>
      <c r="U84" t="n">
        <v>0.68</v>
      </c>
      <c r="V84" t="n">
        <v>0.77</v>
      </c>
      <c r="W84" t="n">
        <v>1.14</v>
      </c>
      <c r="X84" t="n">
        <v>0.12</v>
      </c>
      <c r="Y84" t="n">
        <v>0.5</v>
      </c>
      <c r="Z84" t="n">
        <v>10</v>
      </c>
    </row>
    <row r="85">
      <c r="A85" t="n">
        <v>17</v>
      </c>
      <c r="B85" t="n">
        <v>70</v>
      </c>
      <c r="C85" t="inlineStr">
        <is>
          <t xml:space="preserve">CONCLUIDO	</t>
        </is>
      </c>
      <c r="D85" t="n">
        <v>7.0504</v>
      </c>
      <c r="E85" t="n">
        <v>14.18</v>
      </c>
      <c r="F85" t="n">
        <v>11.78</v>
      </c>
      <c r="G85" t="n">
        <v>117.82</v>
      </c>
      <c r="H85" t="n">
        <v>1.93</v>
      </c>
      <c r="I85" t="n">
        <v>6</v>
      </c>
      <c r="J85" t="n">
        <v>165.62</v>
      </c>
      <c r="K85" t="n">
        <v>47.83</v>
      </c>
      <c r="L85" t="n">
        <v>18</v>
      </c>
      <c r="M85" t="n">
        <v>4</v>
      </c>
      <c r="N85" t="n">
        <v>29.8</v>
      </c>
      <c r="O85" t="n">
        <v>20660.89</v>
      </c>
      <c r="P85" t="n">
        <v>121.51</v>
      </c>
      <c r="Q85" t="n">
        <v>194.63</v>
      </c>
      <c r="R85" t="n">
        <v>25.43</v>
      </c>
      <c r="S85" t="n">
        <v>17.82</v>
      </c>
      <c r="T85" t="n">
        <v>1647.75</v>
      </c>
      <c r="U85" t="n">
        <v>0.7</v>
      </c>
      <c r="V85" t="n">
        <v>0.77</v>
      </c>
      <c r="W85" t="n">
        <v>1.14</v>
      </c>
      <c r="X85" t="n">
        <v>0.1</v>
      </c>
      <c r="Y85" t="n">
        <v>0.5</v>
      </c>
      <c r="Z85" t="n">
        <v>10</v>
      </c>
    </row>
    <row r="86">
      <c r="A86" t="n">
        <v>18</v>
      </c>
      <c r="B86" t="n">
        <v>70</v>
      </c>
      <c r="C86" t="inlineStr">
        <is>
          <t xml:space="preserve">CONCLUIDO	</t>
        </is>
      </c>
      <c r="D86" t="n">
        <v>7.0534</v>
      </c>
      <c r="E86" t="n">
        <v>14.18</v>
      </c>
      <c r="F86" t="n">
        <v>11.78</v>
      </c>
      <c r="G86" t="n">
        <v>117.76</v>
      </c>
      <c r="H86" t="n">
        <v>2.02</v>
      </c>
      <c r="I86" t="n">
        <v>6</v>
      </c>
      <c r="J86" t="n">
        <v>167.07</v>
      </c>
      <c r="K86" t="n">
        <v>47.83</v>
      </c>
      <c r="L86" t="n">
        <v>19</v>
      </c>
      <c r="M86" t="n">
        <v>4</v>
      </c>
      <c r="N86" t="n">
        <v>30.24</v>
      </c>
      <c r="O86" t="n">
        <v>20838.81</v>
      </c>
      <c r="P86" t="n">
        <v>121.4</v>
      </c>
      <c r="Q86" t="n">
        <v>194.63</v>
      </c>
      <c r="R86" t="n">
        <v>25.14</v>
      </c>
      <c r="S86" t="n">
        <v>17.82</v>
      </c>
      <c r="T86" t="n">
        <v>1501.97</v>
      </c>
      <c r="U86" t="n">
        <v>0.71</v>
      </c>
      <c r="V86" t="n">
        <v>0.77</v>
      </c>
      <c r="W86" t="n">
        <v>1.15</v>
      </c>
      <c r="X86" t="n">
        <v>0.09</v>
      </c>
      <c r="Y86" t="n">
        <v>0.5</v>
      </c>
      <c r="Z86" t="n">
        <v>10</v>
      </c>
    </row>
    <row r="87">
      <c r="A87" t="n">
        <v>19</v>
      </c>
      <c r="B87" t="n">
        <v>70</v>
      </c>
      <c r="C87" t="inlineStr">
        <is>
          <t xml:space="preserve">CONCLUIDO	</t>
        </is>
      </c>
      <c r="D87" t="n">
        <v>7.0505</v>
      </c>
      <c r="E87" t="n">
        <v>14.18</v>
      </c>
      <c r="F87" t="n">
        <v>11.78</v>
      </c>
      <c r="G87" t="n">
        <v>117.82</v>
      </c>
      <c r="H87" t="n">
        <v>2.1</v>
      </c>
      <c r="I87" t="n">
        <v>6</v>
      </c>
      <c r="J87" t="n">
        <v>168.51</v>
      </c>
      <c r="K87" t="n">
        <v>47.83</v>
      </c>
      <c r="L87" t="n">
        <v>20</v>
      </c>
      <c r="M87" t="n">
        <v>4</v>
      </c>
      <c r="N87" t="n">
        <v>30.69</v>
      </c>
      <c r="O87" t="n">
        <v>21017.33</v>
      </c>
      <c r="P87" t="n">
        <v>120.41</v>
      </c>
      <c r="Q87" t="n">
        <v>194.63</v>
      </c>
      <c r="R87" t="n">
        <v>25.36</v>
      </c>
      <c r="S87" t="n">
        <v>17.82</v>
      </c>
      <c r="T87" t="n">
        <v>1612.22</v>
      </c>
      <c r="U87" t="n">
        <v>0.7</v>
      </c>
      <c r="V87" t="n">
        <v>0.77</v>
      </c>
      <c r="W87" t="n">
        <v>1.15</v>
      </c>
      <c r="X87" t="n">
        <v>0.1</v>
      </c>
      <c r="Y87" t="n">
        <v>0.5</v>
      </c>
      <c r="Z87" t="n">
        <v>10</v>
      </c>
    </row>
    <row r="88">
      <c r="A88" t="n">
        <v>20</v>
      </c>
      <c r="B88" t="n">
        <v>70</v>
      </c>
      <c r="C88" t="inlineStr">
        <is>
          <t xml:space="preserve">CONCLUIDO	</t>
        </is>
      </c>
      <c r="D88" t="n">
        <v>7.0486</v>
      </c>
      <c r="E88" t="n">
        <v>14.19</v>
      </c>
      <c r="F88" t="n">
        <v>11.79</v>
      </c>
      <c r="G88" t="n">
        <v>117.86</v>
      </c>
      <c r="H88" t="n">
        <v>2.19</v>
      </c>
      <c r="I88" t="n">
        <v>6</v>
      </c>
      <c r="J88" t="n">
        <v>169.97</v>
      </c>
      <c r="K88" t="n">
        <v>47.83</v>
      </c>
      <c r="L88" t="n">
        <v>21</v>
      </c>
      <c r="M88" t="n">
        <v>4</v>
      </c>
      <c r="N88" t="n">
        <v>31.14</v>
      </c>
      <c r="O88" t="n">
        <v>21196.47</v>
      </c>
      <c r="P88" t="n">
        <v>118.68</v>
      </c>
      <c r="Q88" t="n">
        <v>194.63</v>
      </c>
      <c r="R88" t="n">
        <v>25.55</v>
      </c>
      <c r="S88" t="n">
        <v>17.82</v>
      </c>
      <c r="T88" t="n">
        <v>1707.55</v>
      </c>
      <c r="U88" t="n">
        <v>0.7</v>
      </c>
      <c r="V88" t="n">
        <v>0.77</v>
      </c>
      <c r="W88" t="n">
        <v>1.14</v>
      </c>
      <c r="X88" t="n">
        <v>0.1</v>
      </c>
      <c r="Y88" t="n">
        <v>0.5</v>
      </c>
      <c r="Z88" t="n">
        <v>10</v>
      </c>
    </row>
    <row r="89">
      <c r="A89" t="n">
        <v>21</v>
      </c>
      <c r="B89" t="n">
        <v>70</v>
      </c>
      <c r="C89" t="inlineStr">
        <is>
          <t xml:space="preserve">CONCLUIDO	</t>
        </is>
      </c>
      <c r="D89" t="n">
        <v>7.0731</v>
      </c>
      <c r="E89" t="n">
        <v>14.14</v>
      </c>
      <c r="F89" t="n">
        <v>11.77</v>
      </c>
      <c r="G89" t="n">
        <v>141.18</v>
      </c>
      <c r="H89" t="n">
        <v>2.28</v>
      </c>
      <c r="I89" t="n">
        <v>5</v>
      </c>
      <c r="J89" t="n">
        <v>171.42</v>
      </c>
      <c r="K89" t="n">
        <v>47.83</v>
      </c>
      <c r="L89" t="n">
        <v>22</v>
      </c>
      <c r="M89" t="n">
        <v>3</v>
      </c>
      <c r="N89" t="n">
        <v>31.6</v>
      </c>
      <c r="O89" t="n">
        <v>21376.23</v>
      </c>
      <c r="P89" t="n">
        <v>118.88</v>
      </c>
      <c r="Q89" t="n">
        <v>194.63</v>
      </c>
      <c r="R89" t="n">
        <v>24.94</v>
      </c>
      <c r="S89" t="n">
        <v>17.82</v>
      </c>
      <c r="T89" t="n">
        <v>1408.44</v>
      </c>
      <c r="U89" t="n">
        <v>0.71</v>
      </c>
      <c r="V89" t="n">
        <v>0.77</v>
      </c>
      <c r="W89" t="n">
        <v>1.14</v>
      </c>
      <c r="X89" t="n">
        <v>0.08</v>
      </c>
      <c r="Y89" t="n">
        <v>0.5</v>
      </c>
      <c r="Z89" t="n">
        <v>10</v>
      </c>
    </row>
    <row r="90">
      <c r="A90" t="n">
        <v>22</v>
      </c>
      <c r="B90" t="n">
        <v>70</v>
      </c>
      <c r="C90" t="inlineStr">
        <is>
          <t xml:space="preserve">CONCLUIDO	</t>
        </is>
      </c>
      <c r="D90" t="n">
        <v>7.0706</v>
      </c>
      <c r="E90" t="n">
        <v>14.14</v>
      </c>
      <c r="F90" t="n">
        <v>11.77</v>
      </c>
      <c r="G90" t="n">
        <v>141.24</v>
      </c>
      <c r="H90" t="n">
        <v>2.36</v>
      </c>
      <c r="I90" t="n">
        <v>5</v>
      </c>
      <c r="J90" t="n">
        <v>172.89</v>
      </c>
      <c r="K90" t="n">
        <v>47.83</v>
      </c>
      <c r="L90" t="n">
        <v>23</v>
      </c>
      <c r="M90" t="n">
        <v>3</v>
      </c>
      <c r="N90" t="n">
        <v>32.06</v>
      </c>
      <c r="O90" t="n">
        <v>21556.61</v>
      </c>
      <c r="P90" t="n">
        <v>118.85</v>
      </c>
      <c r="Q90" t="n">
        <v>194.63</v>
      </c>
      <c r="R90" t="n">
        <v>25.05</v>
      </c>
      <c r="S90" t="n">
        <v>17.82</v>
      </c>
      <c r="T90" t="n">
        <v>1463.19</v>
      </c>
      <c r="U90" t="n">
        <v>0.71</v>
      </c>
      <c r="V90" t="n">
        <v>0.77</v>
      </c>
      <c r="W90" t="n">
        <v>1.14</v>
      </c>
      <c r="X90" t="n">
        <v>0.08</v>
      </c>
      <c r="Y90" t="n">
        <v>0.5</v>
      </c>
      <c r="Z90" t="n">
        <v>10</v>
      </c>
    </row>
    <row r="91">
      <c r="A91" t="n">
        <v>23</v>
      </c>
      <c r="B91" t="n">
        <v>70</v>
      </c>
      <c r="C91" t="inlineStr">
        <is>
          <t xml:space="preserve">CONCLUIDO	</t>
        </is>
      </c>
      <c r="D91" t="n">
        <v>7.0749</v>
      </c>
      <c r="E91" t="n">
        <v>14.13</v>
      </c>
      <c r="F91" t="n">
        <v>11.76</v>
      </c>
      <c r="G91" t="n">
        <v>141.14</v>
      </c>
      <c r="H91" t="n">
        <v>2.44</v>
      </c>
      <c r="I91" t="n">
        <v>5</v>
      </c>
      <c r="J91" t="n">
        <v>174.35</v>
      </c>
      <c r="K91" t="n">
        <v>47.83</v>
      </c>
      <c r="L91" t="n">
        <v>24</v>
      </c>
      <c r="M91" t="n">
        <v>3</v>
      </c>
      <c r="N91" t="n">
        <v>32.53</v>
      </c>
      <c r="O91" t="n">
        <v>21737.62</v>
      </c>
      <c r="P91" t="n">
        <v>117.74</v>
      </c>
      <c r="Q91" t="n">
        <v>194.63</v>
      </c>
      <c r="R91" t="n">
        <v>24.83</v>
      </c>
      <c r="S91" t="n">
        <v>17.82</v>
      </c>
      <c r="T91" t="n">
        <v>1355.09</v>
      </c>
      <c r="U91" t="n">
        <v>0.72</v>
      </c>
      <c r="V91" t="n">
        <v>0.77</v>
      </c>
      <c r="W91" t="n">
        <v>1.14</v>
      </c>
      <c r="X91" t="n">
        <v>0.08</v>
      </c>
      <c r="Y91" t="n">
        <v>0.5</v>
      </c>
      <c r="Z91" t="n">
        <v>10</v>
      </c>
    </row>
    <row r="92">
      <c r="A92" t="n">
        <v>24</v>
      </c>
      <c r="B92" t="n">
        <v>70</v>
      </c>
      <c r="C92" t="inlineStr">
        <is>
          <t xml:space="preserve">CONCLUIDO	</t>
        </is>
      </c>
      <c r="D92" t="n">
        <v>7.0741</v>
      </c>
      <c r="E92" t="n">
        <v>14.14</v>
      </c>
      <c r="F92" t="n">
        <v>11.76</v>
      </c>
      <c r="G92" t="n">
        <v>141.16</v>
      </c>
      <c r="H92" t="n">
        <v>2.52</v>
      </c>
      <c r="I92" t="n">
        <v>5</v>
      </c>
      <c r="J92" t="n">
        <v>175.83</v>
      </c>
      <c r="K92" t="n">
        <v>47.83</v>
      </c>
      <c r="L92" t="n">
        <v>25</v>
      </c>
      <c r="M92" t="n">
        <v>3</v>
      </c>
      <c r="N92" t="n">
        <v>33</v>
      </c>
      <c r="O92" t="n">
        <v>21919.27</v>
      </c>
      <c r="P92" t="n">
        <v>115.31</v>
      </c>
      <c r="Q92" t="n">
        <v>194.63</v>
      </c>
      <c r="R92" t="n">
        <v>24.82</v>
      </c>
      <c r="S92" t="n">
        <v>17.82</v>
      </c>
      <c r="T92" t="n">
        <v>1346.36</v>
      </c>
      <c r="U92" t="n">
        <v>0.72</v>
      </c>
      <c r="V92" t="n">
        <v>0.77</v>
      </c>
      <c r="W92" t="n">
        <v>1.14</v>
      </c>
      <c r="X92" t="n">
        <v>0.08</v>
      </c>
      <c r="Y92" t="n">
        <v>0.5</v>
      </c>
      <c r="Z92" t="n">
        <v>10</v>
      </c>
    </row>
    <row r="93">
      <c r="A93" t="n">
        <v>25</v>
      </c>
      <c r="B93" t="n">
        <v>70</v>
      </c>
      <c r="C93" t="inlineStr">
        <is>
          <t xml:space="preserve">CONCLUIDO	</t>
        </is>
      </c>
      <c r="D93" t="n">
        <v>7.0699</v>
      </c>
      <c r="E93" t="n">
        <v>14.14</v>
      </c>
      <c r="F93" t="n">
        <v>11.77</v>
      </c>
      <c r="G93" t="n">
        <v>141.26</v>
      </c>
      <c r="H93" t="n">
        <v>2.6</v>
      </c>
      <c r="I93" t="n">
        <v>5</v>
      </c>
      <c r="J93" t="n">
        <v>177.3</v>
      </c>
      <c r="K93" t="n">
        <v>47.83</v>
      </c>
      <c r="L93" t="n">
        <v>26</v>
      </c>
      <c r="M93" t="n">
        <v>3</v>
      </c>
      <c r="N93" t="n">
        <v>33.48</v>
      </c>
      <c r="O93" t="n">
        <v>22101.56</v>
      </c>
      <c r="P93" t="n">
        <v>114.44</v>
      </c>
      <c r="Q93" t="n">
        <v>194.63</v>
      </c>
      <c r="R93" t="n">
        <v>25.05</v>
      </c>
      <c r="S93" t="n">
        <v>17.82</v>
      </c>
      <c r="T93" t="n">
        <v>1461.22</v>
      </c>
      <c r="U93" t="n">
        <v>0.71</v>
      </c>
      <c r="V93" t="n">
        <v>0.77</v>
      </c>
      <c r="W93" t="n">
        <v>1.15</v>
      </c>
      <c r="X93" t="n">
        <v>0.09</v>
      </c>
      <c r="Y93" t="n">
        <v>0.5</v>
      </c>
      <c r="Z93" t="n">
        <v>10</v>
      </c>
    </row>
    <row r="94">
      <c r="A94" t="n">
        <v>26</v>
      </c>
      <c r="B94" t="n">
        <v>70</v>
      </c>
      <c r="C94" t="inlineStr">
        <is>
          <t xml:space="preserve">CONCLUIDO	</t>
        </is>
      </c>
      <c r="D94" t="n">
        <v>7.0993</v>
      </c>
      <c r="E94" t="n">
        <v>14.09</v>
      </c>
      <c r="F94" t="n">
        <v>11.74</v>
      </c>
      <c r="G94" t="n">
        <v>176.13</v>
      </c>
      <c r="H94" t="n">
        <v>2.68</v>
      </c>
      <c r="I94" t="n">
        <v>4</v>
      </c>
      <c r="J94" t="n">
        <v>178.79</v>
      </c>
      <c r="K94" t="n">
        <v>47.83</v>
      </c>
      <c r="L94" t="n">
        <v>27</v>
      </c>
      <c r="M94" t="n">
        <v>1</v>
      </c>
      <c r="N94" t="n">
        <v>33.96</v>
      </c>
      <c r="O94" t="n">
        <v>22284.51</v>
      </c>
      <c r="P94" t="n">
        <v>112.13</v>
      </c>
      <c r="Q94" t="n">
        <v>194.63</v>
      </c>
      <c r="R94" t="n">
        <v>24.05</v>
      </c>
      <c r="S94" t="n">
        <v>17.82</v>
      </c>
      <c r="T94" t="n">
        <v>969.49</v>
      </c>
      <c r="U94" t="n">
        <v>0.74</v>
      </c>
      <c r="V94" t="n">
        <v>0.77</v>
      </c>
      <c r="W94" t="n">
        <v>1.14</v>
      </c>
      <c r="X94" t="n">
        <v>0.06</v>
      </c>
      <c r="Y94" t="n">
        <v>0.5</v>
      </c>
      <c r="Z94" t="n">
        <v>10</v>
      </c>
    </row>
    <row r="95">
      <c r="A95" t="n">
        <v>27</v>
      </c>
      <c r="B95" t="n">
        <v>70</v>
      </c>
      <c r="C95" t="inlineStr">
        <is>
          <t xml:space="preserve">CONCLUIDO	</t>
        </is>
      </c>
      <c r="D95" t="n">
        <v>7.0963</v>
      </c>
      <c r="E95" t="n">
        <v>14.09</v>
      </c>
      <c r="F95" t="n">
        <v>11.75</v>
      </c>
      <c r="G95" t="n">
        <v>176.22</v>
      </c>
      <c r="H95" t="n">
        <v>2.75</v>
      </c>
      <c r="I95" t="n">
        <v>4</v>
      </c>
      <c r="J95" t="n">
        <v>180.28</v>
      </c>
      <c r="K95" t="n">
        <v>47.83</v>
      </c>
      <c r="L95" t="n">
        <v>28</v>
      </c>
      <c r="M95" t="n">
        <v>0</v>
      </c>
      <c r="N95" t="n">
        <v>34.45</v>
      </c>
      <c r="O95" t="n">
        <v>22468.11</v>
      </c>
      <c r="P95" t="n">
        <v>113.06</v>
      </c>
      <c r="Q95" t="n">
        <v>194.63</v>
      </c>
      <c r="R95" t="n">
        <v>24.19</v>
      </c>
      <c r="S95" t="n">
        <v>17.82</v>
      </c>
      <c r="T95" t="n">
        <v>1036.49</v>
      </c>
      <c r="U95" t="n">
        <v>0.74</v>
      </c>
      <c r="V95" t="n">
        <v>0.77</v>
      </c>
      <c r="W95" t="n">
        <v>1.15</v>
      </c>
      <c r="X95" t="n">
        <v>0.06</v>
      </c>
      <c r="Y95" t="n">
        <v>0.5</v>
      </c>
      <c r="Z95" t="n">
        <v>10</v>
      </c>
    </row>
    <row r="96">
      <c r="A96" t="n">
        <v>0</v>
      </c>
      <c r="B96" t="n">
        <v>90</v>
      </c>
      <c r="C96" t="inlineStr">
        <is>
          <t xml:space="preserve">CONCLUIDO	</t>
        </is>
      </c>
      <c r="D96" t="n">
        <v>4.5808</v>
      </c>
      <c r="E96" t="n">
        <v>21.83</v>
      </c>
      <c r="F96" t="n">
        <v>14.5</v>
      </c>
      <c r="G96" t="n">
        <v>6.31</v>
      </c>
      <c r="H96" t="n">
        <v>0.1</v>
      </c>
      <c r="I96" t="n">
        <v>138</v>
      </c>
      <c r="J96" t="n">
        <v>176.73</v>
      </c>
      <c r="K96" t="n">
        <v>52.44</v>
      </c>
      <c r="L96" t="n">
        <v>1</v>
      </c>
      <c r="M96" t="n">
        <v>136</v>
      </c>
      <c r="N96" t="n">
        <v>33.29</v>
      </c>
      <c r="O96" t="n">
        <v>22031.19</v>
      </c>
      <c r="P96" t="n">
        <v>190.32</v>
      </c>
      <c r="Q96" t="n">
        <v>194.76</v>
      </c>
      <c r="R96" t="n">
        <v>110.12</v>
      </c>
      <c r="S96" t="n">
        <v>17.82</v>
      </c>
      <c r="T96" t="n">
        <v>43332.6</v>
      </c>
      <c r="U96" t="n">
        <v>0.16</v>
      </c>
      <c r="V96" t="n">
        <v>0.63</v>
      </c>
      <c r="W96" t="n">
        <v>1.36</v>
      </c>
      <c r="X96" t="n">
        <v>2.81</v>
      </c>
      <c r="Y96" t="n">
        <v>0.5</v>
      </c>
      <c r="Z96" t="n">
        <v>10</v>
      </c>
    </row>
    <row r="97">
      <c r="A97" t="n">
        <v>1</v>
      </c>
      <c r="B97" t="n">
        <v>90</v>
      </c>
      <c r="C97" t="inlineStr">
        <is>
          <t xml:space="preserve">CONCLUIDO	</t>
        </is>
      </c>
      <c r="D97" t="n">
        <v>5.7027</v>
      </c>
      <c r="E97" t="n">
        <v>17.54</v>
      </c>
      <c r="F97" t="n">
        <v>12.91</v>
      </c>
      <c r="G97" t="n">
        <v>12.49</v>
      </c>
      <c r="H97" t="n">
        <v>0.2</v>
      </c>
      <c r="I97" t="n">
        <v>62</v>
      </c>
      <c r="J97" t="n">
        <v>178.21</v>
      </c>
      <c r="K97" t="n">
        <v>52.44</v>
      </c>
      <c r="L97" t="n">
        <v>2</v>
      </c>
      <c r="M97" t="n">
        <v>60</v>
      </c>
      <c r="N97" t="n">
        <v>33.77</v>
      </c>
      <c r="O97" t="n">
        <v>22213.89</v>
      </c>
      <c r="P97" t="n">
        <v>168.8</v>
      </c>
      <c r="Q97" t="n">
        <v>194.68</v>
      </c>
      <c r="R97" t="n">
        <v>60.46</v>
      </c>
      <c r="S97" t="n">
        <v>17.82</v>
      </c>
      <c r="T97" t="n">
        <v>18883.4</v>
      </c>
      <c r="U97" t="n">
        <v>0.29</v>
      </c>
      <c r="V97" t="n">
        <v>0.7</v>
      </c>
      <c r="W97" t="n">
        <v>1.24</v>
      </c>
      <c r="X97" t="n">
        <v>1.22</v>
      </c>
      <c r="Y97" t="n">
        <v>0.5</v>
      </c>
      <c r="Z97" t="n">
        <v>10</v>
      </c>
    </row>
    <row r="98">
      <c r="A98" t="n">
        <v>2</v>
      </c>
      <c r="B98" t="n">
        <v>90</v>
      </c>
      <c r="C98" t="inlineStr">
        <is>
          <t xml:space="preserve">CONCLUIDO	</t>
        </is>
      </c>
      <c r="D98" t="n">
        <v>6.1304</v>
      </c>
      <c r="E98" t="n">
        <v>16.31</v>
      </c>
      <c r="F98" t="n">
        <v>12.47</v>
      </c>
      <c r="G98" t="n">
        <v>18.7</v>
      </c>
      <c r="H98" t="n">
        <v>0.3</v>
      </c>
      <c r="I98" t="n">
        <v>40</v>
      </c>
      <c r="J98" t="n">
        <v>179.7</v>
      </c>
      <c r="K98" t="n">
        <v>52.44</v>
      </c>
      <c r="L98" t="n">
        <v>3</v>
      </c>
      <c r="M98" t="n">
        <v>38</v>
      </c>
      <c r="N98" t="n">
        <v>34.26</v>
      </c>
      <c r="O98" t="n">
        <v>22397.24</v>
      </c>
      <c r="P98" t="n">
        <v>162.5</v>
      </c>
      <c r="Q98" t="n">
        <v>194.63</v>
      </c>
      <c r="R98" t="n">
        <v>46.89</v>
      </c>
      <c r="S98" t="n">
        <v>17.82</v>
      </c>
      <c r="T98" t="n">
        <v>12209.13</v>
      </c>
      <c r="U98" t="n">
        <v>0.38</v>
      </c>
      <c r="V98" t="n">
        <v>0.73</v>
      </c>
      <c r="W98" t="n">
        <v>1.2</v>
      </c>
      <c r="X98" t="n">
        <v>0.78</v>
      </c>
      <c r="Y98" t="n">
        <v>0.5</v>
      </c>
      <c r="Z98" t="n">
        <v>10</v>
      </c>
    </row>
    <row r="99">
      <c r="A99" t="n">
        <v>3</v>
      </c>
      <c r="B99" t="n">
        <v>90</v>
      </c>
      <c r="C99" t="inlineStr">
        <is>
          <t xml:space="preserve">CONCLUIDO	</t>
        </is>
      </c>
      <c r="D99" t="n">
        <v>6.3443</v>
      </c>
      <c r="E99" t="n">
        <v>15.76</v>
      </c>
      <c r="F99" t="n">
        <v>12.28</v>
      </c>
      <c r="G99" t="n">
        <v>24.55</v>
      </c>
      <c r="H99" t="n">
        <v>0.39</v>
      </c>
      <c r="I99" t="n">
        <v>30</v>
      </c>
      <c r="J99" t="n">
        <v>181.19</v>
      </c>
      <c r="K99" t="n">
        <v>52.44</v>
      </c>
      <c r="L99" t="n">
        <v>4</v>
      </c>
      <c r="M99" t="n">
        <v>28</v>
      </c>
      <c r="N99" t="n">
        <v>34.75</v>
      </c>
      <c r="O99" t="n">
        <v>22581.25</v>
      </c>
      <c r="P99" t="n">
        <v>159.55</v>
      </c>
      <c r="Q99" t="n">
        <v>194.63</v>
      </c>
      <c r="R99" t="n">
        <v>40.48</v>
      </c>
      <c r="S99" t="n">
        <v>17.82</v>
      </c>
      <c r="T99" t="n">
        <v>9052.280000000001</v>
      </c>
      <c r="U99" t="n">
        <v>0.44</v>
      </c>
      <c r="V99" t="n">
        <v>0.74</v>
      </c>
      <c r="W99" t="n">
        <v>1.19</v>
      </c>
      <c r="X99" t="n">
        <v>0.59</v>
      </c>
      <c r="Y99" t="n">
        <v>0.5</v>
      </c>
      <c r="Z99" t="n">
        <v>10</v>
      </c>
    </row>
    <row r="100">
      <c r="A100" t="n">
        <v>4</v>
      </c>
      <c r="B100" t="n">
        <v>90</v>
      </c>
      <c r="C100" t="inlineStr">
        <is>
          <t xml:space="preserve">CONCLUIDO	</t>
        </is>
      </c>
      <c r="D100" t="n">
        <v>6.4795</v>
      </c>
      <c r="E100" t="n">
        <v>15.43</v>
      </c>
      <c r="F100" t="n">
        <v>12.16</v>
      </c>
      <c r="G100" t="n">
        <v>30.4</v>
      </c>
      <c r="H100" t="n">
        <v>0.49</v>
      </c>
      <c r="I100" t="n">
        <v>24</v>
      </c>
      <c r="J100" t="n">
        <v>182.69</v>
      </c>
      <c r="K100" t="n">
        <v>52.44</v>
      </c>
      <c r="L100" t="n">
        <v>5</v>
      </c>
      <c r="M100" t="n">
        <v>22</v>
      </c>
      <c r="N100" t="n">
        <v>35.25</v>
      </c>
      <c r="O100" t="n">
        <v>22766.06</v>
      </c>
      <c r="P100" t="n">
        <v>157.49</v>
      </c>
      <c r="Q100" t="n">
        <v>194.63</v>
      </c>
      <c r="R100" t="n">
        <v>37.01</v>
      </c>
      <c r="S100" t="n">
        <v>17.82</v>
      </c>
      <c r="T100" t="n">
        <v>7348.47</v>
      </c>
      <c r="U100" t="n">
        <v>0.48</v>
      </c>
      <c r="V100" t="n">
        <v>0.75</v>
      </c>
      <c r="W100" t="n">
        <v>1.18</v>
      </c>
      <c r="X100" t="n">
        <v>0.47</v>
      </c>
      <c r="Y100" t="n">
        <v>0.5</v>
      </c>
      <c r="Z100" t="n">
        <v>10</v>
      </c>
    </row>
    <row r="101">
      <c r="A101" t="n">
        <v>5</v>
      </c>
      <c r="B101" t="n">
        <v>90</v>
      </c>
      <c r="C101" t="inlineStr">
        <is>
          <t xml:space="preserve">CONCLUIDO	</t>
        </is>
      </c>
      <c r="D101" t="n">
        <v>6.5812</v>
      </c>
      <c r="E101" t="n">
        <v>15.19</v>
      </c>
      <c r="F101" t="n">
        <v>12.06</v>
      </c>
      <c r="G101" t="n">
        <v>36.19</v>
      </c>
      <c r="H101" t="n">
        <v>0.58</v>
      </c>
      <c r="I101" t="n">
        <v>20</v>
      </c>
      <c r="J101" t="n">
        <v>184.19</v>
      </c>
      <c r="K101" t="n">
        <v>52.44</v>
      </c>
      <c r="L101" t="n">
        <v>6</v>
      </c>
      <c r="M101" t="n">
        <v>18</v>
      </c>
      <c r="N101" t="n">
        <v>35.75</v>
      </c>
      <c r="O101" t="n">
        <v>22951.43</v>
      </c>
      <c r="P101" t="n">
        <v>155.85</v>
      </c>
      <c r="Q101" t="n">
        <v>194.64</v>
      </c>
      <c r="R101" t="n">
        <v>34.29</v>
      </c>
      <c r="S101" t="n">
        <v>17.82</v>
      </c>
      <c r="T101" t="n">
        <v>6010.04</v>
      </c>
      <c r="U101" t="n">
        <v>0.52</v>
      </c>
      <c r="V101" t="n">
        <v>0.75</v>
      </c>
      <c r="W101" t="n">
        <v>1.16</v>
      </c>
      <c r="X101" t="n">
        <v>0.38</v>
      </c>
      <c r="Y101" t="n">
        <v>0.5</v>
      </c>
      <c r="Z101" t="n">
        <v>10</v>
      </c>
    </row>
    <row r="102">
      <c r="A102" t="n">
        <v>6</v>
      </c>
      <c r="B102" t="n">
        <v>90</v>
      </c>
      <c r="C102" t="inlineStr">
        <is>
          <t xml:space="preserve">CONCLUIDO	</t>
        </is>
      </c>
      <c r="D102" t="n">
        <v>6.6525</v>
      </c>
      <c r="E102" t="n">
        <v>15.03</v>
      </c>
      <c r="F102" t="n">
        <v>12.01</v>
      </c>
      <c r="G102" t="n">
        <v>42.38</v>
      </c>
      <c r="H102" t="n">
        <v>0.67</v>
      </c>
      <c r="I102" t="n">
        <v>17</v>
      </c>
      <c r="J102" t="n">
        <v>185.7</v>
      </c>
      <c r="K102" t="n">
        <v>52.44</v>
      </c>
      <c r="L102" t="n">
        <v>7</v>
      </c>
      <c r="M102" t="n">
        <v>15</v>
      </c>
      <c r="N102" t="n">
        <v>36.26</v>
      </c>
      <c r="O102" t="n">
        <v>23137.49</v>
      </c>
      <c r="P102" t="n">
        <v>154.41</v>
      </c>
      <c r="Q102" t="n">
        <v>194.64</v>
      </c>
      <c r="R102" t="n">
        <v>32.27</v>
      </c>
      <c r="S102" t="n">
        <v>17.82</v>
      </c>
      <c r="T102" t="n">
        <v>5011.07</v>
      </c>
      <c r="U102" t="n">
        <v>0.55</v>
      </c>
      <c r="V102" t="n">
        <v>0.76</v>
      </c>
      <c r="W102" t="n">
        <v>1.17</v>
      </c>
      <c r="X102" t="n">
        <v>0.32</v>
      </c>
      <c r="Y102" t="n">
        <v>0.5</v>
      </c>
      <c r="Z102" t="n">
        <v>10</v>
      </c>
    </row>
    <row r="103">
      <c r="A103" t="n">
        <v>7</v>
      </c>
      <c r="B103" t="n">
        <v>90</v>
      </c>
      <c r="C103" t="inlineStr">
        <is>
          <t xml:space="preserve">CONCLUIDO	</t>
        </is>
      </c>
      <c r="D103" t="n">
        <v>6.7028</v>
      </c>
      <c r="E103" t="n">
        <v>14.92</v>
      </c>
      <c r="F103" t="n">
        <v>11.97</v>
      </c>
      <c r="G103" t="n">
        <v>47.86</v>
      </c>
      <c r="H103" t="n">
        <v>0.76</v>
      </c>
      <c r="I103" t="n">
        <v>15</v>
      </c>
      <c r="J103" t="n">
        <v>187.22</v>
      </c>
      <c r="K103" t="n">
        <v>52.44</v>
      </c>
      <c r="L103" t="n">
        <v>8</v>
      </c>
      <c r="M103" t="n">
        <v>13</v>
      </c>
      <c r="N103" t="n">
        <v>36.78</v>
      </c>
      <c r="O103" t="n">
        <v>23324.24</v>
      </c>
      <c r="P103" t="n">
        <v>153.76</v>
      </c>
      <c r="Q103" t="n">
        <v>194.64</v>
      </c>
      <c r="R103" t="n">
        <v>31.25</v>
      </c>
      <c r="S103" t="n">
        <v>17.82</v>
      </c>
      <c r="T103" t="n">
        <v>4510.6</v>
      </c>
      <c r="U103" t="n">
        <v>0.57</v>
      </c>
      <c r="V103" t="n">
        <v>0.76</v>
      </c>
      <c r="W103" t="n">
        <v>1.15</v>
      </c>
      <c r="X103" t="n">
        <v>0.28</v>
      </c>
      <c r="Y103" t="n">
        <v>0.5</v>
      </c>
      <c r="Z103" t="n">
        <v>10</v>
      </c>
    </row>
    <row r="104">
      <c r="A104" t="n">
        <v>8</v>
      </c>
      <c r="B104" t="n">
        <v>90</v>
      </c>
      <c r="C104" t="inlineStr">
        <is>
          <t xml:space="preserve">CONCLUIDO	</t>
        </is>
      </c>
      <c r="D104" t="n">
        <v>6.7267</v>
      </c>
      <c r="E104" t="n">
        <v>14.87</v>
      </c>
      <c r="F104" t="n">
        <v>11.95</v>
      </c>
      <c r="G104" t="n">
        <v>51.2</v>
      </c>
      <c r="H104" t="n">
        <v>0.85</v>
      </c>
      <c r="I104" t="n">
        <v>14</v>
      </c>
      <c r="J104" t="n">
        <v>188.74</v>
      </c>
      <c r="K104" t="n">
        <v>52.44</v>
      </c>
      <c r="L104" t="n">
        <v>9</v>
      </c>
      <c r="M104" t="n">
        <v>12</v>
      </c>
      <c r="N104" t="n">
        <v>37.3</v>
      </c>
      <c r="O104" t="n">
        <v>23511.69</v>
      </c>
      <c r="P104" t="n">
        <v>152.92</v>
      </c>
      <c r="Q104" t="n">
        <v>194.63</v>
      </c>
      <c r="R104" t="n">
        <v>30.57</v>
      </c>
      <c r="S104" t="n">
        <v>17.82</v>
      </c>
      <c r="T104" t="n">
        <v>4178.81</v>
      </c>
      <c r="U104" t="n">
        <v>0.58</v>
      </c>
      <c r="V104" t="n">
        <v>0.76</v>
      </c>
      <c r="W104" t="n">
        <v>1.16</v>
      </c>
      <c r="X104" t="n">
        <v>0.26</v>
      </c>
      <c r="Y104" t="n">
        <v>0.5</v>
      </c>
      <c r="Z104" t="n">
        <v>10</v>
      </c>
    </row>
    <row r="105">
      <c r="A105" t="n">
        <v>9</v>
      </c>
      <c r="B105" t="n">
        <v>90</v>
      </c>
      <c r="C105" t="inlineStr">
        <is>
          <t xml:space="preserve">CONCLUIDO	</t>
        </is>
      </c>
      <c r="D105" t="n">
        <v>6.7771</v>
      </c>
      <c r="E105" t="n">
        <v>14.76</v>
      </c>
      <c r="F105" t="n">
        <v>11.91</v>
      </c>
      <c r="G105" t="n">
        <v>59.54</v>
      </c>
      <c r="H105" t="n">
        <v>0.93</v>
      </c>
      <c r="I105" t="n">
        <v>12</v>
      </c>
      <c r="J105" t="n">
        <v>190.26</v>
      </c>
      <c r="K105" t="n">
        <v>52.44</v>
      </c>
      <c r="L105" t="n">
        <v>10</v>
      </c>
      <c r="M105" t="n">
        <v>10</v>
      </c>
      <c r="N105" t="n">
        <v>37.82</v>
      </c>
      <c r="O105" t="n">
        <v>23699.85</v>
      </c>
      <c r="P105" t="n">
        <v>152.08</v>
      </c>
      <c r="Q105" t="n">
        <v>194.63</v>
      </c>
      <c r="R105" t="n">
        <v>29.37</v>
      </c>
      <c r="S105" t="n">
        <v>17.82</v>
      </c>
      <c r="T105" t="n">
        <v>3585.92</v>
      </c>
      <c r="U105" t="n">
        <v>0.61</v>
      </c>
      <c r="V105" t="n">
        <v>0.76</v>
      </c>
      <c r="W105" t="n">
        <v>1.15</v>
      </c>
      <c r="X105" t="n">
        <v>0.22</v>
      </c>
      <c r="Y105" t="n">
        <v>0.5</v>
      </c>
      <c r="Z105" t="n">
        <v>10</v>
      </c>
    </row>
    <row r="106">
      <c r="A106" t="n">
        <v>10</v>
      </c>
      <c r="B106" t="n">
        <v>90</v>
      </c>
      <c r="C106" t="inlineStr">
        <is>
          <t xml:space="preserve">CONCLUIDO	</t>
        </is>
      </c>
      <c r="D106" t="n">
        <v>6.8085</v>
      </c>
      <c r="E106" t="n">
        <v>14.69</v>
      </c>
      <c r="F106" t="n">
        <v>11.88</v>
      </c>
      <c r="G106" t="n">
        <v>64.78</v>
      </c>
      <c r="H106" t="n">
        <v>1.02</v>
      </c>
      <c r="I106" t="n">
        <v>11</v>
      </c>
      <c r="J106" t="n">
        <v>191.79</v>
      </c>
      <c r="K106" t="n">
        <v>52.44</v>
      </c>
      <c r="L106" t="n">
        <v>11</v>
      </c>
      <c r="M106" t="n">
        <v>9</v>
      </c>
      <c r="N106" t="n">
        <v>38.35</v>
      </c>
      <c r="O106" t="n">
        <v>23888.73</v>
      </c>
      <c r="P106" t="n">
        <v>150.88</v>
      </c>
      <c r="Q106" t="n">
        <v>194.63</v>
      </c>
      <c r="R106" t="n">
        <v>28.3</v>
      </c>
      <c r="S106" t="n">
        <v>17.82</v>
      </c>
      <c r="T106" t="n">
        <v>3059.6</v>
      </c>
      <c r="U106" t="n">
        <v>0.63</v>
      </c>
      <c r="V106" t="n">
        <v>0.76</v>
      </c>
      <c r="W106" t="n">
        <v>1.15</v>
      </c>
      <c r="X106" t="n">
        <v>0.19</v>
      </c>
      <c r="Y106" t="n">
        <v>0.5</v>
      </c>
      <c r="Z106" t="n">
        <v>10</v>
      </c>
    </row>
    <row r="107">
      <c r="A107" t="n">
        <v>11</v>
      </c>
      <c r="B107" t="n">
        <v>90</v>
      </c>
      <c r="C107" t="inlineStr">
        <is>
          <t xml:space="preserve">CONCLUIDO	</t>
        </is>
      </c>
      <c r="D107" t="n">
        <v>6.832</v>
      </c>
      <c r="E107" t="n">
        <v>14.64</v>
      </c>
      <c r="F107" t="n">
        <v>11.86</v>
      </c>
      <c r="G107" t="n">
        <v>71.16</v>
      </c>
      <c r="H107" t="n">
        <v>1.1</v>
      </c>
      <c r="I107" t="n">
        <v>10</v>
      </c>
      <c r="J107" t="n">
        <v>193.33</v>
      </c>
      <c r="K107" t="n">
        <v>52.44</v>
      </c>
      <c r="L107" t="n">
        <v>12</v>
      </c>
      <c r="M107" t="n">
        <v>8</v>
      </c>
      <c r="N107" t="n">
        <v>38.89</v>
      </c>
      <c r="O107" t="n">
        <v>24078.33</v>
      </c>
      <c r="P107" t="n">
        <v>150.09</v>
      </c>
      <c r="Q107" t="n">
        <v>194.64</v>
      </c>
      <c r="R107" t="n">
        <v>27.76</v>
      </c>
      <c r="S107" t="n">
        <v>17.82</v>
      </c>
      <c r="T107" t="n">
        <v>2793.8</v>
      </c>
      <c r="U107" t="n">
        <v>0.64</v>
      </c>
      <c r="V107" t="n">
        <v>0.77</v>
      </c>
      <c r="W107" t="n">
        <v>1.15</v>
      </c>
      <c r="X107" t="n">
        <v>0.17</v>
      </c>
      <c r="Y107" t="n">
        <v>0.5</v>
      </c>
      <c r="Z107" t="n">
        <v>10</v>
      </c>
    </row>
    <row r="108">
      <c r="A108" t="n">
        <v>12</v>
      </c>
      <c r="B108" t="n">
        <v>90</v>
      </c>
      <c r="C108" t="inlineStr">
        <is>
          <t xml:space="preserve">CONCLUIDO	</t>
        </is>
      </c>
      <c r="D108" t="n">
        <v>6.834</v>
      </c>
      <c r="E108" t="n">
        <v>14.63</v>
      </c>
      <c r="F108" t="n">
        <v>11.86</v>
      </c>
      <c r="G108" t="n">
        <v>71.14</v>
      </c>
      <c r="H108" t="n">
        <v>1.18</v>
      </c>
      <c r="I108" t="n">
        <v>10</v>
      </c>
      <c r="J108" t="n">
        <v>194.88</v>
      </c>
      <c r="K108" t="n">
        <v>52.44</v>
      </c>
      <c r="L108" t="n">
        <v>13</v>
      </c>
      <c r="M108" t="n">
        <v>8</v>
      </c>
      <c r="N108" t="n">
        <v>39.43</v>
      </c>
      <c r="O108" t="n">
        <v>24268.67</v>
      </c>
      <c r="P108" t="n">
        <v>150.07</v>
      </c>
      <c r="Q108" t="n">
        <v>194.63</v>
      </c>
      <c r="R108" t="n">
        <v>27.6</v>
      </c>
      <c r="S108" t="n">
        <v>17.82</v>
      </c>
      <c r="T108" t="n">
        <v>2714.3</v>
      </c>
      <c r="U108" t="n">
        <v>0.65</v>
      </c>
      <c r="V108" t="n">
        <v>0.77</v>
      </c>
      <c r="W108" t="n">
        <v>1.15</v>
      </c>
      <c r="X108" t="n">
        <v>0.17</v>
      </c>
      <c r="Y108" t="n">
        <v>0.5</v>
      </c>
      <c r="Z108" t="n">
        <v>10</v>
      </c>
    </row>
    <row r="109">
      <c r="A109" t="n">
        <v>13</v>
      </c>
      <c r="B109" t="n">
        <v>90</v>
      </c>
      <c r="C109" t="inlineStr">
        <is>
          <t xml:space="preserve">CONCLUIDO	</t>
        </is>
      </c>
      <c r="D109" t="n">
        <v>6.8519</v>
      </c>
      <c r="E109" t="n">
        <v>14.59</v>
      </c>
      <c r="F109" t="n">
        <v>11.85</v>
      </c>
      <c r="G109" t="n">
        <v>79.03</v>
      </c>
      <c r="H109" t="n">
        <v>1.27</v>
      </c>
      <c r="I109" t="n">
        <v>9</v>
      </c>
      <c r="J109" t="n">
        <v>196.42</v>
      </c>
      <c r="K109" t="n">
        <v>52.44</v>
      </c>
      <c r="L109" t="n">
        <v>14</v>
      </c>
      <c r="M109" t="n">
        <v>7</v>
      </c>
      <c r="N109" t="n">
        <v>39.98</v>
      </c>
      <c r="O109" t="n">
        <v>24459.75</v>
      </c>
      <c r="P109" t="n">
        <v>149.93</v>
      </c>
      <c r="Q109" t="n">
        <v>194.63</v>
      </c>
      <c r="R109" t="n">
        <v>27.52</v>
      </c>
      <c r="S109" t="n">
        <v>17.82</v>
      </c>
      <c r="T109" t="n">
        <v>2677.66</v>
      </c>
      <c r="U109" t="n">
        <v>0.65</v>
      </c>
      <c r="V109" t="n">
        <v>0.77</v>
      </c>
      <c r="W109" t="n">
        <v>1.15</v>
      </c>
      <c r="X109" t="n">
        <v>0.17</v>
      </c>
      <c r="Y109" t="n">
        <v>0.5</v>
      </c>
      <c r="Z109" t="n">
        <v>10</v>
      </c>
    </row>
    <row r="110">
      <c r="A110" t="n">
        <v>14</v>
      </c>
      <c r="B110" t="n">
        <v>90</v>
      </c>
      <c r="C110" t="inlineStr">
        <is>
          <t xml:space="preserve">CONCLUIDO	</t>
        </is>
      </c>
      <c r="D110" t="n">
        <v>6.8531</v>
      </c>
      <c r="E110" t="n">
        <v>14.59</v>
      </c>
      <c r="F110" t="n">
        <v>11.85</v>
      </c>
      <c r="G110" t="n">
        <v>79.01000000000001</v>
      </c>
      <c r="H110" t="n">
        <v>1.35</v>
      </c>
      <c r="I110" t="n">
        <v>9</v>
      </c>
      <c r="J110" t="n">
        <v>197.98</v>
      </c>
      <c r="K110" t="n">
        <v>52.44</v>
      </c>
      <c r="L110" t="n">
        <v>15</v>
      </c>
      <c r="M110" t="n">
        <v>7</v>
      </c>
      <c r="N110" t="n">
        <v>40.54</v>
      </c>
      <c r="O110" t="n">
        <v>24651.58</v>
      </c>
      <c r="P110" t="n">
        <v>149.02</v>
      </c>
      <c r="Q110" t="n">
        <v>194.63</v>
      </c>
      <c r="R110" t="n">
        <v>27.43</v>
      </c>
      <c r="S110" t="n">
        <v>17.82</v>
      </c>
      <c r="T110" t="n">
        <v>2631.11</v>
      </c>
      <c r="U110" t="n">
        <v>0.65</v>
      </c>
      <c r="V110" t="n">
        <v>0.77</v>
      </c>
      <c r="W110" t="n">
        <v>1.15</v>
      </c>
      <c r="X110" t="n">
        <v>0.16</v>
      </c>
      <c r="Y110" t="n">
        <v>0.5</v>
      </c>
      <c r="Z110" t="n">
        <v>10</v>
      </c>
    </row>
    <row r="111">
      <c r="A111" t="n">
        <v>15</v>
      </c>
      <c r="B111" t="n">
        <v>90</v>
      </c>
      <c r="C111" t="inlineStr">
        <is>
          <t xml:space="preserve">CONCLUIDO	</t>
        </is>
      </c>
      <c r="D111" t="n">
        <v>6.8865</v>
      </c>
      <c r="E111" t="n">
        <v>14.52</v>
      </c>
      <c r="F111" t="n">
        <v>11.82</v>
      </c>
      <c r="G111" t="n">
        <v>88.62</v>
      </c>
      <c r="H111" t="n">
        <v>1.42</v>
      </c>
      <c r="I111" t="n">
        <v>8</v>
      </c>
      <c r="J111" t="n">
        <v>199.54</v>
      </c>
      <c r="K111" t="n">
        <v>52.44</v>
      </c>
      <c r="L111" t="n">
        <v>16</v>
      </c>
      <c r="M111" t="n">
        <v>6</v>
      </c>
      <c r="N111" t="n">
        <v>41.1</v>
      </c>
      <c r="O111" t="n">
        <v>24844.17</v>
      </c>
      <c r="P111" t="n">
        <v>148.08</v>
      </c>
      <c r="Q111" t="n">
        <v>194.63</v>
      </c>
      <c r="R111" t="n">
        <v>26.42</v>
      </c>
      <c r="S111" t="n">
        <v>17.82</v>
      </c>
      <c r="T111" t="n">
        <v>2134.43</v>
      </c>
      <c r="U111" t="n">
        <v>0.67</v>
      </c>
      <c r="V111" t="n">
        <v>0.77</v>
      </c>
      <c r="W111" t="n">
        <v>1.15</v>
      </c>
      <c r="X111" t="n">
        <v>0.13</v>
      </c>
      <c r="Y111" t="n">
        <v>0.5</v>
      </c>
      <c r="Z111" t="n">
        <v>10</v>
      </c>
    </row>
    <row r="112">
      <c r="A112" t="n">
        <v>16</v>
      </c>
      <c r="B112" t="n">
        <v>90</v>
      </c>
      <c r="C112" t="inlineStr">
        <is>
          <t xml:space="preserve">CONCLUIDO	</t>
        </is>
      </c>
      <c r="D112" t="n">
        <v>6.8847</v>
      </c>
      <c r="E112" t="n">
        <v>14.52</v>
      </c>
      <c r="F112" t="n">
        <v>11.82</v>
      </c>
      <c r="G112" t="n">
        <v>88.65000000000001</v>
      </c>
      <c r="H112" t="n">
        <v>1.5</v>
      </c>
      <c r="I112" t="n">
        <v>8</v>
      </c>
      <c r="J112" t="n">
        <v>201.11</v>
      </c>
      <c r="K112" t="n">
        <v>52.44</v>
      </c>
      <c r="L112" t="n">
        <v>17</v>
      </c>
      <c r="M112" t="n">
        <v>6</v>
      </c>
      <c r="N112" t="n">
        <v>41.67</v>
      </c>
      <c r="O112" t="n">
        <v>25037.53</v>
      </c>
      <c r="P112" t="n">
        <v>147.55</v>
      </c>
      <c r="Q112" t="n">
        <v>194.63</v>
      </c>
      <c r="R112" t="n">
        <v>26.6</v>
      </c>
      <c r="S112" t="n">
        <v>17.82</v>
      </c>
      <c r="T112" t="n">
        <v>2223.79</v>
      </c>
      <c r="U112" t="n">
        <v>0.67</v>
      </c>
      <c r="V112" t="n">
        <v>0.77</v>
      </c>
      <c r="W112" t="n">
        <v>1.15</v>
      </c>
      <c r="X112" t="n">
        <v>0.13</v>
      </c>
      <c r="Y112" t="n">
        <v>0.5</v>
      </c>
      <c r="Z112" t="n">
        <v>10</v>
      </c>
    </row>
    <row r="113">
      <c r="A113" t="n">
        <v>17</v>
      </c>
      <c r="B113" t="n">
        <v>90</v>
      </c>
      <c r="C113" t="inlineStr">
        <is>
          <t xml:space="preserve">CONCLUIDO	</t>
        </is>
      </c>
      <c r="D113" t="n">
        <v>6.9116</v>
      </c>
      <c r="E113" t="n">
        <v>14.47</v>
      </c>
      <c r="F113" t="n">
        <v>11.8</v>
      </c>
      <c r="G113" t="n">
        <v>101.13</v>
      </c>
      <c r="H113" t="n">
        <v>1.58</v>
      </c>
      <c r="I113" t="n">
        <v>7</v>
      </c>
      <c r="J113" t="n">
        <v>202.68</v>
      </c>
      <c r="K113" t="n">
        <v>52.44</v>
      </c>
      <c r="L113" t="n">
        <v>18</v>
      </c>
      <c r="M113" t="n">
        <v>5</v>
      </c>
      <c r="N113" t="n">
        <v>42.24</v>
      </c>
      <c r="O113" t="n">
        <v>25231.66</v>
      </c>
      <c r="P113" t="n">
        <v>147.09</v>
      </c>
      <c r="Q113" t="n">
        <v>194.63</v>
      </c>
      <c r="R113" t="n">
        <v>25.86</v>
      </c>
      <c r="S113" t="n">
        <v>17.82</v>
      </c>
      <c r="T113" t="n">
        <v>1859.97</v>
      </c>
      <c r="U113" t="n">
        <v>0.6899999999999999</v>
      </c>
      <c r="V113" t="n">
        <v>0.77</v>
      </c>
      <c r="W113" t="n">
        <v>1.15</v>
      </c>
      <c r="X113" t="n">
        <v>0.11</v>
      </c>
      <c r="Y113" t="n">
        <v>0.5</v>
      </c>
      <c r="Z113" t="n">
        <v>10</v>
      </c>
    </row>
    <row r="114">
      <c r="A114" t="n">
        <v>18</v>
      </c>
      <c r="B114" t="n">
        <v>90</v>
      </c>
      <c r="C114" t="inlineStr">
        <is>
          <t xml:space="preserve">CONCLUIDO	</t>
        </is>
      </c>
      <c r="D114" t="n">
        <v>6.9087</v>
      </c>
      <c r="E114" t="n">
        <v>14.47</v>
      </c>
      <c r="F114" t="n">
        <v>11.8</v>
      </c>
      <c r="G114" t="n">
        <v>101.19</v>
      </c>
      <c r="H114" t="n">
        <v>1.65</v>
      </c>
      <c r="I114" t="n">
        <v>7</v>
      </c>
      <c r="J114" t="n">
        <v>204.26</v>
      </c>
      <c r="K114" t="n">
        <v>52.44</v>
      </c>
      <c r="L114" t="n">
        <v>19</v>
      </c>
      <c r="M114" t="n">
        <v>5</v>
      </c>
      <c r="N114" t="n">
        <v>42.82</v>
      </c>
      <c r="O114" t="n">
        <v>25426.72</v>
      </c>
      <c r="P114" t="n">
        <v>147.5</v>
      </c>
      <c r="Q114" t="n">
        <v>194.63</v>
      </c>
      <c r="R114" t="n">
        <v>26.12</v>
      </c>
      <c r="S114" t="n">
        <v>17.82</v>
      </c>
      <c r="T114" t="n">
        <v>1985.49</v>
      </c>
      <c r="U114" t="n">
        <v>0.68</v>
      </c>
      <c r="V114" t="n">
        <v>0.77</v>
      </c>
      <c r="W114" t="n">
        <v>1.15</v>
      </c>
      <c r="X114" t="n">
        <v>0.12</v>
      </c>
      <c r="Y114" t="n">
        <v>0.5</v>
      </c>
      <c r="Z114" t="n">
        <v>10</v>
      </c>
    </row>
    <row r="115">
      <c r="A115" t="n">
        <v>19</v>
      </c>
      <c r="B115" t="n">
        <v>90</v>
      </c>
      <c r="C115" t="inlineStr">
        <is>
          <t xml:space="preserve">CONCLUIDO	</t>
        </is>
      </c>
      <c r="D115" t="n">
        <v>6.9048</v>
      </c>
      <c r="E115" t="n">
        <v>14.48</v>
      </c>
      <c r="F115" t="n">
        <v>11.81</v>
      </c>
      <c r="G115" t="n">
        <v>101.26</v>
      </c>
      <c r="H115" t="n">
        <v>1.73</v>
      </c>
      <c r="I115" t="n">
        <v>7</v>
      </c>
      <c r="J115" t="n">
        <v>205.85</v>
      </c>
      <c r="K115" t="n">
        <v>52.44</v>
      </c>
      <c r="L115" t="n">
        <v>20</v>
      </c>
      <c r="M115" t="n">
        <v>5</v>
      </c>
      <c r="N115" t="n">
        <v>43.41</v>
      </c>
      <c r="O115" t="n">
        <v>25622.45</v>
      </c>
      <c r="P115" t="n">
        <v>146.56</v>
      </c>
      <c r="Q115" t="n">
        <v>194.63</v>
      </c>
      <c r="R115" t="n">
        <v>26.32</v>
      </c>
      <c r="S115" t="n">
        <v>17.82</v>
      </c>
      <c r="T115" t="n">
        <v>2088</v>
      </c>
      <c r="U115" t="n">
        <v>0.68</v>
      </c>
      <c r="V115" t="n">
        <v>0.77</v>
      </c>
      <c r="W115" t="n">
        <v>1.15</v>
      </c>
      <c r="X115" t="n">
        <v>0.13</v>
      </c>
      <c r="Y115" t="n">
        <v>0.5</v>
      </c>
      <c r="Z115" t="n">
        <v>10</v>
      </c>
    </row>
    <row r="116">
      <c r="A116" t="n">
        <v>20</v>
      </c>
      <c r="B116" t="n">
        <v>90</v>
      </c>
      <c r="C116" t="inlineStr">
        <is>
          <t xml:space="preserve">CONCLUIDO	</t>
        </is>
      </c>
      <c r="D116" t="n">
        <v>6.9386</v>
      </c>
      <c r="E116" t="n">
        <v>14.41</v>
      </c>
      <c r="F116" t="n">
        <v>11.78</v>
      </c>
      <c r="G116" t="n">
        <v>117.78</v>
      </c>
      <c r="H116" t="n">
        <v>1.8</v>
      </c>
      <c r="I116" t="n">
        <v>6</v>
      </c>
      <c r="J116" t="n">
        <v>207.45</v>
      </c>
      <c r="K116" t="n">
        <v>52.44</v>
      </c>
      <c r="L116" t="n">
        <v>21</v>
      </c>
      <c r="M116" t="n">
        <v>4</v>
      </c>
      <c r="N116" t="n">
        <v>44</v>
      </c>
      <c r="O116" t="n">
        <v>25818.99</v>
      </c>
      <c r="P116" t="n">
        <v>145.18</v>
      </c>
      <c r="Q116" t="n">
        <v>194.63</v>
      </c>
      <c r="R116" t="n">
        <v>25.26</v>
      </c>
      <c r="S116" t="n">
        <v>17.82</v>
      </c>
      <c r="T116" t="n">
        <v>1563.25</v>
      </c>
      <c r="U116" t="n">
        <v>0.71</v>
      </c>
      <c r="V116" t="n">
        <v>0.77</v>
      </c>
      <c r="W116" t="n">
        <v>1.15</v>
      </c>
      <c r="X116" t="n">
        <v>0.09</v>
      </c>
      <c r="Y116" t="n">
        <v>0.5</v>
      </c>
      <c r="Z116" t="n">
        <v>10</v>
      </c>
    </row>
    <row r="117">
      <c r="A117" t="n">
        <v>21</v>
      </c>
      <c r="B117" t="n">
        <v>90</v>
      </c>
      <c r="C117" t="inlineStr">
        <is>
          <t xml:space="preserve">CONCLUIDO	</t>
        </is>
      </c>
      <c r="D117" t="n">
        <v>6.9361</v>
      </c>
      <c r="E117" t="n">
        <v>14.42</v>
      </c>
      <c r="F117" t="n">
        <v>11.78</v>
      </c>
      <c r="G117" t="n">
        <v>117.83</v>
      </c>
      <c r="H117" t="n">
        <v>1.87</v>
      </c>
      <c r="I117" t="n">
        <v>6</v>
      </c>
      <c r="J117" t="n">
        <v>209.05</v>
      </c>
      <c r="K117" t="n">
        <v>52.44</v>
      </c>
      <c r="L117" t="n">
        <v>22</v>
      </c>
      <c r="M117" t="n">
        <v>4</v>
      </c>
      <c r="N117" t="n">
        <v>44.6</v>
      </c>
      <c r="O117" t="n">
        <v>26016.35</v>
      </c>
      <c r="P117" t="n">
        <v>145.67</v>
      </c>
      <c r="Q117" t="n">
        <v>194.63</v>
      </c>
      <c r="R117" t="n">
        <v>25.47</v>
      </c>
      <c r="S117" t="n">
        <v>17.82</v>
      </c>
      <c r="T117" t="n">
        <v>1667.79</v>
      </c>
      <c r="U117" t="n">
        <v>0.7</v>
      </c>
      <c r="V117" t="n">
        <v>0.77</v>
      </c>
      <c r="W117" t="n">
        <v>1.14</v>
      </c>
      <c r="X117" t="n">
        <v>0.1</v>
      </c>
      <c r="Y117" t="n">
        <v>0.5</v>
      </c>
      <c r="Z117" t="n">
        <v>10</v>
      </c>
    </row>
    <row r="118">
      <c r="A118" t="n">
        <v>22</v>
      </c>
      <c r="B118" t="n">
        <v>90</v>
      </c>
      <c r="C118" t="inlineStr">
        <is>
          <t xml:space="preserve">CONCLUIDO	</t>
        </is>
      </c>
      <c r="D118" t="n">
        <v>6.9384</v>
      </c>
      <c r="E118" t="n">
        <v>14.41</v>
      </c>
      <c r="F118" t="n">
        <v>11.78</v>
      </c>
      <c r="G118" t="n">
        <v>117.79</v>
      </c>
      <c r="H118" t="n">
        <v>1.94</v>
      </c>
      <c r="I118" t="n">
        <v>6</v>
      </c>
      <c r="J118" t="n">
        <v>210.65</v>
      </c>
      <c r="K118" t="n">
        <v>52.44</v>
      </c>
      <c r="L118" t="n">
        <v>23</v>
      </c>
      <c r="M118" t="n">
        <v>4</v>
      </c>
      <c r="N118" t="n">
        <v>45.21</v>
      </c>
      <c r="O118" t="n">
        <v>26214.54</v>
      </c>
      <c r="P118" t="n">
        <v>145.33</v>
      </c>
      <c r="Q118" t="n">
        <v>194.63</v>
      </c>
      <c r="R118" t="n">
        <v>25.17</v>
      </c>
      <c r="S118" t="n">
        <v>17.82</v>
      </c>
      <c r="T118" t="n">
        <v>1517.33</v>
      </c>
      <c r="U118" t="n">
        <v>0.71</v>
      </c>
      <c r="V118" t="n">
        <v>0.77</v>
      </c>
      <c r="W118" t="n">
        <v>1.15</v>
      </c>
      <c r="X118" t="n">
        <v>0.09</v>
      </c>
      <c r="Y118" t="n">
        <v>0.5</v>
      </c>
      <c r="Z118" t="n">
        <v>10</v>
      </c>
    </row>
    <row r="119">
      <c r="A119" t="n">
        <v>23</v>
      </c>
      <c r="B119" t="n">
        <v>90</v>
      </c>
      <c r="C119" t="inlineStr">
        <is>
          <t xml:space="preserve">CONCLUIDO	</t>
        </is>
      </c>
      <c r="D119" t="n">
        <v>6.9333</v>
      </c>
      <c r="E119" t="n">
        <v>14.42</v>
      </c>
      <c r="F119" t="n">
        <v>11.79</v>
      </c>
      <c r="G119" t="n">
        <v>117.89</v>
      </c>
      <c r="H119" t="n">
        <v>2.01</v>
      </c>
      <c r="I119" t="n">
        <v>6</v>
      </c>
      <c r="J119" t="n">
        <v>212.27</v>
      </c>
      <c r="K119" t="n">
        <v>52.44</v>
      </c>
      <c r="L119" t="n">
        <v>24</v>
      </c>
      <c r="M119" t="n">
        <v>4</v>
      </c>
      <c r="N119" t="n">
        <v>45.82</v>
      </c>
      <c r="O119" t="n">
        <v>26413.56</v>
      </c>
      <c r="P119" t="n">
        <v>144.9</v>
      </c>
      <c r="Q119" t="n">
        <v>194.63</v>
      </c>
      <c r="R119" t="n">
        <v>25.54</v>
      </c>
      <c r="S119" t="n">
        <v>17.82</v>
      </c>
      <c r="T119" t="n">
        <v>1701.53</v>
      </c>
      <c r="U119" t="n">
        <v>0.7</v>
      </c>
      <c r="V119" t="n">
        <v>0.77</v>
      </c>
      <c r="W119" t="n">
        <v>1.15</v>
      </c>
      <c r="X119" t="n">
        <v>0.1</v>
      </c>
      <c r="Y119" t="n">
        <v>0.5</v>
      </c>
      <c r="Z119" t="n">
        <v>10</v>
      </c>
    </row>
    <row r="120">
      <c r="A120" t="n">
        <v>24</v>
      </c>
      <c r="B120" t="n">
        <v>90</v>
      </c>
      <c r="C120" t="inlineStr">
        <is>
          <t xml:space="preserve">CONCLUIDO	</t>
        </is>
      </c>
      <c r="D120" t="n">
        <v>6.9361</v>
      </c>
      <c r="E120" t="n">
        <v>14.42</v>
      </c>
      <c r="F120" t="n">
        <v>11.78</v>
      </c>
      <c r="G120" t="n">
        <v>117.83</v>
      </c>
      <c r="H120" t="n">
        <v>2.08</v>
      </c>
      <c r="I120" t="n">
        <v>6</v>
      </c>
      <c r="J120" t="n">
        <v>213.89</v>
      </c>
      <c r="K120" t="n">
        <v>52.44</v>
      </c>
      <c r="L120" t="n">
        <v>25</v>
      </c>
      <c r="M120" t="n">
        <v>4</v>
      </c>
      <c r="N120" t="n">
        <v>46.44</v>
      </c>
      <c r="O120" t="n">
        <v>26613.43</v>
      </c>
      <c r="P120" t="n">
        <v>144.27</v>
      </c>
      <c r="Q120" t="n">
        <v>194.63</v>
      </c>
      <c r="R120" t="n">
        <v>25.42</v>
      </c>
      <c r="S120" t="n">
        <v>17.82</v>
      </c>
      <c r="T120" t="n">
        <v>1642.08</v>
      </c>
      <c r="U120" t="n">
        <v>0.7</v>
      </c>
      <c r="V120" t="n">
        <v>0.77</v>
      </c>
      <c r="W120" t="n">
        <v>1.15</v>
      </c>
      <c r="X120" t="n">
        <v>0.1</v>
      </c>
      <c r="Y120" t="n">
        <v>0.5</v>
      </c>
      <c r="Z120" t="n">
        <v>10</v>
      </c>
    </row>
    <row r="121">
      <c r="A121" t="n">
        <v>25</v>
      </c>
      <c r="B121" t="n">
        <v>90</v>
      </c>
      <c r="C121" t="inlineStr">
        <is>
          <t xml:space="preserve">CONCLUIDO	</t>
        </is>
      </c>
      <c r="D121" t="n">
        <v>6.9611</v>
      </c>
      <c r="E121" t="n">
        <v>14.37</v>
      </c>
      <c r="F121" t="n">
        <v>11.77</v>
      </c>
      <c r="G121" t="n">
        <v>141.21</v>
      </c>
      <c r="H121" t="n">
        <v>2.14</v>
      </c>
      <c r="I121" t="n">
        <v>5</v>
      </c>
      <c r="J121" t="n">
        <v>215.51</v>
      </c>
      <c r="K121" t="n">
        <v>52.44</v>
      </c>
      <c r="L121" t="n">
        <v>26</v>
      </c>
      <c r="M121" t="n">
        <v>3</v>
      </c>
      <c r="N121" t="n">
        <v>47.07</v>
      </c>
      <c r="O121" t="n">
        <v>26814.17</v>
      </c>
      <c r="P121" t="n">
        <v>143.24</v>
      </c>
      <c r="Q121" t="n">
        <v>194.63</v>
      </c>
      <c r="R121" t="n">
        <v>24.98</v>
      </c>
      <c r="S121" t="n">
        <v>17.82</v>
      </c>
      <c r="T121" t="n">
        <v>1426.26</v>
      </c>
      <c r="U121" t="n">
        <v>0.71</v>
      </c>
      <c r="V121" t="n">
        <v>0.77</v>
      </c>
      <c r="W121" t="n">
        <v>1.14</v>
      </c>
      <c r="X121" t="n">
        <v>0.08</v>
      </c>
      <c r="Y121" t="n">
        <v>0.5</v>
      </c>
      <c r="Z121" t="n">
        <v>10</v>
      </c>
    </row>
    <row r="122">
      <c r="A122" t="n">
        <v>26</v>
      </c>
      <c r="B122" t="n">
        <v>90</v>
      </c>
      <c r="C122" t="inlineStr">
        <is>
          <t xml:space="preserve">CONCLUIDO	</t>
        </is>
      </c>
      <c r="D122" t="n">
        <v>6.9587</v>
      </c>
      <c r="E122" t="n">
        <v>14.37</v>
      </c>
      <c r="F122" t="n">
        <v>11.77</v>
      </c>
      <c r="G122" t="n">
        <v>141.27</v>
      </c>
      <c r="H122" t="n">
        <v>2.21</v>
      </c>
      <c r="I122" t="n">
        <v>5</v>
      </c>
      <c r="J122" t="n">
        <v>217.15</v>
      </c>
      <c r="K122" t="n">
        <v>52.44</v>
      </c>
      <c r="L122" t="n">
        <v>27</v>
      </c>
      <c r="M122" t="n">
        <v>3</v>
      </c>
      <c r="N122" t="n">
        <v>47.71</v>
      </c>
      <c r="O122" t="n">
        <v>27015.77</v>
      </c>
      <c r="P122" t="n">
        <v>144.25</v>
      </c>
      <c r="Q122" t="n">
        <v>194.63</v>
      </c>
      <c r="R122" t="n">
        <v>25</v>
      </c>
      <c r="S122" t="n">
        <v>17.82</v>
      </c>
      <c r="T122" t="n">
        <v>1438.56</v>
      </c>
      <c r="U122" t="n">
        <v>0.71</v>
      </c>
      <c r="V122" t="n">
        <v>0.77</v>
      </c>
      <c r="W122" t="n">
        <v>1.15</v>
      </c>
      <c r="X122" t="n">
        <v>0.09</v>
      </c>
      <c r="Y122" t="n">
        <v>0.5</v>
      </c>
      <c r="Z122" t="n">
        <v>10</v>
      </c>
    </row>
    <row r="123">
      <c r="A123" t="n">
        <v>27</v>
      </c>
      <c r="B123" t="n">
        <v>90</v>
      </c>
      <c r="C123" t="inlineStr">
        <is>
          <t xml:space="preserve">CONCLUIDO	</t>
        </is>
      </c>
      <c r="D123" t="n">
        <v>6.9603</v>
      </c>
      <c r="E123" t="n">
        <v>14.37</v>
      </c>
      <c r="F123" t="n">
        <v>11.77</v>
      </c>
      <c r="G123" t="n">
        <v>141.23</v>
      </c>
      <c r="H123" t="n">
        <v>2.27</v>
      </c>
      <c r="I123" t="n">
        <v>5</v>
      </c>
      <c r="J123" t="n">
        <v>218.79</v>
      </c>
      <c r="K123" t="n">
        <v>52.44</v>
      </c>
      <c r="L123" t="n">
        <v>28</v>
      </c>
      <c r="M123" t="n">
        <v>3</v>
      </c>
      <c r="N123" t="n">
        <v>48.35</v>
      </c>
      <c r="O123" t="n">
        <v>27218.26</v>
      </c>
      <c r="P123" t="n">
        <v>143.99</v>
      </c>
      <c r="Q123" t="n">
        <v>194.63</v>
      </c>
      <c r="R123" t="n">
        <v>25.02</v>
      </c>
      <c r="S123" t="n">
        <v>17.82</v>
      </c>
      <c r="T123" t="n">
        <v>1446</v>
      </c>
      <c r="U123" t="n">
        <v>0.71</v>
      </c>
      <c r="V123" t="n">
        <v>0.77</v>
      </c>
      <c r="W123" t="n">
        <v>1.14</v>
      </c>
      <c r="X123" t="n">
        <v>0.08</v>
      </c>
      <c r="Y123" t="n">
        <v>0.5</v>
      </c>
      <c r="Z123" t="n">
        <v>10</v>
      </c>
    </row>
    <row r="124">
      <c r="A124" t="n">
        <v>28</v>
      </c>
      <c r="B124" t="n">
        <v>90</v>
      </c>
      <c r="C124" t="inlineStr">
        <is>
          <t xml:space="preserve">CONCLUIDO	</t>
        </is>
      </c>
      <c r="D124" t="n">
        <v>6.9603</v>
      </c>
      <c r="E124" t="n">
        <v>14.37</v>
      </c>
      <c r="F124" t="n">
        <v>11.77</v>
      </c>
      <c r="G124" t="n">
        <v>141.23</v>
      </c>
      <c r="H124" t="n">
        <v>2.34</v>
      </c>
      <c r="I124" t="n">
        <v>5</v>
      </c>
      <c r="J124" t="n">
        <v>220.44</v>
      </c>
      <c r="K124" t="n">
        <v>52.44</v>
      </c>
      <c r="L124" t="n">
        <v>29</v>
      </c>
      <c r="M124" t="n">
        <v>3</v>
      </c>
      <c r="N124" t="n">
        <v>49</v>
      </c>
      <c r="O124" t="n">
        <v>27421.64</v>
      </c>
      <c r="P124" t="n">
        <v>143.57</v>
      </c>
      <c r="Q124" t="n">
        <v>194.63</v>
      </c>
      <c r="R124" t="n">
        <v>25.01</v>
      </c>
      <c r="S124" t="n">
        <v>17.82</v>
      </c>
      <c r="T124" t="n">
        <v>1445.08</v>
      </c>
      <c r="U124" t="n">
        <v>0.71</v>
      </c>
      <c r="V124" t="n">
        <v>0.77</v>
      </c>
      <c r="W124" t="n">
        <v>1.14</v>
      </c>
      <c r="X124" t="n">
        <v>0.08</v>
      </c>
      <c r="Y124" t="n">
        <v>0.5</v>
      </c>
      <c r="Z124" t="n">
        <v>10</v>
      </c>
    </row>
    <row r="125">
      <c r="A125" t="n">
        <v>29</v>
      </c>
      <c r="B125" t="n">
        <v>90</v>
      </c>
      <c r="C125" t="inlineStr">
        <is>
          <t xml:space="preserve">CONCLUIDO	</t>
        </is>
      </c>
      <c r="D125" t="n">
        <v>6.9665</v>
      </c>
      <c r="E125" t="n">
        <v>14.35</v>
      </c>
      <c r="F125" t="n">
        <v>11.76</v>
      </c>
      <c r="G125" t="n">
        <v>141.07</v>
      </c>
      <c r="H125" t="n">
        <v>2.4</v>
      </c>
      <c r="I125" t="n">
        <v>5</v>
      </c>
      <c r="J125" t="n">
        <v>222.1</v>
      </c>
      <c r="K125" t="n">
        <v>52.44</v>
      </c>
      <c r="L125" t="n">
        <v>30</v>
      </c>
      <c r="M125" t="n">
        <v>3</v>
      </c>
      <c r="N125" t="n">
        <v>49.65</v>
      </c>
      <c r="O125" t="n">
        <v>27625.93</v>
      </c>
      <c r="P125" t="n">
        <v>142.28</v>
      </c>
      <c r="Q125" t="n">
        <v>194.63</v>
      </c>
      <c r="R125" t="n">
        <v>24.62</v>
      </c>
      <c r="S125" t="n">
        <v>17.82</v>
      </c>
      <c r="T125" t="n">
        <v>1249.78</v>
      </c>
      <c r="U125" t="n">
        <v>0.72</v>
      </c>
      <c r="V125" t="n">
        <v>0.77</v>
      </c>
      <c r="W125" t="n">
        <v>1.14</v>
      </c>
      <c r="X125" t="n">
        <v>0.07000000000000001</v>
      </c>
      <c r="Y125" t="n">
        <v>0.5</v>
      </c>
      <c r="Z125" t="n">
        <v>10</v>
      </c>
    </row>
    <row r="126">
      <c r="A126" t="n">
        <v>30</v>
      </c>
      <c r="B126" t="n">
        <v>90</v>
      </c>
      <c r="C126" t="inlineStr">
        <is>
          <t xml:space="preserve">CONCLUIDO	</t>
        </is>
      </c>
      <c r="D126" t="n">
        <v>6.9637</v>
      </c>
      <c r="E126" t="n">
        <v>14.36</v>
      </c>
      <c r="F126" t="n">
        <v>11.76</v>
      </c>
      <c r="G126" t="n">
        <v>141.14</v>
      </c>
      <c r="H126" t="n">
        <v>2.46</v>
      </c>
      <c r="I126" t="n">
        <v>5</v>
      </c>
      <c r="J126" t="n">
        <v>223.76</v>
      </c>
      <c r="K126" t="n">
        <v>52.44</v>
      </c>
      <c r="L126" t="n">
        <v>31</v>
      </c>
      <c r="M126" t="n">
        <v>3</v>
      </c>
      <c r="N126" t="n">
        <v>50.32</v>
      </c>
      <c r="O126" t="n">
        <v>27831.27</v>
      </c>
      <c r="P126" t="n">
        <v>140.79</v>
      </c>
      <c r="Q126" t="n">
        <v>194.63</v>
      </c>
      <c r="R126" t="n">
        <v>24.75</v>
      </c>
      <c r="S126" t="n">
        <v>17.82</v>
      </c>
      <c r="T126" t="n">
        <v>1310.6</v>
      </c>
      <c r="U126" t="n">
        <v>0.72</v>
      </c>
      <c r="V126" t="n">
        <v>0.77</v>
      </c>
      <c r="W126" t="n">
        <v>1.14</v>
      </c>
      <c r="X126" t="n">
        <v>0.08</v>
      </c>
      <c r="Y126" t="n">
        <v>0.5</v>
      </c>
      <c r="Z126" t="n">
        <v>10</v>
      </c>
    </row>
    <row r="127">
      <c r="A127" t="n">
        <v>31</v>
      </c>
      <c r="B127" t="n">
        <v>90</v>
      </c>
      <c r="C127" t="inlineStr">
        <is>
          <t xml:space="preserve">CONCLUIDO	</t>
        </is>
      </c>
      <c r="D127" t="n">
        <v>6.9611</v>
      </c>
      <c r="E127" t="n">
        <v>14.37</v>
      </c>
      <c r="F127" t="n">
        <v>11.77</v>
      </c>
      <c r="G127" t="n">
        <v>141.21</v>
      </c>
      <c r="H127" t="n">
        <v>2.52</v>
      </c>
      <c r="I127" t="n">
        <v>5</v>
      </c>
      <c r="J127" t="n">
        <v>225.43</v>
      </c>
      <c r="K127" t="n">
        <v>52.44</v>
      </c>
      <c r="L127" t="n">
        <v>32</v>
      </c>
      <c r="M127" t="n">
        <v>3</v>
      </c>
      <c r="N127" t="n">
        <v>50.99</v>
      </c>
      <c r="O127" t="n">
        <v>28037.42</v>
      </c>
      <c r="P127" t="n">
        <v>140.49</v>
      </c>
      <c r="Q127" t="n">
        <v>194.63</v>
      </c>
      <c r="R127" t="n">
        <v>24.98</v>
      </c>
      <c r="S127" t="n">
        <v>17.82</v>
      </c>
      <c r="T127" t="n">
        <v>1428.88</v>
      </c>
      <c r="U127" t="n">
        <v>0.71</v>
      </c>
      <c r="V127" t="n">
        <v>0.77</v>
      </c>
      <c r="W127" t="n">
        <v>1.14</v>
      </c>
      <c r="X127" t="n">
        <v>0.08</v>
      </c>
      <c r="Y127" t="n">
        <v>0.5</v>
      </c>
      <c r="Z127" t="n">
        <v>10</v>
      </c>
    </row>
    <row r="128">
      <c r="A128" t="n">
        <v>32</v>
      </c>
      <c r="B128" t="n">
        <v>90</v>
      </c>
      <c r="C128" t="inlineStr">
        <is>
          <t xml:space="preserve">CONCLUIDO	</t>
        </is>
      </c>
      <c r="D128" t="n">
        <v>6.9933</v>
      </c>
      <c r="E128" t="n">
        <v>14.3</v>
      </c>
      <c r="F128" t="n">
        <v>11.74</v>
      </c>
      <c r="G128" t="n">
        <v>176.05</v>
      </c>
      <c r="H128" t="n">
        <v>2.58</v>
      </c>
      <c r="I128" t="n">
        <v>4</v>
      </c>
      <c r="J128" t="n">
        <v>227.11</v>
      </c>
      <c r="K128" t="n">
        <v>52.44</v>
      </c>
      <c r="L128" t="n">
        <v>33</v>
      </c>
      <c r="M128" t="n">
        <v>2</v>
      </c>
      <c r="N128" t="n">
        <v>51.67</v>
      </c>
      <c r="O128" t="n">
        <v>28244.51</v>
      </c>
      <c r="P128" t="n">
        <v>138.36</v>
      </c>
      <c r="Q128" t="n">
        <v>194.63</v>
      </c>
      <c r="R128" t="n">
        <v>24.02</v>
      </c>
      <c r="S128" t="n">
        <v>17.82</v>
      </c>
      <c r="T128" t="n">
        <v>952.3</v>
      </c>
      <c r="U128" t="n">
        <v>0.74</v>
      </c>
      <c r="V128" t="n">
        <v>0.77</v>
      </c>
      <c r="W128" t="n">
        <v>1.14</v>
      </c>
      <c r="X128" t="n">
        <v>0.05</v>
      </c>
      <c r="Y128" t="n">
        <v>0.5</v>
      </c>
      <c r="Z128" t="n">
        <v>10</v>
      </c>
    </row>
    <row r="129">
      <c r="A129" t="n">
        <v>33</v>
      </c>
      <c r="B129" t="n">
        <v>90</v>
      </c>
      <c r="C129" t="inlineStr">
        <is>
          <t xml:space="preserve">CONCLUIDO	</t>
        </is>
      </c>
      <c r="D129" t="n">
        <v>6.9903</v>
      </c>
      <c r="E129" t="n">
        <v>14.31</v>
      </c>
      <c r="F129" t="n">
        <v>11.74</v>
      </c>
      <c r="G129" t="n">
        <v>176.14</v>
      </c>
      <c r="H129" t="n">
        <v>2.64</v>
      </c>
      <c r="I129" t="n">
        <v>4</v>
      </c>
      <c r="J129" t="n">
        <v>228.8</v>
      </c>
      <c r="K129" t="n">
        <v>52.44</v>
      </c>
      <c r="L129" t="n">
        <v>34</v>
      </c>
      <c r="M129" t="n">
        <v>2</v>
      </c>
      <c r="N129" t="n">
        <v>52.36</v>
      </c>
      <c r="O129" t="n">
        <v>28452.56</v>
      </c>
      <c r="P129" t="n">
        <v>139.12</v>
      </c>
      <c r="Q129" t="n">
        <v>194.63</v>
      </c>
      <c r="R129" t="n">
        <v>24.19</v>
      </c>
      <c r="S129" t="n">
        <v>17.82</v>
      </c>
      <c r="T129" t="n">
        <v>1039.57</v>
      </c>
      <c r="U129" t="n">
        <v>0.74</v>
      </c>
      <c r="V129" t="n">
        <v>0.77</v>
      </c>
      <c r="W129" t="n">
        <v>1.14</v>
      </c>
      <c r="X129" t="n">
        <v>0.06</v>
      </c>
      <c r="Y129" t="n">
        <v>0.5</v>
      </c>
      <c r="Z129" t="n">
        <v>10</v>
      </c>
    </row>
    <row r="130">
      <c r="A130" t="n">
        <v>34</v>
      </c>
      <c r="B130" t="n">
        <v>90</v>
      </c>
      <c r="C130" t="inlineStr">
        <is>
          <t xml:space="preserve">CONCLUIDO	</t>
        </is>
      </c>
      <c r="D130" t="n">
        <v>6.9892</v>
      </c>
      <c r="E130" t="n">
        <v>14.31</v>
      </c>
      <c r="F130" t="n">
        <v>11.74</v>
      </c>
      <c r="G130" t="n">
        <v>176.18</v>
      </c>
      <c r="H130" t="n">
        <v>2.7</v>
      </c>
      <c r="I130" t="n">
        <v>4</v>
      </c>
      <c r="J130" t="n">
        <v>230.49</v>
      </c>
      <c r="K130" t="n">
        <v>52.44</v>
      </c>
      <c r="L130" t="n">
        <v>35</v>
      </c>
      <c r="M130" t="n">
        <v>2</v>
      </c>
      <c r="N130" t="n">
        <v>53.05</v>
      </c>
      <c r="O130" t="n">
        <v>28661.58</v>
      </c>
      <c r="P130" t="n">
        <v>139.9</v>
      </c>
      <c r="Q130" t="n">
        <v>194.63</v>
      </c>
      <c r="R130" t="n">
        <v>24.27</v>
      </c>
      <c r="S130" t="n">
        <v>17.82</v>
      </c>
      <c r="T130" t="n">
        <v>1078.03</v>
      </c>
      <c r="U130" t="n">
        <v>0.73</v>
      </c>
      <c r="V130" t="n">
        <v>0.77</v>
      </c>
      <c r="W130" t="n">
        <v>1.14</v>
      </c>
      <c r="X130" t="n">
        <v>0.06</v>
      </c>
      <c r="Y130" t="n">
        <v>0.5</v>
      </c>
      <c r="Z130" t="n">
        <v>10</v>
      </c>
    </row>
    <row r="131">
      <c r="A131" t="n">
        <v>35</v>
      </c>
      <c r="B131" t="n">
        <v>90</v>
      </c>
      <c r="C131" t="inlineStr">
        <is>
          <t xml:space="preserve">CONCLUIDO	</t>
        </is>
      </c>
      <c r="D131" t="n">
        <v>6.9934</v>
      </c>
      <c r="E131" t="n">
        <v>14.3</v>
      </c>
      <c r="F131" t="n">
        <v>11.74</v>
      </c>
      <c r="G131" t="n">
        <v>176.05</v>
      </c>
      <c r="H131" t="n">
        <v>2.76</v>
      </c>
      <c r="I131" t="n">
        <v>4</v>
      </c>
      <c r="J131" t="n">
        <v>232.2</v>
      </c>
      <c r="K131" t="n">
        <v>52.44</v>
      </c>
      <c r="L131" t="n">
        <v>36</v>
      </c>
      <c r="M131" t="n">
        <v>2</v>
      </c>
      <c r="N131" t="n">
        <v>53.75</v>
      </c>
      <c r="O131" t="n">
        <v>28871.58</v>
      </c>
      <c r="P131" t="n">
        <v>140.32</v>
      </c>
      <c r="Q131" t="n">
        <v>194.63</v>
      </c>
      <c r="R131" t="n">
        <v>23.98</v>
      </c>
      <c r="S131" t="n">
        <v>17.82</v>
      </c>
      <c r="T131" t="n">
        <v>934.48</v>
      </c>
      <c r="U131" t="n">
        <v>0.74</v>
      </c>
      <c r="V131" t="n">
        <v>0.77</v>
      </c>
      <c r="W131" t="n">
        <v>1.14</v>
      </c>
      <c r="X131" t="n">
        <v>0.05</v>
      </c>
      <c r="Y131" t="n">
        <v>0.5</v>
      </c>
      <c r="Z131" t="n">
        <v>10</v>
      </c>
    </row>
    <row r="132">
      <c r="A132" t="n">
        <v>36</v>
      </c>
      <c r="B132" t="n">
        <v>90</v>
      </c>
      <c r="C132" t="inlineStr">
        <is>
          <t xml:space="preserve">CONCLUIDO	</t>
        </is>
      </c>
      <c r="D132" t="n">
        <v>6.9873</v>
      </c>
      <c r="E132" t="n">
        <v>14.31</v>
      </c>
      <c r="F132" t="n">
        <v>11.75</v>
      </c>
      <c r="G132" t="n">
        <v>176.23</v>
      </c>
      <c r="H132" t="n">
        <v>2.81</v>
      </c>
      <c r="I132" t="n">
        <v>4</v>
      </c>
      <c r="J132" t="n">
        <v>233.91</v>
      </c>
      <c r="K132" t="n">
        <v>52.44</v>
      </c>
      <c r="L132" t="n">
        <v>37</v>
      </c>
      <c r="M132" t="n">
        <v>2</v>
      </c>
      <c r="N132" t="n">
        <v>54.46</v>
      </c>
      <c r="O132" t="n">
        <v>29082.59</v>
      </c>
      <c r="P132" t="n">
        <v>140.53</v>
      </c>
      <c r="Q132" t="n">
        <v>194.66</v>
      </c>
      <c r="R132" t="n">
        <v>24.31</v>
      </c>
      <c r="S132" t="n">
        <v>17.82</v>
      </c>
      <c r="T132" t="n">
        <v>1098.41</v>
      </c>
      <c r="U132" t="n">
        <v>0.73</v>
      </c>
      <c r="V132" t="n">
        <v>0.77</v>
      </c>
      <c r="W132" t="n">
        <v>1.14</v>
      </c>
      <c r="X132" t="n">
        <v>0.06</v>
      </c>
      <c r="Y132" t="n">
        <v>0.5</v>
      </c>
      <c r="Z132" t="n">
        <v>10</v>
      </c>
    </row>
    <row r="133">
      <c r="A133" t="n">
        <v>37</v>
      </c>
      <c r="B133" t="n">
        <v>90</v>
      </c>
      <c r="C133" t="inlineStr">
        <is>
          <t xml:space="preserve">CONCLUIDO	</t>
        </is>
      </c>
      <c r="D133" t="n">
        <v>6.9906</v>
      </c>
      <c r="E133" t="n">
        <v>14.3</v>
      </c>
      <c r="F133" t="n">
        <v>11.74</v>
      </c>
      <c r="G133" t="n">
        <v>176.13</v>
      </c>
      <c r="H133" t="n">
        <v>2.87</v>
      </c>
      <c r="I133" t="n">
        <v>4</v>
      </c>
      <c r="J133" t="n">
        <v>235.63</v>
      </c>
      <c r="K133" t="n">
        <v>52.44</v>
      </c>
      <c r="L133" t="n">
        <v>38</v>
      </c>
      <c r="M133" t="n">
        <v>2</v>
      </c>
      <c r="N133" t="n">
        <v>55.18</v>
      </c>
      <c r="O133" t="n">
        <v>29294.6</v>
      </c>
      <c r="P133" t="n">
        <v>140.34</v>
      </c>
      <c r="Q133" t="n">
        <v>194.63</v>
      </c>
      <c r="R133" t="n">
        <v>24.18</v>
      </c>
      <c r="S133" t="n">
        <v>17.82</v>
      </c>
      <c r="T133" t="n">
        <v>1032.8</v>
      </c>
      <c r="U133" t="n">
        <v>0.74</v>
      </c>
      <c r="V133" t="n">
        <v>0.77</v>
      </c>
      <c r="W133" t="n">
        <v>1.14</v>
      </c>
      <c r="X133" t="n">
        <v>0.06</v>
      </c>
      <c r="Y133" t="n">
        <v>0.5</v>
      </c>
      <c r="Z133" t="n">
        <v>10</v>
      </c>
    </row>
    <row r="134">
      <c r="A134" t="n">
        <v>38</v>
      </c>
      <c r="B134" t="n">
        <v>90</v>
      </c>
      <c r="C134" t="inlineStr">
        <is>
          <t xml:space="preserve">CONCLUIDO	</t>
        </is>
      </c>
      <c r="D134" t="n">
        <v>6.9925</v>
      </c>
      <c r="E134" t="n">
        <v>14.3</v>
      </c>
      <c r="F134" t="n">
        <v>11.74</v>
      </c>
      <c r="G134" t="n">
        <v>176.07</v>
      </c>
      <c r="H134" t="n">
        <v>2.92</v>
      </c>
      <c r="I134" t="n">
        <v>4</v>
      </c>
      <c r="J134" t="n">
        <v>237.35</v>
      </c>
      <c r="K134" t="n">
        <v>52.44</v>
      </c>
      <c r="L134" t="n">
        <v>39</v>
      </c>
      <c r="M134" t="n">
        <v>2</v>
      </c>
      <c r="N134" t="n">
        <v>55.91</v>
      </c>
      <c r="O134" t="n">
        <v>29507.65</v>
      </c>
      <c r="P134" t="n">
        <v>140.12</v>
      </c>
      <c r="Q134" t="n">
        <v>194.63</v>
      </c>
      <c r="R134" t="n">
        <v>24.02</v>
      </c>
      <c r="S134" t="n">
        <v>17.82</v>
      </c>
      <c r="T134" t="n">
        <v>954.04</v>
      </c>
      <c r="U134" t="n">
        <v>0.74</v>
      </c>
      <c r="V134" t="n">
        <v>0.77</v>
      </c>
      <c r="W134" t="n">
        <v>1.14</v>
      </c>
      <c r="X134" t="n">
        <v>0.05</v>
      </c>
      <c r="Y134" t="n">
        <v>0.5</v>
      </c>
      <c r="Z134" t="n">
        <v>10</v>
      </c>
    </row>
    <row r="135">
      <c r="A135" t="n">
        <v>39</v>
      </c>
      <c r="B135" t="n">
        <v>90</v>
      </c>
      <c r="C135" t="inlineStr">
        <is>
          <t xml:space="preserve">CONCLUIDO	</t>
        </is>
      </c>
      <c r="D135" t="n">
        <v>6.9925</v>
      </c>
      <c r="E135" t="n">
        <v>14.3</v>
      </c>
      <c r="F135" t="n">
        <v>11.74</v>
      </c>
      <c r="G135" t="n">
        <v>176.07</v>
      </c>
      <c r="H135" t="n">
        <v>2.98</v>
      </c>
      <c r="I135" t="n">
        <v>4</v>
      </c>
      <c r="J135" t="n">
        <v>239.09</v>
      </c>
      <c r="K135" t="n">
        <v>52.44</v>
      </c>
      <c r="L135" t="n">
        <v>40</v>
      </c>
      <c r="M135" t="n">
        <v>2</v>
      </c>
      <c r="N135" t="n">
        <v>56.65</v>
      </c>
      <c r="O135" t="n">
        <v>29721.73</v>
      </c>
      <c r="P135" t="n">
        <v>139.31</v>
      </c>
      <c r="Q135" t="n">
        <v>194.63</v>
      </c>
      <c r="R135" t="n">
        <v>24.01</v>
      </c>
      <c r="S135" t="n">
        <v>17.82</v>
      </c>
      <c r="T135" t="n">
        <v>946.87</v>
      </c>
      <c r="U135" t="n">
        <v>0.74</v>
      </c>
      <c r="V135" t="n">
        <v>0.77</v>
      </c>
      <c r="W135" t="n">
        <v>1.14</v>
      </c>
      <c r="X135" t="n">
        <v>0.05</v>
      </c>
      <c r="Y135" t="n">
        <v>0.5</v>
      </c>
      <c r="Z135" t="n">
        <v>10</v>
      </c>
    </row>
    <row r="136">
      <c r="A136" t="n">
        <v>0</v>
      </c>
      <c r="B136" t="n">
        <v>10</v>
      </c>
      <c r="C136" t="inlineStr">
        <is>
          <t xml:space="preserve">CONCLUIDO	</t>
        </is>
      </c>
      <c r="D136" t="n">
        <v>7.0435</v>
      </c>
      <c r="E136" t="n">
        <v>14.2</v>
      </c>
      <c r="F136" t="n">
        <v>12.24</v>
      </c>
      <c r="G136" t="n">
        <v>26.23</v>
      </c>
      <c r="H136" t="n">
        <v>0.64</v>
      </c>
      <c r="I136" t="n">
        <v>28</v>
      </c>
      <c r="J136" t="n">
        <v>26.11</v>
      </c>
      <c r="K136" t="n">
        <v>12.1</v>
      </c>
      <c r="L136" t="n">
        <v>1</v>
      </c>
      <c r="M136" t="n">
        <v>25</v>
      </c>
      <c r="N136" t="n">
        <v>3.01</v>
      </c>
      <c r="O136" t="n">
        <v>3454.41</v>
      </c>
      <c r="P136" t="n">
        <v>37.11</v>
      </c>
      <c r="Q136" t="n">
        <v>194.65</v>
      </c>
      <c r="R136" t="n">
        <v>39.38</v>
      </c>
      <c r="S136" t="n">
        <v>17.82</v>
      </c>
      <c r="T136" t="n">
        <v>8513.610000000001</v>
      </c>
      <c r="U136" t="n">
        <v>0.45</v>
      </c>
      <c r="V136" t="n">
        <v>0.74</v>
      </c>
      <c r="W136" t="n">
        <v>1.19</v>
      </c>
      <c r="X136" t="n">
        <v>0.55</v>
      </c>
      <c r="Y136" t="n">
        <v>0.5</v>
      </c>
      <c r="Z136" t="n">
        <v>10</v>
      </c>
    </row>
    <row r="137">
      <c r="A137" t="n">
        <v>1</v>
      </c>
      <c r="B137" t="n">
        <v>10</v>
      </c>
      <c r="C137" t="inlineStr">
        <is>
          <t xml:space="preserve">CONCLUIDO	</t>
        </is>
      </c>
      <c r="D137" t="n">
        <v>7.1475</v>
      </c>
      <c r="E137" t="n">
        <v>13.99</v>
      </c>
      <c r="F137" t="n">
        <v>12.11</v>
      </c>
      <c r="G137" t="n">
        <v>34.6</v>
      </c>
      <c r="H137" t="n">
        <v>1.23</v>
      </c>
      <c r="I137" t="n">
        <v>21</v>
      </c>
      <c r="J137" t="n">
        <v>27.2</v>
      </c>
      <c r="K137" t="n">
        <v>12.1</v>
      </c>
      <c r="L137" t="n">
        <v>2</v>
      </c>
      <c r="M137" t="n">
        <v>0</v>
      </c>
      <c r="N137" t="n">
        <v>3.1</v>
      </c>
      <c r="O137" t="n">
        <v>3588.35</v>
      </c>
      <c r="P137" t="n">
        <v>35.94</v>
      </c>
      <c r="Q137" t="n">
        <v>194.65</v>
      </c>
      <c r="R137" t="n">
        <v>34.74</v>
      </c>
      <c r="S137" t="n">
        <v>17.82</v>
      </c>
      <c r="T137" t="n">
        <v>6225.97</v>
      </c>
      <c r="U137" t="n">
        <v>0.51</v>
      </c>
      <c r="V137" t="n">
        <v>0.75</v>
      </c>
      <c r="W137" t="n">
        <v>1.2</v>
      </c>
      <c r="X137" t="n">
        <v>0.42</v>
      </c>
      <c r="Y137" t="n">
        <v>0.5</v>
      </c>
      <c r="Z137" t="n">
        <v>10</v>
      </c>
    </row>
    <row r="138">
      <c r="A138" t="n">
        <v>0</v>
      </c>
      <c r="B138" t="n">
        <v>45</v>
      </c>
      <c r="C138" t="inlineStr">
        <is>
          <t xml:space="preserve">CONCLUIDO	</t>
        </is>
      </c>
      <c r="D138" t="n">
        <v>5.8086</v>
      </c>
      <c r="E138" t="n">
        <v>17.22</v>
      </c>
      <c r="F138" t="n">
        <v>13.44</v>
      </c>
      <c r="G138" t="n">
        <v>9.27</v>
      </c>
      <c r="H138" t="n">
        <v>0.18</v>
      </c>
      <c r="I138" t="n">
        <v>87</v>
      </c>
      <c r="J138" t="n">
        <v>98.70999999999999</v>
      </c>
      <c r="K138" t="n">
        <v>39.72</v>
      </c>
      <c r="L138" t="n">
        <v>1</v>
      </c>
      <c r="M138" t="n">
        <v>85</v>
      </c>
      <c r="N138" t="n">
        <v>12.99</v>
      </c>
      <c r="O138" t="n">
        <v>12407.75</v>
      </c>
      <c r="P138" t="n">
        <v>119.83</v>
      </c>
      <c r="Q138" t="n">
        <v>194.65</v>
      </c>
      <c r="R138" t="n">
        <v>76.78</v>
      </c>
      <c r="S138" t="n">
        <v>17.82</v>
      </c>
      <c r="T138" t="n">
        <v>26917.31</v>
      </c>
      <c r="U138" t="n">
        <v>0.23</v>
      </c>
      <c r="V138" t="n">
        <v>0.68</v>
      </c>
      <c r="W138" t="n">
        <v>1.28</v>
      </c>
      <c r="X138" t="n">
        <v>1.75</v>
      </c>
      <c r="Y138" t="n">
        <v>0.5</v>
      </c>
      <c r="Z138" t="n">
        <v>10</v>
      </c>
    </row>
    <row r="139">
      <c r="A139" t="n">
        <v>1</v>
      </c>
      <c r="B139" t="n">
        <v>45</v>
      </c>
      <c r="C139" t="inlineStr">
        <is>
          <t xml:space="preserve">CONCLUIDO	</t>
        </is>
      </c>
      <c r="D139" t="n">
        <v>6.5233</v>
      </c>
      <c r="E139" t="n">
        <v>15.33</v>
      </c>
      <c r="F139" t="n">
        <v>12.5</v>
      </c>
      <c r="G139" t="n">
        <v>18.29</v>
      </c>
      <c r="H139" t="n">
        <v>0.35</v>
      </c>
      <c r="I139" t="n">
        <v>41</v>
      </c>
      <c r="J139" t="n">
        <v>99.95</v>
      </c>
      <c r="K139" t="n">
        <v>39.72</v>
      </c>
      <c r="L139" t="n">
        <v>2</v>
      </c>
      <c r="M139" t="n">
        <v>39</v>
      </c>
      <c r="N139" t="n">
        <v>13.24</v>
      </c>
      <c r="O139" t="n">
        <v>12561.45</v>
      </c>
      <c r="P139" t="n">
        <v>110.2</v>
      </c>
      <c r="Q139" t="n">
        <v>194.67</v>
      </c>
      <c r="R139" t="n">
        <v>47.68</v>
      </c>
      <c r="S139" t="n">
        <v>17.82</v>
      </c>
      <c r="T139" t="n">
        <v>12597.51</v>
      </c>
      <c r="U139" t="n">
        <v>0.37</v>
      </c>
      <c r="V139" t="n">
        <v>0.73</v>
      </c>
      <c r="W139" t="n">
        <v>1.2</v>
      </c>
      <c r="X139" t="n">
        <v>0.8100000000000001</v>
      </c>
      <c r="Y139" t="n">
        <v>0.5</v>
      </c>
      <c r="Z139" t="n">
        <v>10</v>
      </c>
    </row>
    <row r="140">
      <c r="A140" t="n">
        <v>2</v>
      </c>
      <c r="B140" t="n">
        <v>45</v>
      </c>
      <c r="C140" t="inlineStr">
        <is>
          <t xml:space="preserve">CONCLUIDO	</t>
        </is>
      </c>
      <c r="D140" t="n">
        <v>6.7835</v>
      </c>
      <c r="E140" t="n">
        <v>14.74</v>
      </c>
      <c r="F140" t="n">
        <v>12.2</v>
      </c>
      <c r="G140" t="n">
        <v>27.11</v>
      </c>
      <c r="H140" t="n">
        <v>0.52</v>
      </c>
      <c r="I140" t="n">
        <v>27</v>
      </c>
      <c r="J140" t="n">
        <v>101.2</v>
      </c>
      <c r="K140" t="n">
        <v>39.72</v>
      </c>
      <c r="L140" t="n">
        <v>3</v>
      </c>
      <c r="M140" t="n">
        <v>25</v>
      </c>
      <c r="N140" t="n">
        <v>13.49</v>
      </c>
      <c r="O140" t="n">
        <v>12715.54</v>
      </c>
      <c r="P140" t="n">
        <v>106.2</v>
      </c>
      <c r="Q140" t="n">
        <v>194.63</v>
      </c>
      <c r="R140" t="n">
        <v>38.35</v>
      </c>
      <c r="S140" t="n">
        <v>17.82</v>
      </c>
      <c r="T140" t="n">
        <v>8001.01</v>
      </c>
      <c r="U140" t="n">
        <v>0.46</v>
      </c>
      <c r="V140" t="n">
        <v>0.74</v>
      </c>
      <c r="W140" t="n">
        <v>1.18</v>
      </c>
      <c r="X140" t="n">
        <v>0.51</v>
      </c>
      <c r="Y140" t="n">
        <v>0.5</v>
      </c>
      <c r="Z140" t="n">
        <v>10</v>
      </c>
    </row>
    <row r="141">
      <c r="A141" t="n">
        <v>3</v>
      </c>
      <c r="B141" t="n">
        <v>45</v>
      </c>
      <c r="C141" t="inlineStr">
        <is>
          <t xml:space="preserve">CONCLUIDO	</t>
        </is>
      </c>
      <c r="D141" t="n">
        <v>6.911</v>
      </c>
      <c r="E141" t="n">
        <v>14.47</v>
      </c>
      <c r="F141" t="n">
        <v>12.07</v>
      </c>
      <c r="G141" t="n">
        <v>36.21</v>
      </c>
      <c r="H141" t="n">
        <v>0.6899999999999999</v>
      </c>
      <c r="I141" t="n">
        <v>20</v>
      </c>
      <c r="J141" t="n">
        <v>102.45</v>
      </c>
      <c r="K141" t="n">
        <v>39.72</v>
      </c>
      <c r="L141" t="n">
        <v>4</v>
      </c>
      <c r="M141" t="n">
        <v>18</v>
      </c>
      <c r="N141" t="n">
        <v>13.74</v>
      </c>
      <c r="O141" t="n">
        <v>12870.03</v>
      </c>
      <c r="P141" t="n">
        <v>103.93</v>
      </c>
      <c r="Q141" t="n">
        <v>194.63</v>
      </c>
      <c r="R141" t="n">
        <v>34.33</v>
      </c>
      <c r="S141" t="n">
        <v>17.82</v>
      </c>
      <c r="T141" t="n">
        <v>6028.52</v>
      </c>
      <c r="U141" t="n">
        <v>0.52</v>
      </c>
      <c r="V141" t="n">
        <v>0.75</v>
      </c>
      <c r="W141" t="n">
        <v>1.17</v>
      </c>
      <c r="X141" t="n">
        <v>0.38</v>
      </c>
      <c r="Y141" t="n">
        <v>0.5</v>
      </c>
      <c r="Z141" t="n">
        <v>10</v>
      </c>
    </row>
    <row r="142">
      <c r="A142" t="n">
        <v>4</v>
      </c>
      <c r="B142" t="n">
        <v>45</v>
      </c>
      <c r="C142" t="inlineStr">
        <is>
          <t xml:space="preserve">CONCLUIDO	</t>
        </is>
      </c>
      <c r="D142" t="n">
        <v>6.9883</v>
      </c>
      <c r="E142" t="n">
        <v>14.31</v>
      </c>
      <c r="F142" t="n">
        <v>11.99</v>
      </c>
      <c r="G142" t="n">
        <v>44.97</v>
      </c>
      <c r="H142" t="n">
        <v>0.85</v>
      </c>
      <c r="I142" t="n">
        <v>16</v>
      </c>
      <c r="J142" t="n">
        <v>103.71</v>
      </c>
      <c r="K142" t="n">
        <v>39.72</v>
      </c>
      <c r="L142" t="n">
        <v>5</v>
      </c>
      <c r="M142" t="n">
        <v>14</v>
      </c>
      <c r="N142" t="n">
        <v>14</v>
      </c>
      <c r="O142" t="n">
        <v>13024.91</v>
      </c>
      <c r="P142" t="n">
        <v>101.91</v>
      </c>
      <c r="Q142" t="n">
        <v>194.63</v>
      </c>
      <c r="R142" t="n">
        <v>31.87</v>
      </c>
      <c r="S142" t="n">
        <v>17.82</v>
      </c>
      <c r="T142" t="n">
        <v>4819.87</v>
      </c>
      <c r="U142" t="n">
        <v>0.5600000000000001</v>
      </c>
      <c r="V142" t="n">
        <v>0.76</v>
      </c>
      <c r="W142" t="n">
        <v>1.17</v>
      </c>
      <c r="X142" t="n">
        <v>0.31</v>
      </c>
      <c r="Y142" t="n">
        <v>0.5</v>
      </c>
      <c r="Z142" t="n">
        <v>10</v>
      </c>
    </row>
    <row r="143">
      <c r="A143" t="n">
        <v>5</v>
      </c>
      <c r="B143" t="n">
        <v>45</v>
      </c>
      <c r="C143" t="inlineStr">
        <is>
          <t xml:space="preserve">CONCLUIDO	</t>
        </is>
      </c>
      <c r="D143" t="n">
        <v>7.0516</v>
      </c>
      <c r="E143" t="n">
        <v>14.18</v>
      </c>
      <c r="F143" t="n">
        <v>11.93</v>
      </c>
      <c r="G143" t="n">
        <v>55.04</v>
      </c>
      <c r="H143" t="n">
        <v>1.01</v>
      </c>
      <c r="I143" t="n">
        <v>13</v>
      </c>
      <c r="J143" t="n">
        <v>104.97</v>
      </c>
      <c r="K143" t="n">
        <v>39.72</v>
      </c>
      <c r="L143" t="n">
        <v>6</v>
      </c>
      <c r="M143" t="n">
        <v>11</v>
      </c>
      <c r="N143" t="n">
        <v>14.25</v>
      </c>
      <c r="O143" t="n">
        <v>13180.19</v>
      </c>
      <c r="P143" t="n">
        <v>99.95999999999999</v>
      </c>
      <c r="Q143" t="n">
        <v>194.63</v>
      </c>
      <c r="R143" t="n">
        <v>29.77</v>
      </c>
      <c r="S143" t="n">
        <v>17.82</v>
      </c>
      <c r="T143" t="n">
        <v>3783.64</v>
      </c>
      <c r="U143" t="n">
        <v>0.6</v>
      </c>
      <c r="V143" t="n">
        <v>0.76</v>
      </c>
      <c r="W143" t="n">
        <v>1.16</v>
      </c>
      <c r="X143" t="n">
        <v>0.24</v>
      </c>
      <c r="Y143" t="n">
        <v>0.5</v>
      </c>
      <c r="Z143" t="n">
        <v>10</v>
      </c>
    </row>
    <row r="144">
      <c r="A144" t="n">
        <v>6</v>
      </c>
      <c r="B144" t="n">
        <v>45</v>
      </c>
      <c r="C144" t="inlineStr">
        <is>
          <t xml:space="preserve">CONCLUIDO	</t>
        </is>
      </c>
      <c r="D144" t="n">
        <v>7.073</v>
      </c>
      <c r="E144" t="n">
        <v>14.14</v>
      </c>
      <c r="F144" t="n">
        <v>11.9</v>
      </c>
      <c r="G144" t="n">
        <v>59.52</v>
      </c>
      <c r="H144" t="n">
        <v>1.16</v>
      </c>
      <c r="I144" t="n">
        <v>12</v>
      </c>
      <c r="J144" t="n">
        <v>106.23</v>
      </c>
      <c r="K144" t="n">
        <v>39.72</v>
      </c>
      <c r="L144" t="n">
        <v>7</v>
      </c>
      <c r="M144" t="n">
        <v>10</v>
      </c>
      <c r="N144" t="n">
        <v>14.52</v>
      </c>
      <c r="O144" t="n">
        <v>13335.87</v>
      </c>
      <c r="P144" t="n">
        <v>98.3</v>
      </c>
      <c r="Q144" t="n">
        <v>194.64</v>
      </c>
      <c r="R144" t="n">
        <v>29.04</v>
      </c>
      <c r="S144" t="n">
        <v>17.82</v>
      </c>
      <c r="T144" t="n">
        <v>3420.98</v>
      </c>
      <c r="U144" t="n">
        <v>0.61</v>
      </c>
      <c r="V144" t="n">
        <v>0.76</v>
      </c>
      <c r="W144" t="n">
        <v>1.16</v>
      </c>
      <c r="X144" t="n">
        <v>0.22</v>
      </c>
      <c r="Y144" t="n">
        <v>0.5</v>
      </c>
      <c r="Z144" t="n">
        <v>10</v>
      </c>
    </row>
    <row r="145">
      <c r="A145" t="n">
        <v>7</v>
      </c>
      <c r="B145" t="n">
        <v>45</v>
      </c>
      <c r="C145" t="inlineStr">
        <is>
          <t xml:space="preserve">CONCLUIDO	</t>
        </is>
      </c>
      <c r="D145" t="n">
        <v>7.115</v>
      </c>
      <c r="E145" t="n">
        <v>14.05</v>
      </c>
      <c r="F145" t="n">
        <v>11.86</v>
      </c>
      <c r="G145" t="n">
        <v>71.17</v>
      </c>
      <c r="H145" t="n">
        <v>1.31</v>
      </c>
      <c r="I145" t="n">
        <v>10</v>
      </c>
      <c r="J145" t="n">
        <v>107.5</v>
      </c>
      <c r="K145" t="n">
        <v>39.72</v>
      </c>
      <c r="L145" t="n">
        <v>8</v>
      </c>
      <c r="M145" t="n">
        <v>8</v>
      </c>
      <c r="N145" t="n">
        <v>14.78</v>
      </c>
      <c r="O145" t="n">
        <v>13491.96</v>
      </c>
      <c r="P145" t="n">
        <v>96.56999999999999</v>
      </c>
      <c r="Q145" t="n">
        <v>194.63</v>
      </c>
      <c r="R145" t="n">
        <v>27.91</v>
      </c>
      <c r="S145" t="n">
        <v>17.82</v>
      </c>
      <c r="T145" t="n">
        <v>2868.96</v>
      </c>
      <c r="U145" t="n">
        <v>0.64</v>
      </c>
      <c r="V145" t="n">
        <v>0.77</v>
      </c>
      <c r="W145" t="n">
        <v>1.15</v>
      </c>
      <c r="X145" t="n">
        <v>0.17</v>
      </c>
      <c r="Y145" t="n">
        <v>0.5</v>
      </c>
      <c r="Z145" t="n">
        <v>10</v>
      </c>
    </row>
    <row r="146">
      <c r="A146" t="n">
        <v>8</v>
      </c>
      <c r="B146" t="n">
        <v>45</v>
      </c>
      <c r="C146" t="inlineStr">
        <is>
          <t xml:space="preserve">CONCLUIDO	</t>
        </is>
      </c>
      <c r="D146" t="n">
        <v>7.1293</v>
      </c>
      <c r="E146" t="n">
        <v>14.03</v>
      </c>
      <c r="F146" t="n">
        <v>11.85</v>
      </c>
      <c r="G146" t="n">
        <v>79.02</v>
      </c>
      <c r="H146" t="n">
        <v>1.46</v>
      </c>
      <c r="I146" t="n">
        <v>9</v>
      </c>
      <c r="J146" t="n">
        <v>108.77</v>
      </c>
      <c r="K146" t="n">
        <v>39.72</v>
      </c>
      <c r="L146" t="n">
        <v>9</v>
      </c>
      <c r="M146" t="n">
        <v>7</v>
      </c>
      <c r="N146" t="n">
        <v>15.05</v>
      </c>
      <c r="O146" t="n">
        <v>13648.58</v>
      </c>
      <c r="P146" t="n">
        <v>96.17</v>
      </c>
      <c r="Q146" t="n">
        <v>194.63</v>
      </c>
      <c r="R146" t="n">
        <v>27.58</v>
      </c>
      <c r="S146" t="n">
        <v>17.82</v>
      </c>
      <c r="T146" t="n">
        <v>2706.65</v>
      </c>
      <c r="U146" t="n">
        <v>0.65</v>
      </c>
      <c r="V146" t="n">
        <v>0.77</v>
      </c>
      <c r="W146" t="n">
        <v>1.15</v>
      </c>
      <c r="X146" t="n">
        <v>0.17</v>
      </c>
      <c r="Y146" t="n">
        <v>0.5</v>
      </c>
      <c r="Z146" t="n">
        <v>10</v>
      </c>
    </row>
    <row r="147">
      <c r="A147" t="n">
        <v>9</v>
      </c>
      <c r="B147" t="n">
        <v>45</v>
      </c>
      <c r="C147" t="inlineStr">
        <is>
          <t xml:space="preserve">CONCLUIDO	</t>
        </is>
      </c>
      <c r="D147" t="n">
        <v>7.1599</v>
      </c>
      <c r="E147" t="n">
        <v>13.97</v>
      </c>
      <c r="F147" t="n">
        <v>11.81</v>
      </c>
      <c r="G147" t="n">
        <v>88.61</v>
      </c>
      <c r="H147" t="n">
        <v>1.6</v>
      </c>
      <c r="I147" t="n">
        <v>8</v>
      </c>
      <c r="J147" t="n">
        <v>110.04</v>
      </c>
      <c r="K147" t="n">
        <v>39.72</v>
      </c>
      <c r="L147" t="n">
        <v>10</v>
      </c>
      <c r="M147" t="n">
        <v>6</v>
      </c>
      <c r="N147" t="n">
        <v>15.32</v>
      </c>
      <c r="O147" t="n">
        <v>13805.5</v>
      </c>
      <c r="P147" t="n">
        <v>93.40000000000001</v>
      </c>
      <c r="Q147" t="n">
        <v>194.63</v>
      </c>
      <c r="R147" t="n">
        <v>26.42</v>
      </c>
      <c r="S147" t="n">
        <v>17.82</v>
      </c>
      <c r="T147" t="n">
        <v>2132.02</v>
      </c>
      <c r="U147" t="n">
        <v>0.67</v>
      </c>
      <c r="V147" t="n">
        <v>0.77</v>
      </c>
      <c r="W147" t="n">
        <v>1.15</v>
      </c>
      <c r="X147" t="n">
        <v>0.13</v>
      </c>
      <c r="Y147" t="n">
        <v>0.5</v>
      </c>
      <c r="Z147" t="n">
        <v>10</v>
      </c>
    </row>
    <row r="148">
      <c r="A148" t="n">
        <v>10</v>
      </c>
      <c r="B148" t="n">
        <v>45</v>
      </c>
      <c r="C148" t="inlineStr">
        <is>
          <t xml:space="preserve">CONCLUIDO	</t>
        </is>
      </c>
      <c r="D148" t="n">
        <v>7.1792</v>
      </c>
      <c r="E148" t="n">
        <v>13.93</v>
      </c>
      <c r="F148" t="n">
        <v>11.8</v>
      </c>
      <c r="G148" t="n">
        <v>101.12</v>
      </c>
      <c r="H148" t="n">
        <v>1.74</v>
      </c>
      <c r="I148" t="n">
        <v>7</v>
      </c>
      <c r="J148" t="n">
        <v>111.32</v>
      </c>
      <c r="K148" t="n">
        <v>39.72</v>
      </c>
      <c r="L148" t="n">
        <v>11</v>
      </c>
      <c r="M148" t="n">
        <v>5</v>
      </c>
      <c r="N148" t="n">
        <v>15.6</v>
      </c>
      <c r="O148" t="n">
        <v>13962.83</v>
      </c>
      <c r="P148" t="n">
        <v>91.58</v>
      </c>
      <c r="Q148" t="n">
        <v>194.64</v>
      </c>
      <c r="R148" t="n">
        <v>25.82</v>
      </c>
      <c r="S148" t="n">
        <v>17.82</v>
      </c>
      <c r="T148" t="n">
        <v>1840.26</v>
      </c>
      <c r="U148" t="n">
        <v>0.6899999999999999</v>
      </c>
      <c r="V148" t="n">
        <v>0.77</v>
      </c>
      <c r="W148" t="n">
        <v>1.15</v>
      </c>
      <c r="X148" t="n">
        <v>0.11</v>
      </c>
      <c r="Y148" t="n">
        <v>0.5</v>
      </c>
      <c r="Z148" t="n">
        <v>10</v>
      </c>
    </row>
    <row r="149">
      <c r="A149" t="n">
        <v>11</v>
      </c>
      <c r="B149" t="n">
        <v>45</v>
      </c>
      <c r="C149" t="inlineStr">
        <is>
          <t xml:space="preserve">CONCLUIDO	</t>
        </is>
      </c>
      <c r="D149" t="n">
        <v>7.174</v>
      </c>
      <c r="E149" t="n">
        <v>13.94</v>
      </c>
      <c r="F149" t="n">
        <v>11.81</v>
      </c>
      <c r="G149" t="n">
        <v>101.2</v>
      </c>
      <c r="H149" t="n">
        <v>1.88</v>
      </c>
      <c r="I149" t="n">
        <v>7</v>
      </c>
      <c r="J149" t="n">
        <v>112.59</v>
      </c>
      <c r="K149" t="n">
        <v>39.72</v>
      </c>
      <c r="L149" t="n">
        <v>12</v>
      </c>
      <c r="M149" t="n">
        <v>5</v>
      </c>
      <c r="N149" t="n">
        <v>15.88</v>
      </c>
      <c r="O149" t="n">
        <v>14120.58</v>
      </c>
      <c r="P149" t="n">
        <v>91.05</v>
      </c>
      <c r="Q149" t="n">
        <v>194.66</v>
      </c>
      <c r="R149" t="n">
        <v>26.22</v>
      </c>
      <c r="S149" t="n">
        <v>17.82</v>
      </c>
      <c r="T149" t="n">
        <v>2035.8</v>
      </c>
      <c r="U149" t="n">
        <v>0.68</v>
      </c>
      <c r="V149" t="n">
        <v>0.77</v>
      </c>
      <c r="W149" t="n">
        <v>1.15</v>
      </c>
      <c r="X149" t="n">
        <v>0.12</v>
      </c>
      <c r="Y149" t="n">
        <v>0.5</v>
      </c>
      <c r="Z149" t="n">
        <v>10</v>
      </c>
    </row>
    <row r="150">
      <c r="A150" t="n">
        <v>12</v>
      </c>
      <c r="B150" t="n">
        <v>45</v>
      </c>
      <c r="C150" t="inlineStr">
        <is>
          <t xml:space="preserve">CONCLUIDO	</t>
        </is>
      </c>
      <c r="D150" t="n">
        <v>7.1964</v>
      </c>
      <c r="E150" t="n">
        <v>13.9</v>
      </c>
      <c r="F150" t="n">
        <v>11.78</v>
      </c>
      <c r="G150" t="n">
        <v>117.84</v>
      </c>
      <c r="H150" t="n">
        <v>2.01</v>
      </c>
      <c r="I150" t="n">
        <v>6</v>
      </c>
      <c r="J150" t="n">
        <v>113.88</v>
      </c>
      <c r="K150" t="n">
        <v>39.72</v>
      </c>
      <c r="L150" t="n">
        <v>13</v>
      </c>
      <c r="M150" t="n">
        <v>4</v>
      </c>
      <c r="N150" t="n">
        <v>16.16</v>
      </c>
      <c r="O150" t="n">
        <v>14278.75</v>
      </c>
      <c r="P150" t="n">
        <v>88.67</v>
      </c>
      <c r="Q150" t="n">
        <v>194.63</v>
      </c>
      <c r="R150" t="n">
        <v>25.41</v>
      </c>
      <c r="S150" t="n">
        <v>17.82</v>
      </c>
      <c r="T150" t="n">
        <v>1637.22</v>
      </c>
      <c r="U150" t="n">
        <v>0.7</v>
      </c>
      <c r="V150" t="n">
        <v>0.77</v>
      </c>
      <c r="W150" t="n">
        <v>1.15</v>
      </c>
      <c r="X150" t="n">
        <v>0.1</v>
      </c>
      <c r="Y150" t="n">
        <v>0.5</v>
      </c>
      <c r="Z150" t="n">
        <v>10</v>
      </c>
    </row>
    <row r="151">
      <c r="A151" t="n">
        <v>13</v>
      </c>
      <c r="B151" t="n">
        <v>45</v>
      </c>
      <c r="C151" t="inlineStr">
        <is>
          <t xml:space="preserve">CONCLUIDO	</t>
        </is>
      </c>
      <c r="D151" t="n">
        <v>7.1996</v>
      </c>
      <c r="E151" t="n">
        <v>13.89</v>
      </c>
      <c r="F151" t="n">
        <v>11.78</v>
      </c>
      <c r="G151" t="n">
        <v>117.78</v>
      </c>
      <c r="H151" t="n">
        <v>2.14</v>
      </c>
      <c r="I151" t="n">
        <v>6</v>
      </c>
      <c r="J151" t="n">
        <v>115.16</v>
      </c>
      <c r="K151" t="n">
        <v>39.72</v>
      </c>
      <c r="L151" t="n">
        <v>14</v>
      </c>
      <c r="M151" t="n">
        <v>2</v>
      </c>
      <c r="N151" t="n">
        <v>16.45</v>
      </c>
      <c r="O151" t="n">
        <v>14437.35</v>
      </c>
      <c r="P151" t="n">
        <v>88.94</v>
      </c>
      <c r="Q151" t="n">
        <v>194.63</v>
      </c>
      <c r="R151" t="n">
        <v>25.23</v>
      </c>
      <c r="S151" t="n">
        <v>17.82</v>
      </c>
      <c r="T151" t="n">
        <v>1548.27</v>
      </c>
      <c r="U151" t="n">
        <v>0.71</v>
      </c>
      <c r="V151" t="n">
        <v>0.77</v>
      </c>
      <c r="W151" t="n">
        <v>1.15</v>
      </c>
      <c r="X151" t="n">
        <v>0.09</v>
      </c>
      <c r="Y151" t="n">
        <v>0.5</v>
      </c>
      <c r="Z151" t="n">
        <v>10</v>
      </c>
    </row>
    <row r="152">
      <c r="A152" t="n">
        <v>14</v>
      </c>
      <c r="B152" t="n">
        <v>45</v>
      </c>
      <c r="C152" t="inlineStr">
        <is>
          <t xml:space="preserve">CONCLUIDO	</t>
        </is>
      </c>
      <c r="D152" t="n">
        <v>7.1987</v>
      </c>
      <c r="E152" t="n">
        <v>13.89</v>
      </c>
      <c r="F152" t="n">
        <v>11.78</v>
      </c>
      <c r="G152" t="n">
        <v>117.8</v>
      </c>
      <c r="H152" t="n">
        <v>2.27</v>
      </c>
      <c r="I152" t="n">
        <v>6</v>
      </c>
      <c r="J152" t="n">
        <v>116.45</v>
      </c>
      <c r="K152" t="n">
        <v>39.72</v>
      </c>
      <c r="L152" t="n">
        <v>15</v>
      </c>
      <c r="M152" t="n">
        <v>1</v>
      </c>
      <c r="N152" t="n">
        <v>16.74</v>
      </c>
      <c r="O152" t="n">
        <v>14596.38</v>
      </c>
      <c r="P152" t="n">
        <v>88.93000000000001</v>
      </c>
      <c r="Q152" t="n">
        <v>194.63</v>
      </c>
      <c r="R152" t="n">
        <v>25.19</v>
      </c>
      <c r="S152" t="n">
        <v>17.82</v>
      </c>
      <c r="T152" t="n">
        <v>1527.23</v>
      </c>
      <c r="U152" t="n">
        <v>0.71</v>
      </c>
      <c r="V152" t="n">
        <v>0.77</v>
      </c>
      <c r="W152" t="n">
        <v>1.15</v>
      </c>
      <c r="X152" t="n">
        <v>0.09</v>
      </c>
      <c r="Y152" t="n">
        <v>0.5</v>
      </c>
      <c r="Z152" t="n">
        <v>10</v>
      </c>
    </row>
    <row r="153">
      <c r="A153" t="n">
        <v>15</v>
      </c>
      <c r="B153" t="n">
        <v>45</v>
      </c>
      <c r="C153" t="inlineStr">
        <is>
          <t xml:space="preserve">CONCLUIDO	</t>
        </is>
      </c>
      <c r="D153" t="n">
        <v>7.1974</v>
      </c>
      <c r="E153" t="n">
        <v>13.89</v>
      </c>
      <c r="F153" t="n">
        <v>11.78</v>
      </c>
      <c r="G153" t="n">
        <v>117.83</v>
      </c>
      <c r="H153" t="n">
        <v>2.4</v>
      </c>
      <c r="I153" t="n">
        <v>6</v>
      </c>
      <c r="J153" t="n">
        <v>117.75</v>
      </c>
      <c r="K153" t="n">
        <v>39.72</v>
      </c>
      <c r="L153" t="n">
        <v>16</v>
      </c>
      <c r="M153" t="n">
        <v>0</v>
      </c>
      <c r="N153" t="n">
        <v>17.03</v>
      </c>
      <c r="O153" t="n">
        <v>14755.84</v>
      </c>
      <c r="P153" t="n">
        <v>89.64</v>
      </c>
      <c r="Q153" t="n">
        <v>194.63</v>
      </c>
      <c r="R153" t="n">
        <v>25.22</v>
      </c>
      <c r="S153" t="n">
        <v>17.82</v>
      </c>
      <c r="T153" t="n">
        <v>1542.68</v>
      </c>
      <c r="U153" t="n">
        <v>0.71</v>
      </c>
      <c r="V153" t="n">
        <v>0.77</v>
      </c>
      <c r="W153" t="n">
        <v>1.15</v>
      </c>
      <c r="X153" t="n">
        <v>0.1</v>
      </c>
      <c r="Y153" t="n">
        <v>0.5</v>
      </c>
      <c r="Z153" t="n">
        <v>10</v>
      </c>
    </row>
    <row r="154">
      <c r="A154" t="n">
        <v>0</v>
      </c>
      <c r="B154" t="n">
        <v>60</v>
      </c>
      <c r="C154" t="inlineStr">
        <is>
          <t xml:space="preserve">CONCLUIDO	</t>
        </is>
      </c>
      <c r="D154" t="n">
        <v>5.3647</v>
      </c>
      <c r="E154" t="n">
        <v>18.64</v>
      </c>
      <c r="F154" t="n">
        <v>13.82</v>
      </c>
      <c r="G154" t="n">
        <v>7.9</v>
      </c>
      <c r="H154" t="n">
        <v>0.14</v>
      </c>
      <c r="I154" t="n">
        <v>105</v>
      </c>
      <c r="J154" t="n">
        <v>124.63</v>
      </c>
      <c r="K154" t="n">
        <v>45</v>
      </c>
      <c r="L154" t="n">
        <v>1</v>
      </c>
      <c r="M154" t="n">
        <v>103</v>
      </c>
      <c r="N154" t="n">
        <v>18.64</v>
      </c>
      <c r="O154" t="n">
        <v>15605.44</v>
      </c>
      <c r="P154" t="n">
        <v>144.32</v>
      </c>
      <c r="Q154" t="n">
        <v>194.65</v>
      </c>
      <c r="R154" t="n">
        <v>88.76000000000001</v>
      </c>
      <c r="S154" t="n">
        <v>17.82</v>
      </c>
      <c r="T154" t="n">
        <v>32819.59</v>
      </c>
      <c r="U154" t="n">
        <v>0.2</v>
      </c>
      <c r="V154" t="n">
        <v>0.66</v>
      </c>
      <c r="W154" t="n">
        <v>1.31</v>
      </c>
      <c r="X154" t="n">
        <v>2.14</v>
      </c>
      <c r="Y154" t="n">
        <v>0.5</v>
      </c>
      <c r="Z154" t="n">
        <v>10</v>
      </c>
    </row>
    <row r="155">
      <c r="A155" t="n">
        <v>1</v>
      </c>
      <c r="B155" t="n">
        <v>60</v>
      </c>
      <c r="C155" t="inlineStr">
        <is>
          <t xml:space="preserve">CONCLUIDO	</t>
        </is>
      </c>
      <c r="D155" t="n">
        <v>6.2527</v>
      </c>
      <c r="E155" t="n">
        <v>15.99</v>
      </c>
      <c r="F155" t="n">
        <v>12.63</v>
      </c>
      <c r="G155" t="n">
        <v>15.79</v>
      </c>
      <c r="H155" t="n">
        <v>0.28</v>
      </c>
      <c r="I155" t="n">
        <v>48</v>
      </c>
      <c r="J155" t="n">
        <v>125.95</v>
      </c>
      <c r="K155" t="n">
        <v>45</v>
      </c>
      <c r="L155" t="n">
        <v>2</v>
      </c>
      <c r="M155" t="n">
        <v>46</v>
      </c>
      <c r="N155" t="n">
        <v>18.95</v>
      </c>
      <c r="O155" t="n">
        <v>15767.7</v>
      </c>
      <c r="P155" t="n">
        <v>130.87</v>
      </c>
      <c r="Q155" t="n">
        <v>194.65</v>
      </c>
      <c r="R155" t="n">
        <v>51.85</v>
      </c>
      <c r="S155" t="n">
        <v>17.82</v>
      </c>
      <c r="T155" t="n">
        <v>14650.35</v>
      </c>
      <c r="U155" t="n">
        <v>0.34</v>
      </c>
      <c r="V155" t="n">
        <v>0.72</v>
      </c>
      <c r="W155" t="n">
        <v>1.21</v>
      </c>
      <c r="X155" t="n">
        <v>0.95</v>
      </c>
      <c r="Y155" t="n">
        <v>0.5</v>
      </c>
      <c r="Z155" t="n">
        <v>10</v>
      </c>
    </row>
    <row r="156">
      <c r="A156" t="n">
        <v>2</v>
      </c>
      <c r="B156" t="n">
        <v>60</v>
      </c>
      <c r="C156" t="inlineStr">
        <is>
          <t xml:space="preserve">CONCLUIDO	</t>
        </is>
      </c>
      <c r="D156" t="n">
        <v>6.5582</v>
      </c>
      <c r="E156" t="n">
        <v>15.25</v>
      </c>
      <c r="F156" t="n">
        <v>12.3</v>
      </c>
      <c r="G156" t="n">
        <v>23.06</v>
      </c>
      <c r="H156" t="n">
        <v>0.42</v>
      </c>
      <c r="I156" t="n">
        <v>32</v>
      </c>
      <c r="J156" t="n">
        <v>127.27</v>
      </c>
      <c r="K156" t="n">
        <v>45</v>
      </c>
      <c r="L156" t="n">
        <v>3</v>
      </c>
      <c r="M156" t="n">
        <v>30</v>
      </c>
      <c r="N156" t="n">
        <v>19.27</v>
      </c>
      <c r="O156" t="n">
        <v>15930.42</v>
      </c>
      <c r="P156" t="n">
        <v>126.48</v>
      </c>
      <c r="Q156" t="n">
        <v>194.66</v>
      </c>
      <c r="R156" t="n">
        <v>41.47</v>
      </c>
      <c r="S156" t="n">
        <v>17.82</v>
      </c>
      <c r="T156" t="n">
        <v>9537.43</v>
      </c>
      <c r="U156" t="n">
        <v>0.43</v>
      </c>
      <c r="V156" t="n">
        <v>0.74</v>
      </c>
      <c r="W156" t="n">
        <v>1.19</v>
      </c>
      <c r="X156" t="n">
        <v>0.61</v>
      </c>
      <c r="Y156" t="n">
        <v>0.5</v>
      </c>
      <c r="Z156" t="n">
        <v>10</v>
      </c>
    </row>
    <row r="157">
      <c r="A157" t="n">
        <v>3</v>
      </c>
      <c r="B157" t="n">
        <v>60</v>
      </c>
      <c r="C157" t="inlineStr">
        <is>
          <t xml:space="preserve">CONCLUIDO	</t>
        </is>
      </c>
      <c r="D157" t="n">
        <v>6.7092</v>
      </c>
      <c r="E157" t="n">
        <v>14.9</v>
      </c>
      <c r="F157" t="n">
        <v>12.16</v>
      </c>
      <c r="G157" t="n">
        <v>30.4</v>
      </c>
      <c r="H157" t="n">
        <v>0.55</v>
      </c>
      <c r="I157" t="n">
        <v>24</v>
      </c>
      <c r="J157" t="n">
        <v>128.59</v>
      </c>
      <c r="K157" t="n">
        <v>45</v>
      </c>
      <c r="L157" t="n">
        <v>4</v>
      </c>
      <c r="M157" t="n">
        <v>22</v>
      </c>
      <c r="N157" t="n">
        <v>19.59</v>
      </c>
      <c r="O157" t="n">
        <v>16093.6</v>
      </c>
      <c r="P157" t="n">
        <v>124.17</v>
      </c>
      <c r="Q157" t="n">
        <v>194.63</v>
      </c>
      <c r="R157" t="n">
        <v>37.08</v>
      </c>
      <c r="S157" t="n">
        <v>17.82</v>
      </c>
      <c r="T157" t="n">
        <v>7380.6</v>
      </c>
      <c r="U157" t="n">
        <v>0.48</v>
      </c>
      <c r="V157" t="n">
        <v>0.75</v>
      </c>
      <c r="W157" t="n">
        <v>1.18</v>
      </c>
      <c r="X157" t="n">
        <v>0.47</v>
      </c>
      <c r="Y157" t="n">
        <v>0.5</v>
      </c>
      <c r="Z157" t="n">
        <v>10</v>
      </c>
    </row>
    <row r="158">
      <c r="A158" t="n">
        <v>4</v>
      </c>
      <c r="B158" t="n">
        <v>60</v>
      </c>
      <c r="C158" t="inlineStr">
        <is>
          <t xml:space="preserve">CONCLUIDO	</t>
        </is>
      </c>
      <c r="D158" t="n">
        <v>6.8191</v>
      </c>
      <c r="E158" t="n">
        <v>14.66</v>
      </c>
      <c r="F158" t="n">
        <v>12.05</v>
      </c>
      <c r="G158" t="n">
        <v>38.04</v>
      </c>
      <c r="H158" t="n">
        <v>0.68</v>
      </c>
      <c r="I158" t="n">
        <v>19</v>
      </c>
      <c r="J158" t="n">
        <v>129.92</v>
      </c>
      <c r="K158" t="n">
        <v>45</v>
      </c>
      <c r="L158" t="n">
        <v>5</v>
      </c>
      <c r="M158" t="n">
        <v>17</v>
      </c>
      <c r="N158" t="n">
        <v>19.92</v>
      </c>
      <c r="O158" t="n">
        <v>16257.24</v>
      </c>
      <c r="P158" t="n">
        <v>122.12</v>
      </c>
      <c r="Q158" t="n">
        <v>194.63</v>
      </c>
      <c r="R158" t="n">
        <v>33.61</v>
      </c>
      <c r="S158" t="n">
        <v>17.82</v>
      </c>
      <c r="T158" t="n">
        <v>5673.5</v>
      </c>
      <c r="U158" t="n">
        <v>0.53</v>
      </c>
      <c r="V158" t="n">
        <v>0.75</v>
      </c>
      <c r="W158" t="n">
        <v>1.17</v>
      </c>
      <c r="X158" t="n">
        <v>0.36</v>
      </c>
      <c r="Y158" t="n">
        <v>0.5</v>
      </c>
      <c r="Z158" t="n">
        <v>10</v>
      </c>
    </row>
    <row r="159">
      <c r="A159" t="n">
        <v>5</v>
      </c>
      <c r="B159" t="n">
        <v>60</v>
      </c>
      <c r="C159" t="inlineStr">
        <is>
          <t xml:space="preserve">CONCLUIDO	</t>
        </is>
      </c>
      <c r="D159" t="n">
        <v>6.8784</v>
      </c>
      <c r="E159" t="n">
        <v>14.54</v>
      </c>
      <c r="F159" t="n">
        <v>12</v>
      </c>
      <c r="G159" t="n">
        <v>44.99</v>
      </c>
      <c r="H159" t="n">
        <v>0.8100000000000001</v>
      </c>
      <c r="I159" t="n">
        <v>16</v>
      </c>
      <c r="J159" t="n">
        <v>131.25</v>
      </c>
      <c r="K159" t="n">
        <v>45</v>
      </c>
      <c r="L159" t="n">
        <v>6</v>
      </c>
      <c r="M159" t="n">
        <v>14</v>
      </c>
      <c r="N159" t="n">
        <v>20.25</v>
      </c>
      <c r="O159" t="n">
        <v>16421.36</v>
      </c>
      <c r="P159" t="n">
        <v>120.74</v>
      </c>
      <c r="Q159" t="n">
        <v>194.63</v>
      </c>
      <c r="R159" t="n">
        <v>32.1</v>
      </c>
      <c r="S159" t="n">
        <v>17.82</v>
      </c>
      <c r="T159" t="n">
        <v>4935.27</v>
      </c>
      <c r="U159" t="n">
        <v>0.5600000000000001</v>
      </c>
      <c r="V159" t="n">
        <v>0.76</v>
      </c>
      <c r="W159" t="n">
        <v>1.16</v>
      </c>
      <c r="X159" t="n">
        <v>0.31</v>
      </c>
      <c r="Y159" t="n">
        <v>0.5</v>
      </c>
      <c r="Z159" t="n">
        <v>10</v>
      </c>
    </row>
    <row r="160">
      <c r="A160" t="n">
        <v>6</v>
      </c>
      <c r="B160" t="n">
        <v>60</v>
      </c>
      <c r="C160" t="inlineStr">
        <is>
          <t xml:space="preserve">CONCLUIDO	</t>
        </is>
      </c>
      <c r="D160" t="n">
        <v>6.9271</v>
      </c>
      <c r="E160" t="n">
        <v>14.44</v>
      </c>
      <c r="F160" t="n">
        <v>11.95</v>
      </c>
      <c r="G160" t="n">
        <v>51.2</v>
      </c>
      <c r="H160" t="n">
        <v>0.93</v>
      </c>
      <c r="I160" t="n">
        <v>14</v>
      </c>
      <c r="J160" t="n">
        <v>132.58</v>
      </c>
      <c r="K160" t="n">
        <v>45</v>
      </c>
      <c r="L160" t="n">
        <v>7</v>
      </c>
      <c r="M160" t="n">
        <v>12</v>
      </c>
      <c r="N160" t="n">
        <v>20.59</v>
      </c>
      <c r="O160" t="n">
        <v>16585.95</v>
      </c>
      <c r="P160" t="n">
        <v>119.31</v>
      </c>
      <c r="Q160" t="n">
        <v>194.63</v>
      </c>
      <c r="R160" t="n">
        <v>30.52</v>
      </c>
      <c r="S160" t="n">
        <v>17.82</v>
      </c>
      <c r="T160" t="n">
        <v>4153.04</v>
      </c>
      <c r="U160" t="n">
        <v>0.58</v>
      </c>
      <c r="V160" t="n">
        <v>0.76</v>
      </c>
      <c r="W160" t="n">
        <v>1.16</v>
      </c>
      <c r="X160" t="n">
        <v>0.26</v>
      </c>
      <c r="Y160" t="n">
        <v>0.5</v>
      </c>
      <c r="Z160" t="n">
        <v>10</v>
      </c>
    </row>
    <row r="161">
      <c r="A161" t="n">
        <v>7</v>
      </c>
      <c r="B161" t="n">
        <v>60</v>
      </c>
      <c r="C161" t="inlineStr">
        <is>
          <t xml:space="preserve">CONCLUIDO	</t>
        </is>
      </c>
      <c r="D161" t="n">
        <v>6.9715</v>
      </c>
      <c r="E161" t="n">
        <v>14.34</v>
      </c>
      <c r="F161" t="n">
        <v>11.91</v>
      </c>
      <c r="G161" t="n">
        <v>59.53</v>
      </c>
      <c r="H161" t="n">
        <v>1.06</v>
      </c>
      <c r="I161" t="n">
        <v>12</v>
      </c>
      <c r="J161" t="n">
        <v>133.92</v>
      </c>
      <c r="K161" t="n">
        <v>45</v>
      </c>
      <c r="L161" t="n">
        <v>8</v>
      </c>
      <c r="M161" t="n">
        <v>10</v>
      </c>
      <c r="N161" t="n">
        <v>20.93</v>
      </c>
      <c r="O161" t="n">
        <v>16751.02</v>
      </c>
      <c r="P161" t="n">
        <v>118.22</v>
      </c>
      <c r="Q161" t="n">
        <v>194.64</v>
      </c>
      <c r="R161" t="n">
        <v>29.12</v>
      </c>
      <c r="S161" t="n">
        <v>17.82</v>
      </c>
      <c r="T161" t="n">
        <v>3461.63</v>
      </c>
      <c r="U161" t="n">
        <v>0.61</v>
      </c>
      <c r="V161" t="n">
        <v>0.76</v>
      </c>
      <c r="W161" t="n">
        <v>1.16</v>
      </c>
      <c r="X161" t="n">
        <v>0.22</v>
      </c>
      <c r="Y161" t="n">
        <v>0.5</v>
      </c>
      <c r="Z161" t="n">
        <v>10</v>
      </c>
    </row>
    <row r="162">
      <c r="A162" t="n">
        <v>8</v>
      </c>
      <c r="B162" t="n">
        <v>60</v>
      </c>
      <c r="C162" t="inlineStr">
        <is>
          <t xml:space="preserve">CONCLUIDO	</t>
        </is>
      </c>
      <c r="D162" t="n">
        <v>6.9919</v>
      </c>
      <c r="E162" t="n">
        <v>14.3</v>
      </c>
      <c r="F162" t="n">
        <v>11.89</v>
      </c>
      <c r="G162" t="n">
        <v>64.84999999999999</v>
      </c>
      <c r="H162" t="n">
        <v>1.18</v>
      </c>
      <c r="I162" t="n">
        <v>11</v>
      </c>
      <c r="J162" t="n">
        <v>135.27</v>
      </c>
      <c r="K162" t="n">
        <v>45</v>
      </c>
      <c r="L162" t="n">
        <v>9</v>
      </c>
      <c r="M162" t="n">
        <v>9</v>
      </c>
      <c r="N162" t="n">
        <v>21.27</v>
      </c>
      <c r="O162" t="n">
        <v>16916.71</v>
      </c>
      <c r="P162" t="n">
        <v>116.85</v>
      </c>
      <c r="Q162" t="n">
        <v>194.64</v>
      </c>
      <c r="R162" t="n">
        <v>28.72</v>
      </c>
      <c r="S162" t="n">
        <v>17.82</v>
      </c>
      <c r="T162" t="n">
        <v>3267.93</v>
      </c>
      <c r="U162" t="n">
        <v>0.62</v>
      </c>
      <c r="V162" t="n">
        <v>0.76</v>
      </c>
      <c r="W162" t="n">
        <v>1.15</v>
      </c>
      <c r="X162" t="n">
        <v>0.2</v>
      </c>
      <c r="Y162" t="n">
        <v>0.5</v>
      </c>
      <c r="Z162" t="n">
        <v>10</v>
      </c>
    </row>
    <row r="163">
      <c r="A163" t="n">
        <v>9</v>
      </c>
      <c r="B163" t="n">
        <v>60</v>
      </c>
      <c r="C163" t="inlineStr">
        <is>
          <t xml:space="preserve">CONCLUIDO	</t>
        </is>
      </c>
      <c r="D163" t="n">
        <v>7.0193</v>
      </c>
      <c r="E163" t="n">
        <v>14.25</v>
      </c>
      <c r="F163" t="n">
        <v>11.86</v>
      </c>
      <c r="G163" t="n">
        <v>71.15000000000001</v>
      </c>
      <c r="H163" t="n">
        <v>1.29</v>
      </c>
      <c r="I163" t="n">
        <v>10</v>
      </c>
      <c r="J163" t="n">
        <v>136.61</v>
      </c>
      <c r="K163" t="n">
        <v>45</v>
      </c>
      <c r="L163" t="n">
        <v>10</v>
      </c>
      <c r="M163" t="n">
        <v>8</v>
      </c>
      <c r="N163" t="n">
        <v>21.61</v>
      </c>
      <c r="O163" t="n">
        <v>17082.76</v>
      </c>
      <c r="P163" t="n">
        <v>115.85</v>
      </c>
      <c r="Q163" t="n">
        <v>194.63</v>
      </c>
      <c r="R163" t="n">
        <v>27.64</v>
      </c>
      <c r="S163" t="n">
        <v>17.82</v>
      </c>
      <c r="T163" t="n">
        <v>2732.63</v>
      </c>
      <c r="U163" t="n">
        <v>0.64</v>
      </c>
      <c r="V163" t="n">
        <v>0.77</v>
      </c>
      <c r="W163" t="n">
        <v>1.15</v>
      </c>
      <c r="X163" t="n">
        <v>0.17</v>
      </c>
      <c r="Y163" t="n">
        <v>0.5</v>
      </c>
      <c r="Z163" t="n">
        <v>10</v>
      </c>
    </row>
    <row r="164">
      <c r="A164" t="n">
        <v>10</v>
      </c>
      <c r="B164" t="n">
        <v>60</v>
      </c>
      <c r="C164" t="inlineStr">
        <is>
          <t xml:space="preserve">CONCLUIDO	</t>
        </is>
      </c>
      <c r="D164" t="n">
        <v>7.0358</v>
      </c>
      <c r="E164" t="n">
        <v>14.21</v>
      </c>
      <c r="F164" t="n">
        <v>11.85</v>
      </c>
      <c r="G164" t="n">
        <v>79.01000000000001</v>
      </c>
      <c r="H164" t="n">
        <v>1.41</v>
      </c>
      <c r="I164" t="n">
        <v>9</v>
      </c>
      <c r="J164" t="n">
        <v>137.96</v>
      </c>
      <c r="K164" t="n">
        <v>45</v>
      </c>
      <c r="L164" t="n">
        <v>11</v>
      </c>
      <c r="M164" t="n">
        <v>7</v>
      </c>
      <c r="N164" t="n">
        <v>21.96</v>
      </c>
      <c r="O164" t="n">
        <v>17249.3</v>
      </c>
      <c r="P164" t="n">
        <v>115.1</v>
      </c>
      <c r="Q164" t="n">
        <v>194.63</v>
      </c>
      <c r="R164" t="n">
        <v>27.52</v>
      </c>
      <c r="S164" t="n">
        <v>17.82</v>
      </c>
      <c r="T164" t="n">
        <v>2677.8</v>
      </c>
      <c r="U164" t="n">
        <v>0.65</v>
      </c>
      <c r="V164" t="n">
        <v>0.77</v>
      </c>
      <c r="W164" t="n">
        <v>1.15</v>
      </c>
      <c r="X164" t="n">
        <v>0.16</v>
      </c>
      <c r="Y164" t="n">
        <v>0.5</v>
      </c>
      <c r="Z164" t="n">
        <v>10</v>
      </c>
    </row>
    <row r="165">
      <c r="A165" t="n">
        <v>11</v>
      </c>
      <c r="B165" t="n">
        <v>60</v>
      </c>
      <c r="C165" t="inlineStr">
        <is>
          <t xml:space="preserve">CONCLUIDO	</t>
        </is>
      </c>
      <c r="D165" t="n">
        <v>7.067</v>
      </c>
      <c r="E165" t="n">
        <v>14.15</v>
      </c>
      <c r="F165" t="n">
        <v>11.81</v>
      </c>
      <c r="G165" t="n">
        <v>88.59999999999999</v>
      </c>
      <c r="H165" t="n">
        <v>1.52</v>
      </c>
      <c r="I165" t="n">
        <v>8</v>
      </c>
      <c r="J165" t="n">
        <v>139.32</v>
      </c>
      <c r="K165" t="n">
        <v>45</v>
      </c>
      <c r="L165" t="n">
        <v>12</v>
      </c>
      <c r="M165" t="n">
        <v>6</v>
      </c>
      <c r="N165" t="n">
        <v>22.32</v>
      </c>
      <c r="O165" t="n">
        <v>17416.34</v>
      </c>
      <c r="P165" t="n">
        <v>113.22</v>
      </c>
      <c r="Q165" t="n">
        <v>194.63</v>
      </c>
      <c r="R165" t="n">
        <v>26.38</v>
      </c>
      <c r="S165" t="n">
        <v>17.82</v>
      </c>
      <c r="T165" t="n">
        <v>2112.59</v>
      </c>
      <c r="U165" t="n">
        <v>0.68</v>
      </c>
      <c r="V165" t="n">
        <v>0.77</v>
      </c>
      <c r="W165" t="n">
        <v>1.15</v>
      </c>
      <c r="X165" t="n">
        <v>0.13</v>
      </c>
      <c r="Y165" t="n">
        <v>0.5</v>
      </c>
      <c r="Z165" t="n">
        <v>10</v>
      </c>
    </row>
    <row r="166">
      <c r="A166" t="n">
        <v>12</v>
      </c>
      <c r="B166" t="n">
        <v>60</v>
      </c>
      <c r="C166" t="inlineStr">
        <is>
          <t xml:space="preserve">CONCLUIDO	</t>
        </is>
      </c>
      <c r="D166" t="n">
        <v>7.0594</v>
      </c>
      <c r="E166" t="n">
        <v>14.17</v>
      </c>
      <c r="F166" t="n">
        <v>11.83</v>
      </c>
      <c r="G166" t="n">
        <v>88.72</v>
      </c>
      <c r="H166" t="n">
        <v>1.63</v>
      </c>
      <c r="I166" t="n">
        <v>8</v>
      </c>
      <c r="J166" t="n">
        <v>140.67</v>
      </c>
      <c r="K166" t="n">
        <v>45</v>
      </c>
      <c r="L166" t="n">
        <v>13</v>
      </c>
      <c r="M166" t="n">
        <v>6</v>
      </c>
      <c r="N166" t="n">
        <v>22.68</v>
      </c>
      <c r="O166" t="n">
        <v>17583.88</v>
      </c>
      <c r="P166" t="n">
        <v>112.16</v>
      </c>
      <c r="Q166" t="n">
        <v>194.63</v>
      </c>
      <c r="R166" t="n">
        <v>26.74</v>
      </c>
      <c r="S166" t="n">
        <v>17.82</v>
      </c>
      <c r="T166" t="n">
        <v>2292.44</v>
      </c>
      <c r="U166" t="n">
        <v>0.67</v>
      </c>
      <c r="V166" t="n">
        <v>0.77</v>
      </c>
      <c r="W166" t="n">
        <v>1.15</v>
      </c>
      <c r="X166" t="n">
        <v>0.14</v>
      </c>
      <c r="Y166" t="n">
        <v>0.5</v>
      </c>
      <c r="Z166" t="n">
        <v>10</v>
      </c>
    </row>
    <row r="167">
      <c r="A167" t="n">
        <v>13</v>
      </c>
      <c r="B167" t="n">
        <v>60</v>
      </c>
      <c r="C167" t="inlineStr">
        <is>
          <t xml:space="preserve">CONCLUIDO	</t>
        </is>
      </c>
      <c r="D167" t="n">
        <v>7.0884</v>
      </c>
      <c r="E167" t="n">
        <v>14.11</v>
      </c>
      <c r="F167" t="n">
        <v>11.8</v>
      </c>
      <c r="G167" t="n">
        <v>101.11</v>
      </c>
      <c r="H167" t="n">
        <v>1.74</v>
      </c>
      <c r="I167" t="n">
        <v>7</v>
      </c>
      <c r="J167" t="n">
        <v>142.04</v>
      </c>
      <c r="K167" t="n">
        <v>45</v>
      </c>
      <c r="L167" t="n">
        <v>14</v>
      </c>
      <c r="M167" t="n">
        <v>5</v>
      </c>
      <c r="N167" t="n">
        <v>23.04</v>
      </c>
      <c r="O167" t="n">
        <v>17751.93</v>
      </c>
      <c r="P167" t="n">
        <v>112.05</v>
      </c>
      <c r="Q167" t="n">
        <v>194.63</v>
      </c>
      <c r="R167" t="n">
        <v>25.85</v>
      </c>
      <c r="S167" t="n">
        <v>17.82</v>
      </c>
      <c r="T167" t="n">
        <v>1853.65</v>
      </c>
      <c r="U167" t="n">
        <v>0.6899999999999999</v>
      </c>
      <c r="V167" t="n">
        <v>0.77</v>
      </c>
      <c r="W167" t="n">
        <v>1.15</v>
      </c>
      <c r="X167" t="n">
        <v>0.11</v>
      </c>
      <c r="Y167" t="n">
        <v>0.5</v>
      </c>
      <c r="Z167" t="n">
        <v>10</v>
      </c>
    </row>
    <row r="168">
      <c r="A168" t="n">
        <v>14</v>
      </c>
      <c r="B168" t="n">
        <v>60</v>
      </c>
      <c r="C168" t="inlineStr">
        <is>
          <t xml:space="preserve">CONCLUIDO	</t>
        </is>
      </c>
      <c r="D168" t="n">
        <v>7.0796</v>
      </c>
      <c r="E168" t="n">
        <v>14.12</v>
      </c>
      <c r="F168" t="n">
        <v>11.81</v>
      </c>
      <c r="G168" t="n">
        <v>101.26</v>
      </c>
      <c r="H168" t="n">
        <v>1.85</v>
      </c>
      <c r="I168" t="n">
        <v>7</v>
      </c>
      <c r="J168" t="n">
        <v>143.4</v>
      </c>
      <c r="K168" t="n">
        <v>45</v>
      </c>
      <c r="L168" t="n">
        <v>15</v>
      </c>
      <c r="M168" t="n">
        <v>5</v>
      </c>
      <c r="N168" t="n">
        <v>23.41</v>
      </c>
      <c r="O168" t="n">
        <v>17920.49</v>
      </c>
      <c r="P168" t="n">
        <v>110.69</v>
      </c>
      <c r="Q168" t="n">
        <v>194.63</v>
      </c>
      <c r="R168" t="n">
        <v>26.31</v>
      </c>
      <c r="S168" t="n">
        <v>17.82</v>
      </c>
      <c r="T168" t="n">
        <v>2081.55</v>
      </c>
      <c r="U168" t="n">
        <v>0.68</v>
      </c>
      <c r="V168" t="n">
        <v>0.77</v>
      </c>
      <c r="W168" t="n">
        <v>1.15</v>
      </c>
      <c r="X168" t="n">
        <v>0.13</v>
      </c>
      <c r="Y168" t="n">
        <v>0.5</v>
      </c>
      <c r="Z168" t="n">
        <v>10</v>
      </c>
    </row>
    <row r="169">
      <c r="A169" t="n">
        <v>15</v>
      </c>
      <c r="B169" t="n">
        <v>60</v>
      </c>
      <c r="C169" t="inlineStr">
        <is>
          <t xml:space="preserve">CONCLUIDO	</t>
        </is>
      </c>
      <c r="D169" t="n">
        <v>7.1076</v>
      </c>
      <c r="E169" t="n">
        <v>14.07</v>
      </c>
      <c r="F169" t="n">
        <v>11.78</v>
      </c>
      <c r="G169" t="n">
        <v>117.84</v>
      </c>
      <c r="H169" t="n">
        <v>1.96</v>
      </c>
      <c r="I169" t="n">
        <v>6</v>
      </c>
      <c r="J169" t="n">
        <v>144.77</v>
      </c>
      <c r="K169" t="n">
        <v>45</v>
      </c>
      <c r="L169" t="n">
        <v>16</v>
      </c>
      <c r="M169" t="n">
        <v>4</v>
      </c>
      <c r="N169" t="n">
        <v>23.78</v>
      </c>
      <c r="O169" t="n">
        <v>18089.56</v>
      </c>
      <c r="P169" t="n">
        <v>109.03</v>
      </c>
      <c r="Q169" t="n">
        <v>194.63</v>
      </c>
      <c r="R169" t="n">
        <v>25.43</v>
      </c>
      <c r="S169" t="n">
        <v>17.82</v>
      </c>
      <c r="T169" t="n">
        <v>1647.25</v>
      </c>
      <c r="U169" t="n">
        <v>0.7</v>
      </c>
      <c r="V169" t="n">
        <v>0.77</v>
      </c>
      <c r="W169" t="n">
        <v>1.15</v>
      </c>
      <c r="X169" t="n">
        <v>0.1</v>
      </c>
      <c r="Y169" t="n">
        <v>0.5</v>
      </c>
      <c r="Z169" t="n">
        <v>10</v>
      </c>
    </row>
    <row r="170">
      <c r="A170" t="n">
        <v>16</v>
      </c>
      <c r="B170" t="n">
        <v>60</v>
      </c>
      <c r="C170" t="inlineStr">
        <is>
          <t xml:space="preserve">CONCLUIDO	</t>
        </is>
      </c>
      <c r="D170" t="n">
        <v>7.1117</v>
      </c>
      <c r="E170" t="n">
        <v>14.06</v>
      </c>
      <c r="F170" t="n">
        <v>11.78</v>
      </c>
      <c r="G170" t="n">
        <v>117.76</v>
      </c>
      <c r="H170" t="n">
        <v>2.06</v>
      </c>
      <c r="I170" t="n">
        <v>6</v>
      </c>
      <c r="J170" t="n">
        <v>146.15</v>
      </c>
      <c r="K170" t="n">
        <v>45</v>
      </c>
      <c r="L170" t="n">
        <v>17</v>
      </c>
      <c r="M170" t="n">
        <v>4</v>
      </c>
      <c r="N170" t="n">
        <v>24.15</v>
      </c>
      <c r="O170" t="n">
        <v>18259.16</v>
      </c>
      <c r="P170" t="n">
        <v>108.74</v>
      </c>
      <c r="Q170" t="n">
        <v>194.64</v>
      </c>
      <c r="R170" t="n">
        <v>25.11</v>
      </c>
      <c r="S170" t="n">
        <v>17.82</v>
      </c>
      <c r="T170" t="n">
        <v>1490.31</v>
      </c>
      <c r="U170" t="n">
        <v>0.71</v>
      </c>
      <c r="V170" t="n">
        <v>0.77</v>
      </c>
      <c r="W170" t="n">
        <v>1.15</v>
      </c>
      <c r="X170" t="n">
        <v>0.09</v>
      </c>
      <c r="Y170" t="n">
        <v>0.5</v>
      </c>
      <c r="Z170" t="n">
        <v>10</v>
      </c>
    </row>
    <row r="171">
      <c r="A171" t="n">
        <v>17</v>
      </c>
      <c r="B171" t="n">
        <v>60</v>
      </c>
      <c r="C171" t="inlineStr">
        <is>
          <t xml:space="preserve">CONCLUIDO	</t>
        </is>
      </c>
      <c r="D171" t="n">
        <v>7.1083</v>
      </c>
      <c r="E171" t="n">
        <v>14.07</v>
      </c>
      <c r="F171" t="n">
        <v>11.78</v>
      </c>
      <c r="G171" t="n">
        <v>117.83</v>
      </c>
      <c r="H171" t="n">
        <v>2.16</v>
      </c>
      <c r="I171" t="n">
        <v>6</v>
      </c>
      <c r="J171" t="n">
        <v>147.53</v>
      </c>
      <c r="K171" t="n">
        <v>45</v>
      </c>
      <c r="L171" t="n">
        <v>18</v>
      </c>
      <c r="M171" t="n">
        <v>4</v>
      </c>
      <c r="N171" t="n">
        <v>24.53</v>
      </c>
      <c r="O171" t="n">
        <v>18429.27</v>
      </c>
      <c r="P171" t="n">
        <v>107.36</v>
      </c>
      <c r="Q171" t="n">
        <v>194.64</v>
      </c>
      <c r="R171" t="n">
        <v>25.42</v>
      </c>
      <c r="S171" t="n">
        <v>17.82</v>
      </c>
      <c r="T171" t="n">
        <v>1641.71</v>
      </c>
      <c r="U171" t="n">
        <v>0.7</v>
      </c>
      <c r="V171" t="n">
        <v>0.77</v>
      </c>
      <c r="W171" t="n">
        <v>1.14</v>
      </c>
      <c r="X171" t="n">
        <v>0.1</v>
      </c>
      <c r="Y171" t="n">
        <v>0.5</v>
      </c>
      <c r="Z171" t="n">
        <v>10</v>
      </c>
    </row>
    <row r="172">
      <c r="A172" t="n">
        <v>18</v>
      </c>
      <c r="B172" t="n">
        <v>60</v>
      </c>
      <c r="C172" t="inlineStr">
        <is>
          <t xml:space="preserve">CONCLUIDO	</t>
        </is>
      </c>
      <c r="D172" t="n">
        <v>7.1277</v>
      </c>
      <c r="E172" t="n">
        <v>14.03</v>
      </c>
      <c r="F172" t="n">
        <v>11.77</v>
      </c>
      <c r="G172" t="n">
        <v>141.24</v>
      </c>
      <c r="H172" t="n">
        <v>2.26</v>
      </c>
      <c r="I172" t="n">
        <v>5</v>
      </c>
      <c r="J172" t="n">
        <v>148.91</v>
      </c>
      <c r="K172" t="n">
        <v>45</v>
      </c>
      <c r="L172" t="n">
        <v>19</v>
      </c>
      <c r="M172" t="n">
        <v>3</v>
      </c>
      <c r="N172" t="n">
        <v>24.92</v>
      </c>
      <c r="O172" t="n">
        <v>18599.92</v>
      </c>
      <c r="P172" t="n">
        <v>105.37</v>
      </c>
      <c r="Q172" t="n">
        <v>194.63</v>
      </c>
      <c r="R172" t="n">
        <v>25.03</v>
      </c>
      <c r="S172" t="n">
        <v>17.82</v>
      </c>
      <c r="T172" t="n">
        <v>1451.82</v>
      </c>
      <c r="U172" t="n">
        <v>0.71</v>
      </c>
      <c r="V172" t="n">
        <v>0.77</v>
      </c>
      <c r="W172" t="n">
        <v>1.14</v>
      </c>
      <c r="X172" t="n">
        <v>0.08</v>
      </c>
      <c r="Y172" t="n">
        <v>0.5</v>
      </c>
      <c r="Z172" t="n">
        <v>10</v>
      </c>
    </row>
    <row r="173">
      <c r="A173" t="n">
        <v>19</v>
      </c>
      <c r="B173" t="n">
        <v>60</v>
      </c>
      <c r="C173" t="inlineStr">
        <is>
          <t xml:space="preserve">CONCLUIDO	</t>
        </is>
      </c>
      <c r="D173" t="n">
        <v>7.127</v>
      </c>
      <c r="E173" t="n">
        <v>14.03</v>
      </c>
      <c r="F173" t="n">
        <v>11.77</v>
      </c>
      <c r="G173" t="n">
        <v>141.25</v>
      </c>
      <c r="H173" t="n">
        <v>2.36</v>
      </c>
      <c r="I173" t="n">
        <v>5</v>
      </c>
      <c r="J173" t="n">
        <v>150.3</v>
      </c>
      <c r="K173" t="n">
        <v>45</v>
      </c>
      <c r="L173" t="n">
        <v>20</v>
      </c>
      <c r="M173" t="n">
        <v>3</v>
      </c>
      <c r="N173" t="n">
        <v>25.3</v>
      </c>
      <c r="O173" t="n">
        <v>18771.1</v>
      </c>
      <c r="P173" t="n">
        <v>106.11</v>
      </c>
      <c r="Q173" t="n">
        <v>194.63</v>
      </c>
      <c r="R173" t="n">
        <v>25.06</v>
      </c>
      <c r="S173" t="n">
        <v>17.82</v>
      </c>
      <c r="T173" t="n">
        <v>1466.54</v>
      </c>
      <c r="U173" t="n">
        <v>0.71</v>
      </c>
      <c r="V173" t="n">
        <v>0.77</v>
      </c>
      <c r="W173" t="n">
        <v>1.15</v>
      </c>
      <c r="X173" t="n">
        <v>0.08</v>
      </c>
      <c r="Y173" t="n">
        <v>0.5</v>
      </c>
      <c r="Z173" t="n">
        <v>10</v>
      </c>
    </row>
    <row r="174">
      <c r="A174" t="n">
        <v>20</v>
      </c>
      <c r="B174" t="n">
        <v>60</v>
      </c>
      <c r="C174" t="inlineStr">
        <is>
          <t xml:space="preserve">CONCLUIDO	</t>
        </is>
      </c>
      <c r="D174" t="n">
        <v>7.1259</v>
      </c>
      <c r="E174" t="n">
        <v>14.03</v>
      </c>
      <c r="F174" t="n">
        <v>11.77</v>
      </c>
      <c r="G174" t="n">
        <v>141.28</v>
      </c>
      <c r="H174" t="n">
        <v>2.45</v>
      </c>
      <c r="I174" t="n">
        <v>5</v>
      </c>
      <c r="J174" t="n">
        <v>151.69</v>
      </c>
      <c r="K174" t="n">
        <v>45</v>
      </c>
      <c r="L174" t="n">
        <v>21</v>
      </c>
      <c r="M174" t="n">
        <v>2</v>
      </c>
      <c r="N174" t="n">
        <v>25.7</v>
      </c>
      <c r="O174" t="n">
        <v>18942.82</v>
      </c>
      <c r="P174" t="n">
        <v>105.87</v>
      </c>
      <c r="Q174" t="n">
        <v>194.63</v>
      </c>
      <c r="R174" t="n">
        <v>25.02</v>
      </c>
      <c r="S174" t="n">
        <v>17.82</v>
      </c>
      <c r="T174" t="n">
        <v>1450.15</v>
      </c>
      <c r="U174" t="n">
        <v>0.71</v>
      </c>
      <c r="V174" t="n">
        <v>0.77</v>
      </c>
      <c r="W174" t="n">
        <v>1.15</v>
      </c>
      <c r="X174" t="n">
        <v>0.09</v>
      </c>
      <c r="Y174" t="n">
        <v>0.5</v>
      </c>
      <c r="Z174" t="n">
        <v>10</v>
      </c>
    </row>
    <row r="175">
      <c r="A175" t="n">
        <v>21</v>
      </c>
      <c r="B175" t="n">
        <v>60</v>
      </c>
      <c r="C175" t="inlineStr">
        <is>
          <t xml:space="preserve">CONCLUIDO	</t>
        </is>
      </c>
      <c r="D175" t="n">
        <v>7.1289</v>
      </c>
      <c r="E175" t="n">
        <v>14.03</v>
      </c>
      <c r="F175" t="n">
        <v>11.77</v>
      </c>
      <c r="G175" t="n">
        <v>141.21</v>
      </c>
      <c r="H175" t="n">
        <v>2.54</v>
      </c>
      <c r="I175" t="n">
        <v>5</v>
      </c>
      <c r="J175" t="n">
        <v>153.09</v>
      </c>
      <c r="K175" t="n">
        <v>45</v>
      </c>
      <c r="L175" t="n">
        <v>22</v>
      </c>
      <c r="M175" t="n">
        <v>2</v>
      </c>
      <c r="N175" t="n">
        <v>26.09</v>
      </c>
      <c r="O175" t="n">
        <v>19115.09</v>
      </c>
      <c r="P175" t="n">
        <v>105.11</v>
      </c>
      <c r="Q175" t="n">
        <v>194.63</v>
      </c>
      <c r="R175" t="n">
        <v>24.85</v>
      </c>
      <c r="S175" t="n">
        <v>17.82</v>
      </c>
      <c r="T175" t="n">
        <v>1364.44</v>
      </c>
      <c r="U175" t="n">
        <v>0.72</v>
      </c>
      <c r="V175" t="n">
        <v>0.77</v>
      </c>
      <c r="W175" t="n">
        <v>1.15</v>
      </c>
      <c r="X175" t="n">
        <v>0.08</v>
      </c>
      <c r="Y175" t="n">
        <v>0.5</v>
      </c>
      <c r="Z175" t="n">
        <v>10</v>
      </c>
    </row>
    <row r="176">
      <c r="A176" t="n">
        <v>22</v>
      </c>
      <c r="B176" t="n">
        <v>60</v>
      </c>
      <c r="C176" t="inlineStr">
        <is>
          <t xml:space="preserve">CONCLUIDO	</t>
        </is>
      </c>
      <c r="D176" t="n">
        <v>7.1279</v>
      </c>
      <c r="E176" t="n">
        <v>14.03</v>
      </c>
      <c r="F176" t="n">
        <v>11.77</v>
      </c>
      <c r="G176" t="n">
        <v>141.23</v>
      </c>
      <c r="H176" t="n">
        <v>2.64</v>
      </c>
      <c r="I176" t="n">
        <v>5</v>
      </c>
      <c r="J176" t="n">
        <v>154.49</v>
      </c>
      <c r="K176" t="n">
        <v>45</v>
      </c>
      <c r="L176" t="n">
        <v>23</v>
      </c>
      <c r="M176" t="n">
        <v>1</v>
      </c>
      <c r="N176" t="n">
        <v>26.49</v>
      </c>
      <c r="O176" t="n">
        <v>19287.9</v>
      </c>
      <c r="P176" t="n">
        <v>104.81</v>
      </c>
      <c r="Q176" t="n">
        <v>194.63</v>
      </c>
      <c r="R176" t="n">
        <v>24.87</v>
      </c>
      <c r="S176" t="n">
        <v>17.82</v>
      </c>
      <c r="T176" t="n">
        <v>1373.93</v>
      </c>
      <c r="U176" t="n">
        <v>0.72</v>
      </c>
      <c r="V176" t="n">
        <v>0.77</v>
      </c>
      <c r="W176" t="n">
        <v>1.15</v>
      </c>
      <c r="X176" t="n">
        <v>0.08</v>
      </c>
      <c r="Y176" t="n">
        <v>0.5</v>
      </c>
      <c r="Z176" t="n">
        <v>10</v>
      </c>
    </row>
    <row r="177">
      <c r="A177" t="n">
        <v>23</v>
      </c>
      <c r="B177" t="n">
        <v>60</v>
      </c>
      <c r="C177" t="inlineStr">
        <is>
          <t xml:space="preserve">CONCLUIDO	</t>
        </is>
      </c>
      <c r="D177" t="n">
        <v>7.1274</v>
      </c>
      <c r="E177" t="n">
        <v>14.03</v>
      </c>
      <c r="F177" t="n">
        <v>11.77</v>
      </c>
      <c r="G177" t="n">
        <v>141.24</v>
      </c>
      <c r="H177" t="n">
        <v>2.73</v>
      </c>
      <c r="I177" t="n">
        <v>5</v>
      </c>
      <c r="J177" t="n">
        <v>155.9</v>
      </c>
      <c r="K177" t="n">
        <v>45</v>
      </c>
      <c r="L177" t="n">
        <v>24</v>
      </c>
      <c r="M177" t="n">
        <v>0</v>
      </c>
      <c r="N177" t="n">
        <v>26.9</v>
      </c>
      <c r="O177" t="n">
        <v>19461.27</v>
      </c>
      <c r="P177" t="n">
        <v>105.64</v>
      </c>
      <c r="Q177" t="n">
        <v>194.63</v>
      </c>
      <c r="R177" t="n">
        <v>24.88</v>
      </c>
      <c r="S177" t="n">
        <v>17.82</v>
      </c>
      <c r="T177" t="n">
        <v>1376.59</v>
      </c>
      <c r="U177" t="n">
        <v>0.72</v>
      </c>
      <c r="V177" t="n">
        <v>0.77</v>
      </c>
      <c r="W177" t="n">
        <v>1.15</v>
      </c>
      <c r="X177" t="n">
        <v>0.08</v>
      </c>
      <c r="Y177" t="n">
        <v>0.5</v>
      </c>
      <c r="Z177" t="n">
        <v>10</v>
      </c>
    </row>
    <row r="178">
      <c r="A178" t="n">
        <v>0</v>
      </c>
      <c r="B178" t="n">
        <v>80</v>
      </c>
      <c r="C178" t="inlineStr">
        <is>
          <t xml:space="preserve">CONCLUIDO	</t>
        </is>
      </c>
      <c r="D178" t="n">
        <v>4.8342</v>
      </c>
      <c r="E178" t="n">
        <v>20.69</v>
      </c>
      <c r="F178" t="n">
        <v>14.27</v>
      </c>
      <c r="G178" t="n">
        <v>6.74</v>
      </c>
      <c r="H178" t="n">
        <v>0.11</v>
      </c>
      <c r="I178" t="n">
        <v>127</v>
      </c>
      <c r="J178" t="n">
        <v>159.12</v>
      </c>
      <c r="K178" t="n">
        <v>50.28</v>
      </c>
      <c r="L178" t="n">
        <v>1</v>
      </c>
      <c r="M178" t="n">
        <v>125</v>
      </c>
      <c r="N178" t="n">
        <v>27.84</v>
      </c>
      <c r="O178" t="n">
        <v>19859.16</v>
      </c>
      <c r="P178" t="n">
        <v>174.95</v>
      </c>
      <c r="Q178" t="n">
        <v>194.67</v>
      </c>
      <c r="R178" t="n">
        <v>102.72</v>
      </c>
      <c r="S178" t="n">
        <v>17.82</v>
      </c>
      <c r="T178" t="n">
        <v>39686.23</v>
      </c>
      <c r="U178" t="n">
        <v>0.17</v>
      </c>
      <c r="V178" t="n">
        <v>0.64</v>
      </c>
      <c r="W178" t="n">
        <v>1.35</v>
      </c>
      <c r="X178" t="n">
        <v>2.58</v>
      </c>
      <c r="Y178" t="n">
        <v>0.5</v>
      </c>
      <c r="Z178" t="n">
        <v>10</v>
      </c>
    </row>
    <row r="179">
      <c r="A179" t="n">
        <v>1</v>
      </c>
      <c r="B179" t="n">
        <v>80</v>
      </c>
      <c r="C179" t="inlineStr">
        <is>
          <t xml:space="preserve">CONCLUIDO	</t>
        </is>
      </c>
      <c r="D179" t="n">
        <v>5.8918</v>
      </c>
      <c r="E179" t="n">
        <v>16.97</v>
      </c>
      <c r="F179" t="n">
        <v>12.81</v>
      </c>
      <c r="G179" t="n">
        <v>13.49</v>
      </c>
      <c r="H179" t="n">
        <v>0.22</v>
      </c>
      <c r="I179" t="n">
        <v>57</v>
      </c>
      <c r="J179" t="n">
        <v>160.54</v>
      </c>
      <c r="K179" t="n">
        <v>50.28</v>
      </c>
      <c r="L179" t="n">
        <v>2</v>
      </c>
      <c r="M179" t="n">
        <v>55</v>
      </c>
      <c r="N179" t="n">
        <v>28.26</v>
      </c>
      <c r="O179" t="n">
        <v>20034.4</v>
      </c>
      <c r="P179" t="n">
        <v>156.36</v>
      </c>
      <c r="Q179" t="n">
        <v>194.64</v>
      </c>
      <c r="R179" t="n">
        <v>57.51</v>
      </c>
      <c r="S179" t="n">
        <v>17.82</v>
      </c>
      <c r="T179" t="n">
        <v>17432.42</v>
      </c>
      <c r="U179" t="n">
        <v>0.31</v>
      </c>
      <c r="V179" t="n">
        <v>0.71</v>
      </c>
      <c r="W179" t="n">
        <v>1.22</v>
      </c>
      <c r="X179" t="n">
        <v>1.12</v>
      </c>
      <c r="Y179" t="n">
        <v>0.5</v>
      </c>
      <c r="Z179" t="n">
        <v>10</v>
      </c>
    </row>
    <row r="180">
      <c r="A180" t="n">
        <v>2</v>
      </c>
      <c r="B180" t="n">
        <v>80</v>
      </c>
      <c r="C180" t="inlineStr">
        <is>
          <t xml:space="preserve">CONCLUIDO	</t>
        </is>
      </c>
      <c r="D180" t="n">
        <v>6.28</v>
      </c>
      <c r="E180" t="n">
        <v>15.92</v>
      </c>
      <c r="F180" t="n">
        <v>12.41</v>
      </c>
      <c r="G180" t="n">
        <v>20.12</v>
      </c>
      <c r="H180" t="n">
        <v>0.33</v>
      </c>
      <c r="I180" t="n">
        <v>37</v>
      </c>
      <c r="J180" t="n">
        <v>161.97</v>
      </c>
      <c r="K180" t="n">
        <v>50.28</v>
      </c>
      <c r="L180" t="n">
        <v>3</v>
      </c>
      <c r="M180" t="n">
        <v>35</v>
      </c>
      <c r="N180" t="n">
        <v>28.69</v>
      </c>
      <c r="O180" t="n">
        <v>20210.21</v>
      </c>
      <c r="P180" t="n">
        <v>150.78</v>
      </c>
      <c r="Q180" t="n">
        <v>194.65</v>
      </c>
      <c r="R180" t="n">
        <v>44.64</v>
      </c>
      <c r="S180" t="n">
        <v>17.82</v>
      </c>
      <c r="T180" t="n">
        <v>11097.66</v>
      </c>
      <c r="U180" t="n">
        <v>0.4</v>
      </c>
      <c r="V180" t="n">
        <v>0.73</v>
      </c>
      <c r="W180" t="n">
        <v>1.2</v>
      </c>
      <c r="X180" t="n">
        <v>0.72</v>
      </c>
      <c r="Y180" t="n">
        <v>0.5</v>
      </c>
      <c r="Z180" t="n">
        <v>10</v>
      </c>
    </row>
    <row r="181">
      <c r="A181" t="n">
        <v>3</v>
      </c>
      <c r="B181" t="n">
        <v>80</v>
      </c>
      <c r="C181" t="inlineStr">
        <is>
          <t xml:space="preserve">CONCLUIDO	</t>
        </is>
      </c>
      <c r="D181" t="n">
        <v>6.4716</v>
      </c>
      <c r="E181" t="n">
        <v>15.45</v>
      </c>
      <c r="F181" t="n">
        <v>12.23</v>
      </c>
      <c r="G181" t="n">
        <v>26.2</v>
      </c>
      <c r="H181" t="n">
        <v>0.43</v>
      </c>
      <c r="I181" t="n">
        <v>28</v>
      </c>
      <c r="J181" t="n">
        <v>163.4</v>
      </c>
      <c r="K181" t="n">
        <v>50.28</v>
      </c>
      <c r="L181" t="n">
        <v>4</v>
      </c>
      <c r="M181" t="n">
        <v>26</v>
      </c>
      <c r="N181" t="n">
        <v>29.12</v>
      </c>
      <c r="O181" t="n">
        <v>20386.62</v>
      </c>
      <c r="P181" t="n">
        <v>147.96</v>
      </c>
      <c r="Q181" t="n">
        <v>194.64</v>
      </c>
      <c r="R181" t="n">
        <v>39.14</v>
      </c>
      <c r="S181" t="n">
        <v>17.82</v>
      </c>
      <c r="T181" t="n">
        <v>8391.059999999999</v>
      </c>
      <c r="U181" t="n">
        <v>0.46</v>
      </c>
      <c r="V181" t="n">
        <v>0.74</v>
      </c>
      <c r="W181" t="n">
        <v>1.18</v>
      </c>
      <c r="X181" t="n">
        <v>0.54</v>
      </c>
      <c r="Y181" t="n">
        <v>0.5</v>
      </c>
      <c r="Z181" t="n">
        <v>10</v>
      </c>
    </row>
    <row r="182">
      <c r="A182" t="n">
        <v>4</v>
      </c>
      <c r="B182" t="n">
        <v>80</v>
      </c>
      <c r="C182" t="inlineStr">
        <is>
          <t xml:space="preserve">CONCLUIDO	</t>
        </is>
      </c>
      <c r="D182" t="n">
        <v>6.6039</v>
      </c>
      <c r="E182" t="n">
        <v>15.14</v>
      </c>
      <c r="F182" t="n">
        <v>12.11</v>
      </c>
      <c r="G182" t="n">
        <v>33.02</v>
      </c>
      <c r="H182" t="n">
        <v>0.54</v>
      </c>
      <c r="I182" t="n">
        <v>22</v>
      </c>
      <c r="J182" t="n">
        <v>164.83</v>
      </c>
      <c r="K182" t="n">
        <v>50.28</v>
      </c>
      <c r="L182" t="n">
        <v>5</v>
      </c>
      <c r="M182" t="n">
        <v>20</v>
      </c>
      <c r="N182" t="n">
        <v>29.55</v>
      </c>
      <c r="O182" t="n">
        <v>20563.61</v>
      </c>
      <c r="P182" t="n">
        <v>146</v>
      </c>
      <c r="Q182" t="n">
        <v>194.63</v>
      </c>
      <c r="R182" t="n">
        <v>35.38</v>
      </c>
      <c r="S182" t="n">
        <v>17.82</v>
      </c>
      <c r="T182" t="n">
        <v>6542.81</v>
      </c>
      <c r="U182" t="n">
        <v>0.5</v>
      </c>
      <c r="V182" t="n">
        <v>0.75</v>
      </c>
      <c r="W182" t="n">
        <v>1.18</v>
      </c>
      <c r="X182" t="n">
        <v>0.42</v>
      </c>
      <c r="Y182" t="n">
        <v>0.5</v>
      </c>
      <c r="Z182" t="n">
        <v>10</v>
      </c>
    </row>
    <row r="183">
      <c r="A183" t="n">
        <v>5</v>
      </c>
      <c r="B183" t="n">
        <v>80</v>
      </c>
      <c r="C183" t="inlineStr">
        <is>
          <t xml:space="preserve">CONCLUIDO	</t>
        </is>
      </c>
      <c r="D183" t="n">
        <v>6.6724</v>
      </c>
      <c r="E183" t="n">
        <v>14.99</v>
      </c>
      <c r="F183" t="n">
        <v>12.05</v>
      </c>
      <c r="G183" t="n">
        <v>38.05</v>
      </c>
      <c r="H183" t="n">
        <v>0.64</v>
      </c>
      <c r="I183" t="n">
        <v>19</v>
      </c>
      <c r="J183" t="n">
        <v>166.27</v>
      </c>
      <c r="K183" t="n">
        <v>50.28</v>
      </c>
      <c r="L183" t="n">
        <v>6</v>
      </c>
      <c r="M183" t="n">
        <v>17</v>
      </c>
      <c r="N183" t="n">
        <v>29.99</v>
      </c>
      <c r="O183" t="n">
        <v>20741.2</v>
      </c>
      <c r="P183" t="n">
        <v>144.68</v>
      </c>
      <c r="Q183" t="n">
        <v>194.65</v>
      </c>
      <c r="R183" t="n">
        <v>33.67</v>
      </c>
      <c r="S183" t="n">
        <v>17.82</v>
      </c>
      <c r="T183" t="n">
        <v>5701.33</v>
      </c>
      <c r="U183" t="n">
        <v>0.53</v>
      </c>
      <c r="V183" t="n">
        <v>0.75</v>
      </c>
      <c r="W183" t="n">
        <v>1.17</v>
      </c>
      <c r="X183" t="n">
        <v>0.36</v>
      </c>
      <c r="Y183" t="n">
        <v>0.5</v>
      </c>
      <c r="Z183" t="n">
        <v>10</v>
      </c>
    </row>
    <row r="184">
      <c r="A184" t="n">
        <v>6</v>
      </c>
      <c r="B184" t="n">
        <v>80</v>
      </c>
      <c r="C184" t="inlineStr">
        <is>
          <t xml:space="preserve">CONCLUIDO	</t>
        </is>
      </c>
      <c r="D184" t="n">
        <v>6.7455</v>
      </c>
      <c r="E184" t="n">
        <v>14.82</v>
      </c>
      <c r="F184" t="n">
        <v>11.98</v>
      </c>
      <c r="G184" t="n">
        <v>44.94</v>
      </c>
      <c r="H184" t="n">
        <v>0.74</v>
      </c>
      <c r="I184" t="n">
        <v>16</v>
      </c>
      <c r="J184" t="n">
        <v>167.72</v>
      </c>
      <c r="K184" t="n">
        <v>50.28</v>
      </c>
      <c r="L184" t="n">
        <v>7</v>
      </c>
      <c r="M184" t="n">
        <v>14</v>
      </c>
      <c r="N184" t="n">
        <v>30.44</v>
      </c>
      <c r="O184" t="n">
        <v>20919.39</v>
      </c>
      <c r="P184" t="n">
        <v>143.32</v>
      </c>
      <c r="Q184" t="n">
        <v>194.64</v>
      </c>
      <c r="R184" t="n">
        <v>31.66</v>
      </c>
      <c r="S184" t="n">
        <v>17.82</v>
      </c>
      <c r="T184" t="n">
        <v>4711.59</v>
      </c>
      <c r="U184" t="n">
        <v>0.5600000000000001</v>
      </c>
      <c r="V184" t="n">
        <v>0.76</v>
      </c>
      <c r="W184" t="n">
        <v>1.16</v>
      </c>
      <c r="X184" t="n">
        <v>0.3</v>
      </c>
      <c r="Y184" t="n">
        <v>0.5</v>
      </c>
      <c r="Z184" t="n">
        <v>10</v>
      </c>
    </row>
    <row r="185">
      <c r="A185" t="n">
        <v>7</v>
      </c>
      <c r="B185" t="n">
        <v>80</v>
      </c>
      <c r="C185" t="inlineStr">
        <is>
          <t xml:space="preserve">CONCLUIDO	</t>
        </is>
      </c>
      <c r="D185" t="n">
        <v>6.793</v>
      </c>
      <c r="E185" t="n">
        <v>14.72</v>
      </c>
      <c r="F185" t="n">
        <v>11.95</v>
      </c>
      <c r="G185" t="n">
        <v>51.2</v>
      </c>
      <c r="H185" t="n">
        <v>0.84</v>
      </c>
      <c r="I185" t="n">
        <v>14</v>
      </c>
      <c r="J185" t="n">
        <v>169.17</v>
      </c>
      <c r="K185" t="n">
        <v>50.28</v>
      </c>
      <c r="L185" t="n">
        <v>8</v>
      </c>
      <c r="M185" t="n">
        <v>12</v>
      </c>
      <c r="N185" t="n">
        <v>30.89</v>
      </c>
      <c r="O185" t="n">
        <v>21098.19</v>
      </c>
      <c r="P185" t="n">
        <v>142.23</v>
      </c>
      <c r="Q185" t="n">
        <v>194.64</v>
      </c>
      <c r="R185" t="n">
        <v>30.47</v>
      </c>
      <c r="S185" t="n">
        <v>17.82</v>
      </c>
      <c r="T185" t="n">
        <v>4127.25</v>
      </c>
      <c r="U185" t="n">
        <v>0.58</v>
      </c>
      <c r="V185" t="n">
        <v>0.76</v>
      </c>
      <c r="W185" t="n">
        <v>1.16</v>
      </c>
      <c r="X185" t="n">
        <v>0.26</v>
      </c>
      <c r="Y185" t="n">
        <v>0.5</v>
      </c>
      <c r="Z185" t="n">
        <v>10</v>
      </c>
    </row>
    <row r="186">
      <c r="A186" t="n">
        <v>8</v>
      </c>
      <c r="B186" t="n">
        <v>80</v>
      </c>
      <c r="C186" t="inlineStr">
        <is>
          <t xml:space="preserve">CONCLUIDO	</t>
        </is>
      </c>
      <c r="D186" t="n">
        <v>6.8155</v>
      </c>
      <c r="E186" t="n">
        <v>14.67</v>
      </c>
      <c r="F186" t="n">
        <v>11.93</v>
      </c>
      <c r="G186" t="n">
        <v>55.06</v>
      </c>
      <c r="H186" t="n">
        <v>0.9399999999999999</v>
      </c>
      <c r="I186" t="n">
        <v>13</v>
      </c>
      <c r="J186" t="n">
        <v>170.62</v>
      </c>
      <c r="K186" t="n">
        <v>50.28</v>
      </c>
      <c r="L186" t="n">
        <v>9</v>
      </c>
      <c r="M186" t="n">
        <v>11</v>
      </c>
      <c r="N186" t="n">
        <v>31.34</v>
      </c>
      <c r="O186" t="n">
        <v>21277.6</v>
      </c>
      <c r="P186" t="n">
        <v>141.58</v>
      </c>
      <c r="Q186" t="n">
        <v>194.64</v>
      </c>
      <c r="R186" t="n">
        <v>29.9</v>
      </c>
      <c r="S186" t="n">
        <v>17.82</v>
      </c>
      <c r="T186" t="n">
        <v>3845.44</v>
      </c>
      <c r="U186" t="n">
        <v>0.6</v>
      </c>
      <c r="V186" t="n">
        <v>0.76</v>
      </c>
      <c r="W186" t="n">
        <v>1.16</v>
      </c>
      <c r="X186" t="n">
        <v>0.24</v>
      </c>
      <c r="Y186" t="n">
        <v>0.5</v>
      </c>
      <c r="Z186" t="n">
        <v>10</v>
      </c>
    </row>
    <row r="187">
      <c r="A187" t="n">
        <v>9</v>
      </c>
      <c r="B187" t="n">
        <v>80</v>
      </c>
      <c r="C187" t="inlineStr">
        <is>
          <t xml:space="preserve">CONCLUIDO	</t>
        </is>
      </c>
      <c r="D187" t="n">
        <v>6.8442</v>
      </c>
      <c r="E187" t="n">
        <v>14.61</v>
      </c>
      <c r="F187" t="n">
        <v>11.9</v>
      </c>
      <c r="G187" t="n">
        <v>59.5</v>
      </c>
      <c r="H187" t="n">
        <v>1.03</v>
      </c>
      <c r="I187" t="n">
        <v>12</v>
      </c>
      <c r="J187" t="n">
        <v>172.08</v>
      </c>
      <c r="K187" t="n">
        <v>50.28</v>
      </c>
      <c r="L187" t="n">
        <v>10</v>
      </c>
      <c r="M187" t="n">
        <v>10</v>
      </c>
      <c r="N187" t="n">
        <v>31.8</v>
      </c>
      <c r="O187" t="n">
        <v>21457.64</v>
      </c>
      <c r="P187" t="n">
        <v>140.3</v>
      </c>
      <c r="Q187" t="n">
        <v>194.63</v>
      </c>
      <c r="R187" t="n">
        <v>28.98</v>
      </c>
      <c r="S187" t="n">
        <v>17.82</v>
      </c>
      <c r="T187" t="n">
        <v>3393.29</v>
      </c>
      <c r="U187" t="n">
        <v>0.61</v>
      </c>
      <c r="V187" t="n">
        <v>0.76</v>
      </c>
      <c r="W187" t="n">
        <v>1.16</v>
      </c>
      <c r="X187" t="n">
        <v>0.21</v>
      </c>
      <c r="Y187" t="n">
        <v>0.5</v>
      </c>
      <c r="Z187" t="n">
        <v>10</v>
      </c>
    </row>
    <row r="188">
      <c r="A188" t="n">
        <v>10</v>
      </c>
      <c r="B188" t="n">
        <v>80</v>
      </c>
      <c r="C188" t="inlineStr">
        <is>
          <t xml:space="preserve">CONCLUIDO	</t>
        </is>
      </c>
      <c r="D188" t="n">
        <v>6.8656</v>
      </c>
      <c r="E188" t="n">
        <v>14.57</v>
      </c>
      <c r="F188" t="n">
        <v>11.89</v>
      </c>
      <c r="G188" t="n">
        <v>64.83</v>
      </c>
      <c r="H188" t="n">
        <v>1.12</v>
      </c>
      <c r="I188" t="n">
        <v>11</v>
      </c>
      <c r="J188" t="n">
        <v>173.55</v>
      </c>
      <c r="K188" t="n">
        <v>50.28</v>
      </c>
      <c r="L188" t="n">
        <v>11</v>
      </c>
      <c r="M188" t="n">
        <v>9</v>
      </c>
      <c r="N188" t="n">
        <v>32.27</v>
      </c>
      <c r="O188" t="n">
        <v>21638.31</v>
      </c>
      <c r="P188" t="n">
        <v>139.53</v>
      </c>
      <c r="Q188" t="n">
        <v>194.65</v>
      </c>
      <c r="R188" t="n">
        <v>28.49</v>
      </c>
      <c r="S188" t="n">
        <v>17.82</v>
      </c>
      <c r="T188" t="n">
        <v>3150.96</v>
      </c>
      <c r="U188" t="n">
        <v>0.63</v>
      </c>
      <c r="V188" t="n">
        <v>0.76</v>
      </c>
      <c r="W188" t="n">
        <v>1.16</v>
      </c>
      <c r="X188" t="n">
        <v>0.2</v>
      </c>
      <c r="Y188" t="n">
        <v>0.5</v>
      </c>
      <c r="Z188" t="n">
        <v>10</v>
      </c>
    </row>
    <row r="189">
      <c r="A189" t="n">
        <v>11</v>
      </c>
      <c r="B189" t="n">
        <v>80</v>
      </c>
      <c r="C189" t="inlineStr">
        <is>
          <t xml:space="preserve">CONCLUIDO	</t>
        </is>
      </c>
      <c r="D189" t="n">
        <v>6.8963</v>
      </c>
      <c r="E189" t="n">
        <v>14.5</v>
      </c>
      <c r="F189" t="n">
        <v>11.85</v>
      </c>
      <c r="G189" t="n">
        <v>71.12</v>
      </c>
      <c r="H189" t="n">
        <v>1.22</v>
      </c>
      <c r="I189" t="n">
        <v>10</v>
      </c>
      <c r="J189" t="n">
        <v>175.02</v>
      </c>
      <c r="K189" t="n">
        <v>50.28</v>
      </c>
      <c r="L189" t="n">
        <v>12</v>
      </c>
      <c r="M189" t="n">
        <v>8</v>
      </c>
      <c r="N189" t="n">
        <v>32.74</v>
      </c>
      <c r="O189" t="n">
        <v>21819.6</v>
      </c>
      <c r="P189" t="n">
        <v>139.07</v>
      </c>
      <c r="Q189" t="n">
        <v>194.64</v>
      </c>
      <c r="R189" t="n">
        <v>27.59</v>
      </c>
      <c r="S189" t="n">
        <v>17.82</v>
      </c>
      <c r="T189" t="n">
        <v>2709.14</v>
      </c>
      <c r="U189" t="n">
        <v>0.65</v>
      </c>
      <c r="V189" t="n">
        <v>0.77</v>
      </c>
      <c r="W189" t="n">
        <v>1.15</v>
      </c>
      <c r="X189" t="n">
        <v>0.17</v>
      </c>
      <c r="Y189" t="n">
        <v>0.5</v>
      </c>
      <c r="Z189" t="n">
        <v>10</v>
      </c>
    </row>
    <row r="190">
      <c r="A190" t="n">
        <v>12</v>
      </c>
      <c r="B190" t="n">
        <v>80</v>
      </c>
      <c r="C190" t="inlineStr">
        <is>
          <t xml:space="preserve">CONCLUIDO	</t>
        </is>
      </c>
      <c r="D190" t="n">
        <v>6.9126</v>
      </c>
      <c r="E190" t="n">
        <v>14.47</v>
      </c>
      <c r="F190" t="n">
        <v>11.85</v>
      </c>
      <c r="G190" t="n">
        <v>79.01000000000001</v>
      </c>
      <c r="H190" t="n">
        <v>1.31</v>
      </c>
      <c r="I190" t="n">
        <v>9</v>
      </c>
      <c r="J190" t="n">
        <v>176.49</v>
      </c>
      <c r="K190" t="n">
        <v>50.28</v>
      </c>
      <c r="L190" t="n">
        <v>13</v>
      </c>
      <c r="M190" t="n">
        <v>7</v>
      </c>
      <c r="N190" t="n">
        <v>33.21</v>
      </c>
      <c r="O190" t="n">
        <v>22001.54</v>
      </c>
      <c r="P190" t="n">
        <v>138.8</v>
      </c>
      <c r="Q190" t="n">
        <v>194.66</v>
      </c>
      <c r="R190" t="n">
        <v>27.46</v>
      </c>
      <c r="S190" t="n">
        <v>17.82</v>
      </c>
      <c r="T190" t="n">
        <v>2649.03</v>
      </c>
      <c r="U190" t="n">
        <v>0.65</v>
      </c>
      <c r="V190" t="n">
        <v>0.77</v>
      </c>
      <c r="W190" t="n">
        <v>1.15</v>
      </c>
      <c r="X190" t="n">
        <v>0.17</v>
      </c>
      <c r="Y190" t="n">
        <v>0.5</v>
      </c>
      <c r="Z190" t="n">
        <v>10</v>
      </c>
    </row>
    <row r="191">
      <c r="A191" t="n">
        <v>13</v>
      </c>
      <c r="B191" t="n">
        <v>80</v>
      </c>
      <c r="C191" t="inlineStr">
        <is>
          <t xml:space="preserve">CONCLUIDO	</t>
        </is>
      </c>
      <c r="D191" t="n">
        <v>6.914</v>
      </c>
      <c r="E191" t="n">
        <v>14.46</v>
      </c>
      <c r="F191" t="n">
        <v>11.85</v>
      </c>
      <c r="G191" t="n">
        <v>78.98999999999999</v>
      </c>
      <c r="H191" t="n">
        <v>1.4</v>
      </c>
      <c r="I191" t="n">
        <v>9</v>
      </c>
      <c r="J191" t="n">
        <v>177.97</v>
      </c>
      <c r="K191" t="n">
        <v>50.28</v>
      </c>
      <c r="L191" t="n">
        <v>14</v>
      </c>
      <c r="M191" t="n">
        <v>7</v>
      </c>
      <c r="N191" t="n">
        <v>33.69</v>
      </c>
      <c r="O191" t="n">
        <v>22184.13</v>
      </c>
      <c r="P191" t="n">
        <v>137.42</v>
      </c>
      <c r="Q191" t="n">
        <v>194.63</v>
      </c>
      <c r="R191" t="n">
        <v>27.44</v>
      </c>
      <c r="S191" t="n">
        <v>17.82</v>
      </c>
      <c r="T191" t="n">
        <v>2637.03</v>
      </c>
      <c r="U191" t="n">
        <v>0.65</v>
      </c>
      <c r="V191" t="n">
        <v>0.77</v>
      </c>
      <c r="W191" t="n">
        <v>1.15</v>
      </c>
      <c r="X191" t="n">
        <v>0.16</v>
      </c>
      <c r="Y191" t="n">
        <v>0.5</v>
      </c>
      <c r="Z191" t="n">
        <v>10</v>
      </c>
    </row>
    <row r="192">
      <c r="A192" t="n">
        <v>14</v>
      </c>
      <c r="B192" t="n">
        <v>80</v>
      </c>
      <c r="C192" t="inlineStr">
        <is>
          <t xml:space="preserve">CONCLUIDO	</t>
        </is>
      </c>
      <c r="D192" t="n">
        <v>6.9398</v>
      </c>
      <c r="E192" t="n">
        <v>14.41</v>
      </c>
      <c r="F192" t="n">
        <v>11.83</v>
      </c>
      <c r="G192" t="n">
        <v>88.70999999999999</v>
      </c>
      <c r="H192" t="n">
        <v>1.48</v>
      </c>
      <c r="I192" t="n">
        <v>8</v>
      </c>
      <c r="J192" t="n">
        <v>179.46</v>
      </c>
      <c r="K192" t="n">
        <v>50.28</v>
      </c>
      <c r="L192" t="n">
        <v>15</v>
      </c>
      <c r="M192" t="n">
        <v>6</v>
      </c>
      <c r="N192" t="n">
        <v>34.18</v>
      </c>
      <c r="O192" t="n">
        <v>22367.38</v>
      </c>
      <c r="P192" t="n">
        <v>136.52</v>
      </c>
      <c r="Q192" t="n">
        <v>194.63</v>
      </c>
      <c r="R192" t="n">
        <v>26.82</v>
      </c>
      <c r="S192" t="n">
        <v>17.82</v>
      </c>
      <c r="T192" t="n">
        <v>2331.56</v>
      </c>
      <c r="U192" t="n">
        <v>0.66</v>
      </c>
      <c r="V192" t="n">
        <v>0.77</v>
      </c>
      <c r="W192" t="n">
        <v>1.15</v>
      </c>
      <c r="X192" t="n">
        <v>0.14</v>
      </c>
      <c r="Y192" t="n">
        <v>0.5</v>
      </c>
      <c r="Z192" t="n">
        <v>10</v>
      </c>
    </row>
    <row r="193">
      <c r="A193" t="n">
        <v>15</v>
      </c>
      <c r="B193" t="n">
        <v>80</v>
      </c>
      <c r="C193" t="inlineStr">
        <is>
          <t xml:space="preserve">CONCLUIDO	</t>
        </is>
      </c>
      <c r="D193" t="n">
        <v>6.9428</v>
      </c>
      <c r="E193" t="n">
        <v>14.4</v>
      </c>
      <c r="F193" t="n">
        <v>11.82</v>
      </c>
      <c r="G193" t="n">
        <v>88.66</v>
      </c>
      <c r="H193" t="n">
        <v>1.57</v>
      </c>
      <c r="I193" t="n">
        <v>8</v>
      </c>
      <c r="J193" t="n">
        <v>180.95</v>
      </c>
      <c r="K193" t="n">
        <v>50.28</v>
      </c>
      <c r="L193" t="n">
        <v>16</v>
      </c>
      <c r="M193" t="n">
        <v>6</v>
      </c>
      <c r="N193" t="n">
        <v>34.67</v>
      </c>
      <c r="O193" t="n">
        <v>22551.28</v>
      </c>
      <c r="P193" t="n">
        <v>135.69</v>
      </c>
      <c r="Q193" t="n">
        <v>194.64</v>
      </c>
      <c r="R193" t="n">
        <v>26.61</v>
      </c>
      <c r="S193" t="n">
        <v>17.82</v>
      </c>
      <c r="T193" t="n">
        <v>2227.11</v>
      </c>
      <c r="U193" t="n">
        <v>0.67</v>
      </c>
      <c r="V193" t="n">
        <v>0.77</v>
      </c>
      <c r="W193" t="n">
        <v>1.15</v>
      </c>
      <c r="X193" t="n">
        <v>0.13</v>
      </c>
      <c r="Y193" t="n">
        <v>0.5</v>
      </c>
      <c r="Z193" t="n">
        <v>10</v>
      </c>
    </row>
    <row r="194">
      <c r="A194" t="n">
        <v>16</v>
      </c>
      <c r="B194" t="n">
        <v>80</v>
      </c>
      <c r="C194" t="inlineStr">
        <is>
          <t xml:space="preserve">CONCLUIDO	</t>
        </is>
      </c>
      <c r="D194" t="n">
        <v>6.9686</v>
      </c>
      <c r="E194" t="n">
        <v>14.35</v>
      </c>
      <c r="F194" t="n">
        <v>11.8</v>
      </c>
      <c r="G194" t="n">
        <v>101.14</v>
      </c>
      <c r="H194" t="n">
        <v>1.65</v>
      </c>
      <c r="I194" t="n">
        <v>7</v>
      </c>
      <c r="J194" t="n">
        <v>182.45</v>
      </c>
      <c r="K194" t="n">
        <v>50.28</v>
      </c>
      <c r="L194" t="n">
        <v>17</v>
      </c>
      <c r="M194" t="n">
        <v>5</v>
      </c>
      <c r="N194" t="n">
        <v>35.17</v>
      </c>
      <c r="O194" t="n">
        <v>22735.98</v>
      </c>
      <c r="P194" t="n">
        <v>136.03</v>
      </c>
      <c r="Q194" t="n">
        <v>194.63</v>
      </c>
      <c r="R194" t="n">
        <v>25.85</v>
      </c>
      <c r="S194" t="n">
        <v>17.82</v>
      </c>
      <c r="T194" t="n">
        <v>1852.74</v>
      </c>
      <c r="U194" t="n">
        <v>0.6899999999999999</v>
      </c>
      <c r="V194" t="n">
        <v>0.77</v>
      </c>
      <c r="W194" t="n">
        <v>1.15</v>
      </c>
      <c r="X194" t="n">
        <v>0.11</v>
      </c>
      <c r="Y194" t="n">
        <v>0.5</v>
      </c>
      <c r="Z194" t="n">
        <v>10</v>
      </c>
    </row>
    <row r="195">
      <c r="A195" t="n">
        <v>17</v>
      </c>
      <c r="B195" t="n">
        <v>80</v>
      </c>
      <c r="C195" t="inlineStr">
        <is>
          <t xml:space="preserve">CONCLUIDO	</t>
        </is>
      </c>
      <c r="D195" t="n">
        <v>6.9653</v>
      </c>
      <c r="E195" t="n">
        <v>14.36</v>
      </c>
      <c r="F195" t="n">
        <v>11.81</v>
      </c>
      <c r="G195" t="n">
        <v>101.2</v>
      </c>
      <c r="H195" t="n">
        <v>1.74</v>
      </c>
      <c r="I195" t="n">
        <v>7</v>
      </c>
      <c r="J195" t="n">
        <v>183.95</v>
      </c>
      <c r="K195" t="n">
        <v>50.28</v>
      </c>
      <c r="L195" t="n">
        <v>18</v>
      </c>
      <c r="M195" t="n">
        <v>5</v>
      </c>
      <c r="N195" t="n">
        <v>35.67</v>
      </c>
      <c r="O195" t="n">
        <v>22921.24</v>
      </c>
      <c r="P195" t="n">
        <v>135.25</v>
      </c>
      <c r="Q195" t="n">
        <v>194.63</v>
      </c>
      <c r="R195" t="n">
        <v>26.22</v>
      </c>
      <c r="S195" t="n">
        <v>17.82</v>
      </c>
      <c r="T195" t="n">
        <v>2039.62</v>
      </c>
      <c r="U195" t="n">
        <v>0.68</v>
      </c>
      <c r="V195" t="n">
        <v>0.77</v>
      </c>
      <c r="W195" t="n">
        <v>1.15</v>
      </c>
      <c r="X195" t="n">
        <v>0.12</v>
      </c>
      <c r="Y195" t="n">
        <v>0.5</v>
      </c>
      <c r="Z195" t="n">
        <v>10</v>
      </c>
    </row>
    <row r="196">
      <c r="A196" t="n">
        <v>18</v>
      </c>
      <c r="B196" t="n">
        <v>80</v>
      </c>
      <c r="C196" t="inlineStr">
        <is>
          <t xml:space="preserve">CONCLUIDO	</t>
        </is>
      </c>
      <c r="D196" t="n">
        <v>6.9684</v>
      </c>
      <c r="E196" t="n">
        <v>14.35</v>
      </c>
      <c r="F196" t="n">
        <v>11.8</v>
      </c>
      <c r="G196" t="n">
        <v>101.15</v>
      </c>
      <c r="H196" t="n">
        <v>1.82</v>
      </c>
      <c r="I196" t="n">
        <v>7</v>
      </c>
      <c r="J196" t="n">
        <v>185.46</v>
      </c>
      <c r="K196" t="n">
        <v>50.28</v>
      </c>
      <c r="L196" t="n">
        <v>19</v>
      </c>
      <c r="M196" t="n">
        <v>5</v>
      </c>
      <c r="N196" t="n">
        <v>36.18</v>
      </c>
      <c r="O196" t="n">
        <v>23107.19</v>
      </c>
      <c r="P196" t="n">
        <v>133.84</v>
      </c>
      <c r="Q196" t="n">
        <v>194.64</v>
      </c>
      <c r="R196" t="n">
        <v>26</v>
      </c>
      <c r="S196" t="n">
        <v>17.82</v>
      </c>
      <c r="T196" t="n">
        <v>1926.05</v>
      </c>
      <c r="U196" t="n">
        <v>0.6899999999999999</v>
      </c>
      <c r="V196" t="n">
        <v>0.77</v>
      </c>
      <c r="W196" t="n">
        <v>1.15</v>
      </c>
      <c r="X196" t="n">
        <v>0.11</v>
      </c>
      <c r="Y196" t="n">
        <v>0.5</v>
      </c>
      <c r="Z196" t="n">
        <v>10</v>
      </c>
    </row>
    <row r="197">
      <c r="A197" t="n">
        <v>19</v>
      </c>
      <c r="B197" t="n">
        <v>80</v>
      </c>
      <c r="C197" t="inlineStr">
        <is>
          <t xml:space="preserve">CONCLUIDO	</t>
        </is>
      </c>
      <c r="D197" t="n">
        <v>6.993</v>
      </c>
      <c r="E197" t="n">
        <v>14.3</v>
      </c>
      <c r="F197" t="n">
        <v>11.78</v>
      </c>
      <c r="G197" t="n">
        <v>117.82</v>
      </c>
      <c r="H197" t="n">
        <v>1.9</v>
      </c>
      <c r="I197" t="n">
        <v>6</v>
      </c>
      <c r="J197" t="n">
        <v>186.97</v>
      </c>
      <c r="K197" t="n">
        <v>50.28</v>
      </c>
      <c r="L197" t="n">
        <v>20</v>
      </c>
      <c r="M197" t="n">
        <v>4</v>
      </c>
      <c r="N197" t="n">
        <v>36.69</v>
      </c>
      <c r="O197" t="n">
        <v>23293.82</v>
      </c>
      <c r="P197" t="n">
        <v>133.68</v>
      </c>
      <c r="Q197" t="n">
        <v>194.63</v>
      </c>
      <c r="R197" t="n">
        <v>25.33</v>
      </c>
      <c r="S197" t="n">
        <v>17.82</v>
      </c>
      <c r="T197" t="n">
        <v>1596.12</v>
      </c>
      <c r="U197" t="n">
        <v>0.7</v>
      </c>
      <c r="V197" t="n">
        <v>0.77</v>
      </c>
      <c r="W197" t="n">
        <v>1.15</v>
      </c>
      <c r="X197" t="n">
        <v>0.1</v>
      </c>
      <c r="Y197" t="n">
        <v>0.5</v>
      </c>
      <c r="Z197" t="n">
        <v>10</v>
      </c>
    </row>
    <row r="198">
      <c r="A198" t="n">
        <v>20</v>
      </c>
      <c r="B198" t="n">
        <v>80</v>
      </c>
      <c r="C198" t="inlineStr">
        <is>
          <t xml:space="preserve">CONCLUIDO	</t>
        </is>
      </c>
      <c r="D198" t="n">
        <v>6.9959</v>
      </c>
      <c r="E198" t="n">
        <v>14.29</v>
      </c>
      <c r="F198" t="n">
        <v>11.78</v>
      </c>
      <c r="G198" t="n">
        <v>117.76</v>
      </c>
      <c r="H198" t="n">
        <v>1.98</v>
      </c>
      <c r="I198" t="n">
        <v>6</v>
      </c>
      <c r="J198" t="n">
        <v>188.49</v>
      </c>
      <c r="K198" t="n">
        <v>50.28</v>
      </c>
      <c r="L198" t="n">
        <v>21</v>
      </c>
      <c r="M198" t="n">
        <v>4</v>
      </c>
      <c r="N198" t="n">
        <v>37.21</v>
      </c>
      <c r="O198" t="n">
        <v>23481.16</v>
      </c>
      <c r="P198" t="n">
        <v>133.47</v>
      </c>
      <c r="Q198" t="n">
        <v>194.63</v>
      </c>
      <c r="R198" t="n">
        <v>25.19</v>
      </c>
      <c r="S198" t="n">
        <v>17.82</v>
      </c>
      <c r="T198" t="n">
        <v>1529.08</v>
      </c>
      <c r="U198" t="n">
        <v>0.71</v>
      </c>
      <c r="V198" t="n">
        <v>0.77</v>
      </c>
      <c r="W198" t="n">
        <v>1.14</v>
      </c>
      <c r="X198" t="n">
        <v>0.09</v>
      </c>
      <c r="Y198" t="n">
        <v>0.5</v>
      </c>
      <c r="Z198" t="n">
        <v>10</v>
      </c>
    </row>
    <row r="199">
      <c r="A199" t="n">
        <v>21</v>
      </c>
      <c r="B199" t="n">
        <v>80</v>
      </c>
      <c r="C199" t="inlineStr">
        <is>
          <t xml:space="preserve">CONCLUIDO	</t>
        </is>
      </c>
      <c r="D199" t="n">
        <v>6.9925</v>
      </c>
      <c r="E199" t="n">
        <v>14.3</v>
      </c>
      <c r="F199" t="n">
        <v>11.78</v>
      </c>
      <c r="G199" t="n">
        <v>117.83</v>
      </c>
      <c r="H199" t="n">
        <v>2.05</v>
      </c>
      <c r="I199" t="n">
        <v>6</v>
      </c>
      <c r="J199" t="n">
        <v>190.01</v>
      </c>
      <c r="K199" t="n">
        <v>50.28</v>
      </c>
      <c r="L199" t="n">
        <v>22</v>
      </c>
      <c r="M199" t="n">
        <v>4</v>
      </c>
      <c r="N199" t="n">
        <v>37.74</v>
      </c>
      <c r="O199" t="n">
        <v>23669.2</v>
      </c>
      <c r="P199" t="n">
        <v>132.76</v>
      </c>
      <c r="Q199" t="n">
        <v>194.63</v>
      </c>
      <c r="R199" t="n">
        <v>25.46</v>
      </c>
      <c r="S199" t="n">
        <v>17.82</v>
      </c>
      <c r="T199" t="n">
        <v>1662.16</v>
      </c>
      <c r="U199" t="n">
        <v>0.7</v>
      </c>
      <c r="V199" t="n">
        <v>0.77</v>
      </c>
      <c r="W199" t="n">
        <v>1.14</v>
      </c>
      <c r="X199" t="n">
        <v>0.1</v>
      </c>
      <c r="Y199" t="n">
        <v>0.5</v>
      </c>
      <c r="Z199" t="n">
        <v>10</v>
      </c>
    </row>
    <row r="200">
      <c r="A200" t="n">
        <v>22</v>
      </c>
      <c r="B200" t="n">
        <v>80</v>
      </c>
      <c r="C200" t="inlineStr">
        <is>
          <t xml:space="preserve">CONCLUIDO	</t>
        </is>
      </c>
      <c r="D200" t="n">
        <v>6.9895</v>
      </c>
      <c r="E200" t="n">
        <v>14.31</v>
      </c>
      <c r="F200" t="n">
        <v>11.79</v>
      </c>
      <c r="G200" t="n">
        <v>117.89</v>
      </c>
      <c r="H200" t="n">
        <v>2.13</v>
      </c>
      <c r="I200" t="n">
        <v>6</v>
      </c>
      <c r="J200" t="n">
        <v>191.55</v>
      </c>
      <c r="K200" t="n">
        <v>50.28</v>
      </c>
      <c r="L200" t="n">
        <v>23</v>
      </c>
      <c r="M200" t="n">
        <v>4</v>
      </c>
      <c r="N200" t="n">
        <v>38.27</v>
      </c>
      <c r="O200" t="n">
        <v>23857.96</v>
      </c>
      <c r="P200" t="n">
        <v>131.82</v>
      </c>
      <c r="Q200" t="n">
        <v>194.63</v>
      </c>
      <c r="R200" t="n">
        <v>25.67</v>
      </c>
      <c r="S200" t="n">
        <v>17.82</v>
      </c>
      <c r="T200" t="n">
        <v>1765.6</v>
      </c>
      <c r="U200" t="n">
        <v>0.6899999999999999</v>
      </c>
      <c r="V200" t="n">
        <v>0.77</v>
      </c>
      <c r="W200" t="n">
        <v>1.15</v>
      </c>
      <c r="X200" t="n">
        <v>0.1</v>
      </c>
      <c r="Y200" t="n">
        <v>0.5</v>
      </c>
      <c r="Z200" t="n">
        <v>10</v>
      </c>
    </row>
    <row r="201">
      <c r="A201" t="n">
        <v>23</v>
      </c>
      <c r="B201" t="n">
        <v>80</v>
      </c>
      <c r="C201" t="inlineStr">
        <is>
          <t xml:space="preserve">CONCLUIDO	</t>
        </is>
      </c>
      <c r="D201" t="n">
        <v>7.0134</v>
      </c>
      <c r="E201" t="n">
        <v>14.26</v>
      </c>
      <c r="F201" t="n">
        <v>11.77</v>
      </c>
      <c r="G201" t="n">
        <v>141.27</v>
      </c>
      <c r="H201" t="n">
        <v>2.21</v>
      </c>
      <c r="I201" t="n">
        <v>5</v>
      </c>
      <c r="J201" t="n">
        <v>193.08</v>
      </c>
      <c r="K201" t="n">
        <v>50.28</v>
      </c>
      <c r="L201" t="n">
        <v>24</v>
      </c>
      <c r="M201" t="n">
        <v>3</v>
      </c>
      <c r="N201" t="n">
        <v>38.8</v>
      </c>
      <c r="O201" t="n">
        <v>24047.45</v>
      </c>
      <c r="P201" t="n">
        <v>131.41</v>
      </c>
      <c r="Q201" t="n">
        <v>194.64</v>
      </c>
      <c r="R201" t="n">
        <v>25.15</v>
      </c>
      <c r="S201" t="n">
        <v>17.82</v>
      </c>
      <c r="T201" t="n">
        <v>1510.61</v>
      </c>
      <c r="U201" t="n">
        <v>0.71</v>
      </c>
      <c r="V201" t="n">
        <v>0.77</v>
      </c>
      <c r="W201" t="n">
        <v>1.14</v>
      </c>
      <c r="X201" t="n">
        <v>0.09</v>
      </c>
      <c r="Y201" t="n">
        <v>0.5</v>
      </c>
      <c r="Z201" t="n">
        <v>10</v>
      </c>
    </row>
    <row r="202">
      <c r="A202" t="n">
        <v>24</v>
      </c>
      <c r="B202" t="n">
        <v>80</v>
      </c>
      <c r="C202" t="inlineStr">
        <is>
          <t xml:space="preserve">CONCLUIDO	</t>
        </is>
      </c>
      <c r="D202" t="n">
        <v>7.016</v>
      </c>
      <c r="E202" t="n">
        <v>14.25</v>
      </c>
      <c r="F202" t="n">
        <v>11.77</v>
      </c>
      <c r="G202" t="n">
        <v>141.21</v>
      </c>
      <c r="H202" t="n">
        <v>2.28</v>
      </c>
      <c r="I202" t="n">
        <v>5</v>
      </c>
      <c r="J202" t="n">
        <v>194.62</v>
      </c>
      <c r="K202" t="n">
        <v>50.28</v>
      </c>
      <c r="L202" t="n">
        <v>25</v>
      </c>
      <c r="M202" t="n">
        <v>3</v>
      </c>
      <c r="N202" t="n">
        <v>39.34</v>
      </c>
      <c r="O202" t="n">
        <v>24237.67</v>
      </c>
      <c r="P202" t="n">
        <v>131.69</v>
      </c>
      <c r="Q202" t="n">
        <v>194.63</v>
      </c>
      <c r="R202" t="n">
        <v>25.03</v>
      </c>
      <c r="S202" t="n">
        <v>17.82</v>
      </c>
      <c r="T202" t="n">
        <v>1454.45</v>
      </c>
      <c r="U202" t="n">
        <v>0.71</v>
      </c>
      <c r="V202" t="n">
        <v>0.77</v>
      </c>
      <c r="W202" t="n">
        <v>1.14</v>
      </c>
      <c r="X202" t="n">
        <v>0.08</v>
      </c>
      <c r="Y202" t="n">
        <v>0.5</v>
      </c>
      <c r="Z202" t="n">
        <v>10</v>
      </c>
    </row>
    <row r="203">
      <c r="A203" t="n">
        <v>25</v>
      </c>
      <c r="B203" t="n">
        <v>80</v>
      </c>
      <c r="C203" t="inlineStr">
        <is>
          <t xml:space="preserve">CONCLUIDO	</t>
        </is>
      </c>
      <c r="D203" t="n">
        <v>7.0155</v>
      </c>
      <c r="E203" t="n">
        <v>14.25</v>
      </c>
      <c r="F203" t="n">
        <v>11.77</v>
      </c>
      <c r="G203" t="n">
        <v>141.22</v>
      </c>
      <c r="H203" t="n">
        <v>2.35</v>
      </c>
      <c r="I203" t="n">
        <v>5</v>
      </c>
      <c r="J203" t="n">
        <v>196.17</v>
      </c>
      <c r="K203" t="n">
        <v>50.28</v>
      </c>
      <c r="L203" t="n">
        <v>26</v>
      </c>
      <c r="M203" t="n">
        <v>3</v>
      </c>
      <c r="N203" t="n">
        <v>39.89</v>
      </c>
      <c r="O203" t="n">
        <v>24428.62</v>
      </c>
      <c r="P203" t="n">
        <v>131.33</v>
      </c>
      <c r="Q203" t="n">
        <v>194.63</v>
      </c>
      <c r="R203" t="n">
        <v>25.02</v>
      </c>
      <c r="S203" t="n">
        <v>17.82</v>
      </c>
      <c r="T203" t="n">
        <v>1449.38</v>
      </c>
      <c r="U203" t="n">
        <v>0.71</v>
      </c>
      <c r="V203" t="n">
        <v>0.77</v>
      </c>
      <c r="W203" t="n">
        <v>1.14</v>
      </c>
      <c r="X203" t="n">
        <v>0.08</v>
      </c>
      <c r="Y203" t="n">
        <v>0.5</v>
      </c>
      <c r="Z203" t="n">
        <v>10</v>
      </c>
    </row>
    <row r="204">
      <c r="A204" t="n">
        <v>26</v>
      </c>
      <c r="B204" t="n">
        <v>80</v>
      </c>
      <c r="C204" t="inlineStr">
        <is>
          <t xml:space="preserve">CONCLUIDO	</t>
        </is>
      </c>
      <c r="D204" t="n">
        <v>7.021</v>
      </c>
      <c r="E204" t="n">
        <v>14.24</v>
      </c>
      <c r="F204" t="n">
        <v>11.76</v>
      </c>
      <c r="G204" t="n">
        <v>141.09</v>
      </c>
      <c r="H204" t="n">
        <v>2.42</v>
      </c>
      <c r="I204" t="n">
        <v>5</v>
      </c>
      <c r="J204" t="n">
        <v>197.73</v>
      </c>
      <c r="K204" t="n">
        <v>50.28</v>
      </c>
      <c r="L204" t="n">
        <v>27</v>
      </c>
      <c r="M204" t="n">
        <v>3</v>
      </c>
      <c r="N204" t="n">
        <v>40.45</v>
      </c>
      <c r="O204" t="n">
        <v>24620.33</v>
      </c>
      <c r="P204" t="n">
        <v>130.09</v>
      </c>
      <c r="Q204" t="n">
        <v>194.63</v>
      </c>
      <c r="R204" t="n">
        <v>24.65</v>
      </c>
      <c r="S204" t="n">
        <v>17.82</v>
      </c>
      <c r="T204" t="n">
        <v>1261.26</v>
      </c>
      <c r="U204" t="n">
        <v>0.72</v>
      </c>
      <c r="V204" t="n">
        <v>0.77</v>
      </c>
      <c r="W204" t="n">
        <v>1.14</v>
      </c>
      <c r="X204" t="n">
        <v>0.07000000000000001</v>
      </c>
      <c r="Y204" t="n">
        <v>0.5</v>
      </c>
      <c r="Z204" t="n">
        <v>10</v>
      </c>
    </row>
    <row r="205">
      <c r="A205" t="n">
        <v>27</v>
      </c>
      <c r="B205" t="n">
        <v>80</v>
      </c>
      <c r="C205" t="inlineStr">
        <is>
          <t xml:space="preserve">CONCLUIDO	</t>
        </is>
      </c>
      <c r="D205" t="n">
        <v>7.0192</v>
      </c>
      <c r="E205" t="n">
        <v>14.25</v>
      </c>
      <c r="F205" t="n">
        <v>11.76</v>
      </c>
      <c r="G205" t="n">
        <v>141.13</v>
      </c>
      <c r="H205" t="n">
        <v>2.49</v>
      </c>
      <c r="I205" t="n">
        <v>5</v>
      </c>
      <c r="J205" t="n">
        <v>199.29</v>
      </c>
      <c r="K205" t="n">
        <v>50.28</v>
      </c>
      <c r="L205" t="n">
        <v>28</v>
      </c>
      <c r="M205" t="n">
        <v>3</v>
      </c>
      <c r="N205" t="n">
        <v>41.01</v>
      </c>
      <c r="O205" t="n">
        <v>24812.8</v>
      </c>
      <c r="P205" t="n">
        <v>128.06</v>
      </c>
      <c r="Q205" t="n">
        <v>194.63</v>
      </c>
      <c r="R205" t="n">
        <v>24.72</v>
      </c>
      <c r="S205" t="n">
        <v>17.82</v>
      </c>
      <c r="T205" t="n">
        <v>1298.95</v>
      </c>
      <c r="U205" t="n">
        <v>0.72</v>
      </c>
      <c r="V205" t="n">
        <v>0.77</v>
      </c>
      <c r="W205" t="n">
        <v>1.14</v>
      </c>
      <c r="X205" t="n">
        <v>0.07000000000000001</v>
      </c>
      <c r="Y205" t="n">
        <v>0.5</v>
      </c>
      <c r="Z205" t="n">
        <v>10</v>
      </c>
    </row>
    <row r="206">
      <c r="A206" t="n">
        <v>28</v>
      </c>
      <c r="B206" t="n">
        <v>80</v>
      </c>
      <c r="C206" t="inlineStr">
        <is>
          <t xml:space="preserve">CONCLUIDO	</t>
        </is>
      </c>
      <c r="D206" t="n">
        <v>7.0169</v>
      </c>
      <c r="E206" t="n">
        <v>14.25</v>
      </c>
      <c r="F206" t="n">
        <v>11.77</v>
      </c>
      <c r="G206" t="n">
        <v>141.19</v>
      </c>
      <c r="H206" t="n">
        <v>2.56</v>
      </c>
      <c r="I206" t="n">
        <v>5</v>
      </c>
      <c r="J206" t="n">
        <v>200.85</v>
      </c>
      <c r="K206" t="n">
        <v>50.28</v>
      </c>
      <c r="L206" t="n">
        <v>29</v>
      </c>
      <c r="M206" t="n">
        <v>3</v>
      </c>
      <c r="N206" t="n">
        <v>41.57</v>
      </c>
      <c r="O206" t="n">
        <v>25006.03</v>
      </c>
      <c r="P206" t="n">
        <v>127.51</v>
      </c>
      <c r="Q206" t="n">
        <v>194.63</v>
      </c>
      <c r="R206" t="n">
        <v>24.95</v>
      </c>
      <c r="S206" t="n">
        <v>17.82</v>
      </c>
      <c r="T206" t="n">
        <v>1410.98</v>
      </c>
      <c r="U206" t="n">
        <v>0.71</v>
      </c>
      <c r="V206" t="n">
        <v>0.77</v>
      </c>
      <c r="W206" t="n">
        <v>1.14</v>
      </c>
      <c r="X206" t="n">
        <v>0.08</v>
      </c>
      <c r="Y206" t="n">
        <v>0.5</v>
      </c>
      <c r="Z206" t="n">
        <v>10</v>
      </c>
    </row>
    <row r="207">
      <c r="A207" t="n">
        <v>29</v>
      </c>
      <c r="B207" t="n">
        <v>80</v>
      </c>
      <c r="C207" t="inlineStr">
        <is>
          <t xml:space="preserve">CONCLUIDO	</t>
        </is>
      </c>
      <c r="D207" t="n">
        <v>7.046</v>
      </c>
      <c r="E207" t="n">
        <v>14.19</v>
      </c>
      <c r="F207" t="n">
        <v>11.74</v>
      </c>
      <c r="G207" t="n">
        <v>176.09</v>
      </c>
      <c r="H207" t="n">
        <v>2.63</v>
      </c>
      <c r="I207" t="n">
        <v>4</v>
      </c>
      <c r="J207" t="n">
        <v>202.43</v>
      </c>
      <c r="K207" t="n">
        <v>50.28</v>
      </c>
      <c r="L207" t="n">
        <v>30</v>
      </c>
      <c r="M207" t="n">
        <v>2</v>
      </c>
      <c r="N207" t="n">
        <v>42.15</v>
      </c>
      <c r="O207" t="n">
        <v>25200.04</v>
      </c>
      <c r="P207" t="n">
        <v>125.2</v>
      </c>
      <c r="Q207" t="n">
        <v>194.64</v>
      </c>
      <c r="R207" t="n">
        <v>24</v>
      </c>
      <c r="S207" t="n">
        <v>17.82</v>
      </c>
      <c r="T207" t="n">
        <v>942.38</v>
      </c>
      <c r="U207" t="n">
        <v>0.74</v>
      </c>
      <c r="V207" t="n">
        <v>0.77</v>
      </c>
      <c r="W207" t="n">
        <v>1.14</v>
      </c>
      <c r="X207" t="n">
        <v>0.05</v>
      </c>
      <c r="Y207" t="n">
        <v>0.5</v>
      </c>
      <c r="Z207" t="n">
        <v>10</v>
      </c>
    </row>
    <row r="208">
      <c r="A208" t="n">
        <v>30</v>
      </c>
      <c r="B208" t="n">
        <v>80</v>
      </c>
      <c r="C208" t="inlineStr">
        <is>
          <t xml:space="preserve">CONCLUIDO	</t>
        </is>
      </c>
      <c r="D208" t="n">
        <v>7.0435</v>
      </c>
      <c r="E208" t="n">
        <v>14.2</v>
      </c>
      <c r="F208" t="n">
        <v>11.74</v>
      </c>
      <c r="G208" t="n">
        <v>176.16</v>
      </c>
      <c r="H208" t="n">
        <v>2.7</v>
      </c>
      <c r="I208" t="n">
        <v>4</v>
      </c>
      <c r="J208" t="n">
        <v>204.01</v>
      </c>
      <c r="K208" t="n">
        <v>50.28</v>
      </c>
      <c r="L208" t="n">
        <v>31</v>
      </c>
      <c r="M208" t="n">
        <v>2</v>
      </c>
      <c r="N208" t="n">
        <v>42.73</v>
      </c>
      <c r="O208" t="n">
        <v>25394.96</v>
      </c>
      <c r="P208" t="n">
        <v>126.05</v>
      </c>
      <c r="Q208" t="n">
        <v>194.63</v>
      </c>
      <c r="R208" t="n">
        <v>24.21</v>
      </c>
      <c r="S208" t="n">
        <v>17.82</v>
      </c>
      <c r="T208" t="n">
        <v>1047.21</v>
      </c>
      <c r="U208" t="n">
        <v>0.74</v>
      </c>
      <c r="V208" t="n">
        <v>0.77</v>
      </c>
      <c r="W208" t="n">
        <v>1.14</v>
      </c>
      <c r="X208" t="n">
        <v>0.06</v>
      </c>
      <c r="Y208" t="n">
        <v>0.5</v>
      </c>
      <c r="Z208" t="n">
        <v>10</v>
      </c>
    </row>
    <row r="209">
      <c r="A209" t="n">
        <v>31</v>
      </c>
      <c r="B209" t="n">
        <v>80</v>
      </c>
      <c r="C209" t="inlineStr">
        <is>
          <t xml:space="preserve">CONCLUIDO	</t>
        </is>
      </c>
      <c r="D209" t="n">
        <v>7.0443</v>
      </c>
      <c r="E209" t="n">
        <v>14.2</v>
      </c>
      <c r="F209" t="n">
        <v>11.74</v>
      </c>
      <c r="G209" t="n">
        <v>176.14</v>
      </c>
      <c r="H209" t="n">
        <v>2.76</v>
      </c>
      <c r="I209" t="n">
        <v>4</v>
      </c>
      <c r="J209" t="n">
        <v>205.59</v>
      </c>
      <c r="K209" t="n">
        <v>50.28</v>
      </c>
      <c r="L209" t="n">
        <v>32</v>
      </c>
      <c r="M209" t="n">
        <v>2</v>
      </c>
      <c r="N209" t="n">
        <v>43.31</v>
      </c>
      <c r="O209" t="n">
        <v>25590.57</v>
      </c>
      <c r="P209" t="n">
        <v>126.76</v>
      </c>
      <c r="Q209" t="n">
        <v>194.63</v>
      </c>
      <c r="R209" t="n">
        <v>24.16</v>
      </c>
      <c r="S209" t="n">
        <v>17.82</v>
      </c>
      <c r="T209" t="n">
        <v>1022.14</v>
      </c>
      <c r="U209" t="n">
        <v>0.74</v>
      </c>
      <c r="V209" t="n">
        <v>0.77</v>
      </c>
      <c r="W209" t="n">
        <v>1.14</v>
      </c>
      <c r="X209" t="n">
        <v>0.06</v>
      </c>
      <c r="Y209" t="n">
        <v>0.5</v>
      </c>
      <c r="Z209" t="n">
        <v>10</v>
      </c>
    </row>
    <row r="210">
      <c r="A210" t="n">
        <v>32</v>
      </c>
      <c r="B210" t="n">
        <v>80</v>
      </c>
      <c r="C210" t="inlineStr">
        <is>
          <t xml:space="preserve">CONCLUIDO	</t>
        </is>
      </c>
      <c r="D210" t="n">
        <v>7.0449</v>
      </c>
      <c r="E210" t="n">
        <v>14.19</v>
      </c>
      <c r="F210" t="n">
        <v>11.74</v>
      </c>
      <c r="G210" t="n">
        <v>176.12</v>
      </c>
      <c r="H210" t="n">
        <v>2.83</v>
      </c>
      <c r="I210" t="n">
        <v>4</v>
      </c>
      <c r="J210" t="n">
        <v>207.19</v>
      </c>
      <c r="K210" t="n">
        <v>50.28</v>
      </c>
      <c r="L210" t="n">
        <v>33</v>
      </c>
      <c r="M210" t="n">
        <v>2</v>
      </c>
      <c r="N210" t="n">
        <v>43.91</v>
      </c>
      <c r="O210" t="n">
        <v>25786.97</v>
      </c>
      <c r="P210" t="n">
        <v>126.8</v>
      </c>
      <c r="Q210" t="n">
        <v>194.63</v>
      </c>
      <c r="R210" t="n">
        <v>24.12</v>
      </c>
      <c r="S210" t="n">
        <v>17.82</v>
      </c>
      <c r="T210" t="n">
        <v>1004.49</v>
      </c>
      <c r="U210" t="n">
        <v>0.74</v>
      </c>
      <c r="V210" t="n">
        <v>0.77</v>
      </c>
      <c r="W210" t="n">
        <v>1.14</v>
      </c>
      <c r="X210" t="n">
        <v>0.06</v>
      </c>
      <c r="Y210" t="n">
        <v>0.5</v>
      </c>
      <c r="Z210" t="n">
        <v>10</v>
      </c>
    </row>
    <row r="211">
      <c r="A211" t="n">
        <v>33</v>
      </c>
      <c r="B211" t="n">
        <v>80</v>
      </c>
      <c r="C211" t="inlineStr">
        <is>
          <t xml:space="preserve">CONCLUIDO	</t>
        </is>
      </c>
      <c r="D211" t="n">
        <v>7.0409</v>
      </c>
      <c r="E211" t="n">
        <v>14.2</v>
      </c>
      <c r="F211" t="n">
        <v>11.75</v>
      </c>
      <c r="G211" t="n">
        <v>176.24</v>
      </c>
      <c r="H211" t="n">
        <v>2.89</v>
      </c>
      <c r="I211" t="n">
        <v>4</v>
      </c>
      <c r="J211" t="n">
        <v>208.78</v>
      </c>
      <c r="K211" t="n">
        <v>50.28</v>
      </c>
      <c r="L211" t="n">
        <v>34</v>
      </c>
      <c r="M211" t="n">
        <v>1</v>
      </c>
      <c r="N211" t="n">
        <v>44.5</v>
      </c>
      <c r="O211" t="n">
        <v>25984.2</v>
      </c>
      <c r="P211" t="n">
        <v>127.03</v>
      </c>
      <c r="Q211" t="n">
        <v>194.65</v>
      </c>
      <c r="R211" t="n">
        <v>24.3</v>
      </c>
      <c r="S211" t="n">
        <v>17.82</v>
      </c>
      <c r="T211" t="n">
        <v>1093.79</v>
      </c>
      <c r="U211" t="n">
        <v>0.73</v>
      </c>
      <c r="V211" t="n">
        <v>0.77</v>
      </c>
      <c r="W211" t="n">
        <v>1.14</v>
      </c>
      <c r="X211" t="n">
        <v>0.06</v>
      </c>
      <c r="Y211" t="n">
        <v>0.5</v>
      </c>
      <c r="Z211" t="n">
        <v>10</v>
      </c>
    </row>
    <row r="212">
      <c r="A212" t="n">
        <v>34</v>
      </c>
      <c r="B212" t="n">
        <v>80</v>
      </c>
      <c r="C212" t="inlineStr">
        <is>
          <t xml:space="preserve">CONCLUIDO	</t>
        </is>
      </c>
      <c r="D212" t="n">
        <v>7.0429</v>
      </c>
      <c r="E212" t="n">
        <v>14.2</v>
      </c>
      <c r="F212" t="n">
        <v>11.75</v>
      </c>
      <c r="G212" t="n">
        <v>176.18</v>
      </c>
      <c r="H212" t="n">
        <v>2.96</v>
      </c>
      <c r="I212" t="n">
        <v>4</v>
      </c>
      <c r="J212" t="n">
        <v>210.39</v>
      </c>
      <c r="K212" t="n">
        <v>50.28</v>
      </c>
      <c r="L212" t="n">
        <v>35</v>
      </c>
      <c r="M212" t="n">
        <v>1</v>
      </c>
      <c r="N212" t="n">
        <v>45.11</v>
      </c>
      <c r="O212" t="n">
        <v>26182.25</v>
      </c>
      <c r="P212" t="n">
        <v>127.3</v>
      </c>
      <c r="Q212" t="n">
        <v>194.65</v>
      </c>
      <c r="R212" t="n">
        <v>24.15</v>
      </c>
      <c r="S212" t="n">
        <v>17.82</v>
      </c>
      <c r="T212" t="n">
        <v>1018.41</v>
      </c>
      <c r="U212" t="n">
        <v>0.74</v>
      </c>
      <c r="V212" t="n">
        <v>0.77</v>
      </c>
      <c r="W212" t="n">
        <v>1.14</v>
      </c>
      <c r="X212" t="n">
        <v>0.06</v>
      </c>
      <c r="Y212" t="n">
        <v>0.5</v>
      </c>
      <c r="Z212" t="n">
        <v>10</v>
      </c>
    </row>
    <row r="213">
      <c r="A213" t="n">
        <v>35</v>
      </c>
      <c r="B213" t="n">
        <v>80</v>
      </c>
      <c r="C213" t="inlineStr">
        <is>
          <t xml:space="preserve">CONCLUIDO	</t>
        </is>
      </c>
      <c r="D213" t="n">
        <v>7.044</v>
      </c>
      <c r="E213" t="n">
        <v>14.2</v>
      </c>
      <c r="F213" t="n">
        <v>11.74</v>
      </c>
      <c r="G213" t="n">
        <v>176.15</v>
      </c>
      <c r="H213" t="n">
        <v>3.02</v>
      </c>
      <c r="I213" t="n">
        <v>4</v>
      </c>
      <c r="J213" t="n">
        <v>212</v>
      </c>
      <c r="K213" t="n">
        <v>50.28</v>
      </c>
      <c r="L213" t="n">
        <v>36</v>
      </c>
      <c r="M213" t="n">
        <v>0</v>
      </c>
      <c r="N213" t="n">
        <v>45.72</v>
      </c>
      <c r="O213" t="n">
        <v>26381.14</v>
      </c>
      <c r="P213" t="n">
        <v>127.67</v>
      </c>
      <c r="Q213" t="n">
        <v>194.65</v>
      </c>
      <c r="R213" t="n">
        <v>24.12</v>
      </c>
      <c r="S213" t="n">
        <v>17.82</v>
      </c>
      <c r="T213" t="n">
        <v>1002.23</v>
      </c>
      <c r="U213" t="n">
        <v>0.74</v>
      </c>
      <c r="V213" t="n">
        <v>0.77</v>
      </c>
      <c r="W213" t="n">
        <v>1.14</v>
      </c>
      <c r="X213" t="n">
        <v>0.06</v>
      </c>
      <c r="Y213" t="n">
        <v>0.5</v>
      </c>
      <c r="Z213" t="n">
        <v>10</v>
      </c>
    </row>
    <row r="214">
      <c r="A214" t="n">
        <v>0</v>
      </c>
      <c r="B214" t="n">
        <v>35</v>
      </c>
      <c r="C214" t="inlineStr">
        <is>
          <t xml:space="preserve">CONCLUIDO	</t>
        </is>
      </c>
      <c r="D214" t="n">
        <v>6.1109</v>
      </c>
      <c r="E214" t="n">
        <v>16.36</v>
      </c>
      <c r="F214" t="n">
        <v>13.18</v>
      </c>
      <c r="G214" t="n">
        <v>10.54</v>
      </c>
      <c r="H214" t="n">
        <v>0.22</v>
      </c>
      <c r="I214" t="n">
        <v>75</v>
      </c>
      <c r="J214" t="n">
        <v>80.84</v>
      </c>
      <c r="K214" t="n">
        <v>35.1</v>
      </c>
      <c r="L214" t="n">
        <v>1</v>
      </c>
      <c r="M214" t="n">
        <v>73</v>
      </c>
      <c r="N214" t="n">
        <v>9.74</v>
      </c>
      <c r="O214" t="n">
        <v>10204.21</v>
      </c>
      <c r="P214" t="n">
        <v>102.3</v>
      </c>
      <c r="Q214" t="n">
        <v>194.65</v>
      </c>
      <c r="R214" t="n">
        <v>68.95</v>
      </c>
      <c r="S214" t="n">
        <v>17.82</v>
      </c>
      <c r="T214" t="n">
        <v>23063.76</v>
      </c>
      <c r="U214" t="n">
        <v>0.26</v>
      </c>
      <c r="V214" t="n">
        <v>0.6899999999999999</v>
      </c>
      <c r="W214" t="n">
        <v>1.26</v>
      </c>
      <c r="X214" t="n">
        <v>1.49</v>
      </c>
      <c r="Y214" t="n">
        <v>0.5</v>
      </c>
      <c r="Z214" t="n">
        <v>10</v>
      </c>
    </row>
    <row r="215">
      <c r="A215" t="n">
        <v>1</v>
      </c>
      <c r="B215" t="n">
        <v>35</v>
      </c>
      <c r="C215" t="inlineStr">
        <is>
          <t xml:space="preserve">CONCLUIDO	</t>
        </is>
      </c>
      <c r="D215" t="n">
        <v>6.7204</v>
      </c>
      <c r="E215" t="n">
        <v>14.88</v>
      </c>
      <c r="F215" t="n">
        <v>12.39</v>
      </c>
      <c r="G215" t="n">
        <v>21.23</v>
      </c>
      <c r="H215" t="n">
        <v>0.43</v>
      </c>
      <c r="I215" t="n">
        <v>35</v>
      </c>
      <c r="J215" t="n">
        <v>82.04000000000001</v>
      </c>
      <c r="K215" t="n">
        <v>35.1</v>
      </c>
      <c r="L215" t="n">
        <v>2</v>
      </c>
      <c r="M215" t="n">
        <v>33</v>
      </c>
      <c r="N215" t="n">
        <v>9.94</v>
      </c>
      <c r="O215" t="n">
        <v>10352.53</v>
      </c>
      <c r="P215" t="n">
        <v>94.48999999999999</v>
      </c>
      <c r="Q215" t="n">
        <v>194.64</v>
      </c>
      <c r="R215" t="n">
        <v>44</v>
      </c>
      <c r="S215" t="n">
        <v>17.82</v>
      </c>
      <c r="T215" t="n">
        <v>10788.7</v>
      </c>
      <c r="U215" t="n">
        <v>0.4</v>
      </c>
      <c r="V215" t="n">
        <v>0.73</v>
      </c>
      <c r="W215" t="n">
        <v>1.2</v>
      </c>
      <c r="X215" t="n">
        <v>0.7</v>
      </c>
      <c r="Y215" t="n">
        <v>0.5</v>
      </c>
      <c r="Z215" t="n">
        <v>10</v>
      </c>
    </row>
    <row r="216">
      <c r="A216" t="n">
        <v>2</v>
      </c>
      <c r="B216" t="n">
        <v>35</v>
      </c>
      <c r="C216" t="inlineStr">
        <is>
          <t xml:space="preserve">CONCLUIDO	</t>
        </is>
      </c>
      <c r="D216" t="n">
        <v>6.9335</v>
      </c>
      <c r="E216" t="n">
        <v>14.42</v>
      </c>
      <c r="F216" t="n">
        <v>12.13</v>
      </c>
      <c r="G216" t="n">
        <v>31.66</v>
      </c>
      <c r="H216" t="n">
        <v>0.63</v>
      </c>
      <c r="I216" t="n">
        <v>23</v>
      </c>
      <c r="J216" t="n">
        <v>83.25</v>
      </c>
      <c r="K216" t="n">
        <v>35.1</v>
      </c>
      <c r="L216" t="n">
        <v>3</v>
      </c>
      <c r="M216" t="n">
        <v>21</v>
      </c>
      <c r="N216" t="n">
        <v>10.15</v>
      </c>
      <c r="O216" t="n">
        <v>10501.19</v>
      </c>
      <c r="P216" t="n">
        <v>90.98</v>
      </c>
      <c r="Q216" t="n">
        <v>194.64</v>
      </c>
      <c r="R216" t="n">
        <v>36.54</v>
      </c>
      <c r="S216" t="n">
        <v>17.82</v>
      </c>
      <c r="T216" t="n">
        <v>7119.28</v>
      </c>
      <c r="U216" t="n">
        <v>0.49</v>
      </c>
      <c r="V216" t="n">
        <v>0.75</v>
      </c>
      <c r="W216" t="n">
        <v>1.17</v>
      </c>
      <c r="X216" t="n">
        <v>0.45</v>
      </c>
      <c r="Y216" t="n">
        <v>0.5</v>
      </c>
      <c r="Z216" t="n">
        <v>10</v>
      </c>
    </row>
    <row r="217">
      <c r="A217" t="n">
        <v>3</v>
      </c>
      <c r="B217" t="n">
        <v>35</v>
      </c>
      <c r="C217" t="inlineStr">
        <is>
          <t xml:space="preserve">CONCLUIDO	</t>
        </is>
      </c>
      <c r="D217" t="n">
        <v>7.0436</v>
      </c>
      <c r="E217" t="n">
        <v>14.2</v>
      </c>
      <c r="F217" t="n">
        <v>12.01</v>
      </c>
      <c r="G217" t="n">
        <v>42.4</v>
      </c>
      <c r="H217" t="n">
        <v>0.83</v>
      </c>
      <c r="I217" t="n">
        <v>17</v>
      </c>
      <c r="J217" t="n">
        <v>84.45999999999999</v>
      </c>
      <c r="K217" t="n">
        <v>35.1</v>
      </c>
      <c r="L217" t="n">
        <v>4</v>
      </c>
      <c r="M217" t="n">
        <v>15</v>
      </c>
      <c r="N217" t="n">
        <v>10.36</v>
      </c>
      <c r="O217" t="n">
        <v>10650.22</v>
      </c>
      <c r="P217" t="n">
        <v>88.18000000000001</v>
      </c>
      <c r="Q217" t="n">
        <v>194.65</v>
      </c>
      <c r="R217" t="n">
        <v>32.45</v>
      </c>
      <c r="S217" t="n">
        <v>17.82</v>
      </c>
      <c r="T217" t="n">
        <v>5100.68</v>
      </c>
      <c r="U217" t="n">
        <v>0.55</v>
      </c>
      <c r="V217" t="n">
        <v>0.76</v>
      </c>
      <c r="W217" t="n">
        <v>1.17</v>
      </c>
      <c r="X217" t="n">
        <v>0.33</v>
      </c>
      <c r="Y217" t="n">
        <v>0.5</v>
      </c>
      <c r="Z217" t="n">
        <v>10</v>
      </c>
    </row>
    <row r="218">
      <c r="A218" t="n">
        <v>4</v>
      </c>
      <c r="B218" t="n">
        <v>35</v>
      </c>
      <c r="C218" t="inlineStr">
        <is>
          <t xml:space="preserve">CONCLUIDO	</t>
        </is>
      </c>
      <c r="D218" t="n">
        <v>7.1041</v>
      </c>
      <c r="E218" t="n">
        <v>14.08</v>
      </c>
      <c r="F218" t="n">
        <v>11.94</v>
      </c>
      <c r="G218" t="n">
        <v>51.19</v>
      </c>
      <c r="H218" t="n">
        <v>1.02</v>
      </c>
      <c r="I218" t="n">
        <v>14</v>
      </c>
      <c r="J218" t="n">
        <v>85.67</v>
      </c>
      <c r="K218" t="n">
        <v>35.1</v>
      </c>
      <c r="L218" t="n">
        <v>5</v>
      </c>
      <c r="M218" t="n">
        <v>12</v>
      </c>
      <c r="N218" t="n">
        <v>10.57</v>
      </c>
      <c r="O218" t="n">
        <v>10799.59</v>
      </c>
      <c r="P218" t="n">
        <v>86.34999999999999</v>
      </c>
      <c r="Q218" t="n">
        <v>194.64</v>
      </c>
      <c r="R218" t="n">
        <v>30.31</v>
      </c>
      <c r="S218" t="n">
        <v>17.82</v>
      </c>
      <c r="T218" t="n">
        <v>4049.46</v>
      </c>
      <c r="U218" t="n">
        <v>0.59</v>
      </c>
      <c r="V218" t="n">
        <v>0.76</v>
      </c>
      <c r="W218" t="n">
        <v>1.16</v>
      </c>
      <c r="X218" t="n">
        <v>0.26</v>
      </c>
      <c r="Y218" t="n">
        <v>0.5</v>
      </c>
      <c r="Z218" t="n">
        <v>10</v>
      </c>
    </row>
    <row r="219">
      <c r="A219" t="n">
        <v>5</v>
      </c>
      <c r="B219" t="n">
        <v>35</v>
      </c>
      <c r="C219" t="inlineStr">
        <is>
          <t xml:space="preserve">CONCLUIDO	</t>
        </is>
      </c>
      <c r="D219" t="n">
        <v>7.1653</v>
      </c>
      <c r="E219" t="n">
        <v>13.96</v>
      </c>
      <c r="F219" t="n">
        <v>11.87</v>
      </c>
      <c r="G219" t="n">
        <v>64.77</v>
      </c>
      <c r="H219" t="n">
        <v>1.21</v>
      </c>
      <c r="I219" t="n">
        <v>11</v>
      </c>
      <c r="J219" t="n">
        <v>86.88</v>
      </c>
      <c r="K219" t="n">
        <v>35.1</v>
      </c>
      <c r="L219" t="n">
        <v>6</v>
      </c>
      <c r="M219" t="n">
        <v>9</v>
      </c>
      <c r="N219" t="n">
        <v>10.78</v>
      </c>
      <c r="O219" t="n">
        <v>10949.33</v>
      </c>
      <c r="P219" t="n">
        <v>83.44</v>
      </c>
      <c r="Q219" t="n">
        <v>194.63</v>
      </c>
      <c r="R219" t="n">
        <v>28.23</v>
      </c>
      <c r="S219" t="n">
        <v>17.82</v>
      </c>
      <c r="T219" t="n">
        <v>3021.98</v>
      </c>
      <c r="U219" t="n">
        <v>0.63</v>
      </c>
      <c r="V219" t="n">
        <v>0.76</v>
      </c>
      <c r="W219" t="n">
        <v>1.15</v>
      </c>
      <c r="X219" t="n">
        <v>0.19</v>
      </c>
      <c r="Y219" t="n">
        <v>0.5</v>
      </c>
      <c r="Z219" t="n">
        <v>10</v>
      </c>
    </row>
    <row r="220">
      <c r="A220" t="n">
        <v>6</v>
      </c>
      <c r="B220" t="n">
        <v>35</v>
      </c>
      <c r="C220" t="inlineStr">
        <is>
          <t xml:space="preserve">CONCLUIDO	</t>
        </is>
      </c>
      <c r="D220" t="n">
        <v>7.182</v>
      </c>
      <c r="E220" t="n">
        <v>13.92</v>
      </c>
      <c r="F220" t="n">
        <v>11.86</v>
      </c>
      <c r="G220" t="n">
        <v>71.16</v>
      </c>
      <c r="H220" t="n">
        <v>1.39</v>
      </c>
      <c r="I220" t="n">
        <v>10</v>
      </c>
      <c r="J220" t="n">
        <v>88.09999999999999</v>
      </c>
      <c r="K220" t="n">
        <v>35.1</v>
      </c>
      <c r="L220" t="n">
        <v>7</v>
      </c>
      <c r="M220" t="n">
        <v>8</v>
      </c>
      <c r="N220" t="n">
        <v>11</v>
      </c>
      <c r="O220" t="n">
        <v>11099.43</v>
      </c>
      <c r="P220" t="n">
        <v>82.19</v>
      </c>
      <c r="Q220" t="n">
        <v>194.63</v>
      </c>
      <c r="R220" t="n">
        <v>27.79</v>
      </c>
      <c r="S220" t="n">
        <v>17.82</v>
      </c>
      <c r="T220" t="n">
        <v>2808.74</v>
      </c>
      <c r="U220" t="n">
        <v>0.64</v>
      </c>
      <c r="V220" t="n">
        <v>0.77</v>
      </c>
      <c r="W220" t="n">
        <v>1.15</v>
      </c>
      <c r="X220" t="n">
        <v>0.17</v>
      </c>
      <c r="Y220" t="n">
        <v>0.5</v>
      </c>
      <c r="Z220" t="n">
        <v>10</v>
      </c>
    </row>
    <row r="221">
      <c r="A221" t="n">
        <v>7</v>
      </c>
      <c r="B221" t="n">
        <v>35</v>
      </c>
      <c r="C221" t="inlineStr">
        <is>
          <t xml:space="preserve">CONCLUIDO	</t>
        </is>
      </c>
      <c r="D221" t="n">
        <v>7.1996</v>
      </c>
      <c r="E221" t="n">
        <v>13.89</v>
      </c>
      <c r="F221" t="n">
        <v>11.84</v>
      </c>
      <c r="G221" t="n">
        <v>78.95</v>
      </c>
      <c r="H221" t="n">
        <v>1.57</v>
      </c>
      <c r="I221" t="n">
        <v>9</v>
      </c>
      <c r="J221" t="n">
        <v>89.31999999999999</v>
      </c>
      <c r="K221" t="n">
        <v>35.1</v>
      </c>
      <c r="L221" t="n">
        <v>8</v>
      </c>
      <c r="M221" t="n">
        <v>7</v>
      </c>
      <c r="N221" t="n">
        <v>11.22</v>
      </c>
      <c r="O221" t="n">
        <v>11249.89</v>
      </c>
      <c r="P221" t="n">
        <v>79.59999999999999</v>
      </c>
      <c r="Q221" t="n">
        <v>194.63</v>
      </c>
      <c r="R221" t="n">
        <v>27.38</v>
      </c>
      <c r="S221" t="n">
        <v>17.82</v>
      </c>
      <c r="T221" t="n">
        <v>2606.63</v>
      </c>
      <c r="U221" t="n">
        <v>0.65</v>
      </c>
      <c r="V221" t="n">
        <v>0.77</v>
      </c>
      <c r="W221" t="n">
        <v>1.15</v>
      </c>
      <c r="X221" t="n">
        <v>0.16</v>
      </c>
      <c r="Y221" t="n">
        <v>0.5</v>
      </c>
      <c r="Z221" t="n">
        <v>10</v>
      </c>
    </row>
    <row r="222">
      <c r="A222" t="n">
        <v>8</v>
      </c>
      <c r="B222" t="n">
        <v>35</v>
      </c>
      <c r="C222" t="inlineStr">
        <is>
          <t xml:space="preserve">CONCLUIDO	</t>
        </is>
      </c>
      <c r="D222" t="n">
        <v>7.2192</v>
      </c>
      <c r="E222" t="n">
        <v>13.85</v>
      </c>
      <c r="F222" t="n">
        <v>11.82</v>
      </c>
      <c r="G222" t="n">
        <v>88.67</v>
      </c>
      <c r="H222" t="n">
        <v>1.75</v>
      </c>
      <c r="I222" t="n">
        <v>8</v>
      </c>
      <c r="J222" t="n">
        <v>90.54000000000001</v>
      </c>
      <c r="K222" t="n">
        <v>35.1</v>
      </c>
      <c r="L222" t="n">
        <v>9</v>
      </c>
      <c r="M222" t="n">
        <v>6</v>
      </c>
      <c r="N222" t="n">
        <v>11.44</v>
      </c>
      <c r="O222" t="n">
        <v>11400.71</v>
      </c>
      <c r="P222" t="n">
        <v>77.18000000000001</v>
      </c>
      <c r="Q222" t="n">
        <v>194.63</v>
      </c>
      <c r="R222" t="n">
        <v>26.64</v>
      </c>
      <c r="S222" t="n">
        <v>17.82</v>
      </c>
      <c r="T222" t="n">
        <v>2241.98</v>
      </c>
      <c r="U222" t="n">
        <v>0.67</v>
      </c>
      <c r="V222" t="n">
        <v>0.77</v>
      </c>
      <c r="W222" t="n">
        <v>1.15</v>
      </c>
      <c r="X222" t="n">
        <v>0.14</v>
      </c>
      <c r="Y222" t="n">
        <v>0.5</v>
      </c>
      <c r="Z222" t="n">
        <v>10</v>
      </c>
    </row>
    <row r="223">
      <c r="A223" t="n">
        <v>9</v>
      </c>
      <c r="B223" t="n">
        <v>35</v>
      </c>
      <c r="C223" t="inlineStr">
        <is>
          <t xml:space="preserve">CONCLUIDO	</t>
        </is>
      </c>
      <c r="D223" t="n">
        <v>7.2352</v>
      </c>
      <c r="E223" t="n">
        <v>13.82</v>
      </c>
      <c r="F223" t="n">
        <v>11.81</v>
      </c>
      <c r="G223" t="n">
        <v>101.22</v>
      </c>
      <c r="H223" t="n">
        <v>1.91</v>
      </c>
      <c r="I223" t="n">
        <v>7</v>
      </c>
      <c r="J223" t="n">
        <v>91.77</v>
      </c>
      <c r="K223" t="n">
        <v>35.1</v>
      </c>
      <c r="L223" t="n">
        <v>10</v>
      </c>
      <c r="M223" t="n">
        <v>1</v>
      </c>
      <c r="N223" t="n">
        <v>11.67</v>
      </c>
      <c r="O223" t="n">
        <v>11551.91</v>
      </c>
      <c r="P223" t="n">
        <v>77.23</v>
      </c>
      <c r="Q223" t="n">
        <v>194.64</v>
      </c>
      <c r="R223" t="n">
        <v>25.91</v>
      </c>
      <c r="S223" t="n">
        <v>17.82</v>
      </c>
      <c r="T223" t="n">
        <v>1883.77</v>
      </c>
      <c r="U223" t="n">
        <v>0.6899999999999999</v>
      </c>
      <c r="V223" t="n">
        <v>0.77</v>
      </c>
      <c r="W223" t="n">
        <v>1.16</v>
      </c>
      <c r="X223" t="n">
        <v>0.12</v>
      </c>
      <c r="Y223" t="n">
        <v>0.5</v>
      </c>
      <c r="Z223" t="n">
        <v>10</v>
      </c>
    </row>
    <row r="224">
      <c r="A224" t="n">
        <v>10</v>
      </c>
      <c r="B224" t="n">
        <v>35</v>
      </c>
      <c r="C224" t="inlineStr">
        <is>
          <t xml:space="preserve">CONCLUIDO	</t>
        </is>
      </c>
      <c r="D224" t="n">
        <v>7.2341</v>
      </c>
      <c r="E224" t="n">
        <v>13.82</v>
      </c>
      <c r="F224" t="n">
        <v>11.81</v>
      </c>
      <c r="G224" t="n">
        <v>101.24</v>
      </c>
      <c r="H224" t="n">
        <v>2.08</v>
      </c>
      <c r="I224" t="n">
        <v>7</v>
      </c>
      <c r="J224" t="n">
        <v>93</v>
      </c>
      <c r="K224" t="n">
        <v>35.1</v>
      </c>
      <c r="L224" t="n">
        <v>11</v>
      </c>
      <c r="M224" t="n">
        <v>0</v>
      </c>
      <c r="N224" t="n">
        <v>11.9</v>
      </c>
      <c r="O224" t="n">
        <v>11703.47</v>
      </c>
      <c r="P224" t="n">
        <v>78.09999999999999</v>
      </c>
      <c r="Q224" t="n">
        <v>194.64</v>
      </c>
      <c r="R224" t="n">
        <v>25.88</v>
      </c>
      <c r="S224" t="n">
        <v>17.82</v>
      </c>
      <c r="T224" t="n">
        <v>1866.19</v>
      </c>
      <c r="U224" t="n">
        <v>0.6899999999999999</v>
      </c>
      <c r="V224" t="n">
        <v>0.77</v>
      </c>
      <c r="W224" t="n">
        <v>1.16</v>
      </c>
      <c r="X224" t="n">
        <v>0.12</v>
      </c>
      <c r="Y224" t="n">
        <v>0.5</v>
      </c>
      <c r="Z224" t="n">
        <v>10</v>
      </c>
    </row>
    <row r="225">
      <c r="A225" t="n">
        <v>0</v>
      </c>
      <c r="B225" t="n">
        <v>50</v>
      </c>
      <c r="C225" t="inlineStr">
        <is>
          <t xml:space="preserve">CONCLUIDO	</t>
        </is>
      </c>
      <c r="D225" t="n">
        <v>5.6581</v>
      </c>
      <c r="E225" t="n">
        <v>17.67</v>
      </c>
      <c r="F225" t="n">
        <v>13.57</v>
      </c>
      <c r="G225" t="n">
        <v>8.76</v>
      </c>
      <c r="H225" t="n">
        <v>0.16</v>
      </c>
      <c r="I225" t="n">
        <v>93</v>
      </c>
      <c r="J225" t="n">
        <v>107.41</v>
      </c>
      <c r="K225" t="n">
        <v>41.65</v>
      </c>
      <c r="L225" t="n">
        <v>1</v>
      </c>
      <c r="M225" t="n">
        <v>91</v>
      </c>
      <c r="N225" t="n">
        <v>14.77</v>
      </c>
      <c r="O225" t="n">
        <v>13481.73</v>
      </c>
      <c r="P225" t="n">
        <v>128.22</v>
      </c>
      <c r="Q225" t="n">
        <v>194.66</v>
      </c>
      <c r="R225" t="n">
        <v>80.79000000000001</v>
      </c>
      <c r="S225" t="n">
        <v>17.82</v>
      </c>
      <c r="T225" t="n">
        <v>28894.5</v>
      </c>
      <c r="U225" t="n">
        <v>0.22</v>
      </c>
      <c r="V225" t="n">
        <v>0.67</v>
      </c>
      <c r="W225" t="n">
        <v>1.3</v>
      </c>
      <c r="X225" t="n">
        <v>1.88</v>
      </c>
      <c r="Y225" t="n">
        <v>0.5</v>
      </c>
      <c r="Z225" t="n">
        <v>10</v>
      </c>
    </row>
    <row r="226">
      <c r="A226" t="n">
        <v>1</v>
      </c>
      <c r="B226" t="n">
        <v>50</v>
      </c>
      <c r="C226" t="inlineStr">
        <is>
          <t xml:space="preserve">CONCLUIDO	</t>
        </is>
      </c>
      <c r="D226" t="n">
        <v>6.4453</v>
      </c>
      <c r="E226" t="n">
        <v>15.52</v>
      </c>
      <c r="F226" t="n">
        <v>12.52</v>
      </c>
      <c r="G226" t="n">
        <v>17.47</v>
      </c>
      <c r="H226" t="n">
        <v>0.32</v>
      </c>
      <c r="I226" t="n">
        <v>43</v>
      </c>
      <c r="J226" t="n">
        <v>108.68</v>
      </c>
      <c r="K226" t="n">
        <v>41.65</v>
      </c>
      <c r="L226" t="n">
        <v>2</v>
      </c>
      <c r="M226" t="n">
        <v>41</v>
      </c>
      <c r="N226" t="n">
        <v>15.03</v>
      </c>
      <c r="O226" t="n">
        <v>13638.32</v>
      </c>
      <c r="P226" t="n">
        <v>117.19</v>
      </c>
      <c r="Q226" t="n">
        <v>194.64</v>
      </c>
      <c r="R226" t="n">
        <v>48.55</v>
      </c>
      <c r="S226" t="n">
        <v>17.82</v>
      </c>
      <c r="T226" t="n">
        <v>13021.24</v>
      </c>
      <c r="U226" t="n">
        <v>0.37</v>
      </c>
      <c r="V226" t="n">
        <v>0.72</v>
      </c>
      <c r="W226" t="n">
        <v>1.2</v>
      </c>
      <c r="X226" t="n">
        <v>0.84</v>
      </c>
      <c r="Y226" t="n">
        <v>0.5</v>
      </c>
      <c r="Z226" t="n">
        <v>10</v>
      </c>
    </row>
    <row r="227">
      <c r="A227" t="n">
        <v>2</v>
      </c>
      <c r="B227" t="n">
        <v>50</v>
      </c>
      <c r="C227" t="inlineStr">
        <is>
          <t xml:space="preserve">CONCLUIDO	</t>
        </is>
      </c>
      <c r="D227" t="n">
        <v>6.7258</v>
      </c>
      <c r="E227" t="n">
        <v>14.87</v>
      </c>
      <c r="F227" t="n">
        <v>12.21</v>
      </c>
      <c r="G227" t="n">
        <v>26.16</v>
      </c>
      <c r="H227" t="n">
        <v>0.48</v>
      </c>
      <c r="I227" t="n">
        <v>28</v>
      </c>
      <c r="J227" t="n">
        <v>109.96</v>
      </c>
      <c r="K227" t="n">
        <v>41.65</v>
      </c>
      <c r="L227" t="n">
        <v>3</v>
      </c>
      <c r="M227" t="n">
        <v>26</v>
      </c>
      <c r="N227" t="n">
        <v>15.31</v>
      </c>
      <c r="O227" t="n">
        <v>13795.21</v>
      </c>
      <c r="P227" t="n">
        <v>113.04</v>
      </c>
      <c r="Q227" t="n">
        <v>194.63</v>
      </c>
      <c r="R227" t="n">
        <v>38.81</v>
      </c>
      <c r="S227" t="n">
        <v>17.82</v>
      </c>
      <c r="T227" t="n">
        <v>8228.1</v>
      </c>
      <c r="U227" t="n">
        <v>0.46</v>
      </c>
      <c r="V227" t="n">
        <v>0.74</v>
      </c>
      <c r="W227" t="n">
        <v>1.18</v>
      </c>
      <c r="X227" t="n">
        <v>0.52</v>
      </c>
      <c r="Y227" t="n">
        <v>0.5</v>
      </c>
      <c r="Z227" t="n">
        <v>10</v>
      </c>
    </row>
    <row r="228">
      <c r="A228" t="n">
        <v>3</v>
      </c>
      <c r="B228" t="n">
        <v>50</v>
      </c>
      <c r="C228" t="inlineStr">
        <is>
          <t xml:space="preserve">CONCLUIDO	</t>
        </is>
      </c>
      <c r="D228" t="n">
        <v>6.8564</v>
      </c>
      <c r="E228" t="n">
        <v>14.58</v>
      </c>
      <c r="F228" t="n">
        <v>12.08</v>
      </c>
      <c r="G228" t="n">
        <v>34.52</v>
      </c>
      <c r="H228" t="n">
        <v>0.63</v>
      </c>
      <c r="I228" t="n">
        <v>21</v>
      </c>
      <c r="J228" t="n">
        <v>111.23</v>
      </c>
      <c r="K228" t="n">
        <v>41.65</v>
      </c>
      <c r="L228" t="n">
        <v>4</v>
      </c>
      <c r="M228" t="n">
        <v>19</v>
      </c>
      <c r="N228" t="n">
        <v>15.58</v>
      </c>
      <c r="O228" t="n">
        <v>13952.52</v>
      </c>
      <c r="P228" t="n">
        <v>110.8</v>
      </c>
      <c r="Q228" t="n">
        <v>194.63</v>
      </c>
      <c r="R228" t="n">
        <v>34.62</v>
      </c>
      <c r="S228" t="n">
        <v>17.82</v>
      </c>
      <c r="T228" t="n">
        <v>6168.91</v>
      </c>
      <c r="U228" t="n">
        <v>0.51</v>
      </c>
      <c r="V228" t="n">
        <v>0.75</v>
      </c>
      <c r="W228" t="n">
        <v>1.17</v>
      </c>
      <c r="X228" t="n">
        <v>0.4</v>
      </c>
      <c r="Y228" t="n">
        <v>0.5</v>
      </c>
      <c r="Z228" t="n">
        <v>10</v>
      </c>
    </row>
    <row r="229">
      <c r="A229" t="n">
        <v>4</v>
      </c>
      <c r="B229" t="n">
        <v>50</v>
      </c>
      <c r="C229" t="inlineStr">
        <is>
          <t xml:space="preserve">CONCLUIDO	</t>
        </is>
      </c>
      <c r="D229" t="n">
        <v>6.9295</v>
      </c>
      <c r="E229" t="n">
        <v>14.43</v>
      </c>
      <c r="F229" t="n">
        <v>12.02</v>
      </c>
      <c r="G229" t="n">
        <v>42.41</v>
      </c>
      <c r="H229" t="n">
        <v>0.78</v>
      </c>
      <c r="I229" t="n">
        <v>17</v>
      </c>
      <c r="J229" t="n">
        <v>112.51</v>
      </c>
      <c r="K229" t="n">
        <v>41.65</v>
      </c>
      <c r="L229" t="n">
        <v>5</v>
      </c>
      <c r="M229" t="n">
        <v>15</v>
      </c>
      <c r="N229" t="n">
        <v>15.86</v>
      </c>
      <c r="O229" t="n">
        <v>14110.24</v>
      </c>
      <c r="P229" t="n">
        <v>109.05</v>
      </c>
      <c r="Q229" t="n">
        <v>194.63</v>
      </c>
      <c r="R229" t="n">
        <v>32.61</v>
      </c>
      <c r="S229" t="n">
        <v>17.82</v>
      </c>
      <c r="T229" t="n">
        <v>5182.56</v>
      </c>
      <c r="U229" t="n">
        <v>0.55</v>
      </c>
      <c r="V229" t="n">
        <v>0.76</v>
      </c>
      <c r="W229" t="n">
        <v>1.17</v>
      </c>
      <c r="X229" t="n">
        <v>0.33</v>
      </c>
      <c r="Y229" t="n">
        <v>0.5</v>
      </c>
      <c r="Z229" t="n">
        <v>10</v>
      </c>
    </row>
    <row r="230">
      <c r="A230" t="n">
        <v>5</v>
      </c>
      <c r="B230" t="n">
        <v>50</v>
      </c>
      <c r="C230" t="inlineStr">
        <is>
          <t xml:space="preserve">CONCLUIDO	</t>
        </is>
      </c>
      <c r="D230" t="n">
        <v>6.9969</v>
      </c>
      <c r="E230" t="n">
        <v>14.29</v>
      </c>
      <c r="F230" t="n">
        <v>11.94</v>
      </c>
      <c r="G230" t="n">
        <v>51.19</v>
      </c>
      <c r="H230" t="n">
        <v>0.93</v>
      </c>
      <c r="I230" t="n">
        <v>14</v>
      </c>
      <c r="J230" t="n">
        <v>113.79</v>
      </c>
      <c r="K230" t="n">
        <v>41.65</v>
      </c>
      <c r="L230" t="n">
        <v>6</v>
      </c>
      <c r="M230" t="n">
        <v>12</v>
      </c>
      <c r="N230" t="n">
        <v>16.14</v>
      </c>
      <c r="O230" t="n">
        <v>14268.39</v>
      </c>
      <c r="P230" t="n">
        <v>107.28</v>
      </c>
      <c r="Q230" t="n">
        <v>194.63</v>
      </c>
      <c r="R230" t="n">
        <v>30.48</v>
      </c>
      <c r="S230" t="n">
        <v>17.82</v>
      </c>
      <c r="T230" t="n">
        <v>4132.39</v>
      </c>
      <c r="U230" t="n">
        <v>0.58</v>
      </c>
      <c r="V230" t="n">
        <v>0.76</v>
      </c>
      <c r="W230" t="n">
        <v>1.16</v>
      </c>
      <c r="X230" t="n">
        <v>0.26</v>
      </c>
      <c r="Y230" t="n">
        <v>0.5</v>
      </c>
      <c r="Z230" t="n">
        <v>10</v>
      </c>
    </row>
    <row r="231">
      <c r="A231" t="n">
        <v>6</v>
      </c>
      <c r="B231" t="n">
        <v>50</v>
      </c>
      <c r="C231" t="inlineStr">
        <is>
          <t xml:space="preserve">CONCLUIDO	</t>
        </is>
      </c>
      <c r="D231" t="n">
        <v>7.0348</v>
      </c>
      <c r="E231" t="n">
        <v>14.22</v>
      </c>
      <c r="F231" t="n">
        <v>11.91</v>
      </c>
      <c r="G231" t="n">
        <v>59.56</v>
      </c>
      <c r="H231" t="n">
        <v>1.07</v>
      </c>
      <c r="I231" t="n">
        <v>12</v>
      </c>
      <c r="J231" t="n">
        <v>115.08</v>
      </c>
      <c r="K231" t="n">
        <v>41.65</v>
      </c>
      <c r="L231" t="n">
        <v>7</v>
      </c>
      <c r="M231" t="n">
        <v>10</v>
      </c>
      <c r="N231" t="n">
        <v>16.43</v>
      </c>
      <c r="O231" t="n">
        <v>14426.96</v>
      </c>
      <c r="P231" t="n">
        <v>105.93</v>
      </c>
      <c r="Q231" t="n">
        <v>194.64</v>
      </c>
      <c r="R231" t="n">
        <v>29.53</v>
      </c>
      <c r="S231" t="n">
        <v>17.82</v>
      </c>
      <c r="T231" t="n">
        <v>3669.79</v>
      </c>
      <c r="U231" t="n">
        <v>0.6</v>
      </c>
      <c r="V231" t="n">
        <v>0.76</v>
      </c>
      <c r="W231" t="n">
        <v>1.15</v>
      </c>
      <c r="X231" t="n">
        <v>0.23</v>
      </c>
      <c r="Y231" t="n">
        <v>0.5</v>
      </c>
      <c r="Z231" t="n">
        <v>10</v>
      </c>
    </row>
    <row r="232">
      <c r="A232" t="n">
        <v>7</v>
      </c>
      <c r="B232" t="n">
        <v>50</v>
      </c>
      <c r="C232" t="inlineStr">
        <is>
          <t xml:space="preserve">CONCLUIDO	</t>
        </is>
      </c>
      <c r="D232" t="n">
        <v>7.0574</v>
      </c>
      <c r="E232" t="n">
        <v>14.17</v>
      </c>
      <c r="F232" t="n">
        <v>11.89</v>
      </c>
      <c r="G232" t="n">
        <v>64.84999999999999</v>
      </c>
      <c r="H232" t="n">
        <v>1.21</v>
      </c>
      <c r="I232" t="n">
        <v>11</v>
      </c>
      <c r="J232" t="n">
        <v>116.37</v>
      </c>
      <c r="K232" t="n">
        <v>41.65</v>
      </c>
      <c r="L232" t="n">
        <v>8</v>
      </c>
      <c r="M232" t="n">
        <v>9</v>
      </c>
      <c r="N232" t="n">
        <v>16.72</v>
      </c>
      <c r="O232" t="n">
        <v>14585.96</v>
      </c>
      <c r="P232" t="n">
        <v>104.37</v>
      </c>
      <c r="Q232" t="n">
        <v>194.64</v>
      </c>
      <c r="R232" t="n">
        <v>28.74</v>
      </c>
      <c r="S232" t="n">
        <v>17.82</v>
      </c>
      <c r="T232" t="n">
        <v>3277.02</v>
      </c>
      <c r="U232" t="n">
        <v>0.62</v>
      </c>
      <c r="V232" t="n">
        <v>0.76</v>
      </c>
      <c r="W232" t="n">
        <v>1.15</v>
      </c>
      <c r="X232" t="n">
        <v>0.2</v>
      </c>
      <c r="Y232" t="n">
        <v>0.5</v>
      </c>
      <c r="Z232" t="n">
        <v>10</v>
      </c>
    </row>
    <row r="233">
      <c r="A233" t="n">
        <v>8</v>
      </c>
      <c r="B233" t="n">
        <v>50</v>
      </c>
      <c r="C233" t="inlineStr">
        <is>
          <t xml:space="preserve">CONCLUIDO	</t>
        </is>
      </c>
      <c r="D233" t="n">
        <v>7.082</v>
      </c>
      <c r="E233" t="n">
        <v>14.12</v>
      </c>
      <c r="F233" t="n">
        <v>11.86</v>
      </c>
      <c r="G233" t="n">
        <v>71.17</v>
      </c>
      <c r="H233" t="n">
        <v>1.35</v>
      </c>
      <c r="I233" t="n">
        <v>10</v>
      </c>
      <c r="J233" t="n">
        <v>117.66</v>
      </c>
      <c r="K233" t="n">
        <v>41.65</v>
      </c>
      <c r="L233" t="n">
        <v>9</v>
      </c>
      <c r="M233" t="n">
        <v>8</v>
      </c>
      <c r="N233" t="n">
        <v>17.01</v>
      </c>
      <c r="O233" t="n">
        <v>14745.39</v>
      </c>
      <c r="P233" t="n">
        <v>103.04</v>
      </c>
      <c r="Q233" t="n">
        <v>194.63</v>
      </c>
      <c r="R233" t="n">
        <v>27.89</v>
      </c>
      <c r="S233" t="n">
        <v>17.82</v>
      </c>
      <c r="T233" t="n">
        <v>2856.52</v>
      </c>
      <c r="U233" t="n">
        <v>0.64</v>
      </c>
      <c r="V233" t="n">
        <v>0.77</v>
      </c>
      <c r="W233" t="n">
        <v>1.15</v>
      </c>
      <c r="X233" t="n">
        <v>0.18</v>
      </c>
      <c r="Y233" t="n">
        <v>0.5</v>
      </c>
      <c r="Z233" t="n">
        <v>10</v>
      </c>
    </row>
    <row r="234">
      <c r="A234" t="n">
        <v>9</v>
      </c>
      <c r="B234" t="n">
        <v>50</v>
      </c>
      <c r="C234" t="inlineStr">
        <is>
          <t xml:space="preserve">CONCLUIDO	</t>
        </is>
      </c>
      <c r="D234" t="n">
        <v>7.0984</v>
      </c>
      <c r="E234" t="n">
        <v>14.09</v>
      </c>
      <c r="F234" t="n">
        <v>11.85</v>
      </c>
      <c r="G234" t="n">
        <v>79.01000000000001</v>
      </c>
      <c r="H234" t="n">
        <v>1.48</v>
      </c>
      <c r="I234" t="n">
        <v>9</v>
      </c>
      <c r="J234" t="n">
        <v>118.96</v>
      </c>
      <c r="K234" t="n">
        <v>41.65</v>
      </c>
      <c r="L234" t="n">
        <v>10</v>
      </c>
      <c r="M234" t="n">
        <v>7</v>
      </c>
      <c r="N234" t="n">
        <v>17.31</v>
      </c>
      <c r="O234" t="n">
        <v>14905.25</v>
      </c>
      <c r="P234" t="n">
        <v>102.01</v>
      </c>
      <c r="Q234" t="n">
        <v>194.66</v>
      </c>
      <c r="R234" t="n">
        <v>27.67</v>
      </c>
      <c r="S234" t="n">
        <v>17.82</v>
      </c>
      <c r="T234" t="n">
        <v>2751.04</v>
      </c>
      <c r="U234" t="n">
        <v>0.64</v>
      </c>
      <c r="V234" t="n">
        <v>0.77</v>
      </c>
      <c r="W234" t="n">
        <v>1.15</v>
      </c>
      <c r="X234" t="n">
        <v>0.16</v>
      </c>
      <c r="Y234" t="n">
        <v>0.5</v>
      </c>
      <c r="Z234" t="n">
        <v>10</v>
      </c>
    </row>
    <row r="235">
      <c r="A235" t="n">
        <v>10</v>
      </c>
      <c r="B235" t="n">
        <v>50</v>
      </c>
      <c r="C235" t="inlineStr">
        <is>
          <t xml:space="preserve">CONCLUIDO	</t>
        </is>
      </c>
      <c r="D235" t="n">
        <v>7.1218</v>
      </c>
      <c r="E235" t="n">
        <v>14.04</v>
      </c>
      <c r="F235" t="n">
        <v>11.83</v>
      </c>
      <c r="G235" t="n">
        <v>88.70999999999999</v>
      </c>
      <c r="H235" t="n">
        <v>1.61</v>
      </c>
      <c r="I235" t="n">
        <v>8</v>
      </c>
      <c r="J235" t="n">
        <v>120.26</v>
      </c>
      <c r="K235" t="n">
        <v>41.65</v>
      </c>
      <c r="L235" t="n">
        <v>11</v>
      </c>
      <c r="M235" t="n">
        <v>6</v>
      </c>
      <c r="N235" t="n">
        <v>17.61</v>
      </c>
      <c r="O235" t="n">
        <v>15065.56</v>
      </c>
      <c r="P235" t="n">
        <v>99.90000000000001</v>
      </c>
      <c r="Q235" t="n">
        <v>194.63</v>
      </c>
      <c r="R235" t="n">
        <v>26.78</v>
      </c>
      <c r="S235" t="n">
        <v>17.82</v>
      </c>
      <c r="T235" t="n">
        <v>2311.86</v>
      </c>
      <c r="U235" t="n">
        <v>0.67</v>
      </c>
      <c r="V235" t="n">
        <v>0.77</v>
      </c>
      <c r="W235" t="n">
        <v>1.15</v>
      </c>
      <c r="X235" t="n">
        <v>0.14</v>
      </c>
      <c r="Y235" t="n">
        <v>0.5</v>
      </c>
      <c r="Z235" t="n">
        <v>10</v>
      </c>
    </row>
    <row r="236">
      <c r="A236" t="n">
        <v>11</v>
      </c>
      <c r="B236" t="n">
        <v>50</v>
      </c>
      <c r="C236" t="inlineStr">
        <is>
          <t xml:space="preserve">CONCLUIDO	</t>
        </is>
      </c>
      <c r="D236" t="n">
        <v>7.1492</v>
      </c>
      <c r="E236" t="n">
        <v>13.99</v>
      </c>
      <c r="F236" t="n">
        <v>11.8</v>
      </c>
      <c r="G236" t="n">
        <v>101.11</v>
      </c>
      <c r="H236" t="n">
        <v>1.74</v>
      </c>
      <c r="I236" t="n">
        <v>7</v>
      </c>
      <c r="J236" t="n">
        <v>121.56</v>
      </c>
      <c r="K236" t="n">
        <v>41.65</v>
      </c>
      <c r="L236" t="n">
        <v>12</v>
      </c>
      <c r="M236" t="n">
        <v>5</v>
      </c>
      <c r="N236" t="n">
        <v>17.91</v>
      </c>
      <c r="O236" t="n">
        <v>15226.31</v>
      </c>
      <c r="P236" t="n">
        <v>98.63</v>
      </c>
      <c r="Q236" t="n">
        <v>194.63</v>
      </c>
      <c r="R236" t="n">
        <v>25.83</v>
      </c>
      <c r="S236" t="n">
        <v>17.82</v>
      </c>
      <c r="T236" t="n">
        <v>1845.16</v>
      </c>
      <c r="U236" t="n">
        <v>0.6899999999999999</v>
      </c>
      <c r="V236" t="n">
        <v>0.77</v>
      </c>
      <c r="W236" t="n">
        <v>1.15</v>
      </c>
      <c r="X236" t="n">
        <v>0.11</v>
      </c>
      <c r="Y236" t="n">
        <v>0.5</v>
      </c>
      <c r="Z236" t="n">
        <v>10</v>
      </c>
    </row>
    <row r="237">
      <c r="A237" t="n">
        <v>12</v>
      </c>
      <c r="B237" t="n">
        <v>50</v>
      </c>
      <c r="C237" t="inlineStr">
        <is>
          <t xml:space="preserve">CONCLUIDO	</t>
        </is>
      </c>
      <c r="D237" t="n">
        <v>7.1454</v>
      </c>
      <c r="E237" t="n">
        <v>14</v>
      </c>
      <c r="F237" t="n">
        <v>11.8</v>
      </c>
      <c r="G237" t="n">
        <v>101.17</v>
      </c>
      <c r="H237" t="n">
        <v>1.87</v>
      </c>
      <c r="I237" t="n">
        <v>7</v>
      </c>
      <c r="J237" t="n">
        <v>122.87</v>
      </c>
      <c r="K237" t="n">
        <v>41.65</v>
      </c>
      <c r="L237" t="n">
        <v>13</v>
      </c>
      <c r="M237" t="n">
        <v>5</v>
      </c>
      <c r="N237" t="n">
        <v>18.22</v>
      </c>
      <c r="O237" t="n">
        <v>15387.5</v>
      </c>
      <c r="P237" t="n">
        <v>97.93000000000001</v>
      </c>
      <c r="Q237" t="n">
        <v>194.64</v>
      </c>
      <c r="R237" t="n">
        <v>26.16</v>
      </c>
      <c r="S237" t="n">
        <v>17.82</v>
      </c>
      <c r="T237" t="n">
        <v>2006.09</v>
      </c>
      <c r="U237" t="n">
        <v>0.68</v>
      </c>
      <c r="V237" t="n">
        <v>0.77</v>
      </c>
      <c r="W237" t="n">
        <v>1.14</v>
      </c>
      <c r="X237" t="n">
        <v>0.12</v>
      </c>
      <c r="Y237" t="n">
        <v>0.5</v>
      </c>
      <c r="Z237" t="n">
        <v>10</v>
      </c>
    </row>
    <row r="238">
      <c r="A238" t="n">
        <v>13</v>
      </c>
      <c r="B238" t="n">
        <v>50</v>
      </c>
      <c r="C238" t="inlineStr">
        <is>
          <t xml:space="preserve">CONCLUIDO	</t>
        </is>
      </c>
      <c r="D238" t="n">
        <v>7.1682</v>
      </c>
      <c r="E238" t="n">
        <v>13.95</v>
      </c>
      <c r="F238" t="n">
        <v>11.78</v>
      </c>
      <c r="G238" t="n">
        <v>117.81</v>
      </c>
      <c r="H238" t="n">
        <v>1.99</v>
      </c>
      <c r="I238" t="n">
        <v>6</v>
      </c>
      <c r="J238" t="n">
        <v>124.18</v>
      </c>
      <c r="K238" t="n">
        <v>41.65</v>
      </c>
      <c r="L238" t="n">
        <v>14</v>
      </c>
      <c r="M238" t="n">
        <v>4</v>
      </c>
      <c r="N238" t="n">
        <v>18.53</v>
      </c>
      <c r="O238" t="n">
        <v>15549.15</v>
      </c>
      <c r="P238" t="n">
        <v>95.72</v>
      </c>
      <c r="Q238" t="n">
        <v>194.63</v>
      </c>
      <c r="R238" t="n">
        <v>25.38</v>
      </c>
      <c r="S238" t="n">
        <v>17.82</v>
      </c>
      <c r="T238" t="n">
        <v>1625.37</v>
      </c>
      <c r="U238" t="n">
        <v>0.7</v>
      </c>
      <c r="V238" t="n">
        <v>0.77</v>
      </c>
      <c r="W238" t="n">
        <v>1.14</v>
      </c>
      <c r="X238" t="n">
        <v>0.09</v>
      </c>
      <c r="Y238" t="n">
        <v>0.5</v>
      </c>
      <c r="Z238" t="n">
        <v>10</v>
      </c>
    </row>
    <row r="239">
      <c r="A239" t="n">
        <v>14</v>
      </c>
      <c r="B239" t="n">
        <v>50</v>
      </c>
      <c r="C239" t="inlineStr">
        <is>
          <t xml:space="preserve">CONCLUIDO	</t>
        </is>
      </c>
      <c r="D239" t="n">
        <v>7.1697</v>
      </c>
      <c r="E239" t="n">
        <v>13.95</v>
      </c>
      <c r="F239" t="n">
        <v>11.78</v>
      </c>
      <c r="G239" t="n">
        <v>117.78</v>
      </c>
      <c r="H239" t="n">
        <v>2.11</v>
      </c>
      <c r="I239" t="n">
        <v>6</v>
      </c>
      <c r="J239" t="n">
        <v>125.49</v>
      </c>
      <c r="K239" t="n">
        <v>41.65</v>
      </c>
      <c r="L239" t="n">
        <v>15</v>
      </c>
      <c r="M239" t="n">
        <v>4</v>
      </c>
      <c r="N239" t="n">
        <v>18.84</v>
      </c>
      <c r="O239" t="n">
        <v>15711.24</v>
      </c>
      <c r="P239" t="n">
        <v>94.89</v>
      </c>
      <c r="Q239" t="n">
        <v>194.63</v>
      </c>
      <c r="R239" t="n">
        <v>25.28</v>
      </c>
      <c r="S239" t="n">
        <v>17.82</v>
      </c>
      <c r="T239" t="n">
        <v>1573.61</v>
      </c>
      <c r="U239" t="n">
        <v>0.7</v>
      </c>
      <c r="V239" t="n">
        <v>0.77</v>
      </c>
      <c r="W239" t="n">
        <v>1.14</v>
      </c>
      <c r="X239" t="n">
        <v>0.09</v>
      </c>
      <c r="Y239" t="n">
        <v>0.5</v>
      </c>
      <c r="Z239" t="n">
        <v>10</v>
      </c>
    </row>
    <row r="240">
      <c r="A240" t="n">
        <v>15</v>
      </c>
      <c r="B240" t="n">
        <v>50</v>
      </c>
      <c r="C240" t="inlineStr">
        <is>
          <t xml:space="preserve">CONCLUIDO	</t>
        </is>
      </c>
      <c r="D240" t="n">
        <v>7.1672</v>
      </c>
      <c r="E240" t="n">
        <v>13.95</v>
      </c>
      <c r="F240" t="n">
        <v>11.78</v>
      </c>
      <c r="G240" t="n">
        <v>117.83</v>
      </c>
      <c r="H240" t="n">
        <v>2.23</v>
      </c>
      <c r="I240" t="n">
        <v>6</v>
      </c>
      <c r="J240" t="n">
        <v>126.81</v>
      </c>
      <c r="K240" t="n">
        <v>41.65</v>
      </c>
      <c r="L240" t="n">
        <v>16</v>
      </c>
      <c r="M240" t="n">
        <v>3</v>
      </c>
      <c r="N240" t="n">
        <v>19.16</v>
      </c>
      <c r="O240" t="n">
        <v>15873.8</v>
      </c>
      <c r="P240" t="n">
        <v>93.67</v>
      </c>
      <c r="Q240" t="n">
        <v>194.63</v>
      </c>
      <c r="R240" t="n">
        <v>25.38</v>
      </c>
      <c r="S240" t="n">
        <v>17.82</v>
      </c>
      <c r="T240" t="n">
        <v>1620.93</v>
      </c>
      <c r="U240" t="n">
        <v>0.7</v>
      </c>
      <c r="V240" t="n">
        <v>0.77</v>
      </c>
      <c r="W240" t="n">
        <v>1.15</v>
      </c>
      <c r="X240" t="n">
        <v>0.1</v>
      </c>
      <c r="Y240" t="n">
        <v>0.5</v>
      </c>
      <c r="Z240" t="n">
        <v>10</v>
      </c>
    </row>
    <row r="241">
      <c r="A241" t="n">
        <v>16</v>
      </c>
      <c r="B241" t="n">
        <v>50</v>
      </c>
      <c r="C241" t="inlineStr">
        <is>
          <t xml:space="preserve">CONCLUIDO	</t>
        </is>
      </c>
      <c r="D241" t="n">
        <v>7.1622</v>
      </c>
      <c r="E241" t="n">
        <v>13.96</v>
      </c>
      <c r="F241" t="n">
        <v>11.79</v>
      </c>
      <c r="G241" t="n">
        <v>117.93</v>
      </c>
      <c r="H241" t="n">
        <v>2.34</v>
      </c>
      <c r="I241" t="n">
        <v>6</v>
      </c>
      <c r="J241" t="n">
        <v>128.13</v>
      </c>
      <c r="K241" t="n">
        <v>41.65</v>
      </c>
      <c r="L241" t="n">
        <v>17</v>
      </c>
      <c r="M241" t="n">
        <v>1</v>
      </c>
      <c r="N241" t="n">
        <v>19.48</v>
      </c>
      <c r="O241" t="n">
        <v>16036.82</v>
      </c>
      <c r="P241" t="n">
        <v>92.48999999999999</v>
      </c>
      <c r="Q241" t="n">
        <v>194.63</v>
      </c>
      <c r="R241" t="n">
        <v>25.57</v>
      </c>
      <c r="S241" t="n">
        <v>17.82</v>
      </c>
      <c r="T241" t="n">
        <v>1716.36</v>
      </c>
      <c r="U241" t="n">
        <v>0.7</v>
      </c>
      <c r="V241" t="n">
        <v>0.77</v>
      </c>
      <c r="W241" t="n">
        <v>1.15</v>
      </c>
      <c r="X241" t="n">
        <v>0.11</v>
      </c>
      <c r="Y241" t="n">
        <v>0.5</v>
      </c>
      <c r="Z241" t="n">
        <v>10</v>
      </c>
    </row>
    <row r="242">
      <c r="A242" t="n">
        <v>17</v>
      </c>
      <c r="B242" t="n">
        <v>50</v>
      </c>
      <c r="C242" t="inlineStr">
        <is>
          <t xml:space="preserve">CONCLUIDO	</t>
        </is>
      </c>
      <c r="D242" t="n">
        <v>7.1851</v>
      </c>
      <c r="E242" t="n">
        <v>13.92</v>
      </c>
      <c r="F242" t="n">
        <v>11.77</v>
      </c>
      <c r="G242" t="n">
        <v>141.25</v>
      </c>
      <c r="H242" t="n">
        <v>2.46</v>
      </c>
      <c r="I242" t="n">
        <v>5</v>
      </c>
      <c r="J242" t="n">
        <v>129.46</v>
      </c>
      <c r="K242" t="n">
        <v>41.65</v>
      </c>
      <c r="L242" t="n">
        <v>18</v>
      </c>
      <c r="M242" t="n">
        <v>0</v>
      </c>
      <c r="N242" t="n">
        <v>19.81</v>
      </c>
      <c r="O242" t="n">
        <v>16200.3</v>
      </c>
      <c r="P242" t="n">
        <v>93.03</v>
      </c>
      <c r="Q242" t="n">
        <v>194.63</v>
      </c>
      <c r="R242" t="n">
        <v>24.93</v>
      </c>
      <c r="S242" t="n">
        <v>17.82</v>
      </c>
      <c r="T242" t="n">
        <v>1404.45</v>
      </c>
      <c r="U242" t="n">
        <v>0.71</v>
      </c>
      <c r="V242" t="n">
        <v>0.77</v>
      </c>
      <c r="W242" t="n">
        <v>1.15</v>
      </c>
      <c r="X242" t="n">
        <v>0.08</v>
      </c>
      <c r="Y242" t="n">
        <v>0.5</v>
      </c>
      <c r="Z242" t="n">
        <v>10</v>
      </c>
    </row>
    <row r="243">
      <c r="A243" t="n">
        <v>0</v>
      </c>
      <c r="B243" t="n">
        <v>25</v>
      </c>
      <c r="C243" t="inlineStr">
        <is>
          <t xml:space="preserve">CONCLUIDO	</t>
        </is>
      </c>
      <c r="D243" t="n">
        <v>6.451</v>
      </c>
      <c r="E243" t="n">
        <v>15.5</v>
      </c>
      <c r="F243" t="n">
        <v>12.87</v>
      </c>
      <c r="G243" t="n">
        <v>12.87</v>
      </c>
      <c r="H243" t="n">
        <v>0.28</v>
      </c>
      <c r="I243" t="n">
        <v>60</v>
      </c>
      <c r="J243" t="n">
        <v>61.76</v>
      </c>
      <c r="K243" t="n">
        <v>28.92</v>
      </c>
      <c r="L243" t="n">
        <v>1</v>
      </c>
      <c r="M243" t="n">
        <v>58</v>
      </c>
      <c r="N243" t="n">
        <v>6.84</v>
      </c>
      <c r="O243" t="n">
        <v>7851.41</v>
      </c>
      <c r="P243" t="n">
        <v>82.12</v>
      </c>
      <c r="Q243" t="n">
        <v>194.64</v>
      </c>
      <c r="R243" t="n">
        <v>59.13</v>
      </c>
      <c r="S243" t="n">
        <v>17.82</v>
      </c>
      <c r="T243" t="n">
        <v>18230.34</v>
      </c>
      <c r="U243" t="n">
        <v>0.3</v>
      </c>
      <c r="V243" t="n">
        <v>0.71</v>
      </c>
      <c r="W243" t="n">
        <v>1.24</v>
      </c>
      <c r="X243" t="n">
        <v>1.19</v>
      </c>
      <c r="Y243" t="n">
        <v>0.5</v>
      </c>
      <c r="Z243" t="n">
        <v>10</v>
      </c>
    </row>
    <row r="244">
      <c r="A244" t="n">
        <v>1</v>
      </c>
      <c r="B244" t="n">
        <v>25</v>
      </c>
      <c r="C244" t="inlineStr">
        <is>
          <t xml:space="preserve">CONCLUIDO	</t>
        </is>
      </c>
      <c r="D244" t="n">
        <v>6.9237</v>
      </c>
      <c r="E244" t="n">
        <v>14.44</v>
      </c>
      <c r="F244" t="n">
        <v>12.24</v>
      </c>
      <c r="G244" t="n">
        <v>25.33</v>
      </c>
      <c r="H244" t="n">
        <v>0.55</v>
      </c>
      <c r="I244" t="n">
        <v>29</v>
      </c>
      <c r="J244" t="n">
        <v>62.92</v>
      </c>
      <c r="K244" t="n">
        <v>28.92</v>
      </c>
      <c r="L244" t="n">
        <v>2</v>
      </c>
      <c r="M244" t="n">
        <v>27</v>
      </c>
      <c r="N244" t="n">
        <v>7</v>
      </c>
      <c r="O244" t="n">
        <v>7994.37</v>
      </c>
      <c r="P244" t="n">
        <v>75.98</v>
      </c>
      <c r="Q244" t="n">
        <v>194.65</v>
      </c>
      <c r="R244" t="n">
        <v>39.65</v>
      </c>
      <c r="S244" t="n">
        <v>17.82</v>
      </c>
      <c r="T244" t="n">
        <v>8642.700000000001</v>
      </c>
      <c r="U244" t="n">
        <v>0.45</v>
      </c>
      <c r="V244" t="n">
        <v>0.74</v>
      </c>
      <c r="W244" t="n">
        <v>1.19</v>
      </c>
      <c r="X244" t="n">
        <v>0.5600000000000001</v>
      </c>
      <c r="Y244" t="n">
        <v>0.5</v>
      </c>
      <c r="Z244" t="n">
        <v>10</v>
      </c>
    </row>
    <row r="245">
      <c r="A245" t="n">
        <v>2</v>
      </c>
      <c r="B245" t="n">
        <v>25</v>
      </c>
      <c r="C245" t="inlineStr">
        <is>
          <t xml:space="preserve">CONCLUIDO	</t>
        </is>
      </c>
      <c r="D245" t="n">
        <v>7.0912</v>
      </c>
      <c r="E245" t="n">
        <v>14.1</v>
      </c>
      <c r="F245" t="n">
        <v>12.04</v>
      </c>
      <c r="G245" t="n">
        <v>38.03</v>
      </c>
      <c r="H245" t="n">
        <v>0.8100000000000001</v>
      </c>
      <c r="I245" t="n">
        <v>19</v>
      </c>
      <c r="J245" t="n">
        <v>64.08</v>
      </c>
      <c r="K245" t="n">
        <v>28.92</v>
      </c>
      <c r="L245" t="n">
        <v>3</v>
      </c>
      <c r="M245" t="n">
        <v>17</v>
      </c>
      <c r="N245" t="n">
        <v>7.16</v>
      </c>
      <c r="O245" t="n">
        <v>8137.65</v>
      </c>
      <c r="P245" t="n">
        <v>72.34</v>
      </c>
      <c r="Q245" t="n">
        <v>194.63</v>
      </c>
      <c r="R245" t="n">
        <v>33.37</v>
      </c>
      <c r="S245" t="n">
        <v>17.82</v>
      </c>
      <c r="T245" t="n">
        <v>5554.25</v>
      </c>
      <c r="U245" t="n">
        <v>0.53</v>
      </c>
      <c r="V245" t="n">
        <v>0.75</v>
      </c>
      <c r="W245" t="n">
        <v>1.17</v>
      </c>
      <c r="X245" t="n">
        <v>0.36</v>
      </c>
      <c r="Y245" t="n">
        <v>0.5</v>
      </c>
      <c r="Z245" t="n">
        <v>10</v>
      </c>
    </row>
    <row r="246">
      <c r="A246" t="n">
        <v>3</v>
      </c>
      <c r="B246" t="n">
        <v>25</v>
      </c>
      <c r="C246" t="inlineStr">
        <is>
          <t xml:space="preserve">CONCLUIDO	</t>
        </is>
      </c>
      <c r="D246" t="n">
        <v>7.1803</v>
      </c>
      <c r="E246" t="n">
        <v>13.93</v>
      </c>
      <c r="F246" t="n">
        <v>11.94</v>
      </c>
      <c r="G246" t="n">
        <v>51.16</v>
      </c>
      <c r="H246" t="n">
        <v>1.07</v>
      </c>
      <c r="I246" t="n">
        <v>14</v>
      </c>
      <c r="J246" t="n">
        <v>65.25</v>
      </c>
      <c r="K246" t="n">
        <v>28.92</v>
      </c>
      <c r="L246" t="n">
        <v>4</v>
      </c>
      <c r="M246" t="n">
        <v>12</v>
      </c>
      <c r="N246" t="n">
        <v>7.33</v>
      </c>
      <c r="O246" t="n">
        <v>8281.25</v>
      </c>
      <c r="P246" t="n">
        <v>69.48</v>
      </c>
      <c r="Q246" t="n">
        <v>194.63</v>
      </c>
      <c r="R246" t="n">
        <v>30.24</v>
      </c>
      <c r="S246" t="n">
        <v>17.82</v>
      </c>
      <c r="T246" t="n">
        <v>4013.65</v>
      </c>
      <c r="U246" t="n">
        <v>0.59</v>
      </c>
      <c r="V246" t="n">
        <v>0.76</v>
      </c>
      <c r="W246" t="n">
        <v>1.16</v>
      </c>
      <c r="X246" t="n">
        <v>0.25</v>
      </c>
      <c r="Y246" t="n">
        <v>0.5</v>
      </c>
      <c r="Z246" t="n">
        <v>10</v>
      </c>
    </row>
    <row r="247">
      <c r="A247" t="n">
        <v>4</v>
      </c>
      <c r="B247" t="n">
        <v>25</v>
      </c>
      <c r="C247" t="inlineStr">
        <is>
          <t xml:space="preserve">CONCLUIDO	</t>
        </is>
      </c>
      <c r="D247" t="n">
        <v>7.2266</v>
      </c>
      <c r="E247" t="n">
        <v>13.84</v>
      </c>
      <c r="F247" t="n">
        <v>11.89</v>
      </c>
      <c r="G247" t="n">
        <v>64.84999999999999</v>
      </c>
      <c r="H247" t="n">
        <v>1.31</v>
      </c>
      <c r="I247" t="n">
        <v>11</v>
      </c>
      <c r="J247" t="n">
        <v>66.42</v>
      </c>
      <c r="K247" t="n">
        <v>28.92</v>
      </c>
      <c r="L247" t="n">
        <v>5</v>
      </c>
      <c r="M247" t="n">
        <v>8</v>
      </c>
      <c r="N247" t="n">
        <v>7.49</v>
      </c>
      <c r="O247" t="n">
        <v>8425.16</v>
      </c>
      <c r="P247" t="n">
        <v>66.45999999999999</v>
      </c>
      <c r="Q247" t="n">
        <v>194.64</v>
      </c>
      <c r="R247" t="n">
        <v>28.55</v>
      </c>
      <c r="S247" t="n">
        <v>17.82</v>
      </c>
      <c r="T247" t="n">
        <v>3181.57</v>
      </c>
      <c r="U247" t="n">
        <v>0.62</v>
      </c>
      <c r="V247" t="n">
        <v>0.76</v>
      </c>
      <c r="W247" t="n">
        <v>1.16</v>
      </c>
      <c r="X247" t="n">
        <v>0.2</v>
      </c>
      <c r="Y247" t="n">
        <v>0.5</v>
      </c>
      <c r="Z247" t="n">
        <v>10</v>
      </c>
    </row>
    <row r="248">
      <c r="A248" t="n">
        <v>5</v>
      </c>
      <c r="B248" t="n">
        <v>25</v>
      </c>
      <c r="C248" t="inlineStr">
        <is>
          <t xml:space="preserve">CONCLUIDO	</t>
        </is>
      </c>
      <c r="D248" t="n">
        <v>7.2589</v>
      </c>
      <c r="E248" t="n">
        <v>13.78</v>
      </c>
      <c r="F248" t="n">
        <v>11.86</v>
      </c>
      <c r="G248" t="n">
        <v>79.04000000000001</v>
      </c>
      <c r="H248" t="n">
        <v>1.55</v>
      </c>
      <c r="I248" t="n">
        <v>9</v>
      </c>
      <c r="J248" t="n">
        <v>67.59</v>
      </c>
      <c r="K248" t="n">
        <v>28.92</v>
      </c>
      <c r="L248" t="n">
        <v>6</v>
      </c>
      <c r="M248" t="n">
        <v>1</v>
      </c>
      <c r="N248" t="n">
        <v>7.66</v>
      </c>
      <c r="O248" t="n">
        <v>8569.4</v>
      </c>
      <c r="P248" t="n">
        <v>63.93</v>
      </c>
      <c r="Q248" t="n">
        <v>194.63</v>
      </c>
      <c r="R248" t="n">
        <v>27.4</v>
      </c>
      <c r="S248" t="n">
        <v>17.82</v>
      </c>
      <c r="T248" t="n">
        <v>2617.81</v>
      </c>
      <c r="U248" t="n">
        <v>0.65</v>
      </c>
      <c r="V248" t="n">
        <v>0.77</v>
      </c>
      <c r="W248" t="n">
        <v>1.16</v>
      </c>
      <c r="X248" t="n">
        <v>0.17</v>
      </c>
      <c r="Y248" t="n">
        <v>0.5</v>
      </c>
      <c r="Z248" t="n">
        <v>10</v>
      </c>
    </row>
    <row r="249">
      <c r="A249" t="n">
        <v>6</v>
      </c>
      <c r="B249" t="n">
        <v>25</v>
      </c>
      <c r="C249" t="inlineStr">
        <is>
          <t xml:space="preserve">CONCLUIDO	</t>
        </is>
      </c>
      <c r="D249" t="n">
        <v>7.2597</v>
      </c>
      <c r="E249" t="n">
        <v>13.77</v>
      </c>
      <c r="F249" t="n">
        <v>11.85</v>
      </c>
      <c r="G249" t="n">
        <v>79.03</v>
      </c>
      <c r="H249" t="n">
        <v>1.78</v>
      </c>
      <c r="I249" t="n">
        <v>9</v>
      </c>
      <c r="J249" t="n">
        <v>68.76000000000001</v>
      </c>
      <c r="K249" t="n">
        <v>28.92</v>
      </c>
      <c r="L249" t="n">
        <v>7</v>
      </c>
      <c r="M249" t="n">
        <v>0</v>
      </c>
      <c r="N249" t="n">
        <v>7.83</v>
      </c>
      <c r="O249" t="n">
        <v>8713.950000000001</v>
      </c>
      <c r="P249" t="n">
        <v>64.90000000000001</v>
      </c>
      <c r="Q249" t="n">
        <v>194.63</v>
      </c>
      <c r="R249" t="n">
        <v>27.34</v>
      </c>
      <c r="S249" t="n">
        <v>17.82</v>
      </c>
      <c r="T249" t="n">
        <v>2586.82</v>
      </c>
      <c r="U249" t="n">
        <v>0.65</v>
      </c>
      <c r="V249" t="n">
        <v>0.77</v>
      </c>
      <c r="W249" t="n">
        <v>1.16</v>
      </c>
      <c r="X249" t="n">
        <v>0.17</v>
      </c>
      <c r="Y249" t="n">
        <v>0.5</v>
      </c>
      <c r="Z249" t="n">
        <v>10</v>
      </c>
    </row>
    <row r="250">
      <c r="A250" t="n">
        <v>0</v>
      </c>
      <c r="B250" t="n">
        <v>85</v>
      </c>
      <c r="C250" t="inlineStr">
        <is>
          <t xml:space="preserve">CONCLUIDO	</t>
        </is>
      </c>
      <c r="D250" t="n">
        <v>4.7127</v>
      </c>
      <c r="E250" t="n">
        <v>21.22</v>
      </c>
      <c r="F250" t="n">
        <v>14.37</v>
      </c>
      <c r="G250" t="n">
        <v>6.53</v>
      </c>
      <c r="H250" t="n">
        <v>0.11</v>
      </c>
      <c r="I250" t="n">
        <v>132</v>
      </c>
      <c r="J250" t="n">
        <v>167.88</v>
      </c>
      <c r="K250" t="n">
        <v>51.39</v>
      </c>
      <c r="L250" t="n">
        <v>1</v>
      </c>
      <c r="M250" t="n">
        <v>130</v>
      </c>
      <c r="N250" t="n">
        <v>30.49</v>
      </c>
      <c r="O250" t="n">
        <v>20939.59</v>
      </c>
      <c r="P250" t="n">
        <v>182.46</v>
      </c>
      <c r="Q250" t="n">
        <v>194.67</v>
      </c>
      <c r="R250" t="n">
        <v>105.94</v>
      </c>
      <c r="S250" t="n">
        <v>17.82</v>
      </c>
      <c r="T250" t="n">
        <v>41274.45</v>
      </c>
      <c r="U250" t="n">
        <v>0.17</v>
      </c>
      <c r="V250" t="n">
        <v>0.63</v>
      </c>
      <c r="W250" t="n">
        <v>1.36</v>
      </c>
      <c r="X250" t="n">
        <v>2.68</v>
      </c>
      <c r="Y250" t="n">
        <v>0.5</v>
      </c>
      <c r="Z250" t="n">
        <v>10</v>
      </c>
    </row>
    <row r="251">
      <c r="A251" t="n">
        <v>1</v>
      </c>
      <c r="B251" t="n">
        <v>85</v>
      </c>
      <c r="C251" t="inlineStr">
        <is>
          <t xml:space="preserve">CONCLUIDO	</t>
        </is>
      </c>
      <c r="D251" t="n">
        <v>5.7838</v>
      </c>
      <c r="E251" t="n">
        <v>17.29</v>
      </c>
      <c r="F251" t="n">
        <v>12.88</v>
      </c>
      <c r="G251" t="n">
        <v>12.88</v>
      </c>
      <c r="H251" t="n">
        <v>0.21</v>
      </c>
      <c r="I251" t="n">
        <v>60</v>
      </c>
      <c r="J251" t="n">
        <v>169.33</v>
      </c>
      <c r="K251" t="n">
        <v>51.39</v>
      </c>
      <c r="L251" t="n">
        <v>2</v>
      </c>
      <c r="M251" t="n">
        <v>58</v>
      </c>
      <c r="N251" t="n">
        <v>30.94</v>
      </c>
      <c r="O251" t="n">
        <v>21118.46</v>
      </c>
      <c r="P251" t="n">
        <v>162.87</v>
      </c>
      <c r="Q251" t="n">
        <v>194.66</v>
      </c>
      <c r="R251" t="n">
        <v>59.37</v>
      </c>
      <c r="S251" t="n">
        <v>17.82</v>
      </c>
      <c r="T251" t="n">
        <v>18345.96</v>
      </c>
      <c r="U251" t="n">
        <v>0.3</v>
      </c>
      <c r="V251" t="n">
        <v>0.7</v>
      </c>
      <c r="W251" t="n">
        <v>1.24</v>
      </c>
      <c r="X251" t="n">
        <v>1.2</v>
      </c>
      <c r="Y251" t="n">
        <v>0.5</v>
      </c>
      <c r="Z251" t="n">
        <v>10</v>
      </c>
    </row>
    <row r="252">
      <c r="A252" t="n">
        <v>2</v>
      </c>
      <c r="B252" t="n">
        <v>85</v>
      </c>
      <c r="C252" t="inlineStr">
        <is>
          <t xml:space="preserve">CONCLUIDO	</t>
        </is>
      </c>
      <c r="D252" t="n">
        <v>6.1942</v>
      </c>
      <c r="E252" t="n">
        <v>16.14</v>
      </c>
      <c r="F252" t="n">
        <v>12.45</v>
      </c>
      <c r="G252" t="n">
        <v>19.15</v>
      </c>
      <c r="H252" t="n">
        <v>0.31</v>
      </c>
      <c r="I252" t="n">
        <v>39</v>
      </c>
      <c r="J252" t="n">
        <v>170.79</v>
      </c>
      <c r="K252" t="n">
        <v>51.39</v>
      </c>
      <c r="L252" t="n">
        <v>3</v>
      </c>
      <c r="M252" t="n">
        <v>37</v>
      </c>
      <c r="N252" t="n">
        <v>31.4</v>
      </c>
      <c r="O252" t="n">
        <v>21297.94</v>
      </c>
      <c r="P252" t="n">
        <v>156.91</v>
      </c>
      <c r="Q252" t="n">
        <v>194.65</v>
      </c>
      <c r="R252" t="n">
        <v>46.33</v>
      </c>
      <c r="S252" t="n">
        <v>17.82</v>
      </c>
      <c r="T252" t="n">
        <v>11933.5</v>
      </c>
      <c r="U252" t="n">
        <v>0.38</v>
      </c>
      <c r="V252" t="n">
        <v>0.73</v>
      </c>
      <c r="W252" t="n">
        <v>1.2</v>
      </c>
      <c r="X252" t="n">
        <v>0.76</v>
      </c>
      <c r="Y252" t="n">
        <v>0.5</v>
      </c>
      <c r="Z252" t="n">
        <v>10</v>
      </c>
    </row>
    <row r="253">
      <c r="A253" t="n">
        <v>3</v>
      </c>
      <c r="B253" t="n">
        <v>85</v>
      </c>
      <c r="C253" t="inlineStr">
        <is>
          <t xml:space="preserve">CONCLUIDO	</t>
        </is>
      </c>
      <c r="D253" t="n">
        <v>6.4057</v>
      </c>
      <c r="E253" t="n">
        <v>15.61</v>
      </c>
      <c r="F253" t="n">
        <v>12.26</v>
      </c>
      <c r="G253" t="n">
        <v>25.36</v>
      </c>
      <c r="H253" t="n">
        <v>0.41</v>
      </c>
      <c r="I253" t="n">
        <v>29</v>
      </c>
      <c r="J253" t="n">
        <v>172.25</v>
      </c>
      <c r="K253" t="n">
        <v>51.39</v>
      </c>
      <c r="L253" t="n">
        <v>4</v>
      </c>
      <c r="M253" t="n">
        <v>27</v>
      </c>
      <c r="N253" t="n">
        <v>31.86</v>
      </c>
      <c r="O253" t="n">
        <v>21478.05</v>
      </c>
      <c r="P253" t="n">
        <v>153.91</v>
      </c>
      <c r="Q253" t="n">
        <v>194.63</v>
      </c>
      <c r="R253" t="n">
        <v>40.08</v>
      </c>
      <c r="S253" t="n">
        <v>17.82</v>
      </c>
      <c r="T253" t="n">
        <v>8860.35</v>
      </c>
      <c r="U253" t="n">
        <v>0.44</v>
      </c>
      <c r="V253" t="n">
        <v>0.74</v>
      </c>
      <c r="W253" t="n">
        <v>1.18</v>
      </c>
      <c r="X253" t="n">
        <v>0.57</v>
      </c>
      <c r="Y253" t="n">
        <v>0.5</v>
      </c>
      <c r="Z253" t="n">
        <v>10</v>
      </c>
    </row>
    <row r="254">
      <c r="A254" t="n">
        <v>4</v>
      </c>
      <c r="B254" t="n">
        <v>85</v>
      </c>
      <c r="C254" t="inlineStr">
        <is>
          <t xml:space="preserve">CONCLUIDO	</t>
        </is>
      </c>
      <c r="D254" t="n">
        <v>6.5424</v>
      </c>
      <c r="E254" t="n">
        <v>15.28</v>
      </c>
      <c r="F254" t="n">
        <v>12.13</v>
      </c>
      <c r="G254" t="n">
        <v>31.65</v>
      </c>
      <c r="H254" t="n">
        <v>0.51</v>
      </c>
      <c r="I254" t="n">
        <v>23</v>
      </c>
      <c r="J254" t="n">
        <v>173.71</v>
      </c>
      <c r="K254" t="n">
        <v>51.39</v>
      </c>
      <c r="L254" t="n">
        <v>5</v>
      </c>
      <c r="M254" t="n">
        <v>21</v>
      </c>
      <c r="N254" t="n">
        <v>32.32</v>
      </c>
      <c r="O254" t="n">
        <v>21658.78</v>
      </c>
      <c r="P254" t="n">
        <v>151.78</v>
      </c>
      <c r="Q254" t="n">
        <v>194.65</v>
      </c>
      <c r="R254" t="n">
        <v>36.48</v>
      </c>
      <c r="S254" t="n">
        <v>17.82</v>
      </c>
      <c r="T254" t="n">
        <v>7089.36</v>
      </c>
      <c r="U254" t="n">
        <v>0.49</v>
      </c>
      <c r="V254" t="n">
        <v>0.75</v>
      </c>
      <c r="W254" t="n">
        <v>1.17</v>
      </c>
      <c r="X254" t="n">
        <v>0.45</v>
      </c>
      <c r="Y254" t="n">
        <v>0.5</v>
      </c>
      <c r="Z254" t="n">
        <v>10</v>
      </c>
    </row>
    <row r="255">
      <c r="A255" t="n">
        <v>5</v>
      </c>
      <c r="B255" t="n">
        <v>85</v>
      </c>
      <c r="C255" t="inlineStr">
        <is>
          <t xml:space="preserve">CONCLUIDO	</t>
        </is>
      </c>
      <c r="D255" t="n">
        <v>6.6421</v>
      </c>
      <c r="E255" t="n">
        <v>15.06</v>
      </c>
      <c r="F255" t="n">
        <v>12.04</v>
      </c>
      <c r="G255" t="n">
        <v>38.02</v>
      </c>
      <c r="H255" t="n">
        <v>0.61</v>
      </c>
      <c r="I255" t="n">
        <v>19</v>
      </c>
      <c r="J255" t="n">
        <v>175.18</v>
      </c>
      <c r="K255" t="n">
        <v>51.39</v>
      </c>
      <c r="L255" t="n">
        <v>6</v>
      </c>
      <c r="M255" t="n">
        <v>17</v>
      </c>
      <c r="N255" t="n">
        <v>32.79</v>
      </c>
      <c r="O255" t="n">
        <v>21840.16</v>
      </c>
      <c r="P255" t="n">
        <v>149.89</v>
      </c>
      <c r="Q255" t="n">
        <v>194.63</v>
      </c>
      <c r="R255" t="n">
        <v>33.37</v>
      </c>
      <c r="S255" t="n">
        <v>17.82</v>
      </c>
      <c r="T255" t="n">
        <v>5554.17</v>
      </c>
      <c r="U255" t="n">
        <v>0.53</v>
      </c>
      <c r="V255" t="n">
        <v>0.75</v>
      </c>
      <c r="W255" t="n">
        <v>1.17</v>
      </c>
      <c r="X255" t="n">
        <v>0.35</v>
      </c>
      <c r="Y255" t="n">
        <v>0.5</v>
      </c>
      <c r="Z255" t="n">
        <v>10</v>
      </c>
    </row>
    <row r="256">
      <c r="A256" t="n">
        <v>6</v>
      </c>
      <c r="B256" t="n">
        <v>85</v>
      </c>
      <c r="C256" t="inlineStr">
        <is>
          <t xml:space="preserve">CONCLUIDO	</t>
        </is>
      </c>
      <c r="D256" t="n">
        <v>6.6871</v>
      </c>
      <c r="E256" t="n">
        <v>14.95</v>
      </c>
      <c r="F256" t="n">
        <v>12.01</v>
      </c>
      <c r="G256" t="n">
        <v>42.37</v>
      </c>
      <c r="H256" t="n">
        <v>0.7</v>
      </c>
      <c r="I256" t="n">
        <v>17</v>
      </c>
      <c r="J256" t="n">
        <v>176.66</v>
      </c>
      <c r="K256" t="n">
        <v>51.39</v>
      </c>
      <c r="L256" t="n">
        <v>7</v>
      </c>
      <c r="M256" t="n">
        <v>15</v>
      </c>
      <c r="N256" t="n">
        <v>33.27</v>
      </c>
      <c r="O256" t="n">
        <v>22022.17</v>
      </c>
      <c r="P256" t="n">
        <v>149.26</v>
      </c>
      <c r="Q256" t="n">
        <v>194.65</v>
      </c>
      <c r="R256" t="n">
        <v>32.34</v>
      </c>
      <c r="S256" t="n">
        <v>17.82</v>
      </c>
      <c r="T256" t="n">
        <v>5047.2</v>
      </c>
      <c r="U256" t="n">
        <v>0.55</v>
      </c>
      <c r="V256" t="n">
        <v>0.76</v>
      </c>
      <c r="W256" t="n">
        <v>1.16</v>
      </c>
      <c r="X256" t="n">
        <v>0.32</v>
      </c>
      <c r="Y256" t="n">
        <v>0.5</v>
      </c>
      <c r="Z256" t="n">
        <v>10</v>
      </c>
    </row>
    <row r="257">
      <c r="A257" t="n">
        <v>7</v>
      </c>
      <c r="B257" t="n">
        <v>85</v>
      </c>
      <c r="C257" t="inlineStr">
        <is>
          <t xml:space="preserve">CONCLUIDO	</t>
        </is>
      </c>
      <c r="D257" t="n">
        <v>6.7373</v>
      </c>
      <c r="E257" t="n">
        <v>14.84</v>
      </c>
      <c r="F257" t="n">
        <v>11.96</v>
      </c>
      <c r="G257" t="n">
        <v>47.85</v>
      </c>
      <c r="H257" t="n">
        <v>0.8</v>
      </c>
      <c r="I257" t="n">
        <v>15</v>
      </c>
      <c r="J257" t="n">
        <v>178.14</v>
      </c>
      <c r="K257" t="n">
        <v>51.39</v>
      </c>
      <c r="L257" t="n">
        <v>8</v>
      </c>
      <c r="M257" t="n">
        <v>13</v>
      </c>
      <c r="N257" t="n">
        <v>33.75</v>
      </c>
      <c r="O257" t="n">
        <v>22204.83</v>
      </c>
      <c r="P257" t="n">
        <v>148.01</v>
      </c>
      <c r="Q257" t="n">
        <v>194.63</v>
      </c>
      <c r="R257" t="n">
        <v>30.99</v>
      </c>
      <c r="S257" t="n">
        <v>17.82</v>
      </c>
      <c r="T257" t="n">
        <v>4384.25</v>
      </c>
      <c r="U257" t="n">
        <v>0.57</v>
      </c>
      <c r="V257" t="n">
        <v>0.76</v>
      </c>
      <c r="W257" t="n">
        <v>1.16</v>
      </c>
      <c r="X257" t="n">
        <v>0.28</v>
      </c>
      <c r="Y257" t="n">
        <v>0.5</v>
      </c>
      <c r="Z257" t="n">
        <v>10</v>
      </c>
    </row>
    <row r="258">
      <c r="A258" t="n">
        <v>8</v>
      </c>
      <c r="B258" t="n">
        <v>85</v>
      </c>
      <c r="C258" t="inlineStr">
        <is>
          <t xml:space="preserve">CONCLUIDO	</t>
        </is>
      </c>
      <c r="D258" t="n">
        <v>6.7868</v>
      </c>
      <c r="E258" t="n">
        <v>14.73</v>
      </c>
      <c r="F258" t="n">
        <v>11.92</v>
      </c>
      <c r="G258" t="n">
        <v>55.02</v>
      </c>
      <c r="H258" t="n">
        <v>0.89</v>
      </c>
      <c r="I258" t="n">
        <v>13</v>
      </c>
      <c r="J258" t="n">
        <v>179.63</v>
      </c>
      <c r="K258" t="n">
        <v>51.39</v>
      </c>
      <c r="L258" t="n">
        <v>9</v>
      </c>
      <c r="M258" t="n">
        <v>11</v>
      </c>
      <c r="N258" t="n">
        <v>34.24</v>
      </c>
      <c r="O258" t="n">
        <v>22388.15</v>
      </c>
      <c r="P258" t="n">
        <v>147.13</v>
      </c>
      <c r="Q258" t="n">
        <v>194.63</v>
      </c>
      <c r="R258" t="n">
        <v>29.82</v>
      </c>
      <c r="S258" t="n">
        <v>17.82</v>
      </c>
      <c r="T258" t="n">
        <v>3806.62</v>
      </c>
      <c r="U258" t="n">
        <v>0.6</v>
      </c>
      <c r="V258" t="n">
        <v>0.76</v>
      </c>
      <c r="W258" t="n">
        <v>1.15</v>
      </c>
      <c r="X258" t="n">
        <v>0.23</v>
      </c>
      <c r="Y258" t="n">
        <v>0.5</v>
      </c>
      <c r="Z258" t="n">
        <v>10</v>
      </c>
    </row>
    <row r="259">
      <c r="A259" t="n">
        <v>9</v>
      </c>
      <c r="B259" t="n">
        <v>85</v>
      </c>
      <c r="C259" t="inlineStr">
        <is>
          <t xml:space="preserve">CONCLUIDO	</t>
        </is>
      </c>
      <c r="D259" t="n">
        <v>6.808</v>
      </c>
      <c r="E259" t="n">
        <v>14.69</v>
      </c>
      <c r="F259" t="n">
        <v>11.91</v>
      </c>
      <c r="G259" t="n">
        <v>59.55</v>
      </c>
      <c r="H259" t="n">
        <v>0.98</v>
      </c>
      <c r="I259" t="n">
        <v>12</v>
      </c>
      <c r="J259" t="n">
        <v>181.12</v>
      </c>
      <c r="K259" t="n">
        <v>51.39</v>
      </c>
      <c r="L259" t="n">
        <v>10</v>
      </c>
      <c r="M259" t="n">
        <v>10</v>
      </c>
      <c r="N259" t="n">
        <v>34.73</v>
      </c>
      <c r="O259" t="n">
        <v>22572.13</v>
      </c>
      <c r="P259" t="n">
        <v>146.64</v>
      </c>
      <c r="Q259" t="n">
        <v>194.63</v>
      </c>
      <c r="R259" t="n">
        <v>29.36</v>
      </c>
      <c r="S259" t="n">
        <v>17.82</v>
      </c>
      <c r="T259" t="n">
        <v>3581.78</v>
      </c>
      <c r="U259" t="n">
        <v>0.61</v>
      </c>
      <c r="V259" t="n">
        <v>0.76</v>
      </c>
      <c r="W259" t="n">
        <v>1.16</v>
      </c>
      <c r="X259" t="n">
        <v>0.22</v>
      </c>
      <c r="Y259" t="n">
        <v>0.5</v>
      </c>
      <c r="Z259" t="n">
        <v>10</v>
      </c>
    </row>
    <row r="260">
      <c r="A260" t="n">
        <v>10</v>
      </c>
      <c r="B260" t="n">
        <v>85</v>
      </c>
      <c r="C260" t="inlineStr">
        <is>
          <t xml:space="preserve">CONCLUIDO	</t>
        </is>
      </c>
      <c r="D260" t="n">
        <v>6.8366</v>
      </c>
      <c r="E260" t="n">
        <v>14.63</v>
      </c>
      <c r="F260" t="n">
        <v>11.88</v>
      </c>
      <c r="G260" t="n">
        <v>64.81</v>
      </c>
      <c r="H260" t="n">
        <v>1.07</v>
      </c>
      <c r="I260" t="n">
        <v>11</v>
      </c>
      <c r="J260" t="n">
        <v>182.62</v>
      </c>
      <c r="K260" t="n">
        <v>51.39</v>
      </c>
      <c r="L260" t="n">
        <v>11</v>
      </c>
      <c r="M260" t="n">
        <v>9</v>
      </c>
      <c r="N260" t="n">
        <v>35.22</v>
      </c>
      <c r="O260" t="n">
        <v>22756.91</v>
      </c>
      <c r="P260" t="n">
        <v>145.67</v>
      </c>
      <c r="Q260" t="n">
        <v>194.63</v>
      </c>
      <c r="R260" t="n">
        <v>28.47</v>
      </c>
      <c r="S260" t="n">
        <v>17.82</v>
      </c>
      <c r="T260" t="n">
        <v>3144.38</v>
      </c>
      <c r="U260" t="n">
        <v>0.63</v>
      </c>
      <c r="V260" t="n">
        <v>0.76</v>
      </c>
      <c r="W260" t="n">
        <v>1.15</v>
      </c>
      <c r="X260" t="n">
        <v>0.2</v>
      </c>
      <c r="Y260" t="n">
        <v>0.5</v>
      </c>
      <c r="Z260" t="n">
        <v>10</v>
      </c>
    </row>
    <row r="261">
      <c r="A261" t="n">
        <v>11</v>
      </c>
      <c r="B261" t="n">
        <v>85</v>
      </c>
      <c r="C261" t="inlineStr">
        <is>
          <t xml:space="preserve">CONCLUIDO	</t>
        </is>
      </c>
      <c r="D261" t="n">
        <v>6.8603</v>
      </c>
      <c r="E261" t="n">
        <v>14.58</v>
      </c>
      <c r="F261" t="n">
        <v>11.87</v>
      </c>
      <c r="G261" t="n">
        <v>71.19</v>
      </c>
      <c r="H261" t="n">
        <v>1.16</v>
      </c>
      <c r="I261" t="n">
        <v>10</v>
      </c>
      <c r="J261" t="n">
        <v>184.12</v>
      </c>
      <c r="K261" t="n">
        <v>51.39</v>
      </c>
      <c r="L261" t="n">
        <v>12</v>
      </c>
      <c r="M261" t="n">
        <v>8</v>
      </c>
      <c r="N261" t="n">
        <v>35.73</v>
      </c>
      <c r="O261" t="n">
        <v>22942.24</v>
      </c>
      <c r="P261" t="n">
        <v>144.55</v>
      </c>
      <c r="Q261" t="n">
        <v>194.64</v>
      </c>
      <c r="R261" t="n">
        <v>27.94</v>
      </c>
      <c r="S261" t="n">
        <v>17.82</v>
      </c>
      <c r="T261" t="n">
        <v>2883.39</v>
      </c>
      <c r="U261" t="n">
        <v>0.64</v>
      </c>
      <c r="V261" t="n">
        <v>0.77</v>
      </c>
      <c r="W261" t="n">
        <v>1.15</v>
      </c>
      <c r="X261" t="n">
        <v>0.18</v>
      </c>
      <c r="Y261" t="n">
        <v>0.5</v>
      </c>
      <c r="Z261" t="n">
        <v>10</v>
      </c>
    </row>
    <row r="262">
      <c r="A262" t="n">
        <v>12</v>
      </c>
      <c r="B262" t="n">
        <v>85</v>
      </c>
      <c r="C262" t="inlineStr">
        <is>
          <t xml:space="preserve">CONCLUIDO	</t>
        </is>
      </c>
      <c r="D262" t="n">
        <v>6.8842</v>
      </c>
      <c r="E262" t="n">
        <v>14.53</v>
      </c>
      <c r="F262" t="n">
        <v>11.85</v>
      </c>
      <c r="G262" t="n">
        <v>78.98999999999999</v>
      </c>
      <c r="H262" t="n">
        <v>1.24</v>
      </c>
      <c r="I262" t="n">
        <v>9</v>
      </c>
      <c r="J262" t="n">
        <v>185.63</v>
      </c>
      <c r="K262" t="n">
        <v>51.39</v>
      </c>
      <c r="L262" t="n">
        <v>13</v>
      </c>
      <c r="M262" t="n">
        <v>7</v>
      </c>
      <c r="N262" t="n">
        <v>36.24</v>
      </c>
      <c r="O262" t="n">
        <v>23128.27</v>
      </c>
      <c r="P262" t="n">
        <v>143.85</v>
      </c>
      <c r="Q262" t="n">
        <v>194.63</v>
      </c>
      <c r="R262" t="n">
        <v>27.33</v>
      </c>
      <c r="S262" t="n">
        <v>17.82</v>
      </c>
      <c r="T262" t="n">
        <v>2585.06</v>
      </c>
      <c r="U262" t="n">
        <v>0.65</v>
      </c>
      <c r="V262" t="n">
        <v>0.77</v>
      </c>
      <c r="W262" t="n">
        <v>1.15</v>
      </c>
      <c r="X262" t="n">
        <v>0.16</v>
      </c>
      <c r="Y262" t="n">
        <v>0.5</v>
      </c>
      <c r="Z262" t="n">
        <v>10</v>
      </c>
    </row>
    <row r="263">
      <c r="A263" t="n">
        <v>13</v>
      </c>
      <c r="B263" t="n">
        <v>85</v>
      </c>
      <c r="C263" t="inlineStr">
        <is>
          <t xml:space="preserve">CONCLUIDO	</t>
        </is>
      </c>
      <c r="D263" t="n">
        <v>6.8826</v>
      </c>
      <c r="E263" t="n">
        <v>14.53</v>
      </c>
      <c r="F263" t="n">
        <v>11.85</v>
      </c>
      <c r="G263" t="n">
        <v>79.01000000000001</v>
      </c>
      <c r="H263" t="n">
        <v>1.33</v>
      </c>
      <c r="I263" t="n">
        <v>9</v>
      </c>
      <c r="J263" t="n">
        <v>187.14</v>
      </c>
      <c r="K263" t="n">
        <v>51.39</v>
      </c>
      <c r="L263" t="n">
        <v>14</v>
      </c>
      <c r="M263" t="n">
        <v>7</v>
      </c>
      <c r="N263" t="n">
        <v>36.75</v>
      </c>
      <c r="O263" t="n">
        <v>23314.98</v>
      </c>
      <c r="P263" t="n">
        <v>143.92</v>
      </c>
      <c r="Q263" t="n">
        <v>194.66</v>
      </c>
      <c r="R263" t="n">
        <v>27.54</v>
      </c>
      <c r="S263" t="n">
        <v>17.82</v>
      </c>
      <c r="T263" t="n">
        <v>2687.22</v>
      </c>
      <c r="U263" t="n">
        <v>0.65</v>
      </c>
      <c r="V263" t="n">
        <v>0.77</v>
      </c>
      <c r="W263" t="n">
        <v>1.15</v>
      </c>
      <c r="X263" t="n">
        <v>0.17</v>
      </c>
      <c r="Y263" t="n">
        <v>0.5</v>
      </c>
      <c r="Z263" t="n">
        <v>10</v>
      </c>
    </row>
    <row r="264">
      <c r="A264" t="n">
        <v>14</v>
      </c>
      <c r="B264" t="n">
        <v>85</v>
      </c>
      <c r="C264" t="inlineStr">
        <is>
          <t xml:space="preserve">CONCLUIDO	</t>
        </is>
      </c>
      <c r="D264" t="n">
        <v>6.9162</v>
      </c>
      <c r="E264" t="n">
        <v>14.46</v>
      </c>
      <c r="F264" t="n">
        <v>11.82</v>
      </c>
      <c r="G264" t="n">
        <v>88.61</v>
      </c>
      <c r="H264" t="n">
        <v>1.41</v>
      </c>
      <c r="I264" t="n">
        <v>8</v>
      </c>
      <c r="J264" t="n">
        <v>188.66</v>
      </c>
      <c r="K264" t="n">
        <v>51.39</v>
      </c>
      <c r="L264" t="n">
        <v>15</v>
      </c>
      <c r="M264" t="n">
        <v>6</v>
      </c>
      <c r="N264" t="n">
        <v>37.27</v>
      </c>
      <c r="O264" t="n">
        <v>23502.4</v>
      </c>
      <c r="P264" t="n">
        <v>142.81</v>
      </c>
      <c r="Q264" t="n">
        <v>194.64</v>
      </c>
      <c r="R264" t="n">
        <v>26.35</v>
      </c>
      <c r="S264" t="n">
        <v>17.82</v>
      </c>
      <c r="T264" t="n">
        <v>2098.68</v>
      </c>
      <c r="U264" t="n">
        <v>0.68</v>
      </c>
      <c r="V264" t="n">
        <v>0.77</v>
      </c>
      <c r="W264" t="n">
        <v>1.15</v>
      </c>
      <c r="X264" t="n">
        <v>0.13</v>
      </c>
      <c r="Y264" t="n">
        <v>0.5</v>
      </c>
      <c r="Z264" t="n">
        <v>10</v>
      </c>
    </row>
    <row r="265">
      <c r="A265" t="n">
        <v>15</v>
      </c>
      <c r="B265" t="n">
        <v>85</v>
      </c>
      <c r="C265" t="inlineStr">
        <is>
          <t xml:space="preserve">CONCLUIDO	</t>
        </is>
      </c>
      <c r="D265" t="n">
        <v>6.9134</v>
      </c>
      <c r="E265" t="n">
        <v>14.46</v>
      </c>
      <c r="F265" t="n">
        <v>11.82</v>
      </c>
      <c r="G265" t="n">
        <v>88.66</v>
      </c>
      <c r="H265" t="n">
        <v>1.49</v>
      </c>
      <c r="I265" t="n">
        <v>8</v>
      </c>
      <c r="J265" t="n">
        <v>190.19</v>
      </c>
      <c r="K265" t="n">
        <v>51.39</v>
      </c>
      <c r="L265" t="n">
        <v>16</v>
      </c>
      <c r="M265" t="n">
        <v>6</v>
      </c>
      <c r="N265" t="n">
        <v>37.79</v>
      </c>
      <c r="O265" t="n">
        <v>23690.52</v>
      </c>
      <c r="P265" t="n">
        <v>142.12</v>
      </c>
      <c r="Q265" t="n">
        <v>194.63</v>
      </c>
      <c r="R265" t="n">
        <v>26.69</v>
      </c>
      <c r="S265" t="n">
        <v>17.82</v>
      </c>
      <c r="T265" t="n">
        <v>2266.6</v>
      </c>
      <c r="U265" t="n">
        <v>0.67</v>
      </c>
      <c r="V265" t="n">
        <v>0.77</v>
      </c>
      <c r="W265" t="n">
        <v>1.15</v>
      </c>
      <c r="X265" t="n">
        <v>0.13</v>
      </c>
      <c r="Y265" t="n">
        <v>0.5</v>
      </c>
      <c r="Z265" t="n">
        <v>10</v>
      </c>
    </row>
    <row r="266">
      <c r="A266" t="n">
        <v>16</v>
      </c>
      <c r="B266" t="n">
        <v>85</v>
      </c>
      <c r="C266" t="inlineStr">
        <is>
          <t xml:space="preserve">CONCLUIDO	</t>
        </is>
      </c>
      <c r="D266" t="n">
        <v>6.941</v>
      </c>
      <c r="E266" t="n">
        <v>14.41</v>
      </c>
      <c r="F266" t="n">
        <v>11.8</v>
      </c>
      <c r="G266" t="n">
        <v>101.12</v>
      </c>
      <c r="H266" t="n">
        <v>1.57</v>
      </c>
      <c r="I266" t="n">
        <v>7</v>
      </c>
      <c r="J266" t="n">
        <v>191.72</v>
      </c>
      <c r="K266" t="n">
        <v>51.39</v>
      </c>
      <c r="L266" t="n">
        <v>17</v>
      </c>
      <c r="M266" t="n">
        <v>5</v>
      </c>
      <c r="N266" t="n">
        <v>38.33</v>
      </c>
      <c r="O266" t="n">
        <v>23879.37</v>
      </c>
      <c r="P266" t="n">
        <v>141.05</v>
      </c>
      <c r="Q266" t="n">
        <v>194.63</v>
      </c>
      <c r="R266" t="n">
        <v>25.79</v>
      </c>
      <c r="S266" t="n">
        <v>17.82</v>
      </c>
      <c r="T266" t="n">
        <v>1824.44</v>
      </c>
      <c r="U266" t="n">
        <v>0.6899999999999999</v>
      </c>
      <c r="V266" t="n">
        <v>0.77</v>
      </c>
      <c r="W266" t="n">
        <v>1.15</v>
      </c>
      <c r="X266" t="n">
        <v>0.11</v>
      </c>
      <c r="Y266" t="n">
        <v>0.5</v>
      </c>
      <c r="Z266" t="n">
        <v>10</v>
      </c>
    </row>
    <row r="267">
      <c r="A267" t="n">
        <v>17</v>
      </c>
      <c r="B267" t="n">
        <v>85</v>
      </c>
      <c r="C267" t="inlineStr">
        <is>
          <t xml:space="preserve">CONCLUIDO	</t>
        </is>
      </c>
      <c r="D267" t="n">
        <v>6.9363</v>
      </c>
      <c r="E267" t="n">
        <v>14.42</v>
      </c>
      <c r="F267" t="n">
        <v>11.81</v>
      </c>
      <c r="G267" t="n">
        <v>101.2</v>
      </c>
      <c r="H267" t="n">
        <v>1.65</v>
      </c>
      <c r="I267" t="n">
        <v>7</v>
      </c>
      <c r="J267" t="n">
        <v>193.26</v>
      </c>
      <c r="K267" t="n">
        <v>51.39</v>
      </c>
      <c r="L267" t="n">
        <v>18</v>
      </c>
      <c r="M267" t="n">
        <v>5</v>
      </c>
      <c r="N267" t="n">
        <v>38.86</v>
      </c>
      <c r="O267" t="n">
        <v>24068.93</v>
      </c>
      <c r="P267" t="n">
        <v>141.73</v>
      </c>
      <c r="Q267" t="n">
        <v>194.63</v>
      </c>
      <c r="R267" t="n">
        <v>26.18</v>
      </c>
      <c r="S267" t="n">
        <v>17.82</v>
      </c>
      <c r="T267" t="n">
        <v>2018.69</v>
      </c>
      <c r="U267" t="n">
        <v>0.68</v>
      </c>
      <c r="V267" t="n">
        <v>0.77</v>
      </c>
      <c r="W267" t="n">
        <v>1.15</v>
      </c>
      <c r="X267" t="n">
        <v>0.12</v>
      </c>
      <c r="Y267" t="n">
        <v>0.5</v>
      </c>
      <c r="Z267" t="n">
        <v>10</v>
      </c>
    </row>
    <row r="268">
      <c r="A268" t="n">
        <v>18</v>
      </c>
      <c r="B268" t="n">
        <v>85</v>
      </c>
      <c r="C268" t="inlineStr">
        <is>
          <t xml:space="preserve">CONCLUIDO	</t>
        </is>
      </c>
      <c r="D268" t="n">
        <v>6.9351</v>
      </c>
      <c r="E268" t="n">
        <v>14.42</v>
      </c>
      <c r="F268" t="n">
        <v>11.81</v>
      </c>
      <c r="G268" t="n">
        <v>101.23</v>
      </c>
      <c r="H268" t="n">
        <v>1.73</v>
      </c>
      <c r="I268" t="n">
        <v>7</v>
      </c>
      <c r="J268" t="n">
        <v>194.8</v>
      </c>
      <c r="K268" t="n">
        <v>51.39</v>
      </c>
      <c r="L268" t="n">
        <v>19</v>
      </c>
      <c r="M268" t="n">
        <v>5</v>
      </c>
      <c r="N268" t="n">
        <v>39.41</v>
      </c>
      <c r="O268" t="n">
        <v>24259.23</v>
      </c>
      <c r="P268" t="n">
        <v>140.93</v>
      </c>
      <c r="Q268" t="n">
        <v>194.63</v>
      </c>
      <c r="R268" t="n">
        <v>26.22</v>
      </c>
      <c r="S268" t="n">
        <v>17.82</v>
      </c>
      <c r="T268" t="n">
        <v>2038.91</v>
      </c>
      <c r="U268" t="n">
        <v>0.68</v>
      </c>
      <c r="V268" t="n">
        <v>0.77</v>
      </c>
      <c r="W268" t="n">
        <v>1.15</v>
      </c>
      <c r="X268" t="n">
        <v>0.12</v>
      </c>
      <c r="Y268" t="n">
        <v>0.5</v>
      </c>
      <c r="Z268" t="n">
        <v>10</v>
      </c>
    </row>
    <row r="269">
      <c r="A269" t="n">
        <v>19</v>
      </c>
      <c r="B269" t="n">
        <v>85</v>
      </c>
      <c r="C269" t="inlineStr">
        <is>
          <t xml:space="preserve">CONCLUIDO	</t>
        </is>
      </c>
      <c r="D269" t="n">
        <v>6.9658</v>
      </c>
      <c r="E269" t="n">
        <v>14.36</v>
      </c>
      <c r="F269" t="n">
        <v>11.78</v>
      </c>
      <c r="G269" t="n">
        <v>117.8</v>
      </c>
      <c r="H269" t="n">
        <v>1.81</v>
      </c>
      <c r="I269" t="n">
        <v>6</v>
      </c>
      <c r="J269" t="n">
        <v>196.35</v>
      </c>
      <c r="K269" t="n">
        <v>51.39</v>
      </c>
      <c r="L269" t="n">
        <v>20</v>
      </c>
      <c r="M269" t="n">
        <v>4</v>
      </c>
      <c r="N269" t="n">
        <v>39.96</v>
      </c>
      <c r="O269" t="n">
        <v>24450.27</v>
      </c>
      <c r="P269" t="n">
        <v>139.33</v>
      </c>
      <c r="Q269" t="n">
        <v>194.63</v>
      </c>
      <c r="R269" t="n">
        <v>25.32</v>
      </c>
      <c r="S269" t="n">
        <v>17.82</v>
      </c>
      <c r="T269" t="n">
        <v>1590.59</v>
      </c>
      <c r="U269" t="n">
        <v>0.7</v>
      </c>
      <c r="V269" t="n">
        <v>0.77</v>
      </c>
      <c r="W269" t="n">
        <v>1.15</v>
      </c>
      <c r="X269" t="n">
        <v>0.09</v>
      </c>
      <c r="Y269" t="n">
        <v>0.5</v>
      </c>
      <c r="Z269" t="n">
        <v>10</v>
      </c>
    </row>
    <row r="270">
      <c r="A270" t="n">
        <v>20</v>
      </c>
      <c r="B270" t="n">
        <v>85</v>
      </c>
      <c r="C270" t="inlineStr">
        <is>
          <t xml:space="preserve">CONCLUIDO	</t>
        </is>
      </c>
      <c r="D270" t="n">
        <v>6.965</v>
      </c>
      <c r="E270" t="n">
        <v>14.36</v>
      </c>
      <c r="F270" t="n">
        <v>11.78</v>
      </c>
      <c r="G270" t="n">
        <v>117.82</v>
      </c>
      <c r="H270" t="n">
        <v>1.88</v>
      </c>
      <c r="I270" t="n">
        <v>6</v>
      </c>
      <c r="J270" t="n">
        <v>197.9</v>
      </c>
      <c r="K270" t="n">
        <v>51.39</v>
      </c>
      <c r="L270" t="n">
        <v>21</v>
      </c>
      <c r="M270" t="n">
        <v>4</v>
      </c>
      <c r="N270" t="n">
        <v>40.51</v>
      </c>
      <c r="O270" t="n">
        <v>24642.07</v>
      </c>
      <c r="P270" t="n">
        <v>139.83</v>
      </c>
      <c r="Q270" t="n">
        <v>194.63</v>
      </c>
      <c r="R270" t="n">
        <v>25.35</v>
      </c>
      <c r="S270" t="n">
        <v>17.82</v>
      </c>
      <c r="T270" t="n">
        <v>1607.51</v>
      </c>
      <c r="U270" t="n">
        <v>0.7</v>
      </c>
      <c r="V270" t="n">
        <v>0.77</v>
      </c>
      <c r="W270" t="n">
        <v>1.15</v>
      </c>
      <c r="X270" t="n">
        <v>0.1</v>
      </c>
      <c r="Y270" t="n">
        <v>0.5</v>
      </c>
      <c r="Z270" t="n">
        <v>10</v>
      </c>
    </row>
    <row r="271">
      <c r="A271" t="n">
        <v>21</v>
      </c>
      <c r="B271" t="n">
        <v>85</v>
      </c>
      <c r="C271" t="inlineStr">
        <is>
          <t xml:space="preserve">CONCLUIDO	</t>
        </is>
      </c>
      <c r="D271" t="n">
        <v>6.9686</v>
      </c>
      <c r="E271" t="n">
        <v>14.35</v>
      </c>
      <c r="F271" t="n">
        <v>11.77</v>
      </c>
      <c r="G271" t="n">
        <v>117.74</v>
      </c>
      <c r="H271" t="n">
        <v>1.96</v>
      </c>
      <c r="I271" t="n">
        <v>6</v>
      </c>
      <c r="J271" t="n">
        <v>199.46</v>
      </c>
      <c r="K271" t="n">
        <v>51.39</v>
      </c>
      <c r="L271" t="n">
        <v>22</v>
      </c>
      <c r="M271" t="n">
        <v>4</v>
      </c>
      <c r="N271" t="n">
        <v>41.07</v>
      </c>
      <c r="O271" t="n">
        <v>24834.62</v>
      </c>
      <c r="P271" t="n">
        <v>139.35</v>
      </c>
      <c r="Q271" t="n">
        <v>194.63</v>
      </c>
      <c r="R271" t="n">
        <v>25.16</v>
      </c>
      <c r="S271" t="n">
        <v>17.82</v>
      </c>
      <c r="T271" t="n">
        <v>1513.02</v>
      </c>
      <c r="U271" t="n">
        <v>0.71</v>
      </c>
      <c r="V271" t="n">
        <v>0.77</v>
      </c>
      <c r="W271" t="n">
        <v>1.14</v>
      </c>
      <c r="X271" t="n">
        <v>0.09</v>
      </c>
      <c r="Y271" t="n">
        <v>0.5</v>
      </c>
      <c r="Z271" t="n">
        <v>10</v>
      </c>
    </row>
    <row r="272">
      <c r="A272" t="n">
        <v>22</v>
      </c>
      <c r="B272" t="n">
        <v>85</v>
      </c>
      <c r="C272" t="inlineStr">
        <is>
          <t xml:space="preserve">CONCLUIDO	</t>
        </is>
      </c>
      <c r="D272" t="n">
        <v>6.963</v>
      </c>
      <c r="E272" t="n">
        <v>14.36</v>
      </c>
      <c r="F272" t="n">
        <v>11.79</v>
      </c>
      <c r="G272" t="n">
        <v>117.86</v>
      </c>
      <c r="H272" t="n">
        <v>2.03</v>
      </c>
      <c r="I272" t="n">
        <v>6</v>
      </c>
      <c r="J272" t="n">
        <v>201.03</v>
      </c>
      <c r="K272" t="n">
        <v>51.39</v>
      </c>
      <c r="L272" t="n">
        <v>23</v>
      </c>
      <c r="M272" t="n">
        <v>4</v>
      </c>
      <c r="N272" t="n">
        <v>41.64</v>
      </c>
      <c r="O272" t="n">
        <v>25027.94</v>
      </c>
      <c r="P272" t="n">
        <v>138.85</v>
      </c>
      <c r="Q272" t="n">
        <v>194.63</v>
      </c>
      <c r="R272" t="n">
        <v>25.5</v>
      </c>
      <c r="S272" t="n">
        <v>17.82</v>
      </c>
      <c r="T272" t="n">
        <v>1682.42</v>
      </c>
      <c r="U272" t="n">
        <v>0.7</v>
      </c>
      <c r="V272" t="n">
        <v>0.77</v>
      </c>
      <c r="W272" t="n">
        <v>1.15</v>
      </c>
      <c r="X272" t="n">
        <v>0.1</v>
      </c>
      <c r="Y272" t="n">
        <v>0.5</v>
      </c>
      <c r="Z272" t="n">
        <v>10</v>
      </c>
    </row>
    <row r="273">
      <c r="A273" t="n">
        <v>23</v>
      </c>
      <c r="B273" t="n">
        <v>85</v>
      </c>
      <c r="C273" t="inlineStr">
        <is>
          <t xml:space="preserve">CONCLUIDO	</t>
        </is>
      </c>
      <c r="D273" t="n">
        <v>6.9627</v>
      </c>
      <c r="E273" t="n">
        <v>14.36</v>
      </c>
      <c r="F273" t="n">
        <v>11.79</v>
      </c>
      <c r="G273" t="n">
        <v>117.86</v>
      </c>
      <c r="H273" t="n">
        <v>2.1</v>
      </c>
      <c r="I273" t="n">
        <v>6</v>
      </c>
      <c r="J273" t="n">
        <v>202.61</v>
      </c>
      <c r="K273" t="n">
        <v>51.39</v>
      </c>
      <c r="L273" t="n">
        <v>24</v>
      </c>
      <c r="M273" t="n">
        <v>4</v>
      </c>
      <c r="N273" t="n">
        <v>42.21</v>
      </c>
      <c r="O273" t="n">
        <v>25222.04</v>
      </c>
      <c r="P273" t="n">
        <v>138.14</v>
      </c>
      <c r="Q273" t="n">
        <v>194.64</v>
      </c>
      <c r="R273" t="n">
        <v>25.47</v>
      </c>
      <c r="S273" t="n">
        <v>17.82</v>
      </c>
      <c r="T273" t="n">
        <v>1668.24</v>
      </c>
      <c r="U273" t="n">
        <v>0.7</v>
      </c>
      <c r="V273" t="n">
        <v>0.77</v>
      </c>
      <c r="W273" t="n">
        <v>1.15</v>
      </c>
      <c r="X273" t="n">
        <v>0.1</v>
      </c>
      <c r="Y273" t="n">
        <v>0.5</v>
      </c>
      <c r="Z273" t="n">
        <v>10</v>
      </c>
    </row>
    <row r="274">
      <c r="A274" t="n">
        <v>24</v>
      </c>
      <c r="B274" t="n">
        <v>85</v>
      </c>
      <c r="C274" t="inlineStr">
        <is>
          <t xml:space="preserve">CONCLUIDO	</t>
        </is>
      </c>
      <c r="D274" t="n">
        <v>6.9857</v>
      </c>
      <c r="E274" t="n">
        <v>14.32</v>
      </c>
      <c r="F274" t="n">
        <v>11.77</v>
      </c>
      <c r="G274" t="n">
        <v>141.28</v>
      </c>
      <c r="H274" t="n">
        <v>2.17</v>
      </c>
      <c r="I274" t="n">
        <v>5</v>
      </c>
      <c r="J274" t="n">
        <v>204.19</v>
      </c>
      <c r="K274" t="n">
        <v>51.39</v>
      </c>
      <c r="L274" t="n">
        <v>25</v>
      </c>
      <c r="M274" t="n">
        <v>3</v>
      </c>
      <c r="N274" t="n">
        <v>42.79</v>
      </c>
      <c r="O274" t="n">
        <v>25417.05</v>
      </c>
      <c r="P274" t="n">
        <v>137.33</v>
      </c>
      <c r="Q274" t="n">
        <v>194.63</v>
      </c>
      <c r="R274" t="n">
        <v>25.07</v>
      </c>
      <c r="S274" t="n">
        <v>17.82</v>
      </c>
      <c r="T274" t="n">
        <v>1474.88</v>
      </c>
      <c r="U274" t="n">
        <v>0.71</v>
      </c>
      <c r="V274" t="n">
        <v>0.77</v>
      </c>
      <c r="W274" t="n">
        <v>1.15</v>
      </c>
      <c r="X274" t="n">
        <v>0.09</v>
      </c>
      <c r="Y274" t="n">
        <v>0.5</v>
      </c>
      <c r="Z274" t="n">
        <v>10</v>
      </c>
    </row>
    <row r="275">
      <c r="A275" t="n">
        <v>25</v>
      </c>
      <c r="B275" t="n">
        <v>85</v>
      </c>
      <c r="C275" t="inlineStr">
        <is>
          <t xml:space="preserve">CONCLUIDO	</t>
        </is>
      </c>
      <c r="D275" t="n">
        <v>6.9868</v>
      </c>
      <c r="E275" t="n">
        <v>14.31</v>
      </c>
      <c r="F275" t="n">
        <v>11.77</v>
      </c>
      <c r="G275" t="n">
        <v>141.25</v>
      </c>
      <c r="H275" t="n">
        <v>2.24</v>
      </c>
      <c r="I275" t="n">
        <v>5</v>
      </c>
      <c r="J275" t="n">
        <v>205.77</v>
      </c>
      <c r="K275" t="n">
        <v>51.39</v>
      </c>
      <c r="L275" t="n">
        <v>26</v>
      </c>
      <c r="M275" t="n">
        <v>3</v>
      </c>
      <c r="N275" t="n">
        <v>43.38</v>
      </c>
      <c r="O275" t="n">
        <v>25612.75</v>
      </c>
      <c r="P275" t="n">
        <v>138.04</v>
      </c>
      <c r="Q275" t="n">
        <v>194.63</v>
      </c>
      <c r="R275" t="n">
        <v>25.11</v>
      </c>
      <c r="S275" t="n">
        <v>17.82</v>
      </c>
      <c r="T275" t="n">
        <v>1490.93</v>
      </c>
      <c r="U275" t="n">
        <v>0.71</v>
      </c>
      <c r="V275" t="n">
        <v>0.77</v>
      </c>
      <c r="W275" t="n">
        <v>1.14</v>
      </c>
      <c r="X275" t="n">
        <v>0.08</v>
      </c>
      <c r="Y275" t="n">
        <v>0.5</v>
      </c>
      <c r="Z275" t="n">
        <v>10</v>
      </c>
    </row>
    <row r="276">
      <c r="A276" t="n">
        <v>26</v>
      </c>
      <c r="B276" t="n">
        <v>85</v>
      </c>
      <c r="C276" t="inlineStr">
        <is>
          <t xml:space="preserve">CONCLUIDO	</t>
        </is>
      </c>
      <c r="D276" t="n">
        <v>6.9869</v>
      </c>
      <c r="E276" t="n">
        <v>14.31</v>
      </c>
      <c r="F276" t="n">
        <v>11.77</v>
      </c>
      <c r="G276" t="n">
        <v>141.25</v>
      </c>
      <c r="H276" t="n">
        <v>2.31</v>
      </c>
      <c r="I276" t="n">
        <v>5</v>
      </c>
      <c r="J276" t="n">
        <v>207.37</v>
      </c>
      <c r="K276" t="n">
        <v>51.39</v>
      </c>
      <c r="L276" t="n">
        <v>27</v>
      </c>
      <c r="M276" t="n">
        <v>3</v>
      </c>
      <c r="N276" t="n">
        <v>43.97</v>
      </c>
      <c r="O276" t="n">
        <v>25809.25</v>
      </c>
      <c r="P276" t="n">
        <v>137.7</v>
      </c>
      <c r="Q276" t="n">
        <v>194.63</v>
      </c>
      <c r="R276" t="n">
        <v>25.09</v>
      </c>
      <c r="S276" t="n">
        <v>17.82</v>
      </c>
      <c r="T276" t="n">
        <v>1483.18</v>
      </c>
      <c r="U276" t="n">
        <v>0.71</v>
      </c>
      <c r="V276" t="n">
        <v>0.77</v>
      </c>
      <c r="W276" t="n">
        <v>1.14</v>
      </c>
      <c r="X276" t="n">
        <v>0.08</v>
      </c>
      <c r="Y276" t="n">
        <v>0.5</v>
      </c>
      <c r="Z276" t="n">
        <v>10</v>
      </c>
    </row>
    <row r="277">
      <c r="A277" t="n">
        <v>27</v>
      </c>
      <c r="B277" t="n">
        <v>85</v>
      </c>
      <c r="C277" t="inlineStr">
        <is>
          <t xml:space="preserve">CONCLUIDO	</t>
        </is>
      </c>
      <c r="D277" t="n">
        <v>6.9899</v>
      </c>
      <c r="E277" t="n">
        <v>14.31</v>
      </c>
      <c r="F277" t="n">
        <v>11.76</v>
      </c>
      <c r="G277" t="n">
        <v>141.17</v>
      </c>
      <c r="H277" t="n">
        <v>2.38</v>
      </c>
      <c r="I277" t="n">
        <v>5</v>
      </c>
      <c r="J277" t="n">
        <v>208.97</v>
      </c>
      <c r="K277" t="n">
        <v>51.39</v>
      </c>
      <c r="L277" t="n">
        <v>28</v>
      </c>
      <c r="M277" t="n">
        <v>3</v>
      </c>
      <c r="N277" t="n">
        <v>44.57</v>
      </c>
      <c r="O277" t="n">
        <v>26006.56</v>
      </c>
      <c r="P277" t="n">
        <v>136.98</v>
      </c>
      <c r="Q277" t="n">
        <v>194.63</v>
      </c>
      <c r="R277" t="n">
        <v>24.83</v>
      </c>
      <c r="S277" t="n">
        <v>17.82</v>
      </c>
      <c r="T277" t="n">
        <v>1352.4</v>
      </c>
      <c r="U277" t="n">
        <v>0.72</v>
      </c>
      <c r="V277" t="n">
        <v>0.77</v>
      </c>
      <c r="W277" t="n">
        <v>1.14</v>
      </c>
      <c r="X277" t="n">
        <v>0.08</v>
      </c>
      <c r="Y277" t="n">
        <v>0.5</v>
      </c>
      <c r="Z277" t="n">
        <v>10</v>
      </c>
    </row>
    <row r="278">
      <c r="A278" t="n">
        <v>28</v>
      </c>
      <c r="B278" t="n">
        <v>85</v>
      </c>
      <c r="C278" t="inlineStr">
        <is>
          <t xml:space="preserve">CONCLUIDO	</t>
        </is>
      </c>
      <c r="D278" t="n">
        <v>6.9922</v>
      </c>
      <c r="E278" t="n">
        <v>14.3</v>
      </c>
      <c r="F278" t="n">
        <v>11.76</v>
      </c>
      <c r="G278" t="n">
        <v>141.12</v>
      </c>
      <c r="H278" t="n">
        <v>2.45</v>
      </c>
      <c r="I278" t="n">
        <v>5</v>
      </c>
      <c r="J278" t="n">
        <v>210.57</v>
      </c>
      <c r="K278" t="n">
        <v>51.39</v>
      </c>
      <c r="L278" t="n">
        <v>29</v>
      </c>
      <c r="M278" t="n">
        <v>3</v>
      </c>
      <c r="N278" t="n">
        <v>45.18</v>
      </c>
      <c r="O278" t="n">
        <v>26204.71</v>
      </c>
      <c r="P278" t="n">
        <v>135.36</v>
      </c>
      <c r="Q278" t="n">
        <v>194.63</v>
      </c>
      <c r="R278" t="n">
        <v>24.59</v>
      </c>
      <c r="S278" t="n">
        <v>17.82</v>
      </c>
      <c r="T278" t="n">
        <v>1232.78</v>
      </c>
      <c r="U278" t="n">
        <v>0.72</v>
      </c>
      <c r="V278" t="n">
        <v>0.77</v>
      </c>
      <c r="W278" t="n">
        <v>1.15</v>
      </c>
      <c r="X278" t="n">
        <v>0.07000000000000001</v>
      </c>
      <c r="Y278" t="n">
        <v>0.5</v>
      </c>
      <c r="Z278" t="n">
        <v>10</v>
      </c>
    </row>
    <row r="279">
      <c r="A279" t="n">
        <v>29</v>
      </c>
      <c r="B279" t="n">
        <v>85</v>
      </c>
      <c r="C279" t="inlineStr">
        <is>
          <t xml:space="preserve">CONCLUIDO	</t>
        </is>
      </c>
      <c r="D279" t="n">
        <v>6.991</v>
      </c>
      <c r="E279" t="n">
        <v>14.3</v>
      </c>
      <c r="F279" t="n">
        <v>11.76</v>
      </c>
      <c r="G279" t="n">
        <v>141.15</v>
      </c>
      <c r="H279" t="n">
        <v>2.51</v>
      </c>
      <c r="I279" t="n">
        <v>5</v>
      </c>
      <c r="J279" t="n">
        <v>212.19</v>
      </c>
      <c r="K279" t="n">
        <v>51.39</v>
      </c>
      <c r="L279" t="n">
        <v>30</v>
      </c>
      <c r="M279" t="n">
        <v>3</v>
      </c>
      <c r="N279" t="n">
        <v>45.79</v>
      </c>
      <c r="O279" t="n">
        <v>26403.69</v>
      </c>
      <c r="P279" t="n">
        <v>134.26</v>
      </c>
      <c r="Q279" t="n">
        <v>194.64</v>
      </c>
      <c r="R279" t="n">
        <v>24.76</v>
      </c>
      <c r="S279" t="n">
        <v>17.82</v>
      </c>
      <c r="T279" t="n">
        <v>1317.8</v>
      </c>
      <c r="U279" t="n">
        <v>0.72</v>
      </c>
      <c r="V279" t="n">
        <v>0.77</v>
      </c>
      <c r="W279" t="n">
        <v>1.14</v>
      </c>
      <c r="X279" t="n">
        <v>0.08</v>
      </c>
      <c r="Y279" t="n">
        <v>0.5</v>
      </c>
      <c r="Z279" t="n">
        <v>10</v>
      </c>
    </row>
    <row r="280">
      <c r="A280" t="n">
        <v>30</v>
      </c>
      <c r="B280" t="n">
        <v>85</v>
      </c>
      <c r="C280" t="inlineStr">
        <is>
          <t xml:space="preserve">CONCLUIDO	</t>
        </is>
      </c>
      <c r="D280" t="n">
        <v>6.9884</v>
      </c>
      <c r="E280" t="n">
        <v>14.31</v>
      </c>
      <c r="F280" t="n">
        <v>11.77</v>
      </c>
      <c r="G280" t="n">
        <v>141.21</v>
      </c>
      <c r="H280" t="n">
        <v>2.58</v>
      </c>
      <c r="I280" t="n">
        <v>5</v>
      </c>
      <c r="J280" t="n">
        <v>213.81</v>
      </c>
      <c r="K280" t="n">
        <v>51.39</v>
      </c>
      <c r="L280" t="n">
        <v>31</v>
      </c>
      <c r="M280" t="n">
        <v>3</v>
      </c>
      <c r="N280" t="n">
        <v>46.41</v>
      </c>
      <c r="O280" t="n">
        <v>26603.52</v>
      </c>
      <c r="P280" t="n">
        <v>133.15</v>
      </c>
      <c r="Q280" t="n">
        <v>194.63</v>
      </c>
      <c r="R280" t="n">
        <v>24.81</v>
      </c>
      <c r="S280" t="n">
        <v>17.82</v>
      </c>
      <c r="T280" t="n">
        <v>1344.42</v>
      </c>
      <c r="U280" t="n">
        <v>0.72</v>
      </c>
      <c r="V280" t="n">
        <v>0.77</v>
      </c>
      <c r="W280" t="n">
        <v>1.15</v>
      </c>
      <c r="X280" t="n">
        <v>0.08</v>
      </c>
      <c r="Y280" t="n">
        <v>0.5</v>
      </c>
      <c r="Z280" t="n">
        <v>10</v>
      </c>
    </row>
    <row r="281">
      <c r="A281" t="n">
        <v>31</v>
      </c>
      <c r="B281" t="n">
        <v>85</v>
      </c>
      <c r="C281" t="inlineStr">
        <is>
          <t xml:space="preserve">CONCLUIDO	</t>
        </is>
      </c>
      <c r="D281" t="n">
        <v>7.0195</v>
      </c>
      <c r="E281" t="n">
        <v>14.25</v>
      </c>
      <c r="F281" t="n">
        <v>11.74</v>
      </c>
      <c r="G281" t="n">
        <v>176.07</v>
      </c>
      <c r="H281" t="n">
        <v>2.64</v>
      </c>
      <c r="I281" t="n">
        <v>4</v>
      </c>
      <c r="J281" t="n">
        <v>215.43</v>
      </c>
      <c r="K281" t="n">
        <v>51.39</v>
      </c>
      <c r="L281" t="n">
        <v>32</v>
      </c>
      <c r="M281" t="n">
        <v>2</v>
      </c>
      <c r="N281" t="n">
        <v>47.04</v>
      </c>
      <c r="O281" t="n">
        <v>26804.21</v>
      </c>
      <c r="P281" t="n">
        <v>132.07</v>
      </c>
      <c r="Q281" t="n">
        <v>194.63</v>
      </c>
      <c r="R281" t="n">
        <v>24.02</v>
      </c>
      <c r="S281" t="n">
        <v>17.82</v>
      </c>
      <c r="T281" t="n">
        <v>952.36</v>
      </c>
      <c r="U281" t="n">
        <v>0.74</v>
      </c>
      <c r="V281" t="n">
        <v>0.77</v>
      </c>
      <c r="W281" t="n">
        <v>1.14</v>
      </c>
      <c r="X281" t="n">
        <v>0.05</v>
      </c>
      <c r="Y281" t="n">
        <v>0.5</v>
      </c>
      <c r="Z281" t="n">
        <v>10</v>
      </c>
    </row>
    <row r="282">
      <c r="A282" t="n">
        <v>32</v>
      </c>
      <c r="B282" t="n">
        <v>85</v>
      </c>
      <c r="C282" t="inlineStr">
        <is>
          <t xml:space="preserve">CONCLUIDO	</t>
        </is>
      </c>
      <c r="D282" t="n">
        <v>7.0162</v>
      </c>
      <c r="E282" t="n">
        <v>14.25</v>
      </c>
      <c r="F282" t="n">
        <v>11.74</v>
      </c>
      <c r="G282" t="n">
        <v>176.17</v>
      </c>
      <c r="H282" t="n">
        <v>2.7</v>
      </c>
      <c r="I282" t="n">
        <v>4</v>
      </c>
      <c r="J282" t="n">
        <v>217.07</v>
      </c>
      <c r="K282" t="n">
        <v>51.39</v>
      </c>
      <c r="L282" t="n">
        <v>33</v>
      </c>
      <c r="M282" t="n">
        <v>2</v>
      </c>
      <c r="N282" t="n">
        <v>47.68</v>
      </c>
      <c r="O282" t="n">
        <v>27005.77</v>
      </c>
      <c r="P282" t="n">
        <v>132.92</v>
      </c>
      <c r="Q282" t="n">
        <v>194.63</v>
      </c>
      <c r="R282" t="n">
        <v>24.23</v>
      </c>
      <c r="S282" t="n">
        <v>17.82</v>
      </c>
      <c r="T282" t="n">
        <v>1056.38</v>
      </c>
      <c r="U282" t="n">
        <v>0.74</v>
      </c>
      <c r="V282" t="n">
        <v>0.77</v>
      </c>
      <c r="W282" t="n">
        <v>1.14</v>
      </c>
      <c r="X282" t="n">
        <v>0.06</v>
      </c>
      <c r="Y282" t="n">
        <v>0.5</v>
      </c>
      <c r="Z282" t="n">
        <v>10</v>
      </c>
    </row>
    <row r="283">
      <c r="A283" t="n">
        <v>33</v>
      </c>
      <c r="B283" t="n">
        <v>85</v>
      </c>
      <c r="C283" t="inlineStr">
        <is>
          <t xml:space="preserve">CONCLUIDO	</t>
        </is>
      </c>
      <c r="D283" t="n">
        <v>7.0204</v>
      </c>
      <c r="E283" t="n">
        <v>14.24</v>
      </c>
      <c r="F283" t="n">
        <v>11.74</v>
      </c>
      <c r="G283" t="n">
        <v>176.04</v>
      </c>
      <c r="H283" t="n">
        <v>2.76</v>
      </c>
      <c r="I283" t="n">
        <v>4</v>
      </c>
      <c r="J283" t="n">
        <v>218.71</v>
      </c>
      <c r="K283" t="n">
        <v>51.39</v>
      </c>
      <c r="L283" t="n">
        <v>34</v>
      </c>
      <c r="M283" t="n">
        <v>2</v>
      </c>
      <c r="N283" t="n">
        <v>48.32</v>
      </c>
      <c r="O283" t="n">
        <v>27208.22</v>
      </c>
      <c r="P283" t="n">
        <v>133.42</v>
      </c>
      <c r="Q283" t="n">
        <v>194.63</v>
      </c>
      <c r="R283" t="n">
        <v>23.99</v>
      </c>
      <c r="S283" t="n">
        <v>17.82</v>
      </c>
      <c r="T283" t="n">
        <v>939.27</v>
      </c>
      <c r="U283" t="n">
        <v>0.74</v>
      </c>
      <c r="V283" t="n">
        <v>0.77</v>
      </c>
      <c r="W283" t="n">
        <v>1.14</v>
      </c>
      <c r="X283" t="n">
        <v>0.05</v>
      </c>
      <c r="Y283" t="n">
        <v>0.5</v>
      </c>
      <c r="Z283" t="n">
        <v>10</v>
      </c>
    </row>
    <row r="284">
      <c r="A284" t="n">
        <v>34</v>
      </c>
      <c r="B284" t="n">
        <v>85</v>
      </c>
      <c r="C284" t="inlineStr">
        <is>
          <t xml:space="preserve">CONCLUIDO	</t>
        </is>
      </c>
      <c r="D284" t="n">
        <v>7.0163</v>
      </c>
      <c r="E284" t="n">
        <v>14.25</v>
      </c>
      <c r="F284" t="n">
        <v>11.74</v>
      </c>
      <c r="G284" t="n">
        <v>176.17</v>
      </c>
      <c r="H284" t="n">
        <v>2.82</v>
      </c>
      <c r="I284" t="n">
        <v>4</v>
      </c>
      <c r="J284" t="n">
        <v>220.36</v>
      </c>
      <c r="K284" t="n">
        <v>51.39</v>
      </c>
      <c r="L284" t="n">
        <v>35</v>
      </c>
      <c r="M284" t="n">
        <v>2</v>
      </c>
      <c r="N284" t="n">
        <v>48.97</v>
      </c>
      <c r="O284" t="n">
        <v>27411.55</v>
      </c>
      <c r="P284" t="n">
        <v>133.62</v>
      </c>
      <c r="Q284" t="n">
        <v>194.63</v>
      </c>
      <c r="R284" t="n">
        <v>24.23</v>
      </c>
      <c r="S284" t="n">
        <v>17.82</v>
      </c>
      <c r="T284" t="n">
        <v>1056.66</v>
      </c>
      <c r="U284" t="n">
        <v>0.74</v>
      </c>
      <c r="V284" t="n">
        <v>0.77</v>
      </c>
      <c r="W284" t="n">
        <v>1.14</v>
      </c>
      <c r="X284" t="n">
        <v>0.06</v>
      </c>
      <c r="Y284" t="n">
        <v>0.5</v>
      </c>
      <c r="Z284" t="n">
        <v>10</v>
      </c>
    </row>
    <row r="285">
      <c r="A285" t="n">
        <v>35</v>
      </c>
      <c r="B285" t="n">
        <v>85</v>
      </c>
      <c r="C285" t="inlineStr">
        <is>
          <t xml:space="preserve">CONCLUIDO	</t>
        </is>
      </c>
      <c r="D285" t="n">
        <v>7.0167</v>
      </c>
      <c r="E285" t="n">
        <v>14.25</v>
      </c>
      <c r="F285" t="n">
        <v>11.74</v>
      </c>
      <c r="G285" t="n">
        <v>176.15</v>
      </c>
      <c r="H285" t="n">
        <v>2.88</v>
      </c>
      <c r="I285" t="n">
        <v>4</v>
      </c>
      <c r="J285" t="n">
        <v>222.01</v>
      </c>
      <c r="K285" t="n">
        <v>51.39</v>
      </c>
      <c r="L285" t="n">
        <v>36</v>
      </c>
      <c r="M285" t="n">
        <v>2</v>
      </c>
      <c r="N285" t="n">
        <v>49.62</v>
      </c>
      <c r="O285" t="n">
        <v>27615.8</v>
      </c>
      <c r="P285" t="n">
        <v>133.47</v>
      </c>
      <c r="Q285" t="n">
        <v>194.63</v>
      </c>
      <c r="R285" t="n">
        <v>24.19</v>
      </c>
      <c r="S285" t="n">
        <v>17.82</v>
      </c>
      <c r="T285" t="n">
        <v>1038.19</v>
      </c>
      <c r="U285" t="n">
        <v>0.74</v>
      </c>
      <c r="V285" t="n">
        <v>0.77</v>
      </c>
      <c r="W285" t="n">
        <v>1.14</v>
      </c>
      <c r="X285" t="n">
        <v>0.06</v>
      </c>
      <c r="Y285" t="n">
        <v>0.5</v>
      </c>
      <c r="Z285" t="n">
        <v>10</v>
      </c>
    </row>
    <row r="286">
      <c r="A286" t="n">
        <v>36</v>
      </c>
      <c r="B286" t="n">
        <v>85</v>
      </c>
      <c r="C286" t="inlineStr">
        <is>
          <t xml:space="preserve">CONCLUIDO	</t>
        </is>
      </c>
      <c r="D286" t="n">
        <v>7.0195</v>
      </c>
      <c r="E286" t="n">
        <v>14.25</v>
      </c>
      <c r="F286" t="n">
        <v>11.74</v>
      </c>
      <c r="G286" t="n">
        <v>176.07</v>
      </c>
      <c r="H286" t="n">
        <v>2.94</v>
      </c>
      <c r="I286" t="n">
        <v>4</v>
      </c>
      <c r="J286" t="n">
        <v>223.68</v>
      </c>
      <c r="K286" t="n">
        <v>51.39</v>
      </c>
      <c r="L286" t="n">
        <v>37</v>
      </c>
      <c r="M286" t="n">
        <v>2</v>
      </c>
      <c r="N286" t="n">
        <v>50.29</v>
      </c>
      <c r="O286" t="n">
        <v>27821.09</v>
      </c>
      <c r="P286" t="n">
        <v>133.1</v>
      </c>
      <c r="Q286" t="n">
        <v>194.63</v>
      </c>
      <c r="R286" t="n">
        <v>24</v>
      </c>
      <c r="S286" t="n">
        <v>17.82</v>
      </c>
      <c r="T286" t="n">
        <v>942.35</v>
      </c>
      <c r="U286" t="n">
        <v>0.74</v>
      </c>
      <c r="V286" t="n">
        <v>0.77</v>
      </c>
      <c r="W286" t="n">
        <v>1.14</v>
      </c>
      <c r="X286" t="n">
        <v>0.05</v>
      </c>
      <c r="Y286" t="n">
        <v>0.5</v>
      </c>
      <c r="Z286" t="n">
        <v>10</v>
      </c>
    </row>
    <row r="287">
      <c r="A287" t="n">
        <v>37</v>
      </c>
      <c r="B287" t="n">
        <v>85</v>
      </c>
      <c r="C287" t="inlineStr">
        <is>
          <t xml:space="preserve">CONCLUIDO	</t>
        </is>
      </c>
      <c r="D287" t="n">
        <v>7.0188</v>
      </c>
      <c r="E287" t="n">
        <v>14.25</v>
      </c>
      <c r="F287" t="n">
        <v>11.74</v>
      </c>
      <c r="G287" t="n">
        <v>176.09</v>
      </c>
      <c r="H287" t="n">
        <v>3</v>
      </c>
      <c r="I287" t="n">
        <v>4</v>
      </c>
      <c r="J287" t="n">
        <v>225.35</v>
      </c>
      <c r="K287" t="n">
        <v>51.39</v>
      </c>
      <c r="L287" t="n">
        <v>38</v>
      </c>
      <c r="M287" t="n">
        <v>1</v>
      </c>
      <c r="N287" t="n">
        <v>50.96</v>
      </c>
      <c r="O287" t="n">
        <v>28027.19</v>
      </c>
      <c r="P287" t="n">
        <v>132.82</v>
      </c>
      <c r="Q287" t="n">
        <v>194.63</v>
      </c>
      <c r="R287" t="n">
        <v>24.03</v>
      </c>
      <c r="S287" t="n">
        <v>17.82</v>
      </c>
      <c r="T287" t="n">
        <v>958.9299999999999</v>
      </c>
      <c r="U287" t="n">
        <v>0.74</v>
      </c>
      <c r="V287" t="n">
        <v>0.77</v>
      </c>
      <c r="W287" t="n">
        <v>1.14</v>
      </c>
      <c r="X287" t="n">
        <v>0.05</v>
      </c>
      <c r="Y287" t="n">
        <v>0.5</v>
      </c>
      <c r="Z287" t="n">
        <v>10</v>
      </c>
    </row>
    <row r="288">
      <c r="A288" t="n">
        <v>38</v>
      </c>
      <c r="B288" t="n">
        <v>85</v>
      </c>
      <c r="C288" t="inlineStr">
        <is>
          <t xml:space="preserve">CONCLUIDO	</t>
        </is>
      </c>
      <c r="D288" t="n">
        <v>7.0185</v>
      </c>
      <c r="E288" t="n">
        <v>14.25</v>
      </c>
      <c r="F288" t="n">
        <v>11.74</v>
      </c>
      <c r="G288" t="n">
        <v>176.1</v>
      </c>
      <c r="H288" t="n">
        <v>3.05</v>
      </c>
      <c r="I288" t="n">
        <v>4</v>
      </c>
      <c r="J288" t="n">
        <v>227.03</v>
      </c>
      <c r="K288" t="n">
        <v>51.39</v>
      </c>
      <c r="L288" t="n">
        <v>39</v>
      </c>
      <c r="M288" t="n">
        <v>1</v>
      </c>
      <c r="N288" t="n">
        <v>51.64</v>
      </c>
      <c r="O288" t="n">
        <v>28234.24</v>
      </c>
      <c r="P288" t="n">
        <v>133.05</v>
      </c>
      <c r="Q288" t="n">
        <v>194.63</v>
      </c>
      <c r="R288" t="n">
        <v>24.03</v>
      </c>
      <c r="S288" t="n">
        <v>17.82</v>
      </c>
      <c r="T288" t="n">
        <v>957.4</v>
      </c>
      <c r="U288" t="n">
        <v>0.74</v>
      </c>
      <c r="V288" t="n">
        <v>0.77</v>
      </c>
      <c r="W288" t="n">
        <v>1.14</v>
      </c>
      <c r="X288" t="n">
        <v>0.05</v>
      </c>
      <c r="Y288" t="n">
        <v>0.5</v>
      </c>
      <c r="Z288" t="n">
        <v>10</v>
      </c>
    </row>
    <row r="289">
      <c r="A289" t="n">
        <v>39</v>
      </c>
      <c r="B289" t="n">
        <v>85</v>
      </c>
      <c r="C289" t="inlineStr">
        <is>
          <t xml:space="preserve">CONCLUIDO	</t>
        </is>
      </c>
      <c r="D289" t="n">
        <v>7.0189</v>
      </c>
      <c r="E289" t="n">
        <v>14.25</v>
      </c>
      <c r="F289" t="n">
        <v>11.74</v>
      </c>
      <c r="G289" t="n">
        <v>176.09</v>
      </c>
      <c r="H289" t="n">
        <v>3.11</v>
      </c>
      <c r="I289" t="n">
        <v>4</v>
      </c>
      <c r="J289" t="n">
        <v>228.71</v>
      </c>
      <c r="K289" t="n">
        <v>51.39</v>
      </c>
      <c r="L289" t="n">
        <v>40</v>
      </c>
      <c r="M289" t="n">
        <v>0</v>
      </c>
      <c r="N289" t="n">
        <v>52.32</v>
      </c>
      <c r="O289" t="n">
        <v>28442.24</v>
      </c>
      <c r="P289" t="n">
        <v>133.48</v>
      </c>
      <c r="Q289" t="n">
        <v>194.63</v>
      </c>
      <c r="R289" t="n">
        <v>23.95</v>
      </c>
      <c r="S289" t="n">
        <v>17.82</v>
      </c>
      <c r="T289" t="n">
        <v>916.28</v>
      </c>
      <c r="U289" t="n">
        <v>0.74</v>
      </c>
      <c r="V289" t="n">
        <v>0.77</v>
      </c>
      <c r="W289" t="n">
        <v>1.14</v>
      </c>
      <c r="X289" t="n">
        <v>0.05</v>
      </c>
      <c r="Y289" t="n">
        <v>0.5</v>
      </c>
      <c r="Z289" t="n">
        <v>10</v>
      </c>
    </row>
    <row r="290">
      <c r="A290" t="n">
        <v>0</v>
      </c>
      <c r="B290" t="n">
        <v>20</v>
      </c>
      <c r="C290" t="inlineStr">
        <is>
          <t xml:space="preserve">CONCLUIDO	</t>
        </is>
      </c>
      <c r="D290" t="n">
        <v>6.6222</v>
      </c>
      <c r="E290" t="n">
        <v>15.1</v>
      </c>
      <c r="F290" t="n">
        <v>12.72</v>
      </c>
      <c r="G290" t="n">
        <v>14.67</v>
      </c>
      <c r="H290" t="n">
        <v>0.34</v>
      </c>
      <c r="I290" t="n">
        <v>52</v>
      </c>
      <c r="J290" t="n">
        <v>51.33</v>
      </c>
      <c r="K290" t="n">
        <v>24.83</v>
      </c>
      <c r="L290" t="n">
        <v>1</v>
      </c>
      <c r="M290" t="n">
        <v>50</v>
      </c>
      <c r="N290" t="n">
        <v>5.51</v>
      </c>
      <c r="O290" t="n">
        <v>6564.78</v>
      </c>
      <c r="P290" t="n">
        <v>70.52</v>
      </c>
      <c r="Q290" t="n">
        <v>194.65</v>
      </c>
      <c r="R290" t="n">
        <v>54.11</v>
      </c>
      <c r="S290" t="n">
        <v>17.82</v>
      </c>
      <c r="T290" t="n">
        <v>15759.42</v>
      </c>
      <c r="U290" t="n">
        <v>0.33</v>
      </c>
      <c r="V290" t="n">
        <v>0.71</v>
      </c>
      <c r="W290" t="n">
        <v>1.23</v>
      </c>
      <c r="X290" t="n">
        <v>1.03</v>
      </c>
      <c r="Y290" t="n">
        <v>0.5</v>
      </c>
      <c r="Z290" t="n">
        <v>10</v>
      </c>
    </row>
    <row r="291">
      <c r="A291" t="n">
        <v>1</v>
      </c>
      <c r="B291" t="n">
        <v>20</v>
      </c>
      <c r="C291" t="inlineStr">
        <is>
          <t xml:space="preserve">CONCLUIDO	</t>
        </is>
      </c>
      <c r="D291" t="n">
        <v>7.0372</v>
      </c>
      <c r="E291" t="n">
        <v>14.21</v>
      </c>
      <c r="F291" t="n">
        <v>12.16</v>
      </c>
      <c r="G291" t="n">
        <v>29.18</v>
      </c>
      <c r="H291" t="n">
        <v>0.66</v>
      </c>
      <c r="I291" t="n">
        <v>25</v>
      </c>
      <c r="J291" t="n">
        <v>52.47</v>
      </c>
      <c r="K291" t="n">
        <v>24.83</v>
      </c>
      <c r="L291" t="n">
        <v>2</v>
      </c>
      <c r="M291" t="n">
        <v>23</v>
      </c>
      <c r="N291" t="n">
        <v>5.64</v>
      </c>
      <c r="O291" t="n">
        <v>6705.1</v>
      </c>
      <c r="P291" t="n">
        <v>64.66</v>
      </c>
      <c r="Q291" t="n">
        <v>194.64</v>
      </c>
      <c r="R291" t="n">
        <v>37.11</v>
      </c>
      <c r="S291" t="n">
        <v>17.82</v>
      </c>
      <c r="T291" t="n">
        <v>7391.56</v>
      </c>
      <c r="U291" t="n">
        <v>0.48</v>
      </c>
      <c r="V291" t="n">
        <v>0.75</v>
      </c>
      <c r="W291" t="n">
        <v>1.17</v>
      </c>
      <c r="X291" t="n">
        <v>0.47</v>
      </c>
      <c r="Y291" t="n">
        <v>0.5</v>
      </c>
      <c r="Z291" t="n">
        <v>10</v>
      </c>
    </row>
    <row r="292">
      <c r="A292" t="n">
        <v>2</v>
      </c>
      <c r="B292" t="n">
        <v>20</v>
      </c>
      <c r="C292" t="inlineStr">
        <is>
          <t xml:space="preserve">CONCLUIDO	</t>
        </is>
      </c>
      <c r="D292" t="n">
        <v>7.174</v>
      </c>
      <c r="E292" t="n">
        <v>13.94</v>
      </c>
      <c r="F292" t="n">
        <v>12</v>
      </c>
      <c r="G292" t="n">
        <v>44.98</v>
      </c>
      <c r="H292" t="n">
        <v>0.97</v>
      </c>
      <c r="I292" t="n">
        <v>16</v>
      </c>
      <c r="J292" t="n">
        <v>53.61</v>
      </c>
      <c r="K292" t="n">
        <v>24.83</v>
      </c>
      <c r="L292" t="n">
        <v>3</v>
      </c>
      <c r="M292" t="n">
        <v>14</v>
      </c>
      <c r="N292" t="n">
        <v>5.78</v>
      </c>
      <c r="O292" t="n">
        <v>6845.59</v>
      </c>
      <c r="P292" t="n">
        <v>60.63</v>
      </c>
      <c r="Q292" t="n">
        <v>194.63</v>
      </c>
      <c r="R292" t="n">
        <v>32.22</v>
      </c>
      <c r="S292" t="n">
        <v>17.82</v>
      </c>
      <c r="T292" t="n">
        <v>4993.27</v>
      </c>
      <c r="U292" t="n">
        <v>0.55</v>
      </c>
      <c r="V292" t="n">
        <v>0.76</v>
      </c>
      <c r="W292" t="n">
        <v>1.16</v>
      </c>
      <c r="X292" t="n">
        <v>0.31</v>
      </c>
      <c r="Y292" t="n">
        <v>0.5</v>
      </c>
      <c r="Z292" t="n">
        <v>10</v>
      </c>
    </row>
    <row r="293">
      <c r="A293" t="n">
        <v>3</v>
      </c>
      <c r="B293" t="n">
        <v>20</v>
      </c>
      <c r="C293" t="inlineStr">
        <is>
          <t xml:space="preserve">CONCLUIDO	</t>
        </is>
      </c>
      <c r="D293" t="n">
        <v>7.2445</v>
      </c>
      <c r="E293" t="n">
        <v>13.8</v>
      </c>
      <c r="F293" t="n">
        <v>11.91</v>
      </c>
      <c r="G293" t="n">
        <v>59.55</v>
      </c>
      <c r="H293" t="n">
        <v>1.27</v>
      </c>
      <c r="I293" t="n">
        <v>12</v>
      </c>
      <c r="J293" t="n">
        <v>54.75</v>
      </c>
      <c r="K293" t="n">
        <v>24.83</v>
      </c>
      <c r="L293" t="n">
        <v>4</v>
      </c>
      <c r="M293" t="n">
        <v>6</v>
      </c>
      <c r="N293" t="n">
        <v>5.92</v>
      </c>
      <c r="O293" t="n">
        <v>6986.39</v>
      </c>
      <c r="P293" t="n">
        <v>57.58</v>
      </c>
      <c r="Q293" t="n">
        <v>194.65</v>
      </c>
      <c r="R293" t="n">
        <v>29.24</v>
      </c>
      <c r="S293" t="n">
        <v>17.82</v>
      </c>
      <c r="T293" t="n">
        <v>3523.42</v>
      </c>
      <c r="U293" t="n">
        <v>0.61</v>
      </c>
      <c r="V293" t="n">
        <v>0.76</v>
      </c>
      <c r="W293" t="n">
        <v>1.16</v>
      </c>
      <c r="X293" t="n">
        <v>0.22</v>
      </c>
      <c r="Y293" t="n">
        <v>0.5</v>
      </c>
      <c r="Z293" t="n">
        <v>10</v>
      </c>
    </row>
    <row r="294">
      <c r="A294" t="n">
        <v>4</v>
      </c>
      <c r="B294" t="n">
        <v>20</v>
      </c>
      <c r="C294" t="inlineStr">
        <is>
          <t xml:space="preserve">CONCLUIDO	</t>
        </is>
      </c>
      <c r="D294" t="n">
        <v>7.2534</v>
      </c>
      <c r="E294" t="n">
        <v>13.79</v>
      </c>
      <c r="F294" t="n">
        <v>11.9</v>
      </c>
      <c r="G294" t="n">
        <v>64.93000000000001</v>
      </c>
      <c r="H294" t="n">
        <v>1.55</v>
      </c>
      <c r="I294" t="n">
        <v>11</v>
      </c>
      <c r="J294" t="n">
        <v>55.89</v>
      </c>
      <c r="K294" t="n">
        <v>24.83</v>
      </c>
      <c r="L294" t="n">
        <v>5</v>
      </c>
      <c r="M294" t="n">
        <v>0</v>
      </c>
      <c r="N294" t="n">
        <v>6.07</v>
      </c>
      <c r="O294" t="n">
        <v>7127.49</v>
      </c>
      <c r="P294" t="n">
        <v>57.75</v>
      </c>
      <c r="Q294" t="n">
        <v>194.63</v>
      </c>
      <c r="R294" t="n">
        <v>28.77</v>
      </c>
      <c r="S294" t="n">
        <v>17.82</v>
      </c>
      <c r="T294" t="n">
        <v>3292.24</v>
      </c>
      <c r="U294" t="n">
        <v>0.62</v>
      </c>
      <c r="V294" t="n">
        <v>0.76</v>
      </c>
      <c r="W294" t="n">
        <v>1.17</v>
      </c>
      <c r="X294" t="n">
        <v>0.22</v>
      </c>
      <c r="Y294" t="n">
        <v>0.5</v>
      </c>
      <c r="Z294" t="n">
        <v>10</v>
      </c>
    </row>
    <row r="295">
      <c r="A295" t="n">
        <v>0</v>
      </c>
      <c r="B295" t="n">
        <v>65</v>
      </c>
      <c r="C295" t="inlineStr">
        <is>
          <t xml:space="preserve">CONCLUIDO	</t>
        </is>
      </c>
      <c r="D295" t="n">
        <v>5.2373</v>
      </c>
      <c r="E295" t="n">
        <v>19.09</v>
      </c>
      <c r="F295" t="n">
        <v>13.92</v>
      </c>
      <c r="G295" t="n">
        <v>7.59</v>
      </c>
      <c r="H295" t="n">
        <v>0.13</v>
      </c>
      <c r="I295" t="n">
        <v>110</v>
      </c>
      <c r="J295" t="n">
        <v>133.21</v>
      </c>
      <c r="K295" t="n">
        <v>46.47</v>
      </c>
      <c r="L295" t="n">
        <v>1</v>
      </c>
      <c r="M295" t="n">
        <v>108</v>
      </c>
      <c r="N295" t="n">
        <v>20.75</v>
      </c>
      <c r="O295" t="n">
        <v>16663.42</v>
      </c>
      <c r="P295" t="n">
        <v>151.87</v>
      </c>
      <c r="Q295" t="n">
        <v>194.68</v>
      </c>
      <c r="R295" t="n">
        <v>91.73</v>
      </c>
      <c r="S295" t="n">
        <v>17.82</v>
      </c>
      <c r="T295" t="n">
        <v>34278.53</v>
      </c>
      <c r="U295" t="n">
        <v>0.19</v>
      </c>
      <c r="V295" t="n">
        <v>0.65</v>
      </c>
      <c r="W295" t="n">
        <v>1.32</v>
      </c>
      <c r="X295" t="n">
        <v>2.23</v>
      </c>
      <c r="Y295" t="n">
        <v>0.5</v>
      </c>
      <c r="Z295" t="n">
        <v>10</v>
      </c>
    </row>
    <row r="296">
      <c r="A296" t="n">
        <v>1</v>
      </c>
      <c r="B296" t="n">
        <v>65</v>
      </c>
      <c r="C296" t="inlineStr">
        <is>
          <t xml:space="preserve">CONCLUIDO	</t>
        </is>
      </c>
      <c r="D296" t="n">
        <v>6.1441</v>
      </c>
      <c r="E296" t="n">
        <v>16.28</v>
      </c>
      <c r="F296" t="n">
        <v>12.71</v>
      </c>
      <c r="G296" t="n">
        <v>14.95</v>
      </c>
      <c r="H296" t="n">
        <v>0.26</v>
      </c>
      <c r="I296" t="n">
        <v>51</v>
      </c>
      <c r="J296" t="n">
        <v>134.55</v>
      </c>
      <c r="K296" t="n">
        <v>46.47</v>
      </c>
      <c r="L296" t="n">
        <v>2</v>
      </c>
      <c r="M296" t="n">
        <v>49</v>
      </c>
      <c r="N296" t="n">
        <v>21.09</v>
      </c>
      <c r="O296" t="n">
        <v>16828.84</v>
      </c>
      <c r="P296" t="n">
        <v>137.74</v>
      </c>
      <c r="Q296" t="n">
        <v>194.64</v>
      </c>
      <c r="R296" t="n">
        <v>53.86</v>
      </c>
      <c r="S296" t="n">
        <v>17.82</v>
      </c>
      <c r="T296" t="n">
        <v>15636.69</v>
      </c>
      <c r="U296" t="n">
        <v>0.33</v>
      </c>
      <c r="V296" t="n">
        <v>0.71</v>
      </c>
      <c r="W296" t="n">
        <v>1.23</v>
      </c>
      <c r="X296" t="n">
        <v>1.02</v>
      </c>
      <c r="Y296" t="n">
        <v>0.5</v>
      </c>
      <c r="Z296" t="n">
        <v>10</v>
      </c>
    </row>
    <row r="297">
      <c r="A297" t="n">
        <v>2</v>
      </c>
      <c r="B297" t="n">
        <v>65</v>
      </c>
      <c r="C297" t="inlineStr">
        <is>
          <t xml:space="preserve">CONCLUIDO	</t>
        </is>
      </c>
      <c r="D297" t="n">
        <v>6.491</v>
      </c>
      <c r="E297" t="n">
        <v>15.41</v>
      </c>
      <c r="F297" t="n">
        <v>12.33</v>
      </c>
      <c r="G297" t="n">
        <v>22.41</v>
      </c>
      <c r="H297" t="n">
        <v>0.39</v>
      </c>
      <c r="I297" t="n">
        <v>33</v>
      </c>
      <c r="J297" t="n">
        <v>135.9</v>
      </c>
      <c r="K297" t="n">
        <v>46.47</v>
      </c>
      <c r="L297" t="n">
        <v>3</v>
      </c>
      <c r="M297" t="n">
        <v>31</v>
      </c>
      <c r="N297" t="n">
        <v>21.43</v>
      </c>
      <c r="O297" t="n">
        <v>16994.64</v>
      </c>
      <c r="P297" t="n">
        <v>132.81</v>
      </c>
      <c r="Q297" t="n">
        <v>194.63</v>
      </c>
      <c r="R297" t="n">
        <v>42.11</v>
      </c>
      <c r="S297" t="n">
        <v>17.82</v>
      </c>
      <c r="T297" t="n">
        <v>9853.620000000001</v>
      </c>
      <c r="U297" t="n">
        <v>0.42</v>
      </c>
      <c r="V297" t="n">
        <v>0.74</v>
      </c>
      <c r="W297" t="n">
        <v>1.19</v>
      </c>
      <c r="X297" t="n">
        <v>0.64</v>
      </c>
      <c r="Y297" t="n">
        <v>0.5</v>
      </c>
      <c r="Z297" t="n">
        <v>10</v>
      </c>
    </row>
    <row r="298">
      <c r="A298" t="n">
        <v>3</v>
      </c>
      <c r="B298" t="n">
        <v>65</v>
      </c>
      <c r="C298" t="inlineStr">
        <is>
          <t xml:space="preserve">CONCLUIDO	</t>
        </is>
      </c>
      <c r="D298" t="n">
        <v>6.6568</v>
      </c>
      <c r="E298" t="n">
        <v>15.02</v>
      </c>
      <c r="F298" t="n">
        <v>12.16</v>
      </c>
      <c r="G298" t="n">
        <v>29.19</v>
      </c>
      <c r="H298" t="n">
        <v>0.52</v>
      </c>
      <c r="I298" t="n">
        <v>25</v>
      </c>
      <c r="J298" t="n">
        <v>137.25</v>
      </c>
      <c r="K298" t="n">
        <v>46.47</v>
      </c>
      <c r="L298" t="n">
        <v>4</v>
      </c>
      <c r="M298" t="n">
        <v>23</v>
      </c>
      <c r="N298" t="n">
        <v>21.78</v>
      </c>
      <c r="O298" t="n">
        <v>17160.92</v>
      </c>
      <c r="P298" t="n">
        <v>130.17</v>
      </c>
      <c r="Q298" t="n">
        <v>194.65</v>
      </c>
      <c r="R298" t="n">
        <v>37.3</v>
      </c>
      <c r="S298" t="n">
        <v>17.82</v>
      </c>
      <c r="T298" t="n">
        <v>7488.51</v>
      </c>
      <c r="U298" t="n">
        <v>0.48</v>
      </c>
      <c r="V298" t="n">
        <v>0.75</v>
      </c>
      <c r="W298" t="n">
        <v>1.17</v>
      </c>
      <c r="X298" t="n">
        <v>0.47</v>
      </c>
      <c r="Y298" t="n">
        <v>0.5</v>
      </c>
      <c r="Z298" t="n">
        <v>10</v>
      </c>
    </row>
    <row r="299">
      <c r="A299" t="n">
        <v>4</v>
      </c>
      <c r="B299" t="n">
        <v>65</v>
      </c>
      <c r="C299" t="inlineStr">
        <is>
          <t xml:space="preserve">CONCLUIDO	</t>
        </is>
      </c>
      <c r="D299" t="n">
        <v>6.7571</v>
      </c>
      <c r="E299" t="n">
        <v>14.8</v>
      </c>
      <c r="F299" t="n">
        <v>12.07</v>
      </c>
      <c r="G299" t="n">
        <v>36.22</v>
      </c>
      <c r="H299" t="n">
        <v>0.64</v>
      </c>
      <c r="I299" t="n">
        <v>20</v>
      </c>
      <c r="J299" t="n">
        <v>138.6</v>
      </c>
      <c r="K299" t="n">
        <v>46.47</v>
      </c>
      <c r="L299" t="n">
        <v>5</v>
      </c>
      <c r="M299" t="n">
        <v>18</v>
      </c>
      <c r="N299" t="n">
        <v>22.13</v>
      </c>
      <c r="O299" t="n">
        <v>17327.69</v>
      </c>
      <c r="P299" t="n">
        <v>128.49</v>
      </c>
      <c r="Q299" t="n">
        <v>194.64</v>
      </c>
      <c r="R299" t="n">
        <v>34.33</v>
      </c>
      <c r="S299" t="n">
        <v>17.82</v>
      </c>
      <c r="T299" t="n">
        <v>6027.6</v>
      </c>
      <c r="U299" t="n">
        <v>0.52</v>
      </c>
      <c r="V299" t="n">
        <v>0.75</v>
      </c>
      <c r="W299" t="n">
        <v>1.17</v>
      </c>
      <c r="X299" t="n">
        <v>0.39</v>
      </c>
      <c r="Y299" t="n">
        <v>0.5</v>
      </c>
      <c r="Z299" t="n">
        <v>10</v>
      </c>
    </row>
    <row r="300">
      <c r="A300" t="n">
        <v>5</v>
      </c>
      <c r="B300" t="n">
        <v>65</v>
      </c>
      <c r="C300" t="inlineStr">
        <is>
          <t xml:space="preserve">CONCLUIDO	</t>
        </is>
      </c>
      <c r="D300" t="n">
        <v>6.8259</v>
      </c>
      <c r="E300" t="n">
        <v>14.65</v>
      </c>
      <c r="F300" t="n">
        <v>12.01</v>
      </c>
      <c r="G300" t="n">
        <v>42.38</v>
      </c>
      <c r="H300" t="n">
        <v>0.76</v>
      </c>
      <c r="I300" t="n">
        <v>17</v>
      </c>
      <c r="J300" t="n">
        <v>139.95</v>
      </c>
      <c r="K300" t="n">
        <v>46.47</v>
      </c>
      <c r="L300" t="n">
        <v>6</v>
      </c>
      <c r="M300" t="n">
        <v>15</v>
      </c>
      <c r="N300" t="n">
        <v>22.49</v>
      </c>
      <c r="O300" t="n">
        <v>17494.97</v>
      </c>
      <c r="P300" t="n">
        <v>127.07</v>
      </c>
      <c r="Q300" t="n">
        <v>194.64</v>
      </c>
      <c r="R300" t="n">
        <v>32.41</v>
      </c>
      <c r="S300" t="n">
        <v>17.82</v>
      </c>
      <c r="T300" t="n">
        <v>5082.63</v>
      </c>
      <c r="U300" t="n">
        <v>0.55</v>
      </c>
      <c r="V300" t="n">
        <v>0.76</v>
      </c>
      <c r="W300" t="n">
        <v>1.16</v>
      </c>
      <c r="X300" t="n">
        <v>0.32</v>
      </c>
      <c r="Y300" t="n">
        <v>0.5</v>
      </c>
      <c r="Z300" t="n">
        <v>10</v>
      </c>
    </row>
    <row r="301">
      <c r="A301" t="n">
        <v>6</v>
      </c>
      <c r="B301" t="n">
        <v>65</v>
      </c>
      <c r="C301" t="inlineStr">
        <is>
          <t xml:space="preserve">CONCLUIDO	</t>
        </is>
      </c>
      <c r="D301" t="n">
        <v>6.8946</v>
      </c>
      <c r="E301" t="n">
        <v>14.5</v>
      </c>
      <c r="F301" t="n">
        <v>11.94</v>
      </c>
      <c r="G301" t="n">
        <v>51.18</v>
      </c>
      <c r="H301" t="n">
        <v>0.88</v>
      </c>
      <c r="I301" t="n">
        <v>14</v>
      </c>
      <c r="J301" t="n">
        <v>141.31</v>
      </c>
      <c r="K301" t="n">
        <v>46.47</v>
      </c>
      <c r="L301" t="n">
        <v>7</v>
      </c>
      <c r="M301" t="n">
        <v>12</v>
      </c>
      <c r="N301" t="n">
        <v>22.85</v>
      </c>
      <c r="O301" t="n">
        <v>17662.75</v>
      </c>
      <c r="P301" t="n">
        <v>125.35</v>
      </c>
      <c r="Q301" t="n">
        <v>194.63</v>
      </c>
      <c r="R301" t="n">
        <v>30.56</v>
      </c>
      <c r="S301" t="n">
        <v>17.82</v>
      </c>
      <c r="T301" t="n">
        <v>4174.1</v>
      </c>
      <c r="U301" t="n">
        <v>0.58</v>
      </c>
      <c r="V301" t="n">
        <v>0.76</v>
      </c>
      <c r="W301" t="n">
        <v>1.15</v>
      </c>
      <c r="X301" t="n">
        <v>0.26</v>
      </c>
      <c r="Y301" t="n">
        <v>0.5</v>
      </c>
      <c r="Z301" t="n">
        <v>10</v>
      </c>
    </row>
    <row r="302">
      <c r="A302" t="n">
        <v>7</v>
      </c>
      <c r="B302" t="n">
        <v>65</v>
      </c>
      <c r="C302" t="inlineStr">
        <is>
          <t xml:space="preserve">CONCLUIDO	</t>
        </is>
      </c>
      <c r="D302" t="n">
        <v>6.9136</v>
      </c>
      <c r="E302" t="n">
        <v>14.46</v>
      </c>
      <c r="F302" t="n">
        <v>11.93</v>
      </c>
      <c r="G302" t="n">
        <v>55.06</v>
      </c>
      <c r="H302" t="n">
        <v>0.99</v>
      </c>
      <c r="I302" t="n">
        <v>13</v>
      </c>
      <c r="J302" t="n">
        <v>142.68</v>
      </c>
      <c r="K302" t="n">
        <v>46.47</v>
      </c>
      <c r="L302" t="n">
        <v>8</v>
      </c>
      <c r="M302" t="n">
        <v>11</v>
      </c>
      <c r="N302" t="n">
        <v>23.21</v>
      </c>
      <c r="O302" t="n">
        <v>17831.04</v>
      </c>
      <c r="P302" t="n">
        <v>124.4</v>
      </c>
      <c r="Q302" t="n">
        <v>194.63</v>
      </c>
      <c r="R302" t="n">
        <v>29.98</v>
      </c>
      <c r="S302" t="n">
        <v>17.82</v>
      </c>
      <c r="T302" t="n">
        <v>3889.71</v>
      </c>
      <c r="U302" t="n">
        <v>0.59</v>
      </c>
      <c r="V302" t="n">
        <v>0.76</v>
      </c>
      <c r="W302" t="n">
        <v>1.16</v>
      </c>
      <c r="X302" t="n">
        <v>0.24</v>
      </c>
      <c r="Y302" t="n">
        <v>0.5</v>
      </c>
      <c r="Z302" t="n">
        <v>10</v>
      </c>
    </row>
    <row r="303">
      <c r="A303" t="n">
        <v>8</v>
      </c>
      <c r="B303" t="n">
        <v>65</v>
      </c>
      <c r="C303" t="inlineStr">
        <is>
          <t xml:space="preserve">CONCLUIDO	</t>
        </is>
      </c>
      <c r="D303" t="n">
        <v>6.9641</v>
      </c>
      <c r="E303" t="n">
        <v>14.36</v>
      </c>
      <c r="F303" t="n">
        <v>11.88</v>
      </c>
      <c r="G303" t="n">
        <v>64.8</v>
      </c>
      <c r="H303" t="n">
        <v>1.11</v>
      </c>
      <c r="I303" t="n">
        <v>11</v>
      </c>
      <c r="J303" t="n">
        <v>144.05</v>
      </c>
      <c r="K303" t="n">
        <v>46.47</v>
      </c>
      <c r="L303" t="n">
        <v>9</v>
      </c>
      <c r="M303" t="n">
        <v>9</v>
      </c>
      <c r="N303" t="n">
        <v>23.58</v>
      </c>
      <c r="O303" t="n">
        <v>17999.83</v>
      </c>
      <c r="P303" t="n">
        <v>122.98</v>
      </c>
      <c r="Q303" t="n">
        <v>194.63</v>
      </c>
      <c r="R303" t="n">
        <v>28.44</v>
      </c>
      <c r="S303" t="n">
        <v>17.82</v>
      </c>
      <c r="T303" t="n">
        <v>3125.76</v>
      </c>
      <c r="U303" t="n">
        <v>0.63</v>
      </c>
      <c r="V303" t="n">
        <v>0.76</v>
      </c>
      <c r="W303" t="n">
        <v>1.15</v>
      </c>
      <c r="X303" t="n">
        <v>0.19</v>
      </c>
      <c r="Y303" t="n">
        <v>0.5</v>
      </c>
      <c r="Z303" t="n">
        <v>10</v>
      </c>
    </row>
    <row r="304">
      <c r="A304" t="n">
        <v>9</v>
      </c>
      <c r="B304" t="n">
        <v>65</v>
      </c>
      <c r="C304" t="inlineStr">
        <is>
          <t xml:space="preserve">CONCLUIDO	</t>
        </is>
      </c>
      <c r="D304" t="n">
        <v>6.9839</v>
      </c>
      <c r="E304" t="n">
        <v>14.32</v>
      </c>
      <c r="F304" t="n">
        <v>11.87</v>
      </c>
      <c r="G304" t="n">
        <v>71.2</v>
      </c>
      <c r="H304" t="n">
        <v>1.22</v>
      </c>
      <c r="I304" t="n">
        <v>10</v>
      </c>
      <c r="J304" t="n">
        <v>145.42</v>
      </c>
      <c r="K304" t="n">
        <v>46.47</v>
      </c>
      <c r="L304" t="n">
        <v>10</v>
      </c>
      <c r="M304" t="n">
        <v>8</v>
      </c>
      <c r="N304" t="n">
        <v>23.95</v>
      </c>
      <c r="O304" t="n">
        <v>18169.15</v>
      </c>
      <c r="P304" t="n">
        <v>121.89</v>
      </c>
      <c r="Q304" t="n">
        <v>194.63</v>
      </c>
      <c r="R304" t="n">
        <v>28.01</v>
      </c>
      <c r="S304" t="n">
        <v>17.82</v>
      </c>
      <c r="T304" t="n">
        <v>2917.98</v>
      </c>
      <c r="U304" t="n">
        <v>0.64</v>
      </c>
      <c r="V304" t="n">
        <v>0.77</v>
      </c>
      <c r="W304" t="n">
        <v>1.15</v>
      </c>
      <c r="X304" t="n">
        <v>0.18</v>
      </c>
      <c r="Y304" t="n">
        <v>0.5</v>
      </c>
      <c r="Z304" t="n">
        <v>10</v>
      </c>
    </row>
    <row r="305">
      <c r="A305" t="n">
        <v>10</v>
      </c>
      <c r="B305" t="n">
        <v>65</v>
      </c>
      <c r="C305" t="inlineStr">
        <is>
          <t xml:space="preserve">CONCLUIDO	</t>
        </is>
      </c>
      <c r="D305" t="n">
        <v>7.0047</v>
      </c>
      <c r="E305" t="n">
        <v>14.28</v>
      </c>
      <c r="F305" t="n">
        <v>11.85</v>
      </c>
      <c r="G305" t="n">
        <v>79.01000000000001</v>
      </c>
      <c r="H305" t="n">
        <v>1.33</v>
      </c>
      <c r="I305" t="n">
        <v>9</v>
      </c>
      <c r="J305" t="n">
        <v>146.8</v>
      </c>
      <c r="K305" t="n">
        <v>46.47</v>
      </c>
      <c r="L305" t="n">
        <v>11</v>
      </c>
      <c r="M305" t="n">
        <v>7</v>
      </c>
      <c r="N305" t="n">
        <v>24.33</v>
      </c>
      <c r="O305" t="n">
        <v>18338.99</v>
      </c>
      <c r="P305" t="n">
        <v>121.1</v>
      </c>
      <c r="Q305" t="n">
        <v>194.63</v>
      </c>
      <c r="R305" t="n">
        <v>27.51</v>
      </c>
      <c r="S305" t="n">
        <v>17.82</v>
      </c>
      <c r="T305" t="n">
        <v>2671.87</v>
      </c>
      <c r="U305" t="n">
        <v>0.65</v>
      </c>
      <c r="V305" t="n">
        <v>0.77</v>
      </c>
      <c r="W305" t="n">
        <v>1.15</v>
      </c>
      <c r="X305" t="n">
        <v>0.16</v>
      </c>
      <c r="Y305" t="n">
        <v>0.5</v>
      </c>
      <c r="Z305" t="n">
        <v>10</v>
      </c>
    </row>
    <row r="306">
      <c r="A306" t="n">
        <v>11</v>
      </c>
      <c r="B306" t="n">
        <v>65</v>
      </c>
      <c r="C306" t="inlineStr">
        <is>
          <t xml:space="preserve">CONCLUIDO	</t>
        </is>
      </c>
      <c r="D306" t="n">
        <v>7.0032</v>
      </c>
      <c r="E306" t="n">
        <v>14.28</v>
      </c>
      <c r="F306" t="n">
        <v>11.85</v>
      </c>
      <c r="G306" t="n">
        <v>79.03</v>
      </c>
      <c r="H306" t="n">
        <v>1.43</v>
      </c>
      <c r="I306" t="n">
        <v>9</v>
      </c>
      <c r="J306" t="n">
        <v>148.18</v>
      </c>
      <c r="K306" t="n">
        <v>46.47</v>
      </c>
      <c r="L306" t="n">
        <v>12</v>
      </c>
      <c r="M306" t="n">
        <v>7</v>
      </c>
      <c r="N306" t="n">
        <v>24.71</v>
      </c>
      <c r="O306" t="n">
        <v>18509.36</v>
      </c>
      <c r="P306" t="n">
        <v>120.51</v>
      </c>
      <c r="Q306" t="n">
        <v>194.63</v>
      </c>
      <c r="R306" t="n">
        <v>27.64</v>
      </c>
      <c r="S306" t="n">
        <v>17.82</v>
      </c>
      <c r="T306" t="n">
        <v>2737.16</v>
      </c>
      <c r="U306" t="n">
        <v>0.64</v>
      </c>
      <c r="V306" t="n">
        <v>0.77</v>
      </c>
      <c r="W306" t="n">
        <v>1.15</v>
      </c>
      <c r="X306" t="n">
        <v>0.17</v>
      </c>
      <c r="Y306" t="n">
        <v>0.5</v>
      </c>
      <c r="Z306" t="n">
        <v>10</v>
      </c>
    </row>
    <row r="307">
      <c r="A307" t="n">
        <v>12</v>
      </c>
      <c r="B307" t="n">
        <v>65</v>
      </c>
      <c r="C307" t="inlineStr">
        <is>
          <t xml:space="preserve">CONCLUIDO	</t>
        </is>
      </c>
      <c r="D307" t="n">
        <v>7.028</v>
      </c>
      <c r="E307" t="n">
        <v>14.23</v>
      </c>
      <c r="F307" t="n">
        <v>11.83</v>
      </c>
      <c r="G307" t="n">
        <v>88.73</v>
      </c>
      <c r="H307" t="n">
        <v>1.54</v>
      </c>
      <c r="I307" t="n">
        <v>8</v>
      </c>
      <c r="J307" t="n">
        <v>149.56</v>
      </c>
      <c r="K307" t="n">
        <v>46.47</v>
      </c>
      <c r="L307" t="n">
        <v>13</v>
      </c>
      <c r="M307" t="n">
        <v>6</v>
      </c>
      <c r="N307" t="n">
        <v>25.1</v>
      </c>
      <c r="O307" t="n">
        <v>18680.25</v>
      </c>
      <c r="P307" t="n">
        <v>119</v>
      </c>
      <c r="Q307" t="n">
        <v>194.63</v>
      </c>
      <c r="R307" t="n">
        <v>26.84</v>
      </c>
      <c r="S307" t="n">
        <v>17.82</v>
      </c>
      <c r="T307" t="n">
        <v>2344.33</v>
      </c>
      <c r="U307" t="n">
        <v>0.66</v>
      </c>
      <c r="V307" t="n">
        <v>0.77</v>
      </c>
      <c r="W307" t="n">
        <v>1.15</v>
      </c>
      <c r="X307" t="n">
        <v>0.14</v>
      </c>
      <c r="Y307" t="n">
        <v>0.5</v>
      </c>
      <c r="Z307" t="n">
        <v>10</v>
      </c>
    </row>
    <row r="308">
      <c r="A308" t="n">
        <v>13</v>
      </c>
      <c r="B308" t="n">
        <v>65</v>
      </c>
      <c r="C308" t="inlineStr">
        <is>
          <t xml:space="preserve">CONCLUIDO	</t>
        </is>
      </c>
      <c r="D308" t="n">
        <v>7.0585</v>
      </c>
      <c r="E308" t="n">
        <v>14.17</v>
      </c>
      <c r="F308" t="n">
        <v>11.8</v>
      </c>
      <c r="G308" t="n">
        <v>101.11</v>
      </c>
      <c r="H308" t="n">
        <v>1.64</v>
      </c>
      <c r="I308" t="n">
        <v>7</v>
      </c>
      <c r="J308" t="n">
        <v>150.95</v>
      </c>
      <c r="K308" t="n">
        <v>46.47</v>
      </c>
      <c r="L308" t="n">
        <v>14</v>
      </c>
      <c r="M308" t="n">
        <v>5</v>
      </c>
      <c r="N308" t="n">
        <v>25.49</v>
      </c>
      <c r="O308" t="n">
        <v>18851.69</v>
      </c>
      <c r="P308" t="n">
        <v>117.35</v>
      </c>
      <c r="Q308" t="n">
        <v>194.63</v>
      </c>
      <c r="R308" t="n">
        <v>25.84</v>
      </c>
      <c r="S308" t="n">
        <v>17.82</v>
      </c>
      <c r="T308" t="n">
        <v>1848.18</v>
      </c>
      <c r="U308" t="n">
        <v>0.6899999999999999</v>
      </c>
      <c r="V308" t="n">
        <v>0.77</v>
      </c>
      <c r="W308" t="n">
        <v>1.15</v>
      </c>
      <c r="X308" t="n">
        <v>0.11</v>
      </c>
      <c r="Y308" t="n">
        <v>0.5</v>
      </c>
      <c r="Z308" t="n">
        <v>10</v>
      </c>
    </row>
    <row r="309">
      <c r="A309" t="n">
        <v>14</v>
      </c>
      <c r="B309" t="n">
        <v>65</v>
      </c>
      <c r="C309" t="inlineStr">
        <is>
          <t xml:space="preserve">CONCLUIDO	</t>
        </is>
      </c>
      <c r="D309" t="n">
        <v>7.054</v>
      </c>
      <c r="E309" t="n">
        <v>14.18</v>
      </c>
      <c r="F309" t="n">
        <v>11.81</v>
      </c>
      <c r="G309" t="n">
        <v>101.19</v>
      </c>
      <c r="H309" t="n">
        <v>1.74</v>
      </c>
      <c r="I309" t="n">
        <v>7</v>
      </c>
      <c r="J309" t="n">
        <v>152.35</v>
      </c>
      <c r="K309" t="n">
        <v>46.47</v>
      </c>
      <c r="L309" t="n">
        <v>15</v>
      </c>
      <c r="M309" t="n">
        <v>5</v>
      </c>
      <c r="N309" t="n">
        <v>25.88</v>
      </c>
      <c r="O309" t="n">
        <v>19023.66</v>
      </c>
      <c r="P309" t="n">
        <v>118.09</v>
      </c>
      <c r="Q309" t="n">
        <v>194.63</v>
      </c>
      <c r="R309" t="n">
        <v>26.2</v>
      </c>
      <c r="S309" t="n">
        <v>17.82</v>
      </c>
      <c r="T309" t="n">
        <v>2029.36</v>
      </c>
      <c r="U309" t="n">
        <v>0.68</v>
      </c>
      <c r="V309" t="n">
        <v>0.77</v>
      </c>
      <c r="W309" t="n">
        <v>1.15</v>
      </c>
      <c r="X309" t="n">
        <v>0.12</v>
      </c>
      <c r="Y309" t="n">
        <v>0.5</v>
      </c>
      <c r="Z309" t="n">
        <v>10</v>
      </c>
    </row>
    <row r="310">
      <c r="A310" t="n">
        <v>15</v>
      </c>
      <c r="B310" t="n">
        <v>65</v>
      </c>
      <c r="C310" t="inlineStr">
        <is>
          <t xml:space="preserve">CONCLUIDO	</t>
        </is>
      </c>
      <c r="D310" t="n">
        <v>7.0498</v>
      </c>
      <c r="E310" t="n">
        <v>14.18</v>
      </c>
      <c r="F310" t="n">
        <v>11.81</v>
      </c>
      <c r="G310" t="n">
        <v>101.26</v>
      </c>
      <c r="H310" t="n">
        <v>1.84</v>
      </c>
      <c r="I310" t="n">
        <v>7</v>
      </c>
      <c r="J310" t="n">
        <v>153.75</v>
      </c>
      <c r="K310" t="n">
        <v>46.47</v>
      </c>
      <c r="L310" t="n">
        <v>16</v>
      </c>
      <c r="M310" t="n">
        <v>5</v>
      </c>
      <c r="N310" t="n">
        <v>26.28</v>
      </c>
      <c r="O310" t="n">
        <v>19196.18</v>
      </c>
      <c r="P310" t="n">
        <v>116.71</v>
      </c>
      <c r="Q310" t="n">
        <v>194.63</v>
      </c>
      <c r="R310" t="n">
        <v>26.41</v>
      </c>
      <c r="S310" t="n">
        <v>17.82</v>
      </c>
      <c r="T310" t="n">
        <v>2131.98</v>
      </c>
      <c r="U310" t="n">
        <v>0.67</v>
      </c>
      <c r="V310" t="n">
        <v>0.77</v>
      </c>
      <c r="W310" t="n">
        <v>1.15</v>
      </c>
      <c r="X310" t="n">
        <v>0.13</v>
      </c>
      <c r="Y310" t="n">
        <v>0.5</v>
      </c>
      <c r="Z310" t="n">
        <v>10</v>
      </c>
    </row>
    <row r="311">
      <c r="A311" t="n">
        <v>16</v>
      </c>
      <c r="B311" t="n">
        <v>65</v>
      </c>
      <c r="C311" t="inlineStr">
        <is>
          <t xml:space="preserve">CONCLUIDO	</t>
        </is>
      </c>
      <c r="D311" t="n">
        <v>7.0777</v>
      </c>
      <c r="E311" t="n">
        <v>14.13</v>
      </c>
      <c r="F311" t="n">
        <v>11.79</v>
      </c>
      <c r="G311" t="n">
        <v>117.85</v>
      </c>
      <c r="H311" t="n">
        <v>1.94</v>
      </c>
      <c r="I311" t="n">
        <v>6</v>
      </c>
      <c r="J311" t="n">
        <v>155.15</v>
      </c>
      <c r="K311" t="n">
        <v>46.47</v>
      </c>
      <c r="L311" t="n">
        <v>17</v>
      </c>
      <c r="M311" t="n">
        <v>4</v>
      </c>
      <c r="N311" t="n">
        <v>26.68</v>
      </c>
      <c r="O311" t="n">
        <v>19369.26</v>
      </c>
      <c r="P311" t="n">
        <v>115.39</v>
      </c>
      <c r="Q311" t="n">
        <v>194.63</v>
      </c>
      <c r="R311" t="n">
        <v>25.4</v>
      </c>
      <c r="S311" t="n">
        <v>17.82</v>
      </c>
      <c r="T311" t="n">
        <v>1632.15</v>
      </c>
      <c r="U311" t="n">
        <v>0.7</v>
      </c>
      <c r="V311" t="n">
        <v>0.77</v>
      </c>
      <c r="W311" t="n">
        <v>1.15</v>
      </c>
      <c r="X311" t="n">
        <v>0.1</v>
      </c>
      <c r="Y311" t="n">
        <v>0.5</v>
      </c>
      <c r="Z311" t="n">
        <v>10</v>
      </c>
    </row>
    <row r="312">
      <c r="A312" t="n">
        <v>17</v>
      </c>
      <c r="B312" t="n">
        <v>65</v>
      </c>
      <c r="C312" t="inlineStr">
        <is>
          <t xml:space="preserve">CONCLUIDO	</t>
        </is>
      </c>
      <c r="D312" t="n">
        <v>7.0831</v>
      </c>
      <c r="E312" t="n">
        <v>14.12</v>
      </c>
      <c r="F312" t="n">
        <v>11.77</v>
      </c>
      <c r="G312" t="n">
        <v>117.74</v>
      </c>
      <c r="H312" t="n">
        <v>2.04</v>
      </c>
      <c r="I312" t="n">
        <v>6</v>
      </c>
      <c r="J312" t="n">
        <v>156.56</v>
      </c>
      <c r="K312" t="n">
        <v>46.47</v>
      </c>
      <c r="L312" t="n">
        <v>18</v>
      </c>
      <c r="M312" t="n">
        <v>4</v>
      </c>
      <c r="N312" t="n">
        <v>27.09</v>
      </c>
      <c r="O312" t="n">
        <v>19542.89</v>
      </c>
      <c r="P312" t="n">
        <v>115.13</v>
      </c>
      <c r="Q312" t="n">
        <v>194.63</v>
      </c>
      <c r="R312" t="n">
        <v>25.13</v>
      </c>
      <c r="S312" t="n">
        <v>17.82</v>
      </c>
      <c r="T312" t="n">
        <v>1497.07</v>
      </c>
      <c r="U312" t="n">
        <v>0.71</v>
      </c>
      <c r="V312" t="n">
        <v>0.77</v>
      </c>
      <c r="W312" t="n">
        <v>1.14</v>
      </c>
      <c r="X312" t="n">
        <v>0.09</v>
      </c>
      <c r="Y312" t="n">
        <v>0.5</v>
      </c>
      <c r="Z312" t="n">
        <v>10</v>
      </c>
    </row>
    <row r="313">
      <c r="A313" t="n">
        <v>18</v>
      </c>
      <c r="B313" t="n">
        <v>65</v>
      </c>
      <c r="C313" t="inlineStr">
        <is>
          <t xml:space="preserve">CONCLUIDO	</t>
        </is>
      </c>
      <c r="D313" t="n">
        <v>7.0787</v>
      </c>
      <c r="E313" t="n">
        <v>14.13</v>
      </c>
      <c r="F313" t="n">
        <v>11.78</v>
      </c>
      <c r="G313" t="n">
        <v>117.83</v>
      </c>
      <c r="H313" t="n">
        <v>2.13</v>
      </c>
      <c r="I313" t="n">
        <v>6</v>
      </c>
      <c r="J313" t="n">
        <v>157.97</v>
      </c>
      <c r="K313" t="n">
        <v>46.47</v>
      </c>
      <c r="L313" t="n">
        <v>19</v>
      </c>
      <c r="M313" t="n">
        <v>4</v>
      </c>
      <c r="N313" t="n">
        <v>27.5</v>
      </c>
      <c r="O313" t="n">
        <v>19717.08</v>
      </c>
      <c r="P313" t="n">
        <v>113.94</v>
      </c>
      <c r="Q313" t="n">
        <v>194.63</v>
      </c>
      <c r="R313" t="n">
        <v>25.39</v>
      </c>
      <c r="S313" t="n">
        <v>17.82</v>
      </c>
      <c r="T313" t="n">
        <v>1628.35</v>
      </c>
      <c r="U313" t="n">
        <v>0.7</v>
      </c>
      <c r="V313" t="n">
        <v>0.77</v>
      </c>
      <c r="W313" t="n">
        <v>1.15</v>
      </c>
      <c r="X313" t="n">
        <v>0.1</v>
      </c>
      <c r="Y313" t="n">
        <v>0.5</v>
      </c>
      <c r="Z313" t="n">
        <v>10</v>
      </c>
    </row>
    <row r="314">
      <c r="A314" t="n">
        <v>19</v>
      </c>
      <c r="B314" t="n">
        <v>65</v>
      </c>
      <c r="C314" t="inlineStr">
        <is>
          <t xml:space="preserve">CONCLUIDO	</t>
        </is>
      </c>
      <c r="D314" t="n">
        <v>7.1017</v>
      </c>
      <c r="E314" t="n">
        <v>14.08</v>
      </c>
      <c r="F314" t="n">
        <v>11.76</v>
      </c>
      <c r="G314" t="n">
        <v>141.18</v>
      </c>
      <c r="H314" t="n">
        <v>2.22</v>
      </c>
      <c r="I314" t="n">
        <v>5</v>
      </c>
      <c r="J314" t="n">
        <v>159.39</v>
      </c>
      <c r="K314" t="n">
        <v>46.47</v>
      </c>
      <c r="L314" t="n">
        <v>20</v>
      </c>
      <c r="M314" t="n">
        <v>3</v>
      </c>
      <c r="N314" t="n">
        <v>27.92</v>
      </c>
      <c r="O314" t="n">
        <v>19891.97</v>
      </c>
      <c r="P314" t="n">
        <v>111.59</v>
      </c>
      <c r="Q314" t="n">
        <v>194.63</v>
      </c>
      <c r="R314" t="n">
        <v>24.83</v>
      </c>
      <c r="S314" t="n">
        <v>17.82</v>
      </c>
      <c r="T314" t="n">
        <v>1350.8</v>
      </c>
      <c r="U314" t="n">
        <v>0.72</v>
      </c>
      <c r="V314" t="n">
        <v>0.77</v>
      </c>
      <c r="W314" t="n">
        <v>1.14</v>
      </c>
      <c r="X314" t="n">
        <v>0.08</v>
      </c>
      <c r="Y314" t="n">
        <v>0.5</v>
      </c>
      <c r="Z314" t="n">
        <v>10</v>
      </c>
    </row>
    <row r="315">
      <c r="A315" t="n">
        <v>20</v>
      </c>
      <c r="B315" t="n">
        <v>65</v>
      </c>
      <c r="C315" t="inlineStr">
        <is>
          <t xml:space="preserve">CONCLUIDO	</t>
        </is>
      </c>
      <c r="D315" t="n">
        <v>7.1003</v>
      </c>
      <c r="E315" t="n">
        <v>14.08</v>
      </c>
      <c r="F315" t="n">
        <v>11.77</v>
      </c>
      <c r="G315" t="n">
        <v>141.21</v>
      </c>
      <c r="H315" t="n">
        <v>2.31</v>
      </c>
      <c r="I315" t="n">
        <v>5</v>
      </c>
      <c r="J315" t="n">
        <v>160.81</v>
      </c>
      <c r="K315" t="n">
        <v>46.47</v>
      </c>
      <c r="L315" t="n">
        <v>21</v>
      </c>
      <c r="M315" t="n">
        <v>3</v>
      </c>
      <c r="N315" t="n">
        <v>28.34</v>
      </c>
      <c r="O315" t="n">
        <v>20067.32</v>
      </c>
      <c r="P315" t="n">
        <v>112.87</v>
      </c>
      <c r="Q315" t="n">
        <v>194.63</v>
      </c>
      <c r="R315" t="n">
        <v>25</v>
      </c>
      <c r="S315" t="n">
        <v>17.82</v>
      </c>
      <c r="T315" t="n">
        <v>1437.44</v>
      </c>
      <c r="U315" t="n">
        <v>0.71</v>
      </c>
      <c r="V315" t="n">
        <v>0.77</v>
      </c>
      <c r="W315" t="n">
        <v>1.14</v>
      </c>
      <c r="X315" t="n">
        <v>0.08</v>
      </c>
      <c r="Y315" t="n">
        <v>0.5</v>
      </c>
      <c r="Z315" t="n">
        <v>10</v>
      </c>
    </row>
    <row r="316">
      <c r="A316" t="n">
        <v>21</v>
      </c>
      <c r="B316" t="n">
        <v>65</v>
      </c>
      <c r="C316" t="inlineStr">
        <is>
          <t xml:space="preserve">CONCLUIDO	</t>
        </is>
      </c>
      <c r="D316" t="n">
        <v>7.0992</v>
      </c>
      <c r="E316" t="n">
        <v>14.09</v>
      </c>
      <c r="F316" t="n">
        <v>11.77</v>
      </c>
      <c r="G316" t="n">
        <v>141.24</v>
      </c>
      <c r="H316" t="n">
        <v>2.4</v>
      </c>
      <c r="I316" t="n">
        <v>5</v>
      </c>
      <c r="J316" t="n">
        <v>162.24</v>
      </c>
      <c r="K316" t="n">
        <v>46.47</v>
      </c>
      <c r="L316" t="n">
        <v>22</v>
      </c>
      <c r="M316" t="n">
        <v>3</v>
      </c>
      <c r="N316" t="n">
        <v>28.77</v>
      </c>
      <c r="O316" t="n">
        <v>20243.25</v>
      </c>
      <c r="P316" t="n">
        <v>112.15</v>
      </c>
      <c r="Q316" t="n">
        <v>194.64</v>
      </c>
      <c r="R316" t="n">
        <v>25.09</v>
      </c>
      <c r="S316" t="n">
        <v>17.82</v>
      </c>
      <c r="T316" t="n">
        <v>1484.84</v>
      </c>
      <c r="U316" t="n">
        <v>0.71</v>
      </c>
      <c r="V316" t="n">
        <v>0.77</v>
      </c>
      <c r="W316" t="n">
        <v>1.14</v>
      </c>
      <c r="X316" t="n">
        <v>0.08</v>
      </c>
      <c r="Y316" t="n">
        <v>0.5</v>
      </c>
      <c r="Z316" t="n">
        <v>10</v>
      </c>
    </row>
    <row r="317">
      <c r="A317" t="n">
        <v>22</v>
      </c>
      <c r="B317" t="n">
        <v>65</v>
      </c>
      <c r="C317" t="inlineStr">
        <is>
          <t xml:space="preserve">CONCLUIDO	</t>
        </is>
      </c>
      <c r="D317" t="n">
        <v>7.1065</v>
      </c>
      <c r="E317" t="n">
        <v>14.07</v>
      </c>
      <c r="F317" t="n">
        <v>11.76</v>
      </c>
      <c r="G317" t="n">
        <v>141.06</v>
      </c>
      <c r="H317" t="n">
        <v>2.49</v>
      </c>
      <c r="I317" t="n">
        <v>5</v>
      </c>
      <c r="J317" t="n">
        <v>163.67</v>
      </c>
      <c r="K317" t="n">
        <v>46.47</v>
      </c>
      <c r="L317" t="n">
        <v>23</v>
      </c>
      <c r="M317" t="n">
        <v>3</v>
      </c>
      <c r="N317" t="n">
        <v>29.2</v>
      </c>
      <c r="O317" t="n">
        <v>20419.76</v>
      </c>
      <c r="P317" t="n">
        <v>110</v>
      </c>
      <c r="Q317" t="n">
        <v>194.63</v>
      </c>
      <c r="R317" t="n">
        <v>24.57</v>
      </c>
      <c r="S317" t="n">
        <v>17.82</v>
      </c>
      <c r="T317" t="n">
        <v>1225.41</v>
      </c>
      <c r="U317" t="n">
        <v>0.73</v>
      </c>
      <c r="V317" t="n">
        <v>0.77</v>
      </c>
      <c r="W317" t="n">
        <v>1.14</v>
      </c>
      <c r="X317" t="n">
        <v>0.07000000000000001</v>
      </c>
      <c r="Y317" t="n">
        <v>0.5</v>
      </c>
      <c r="Z317" t="n">
        <v>10</v>
      </c>
    </row>
    <row r="318">
      <c r="A318" t="n">
        <v>23</v>
      </c>
      <c r="B318" t="n">
        <v>65</v>
      </c>
      <c r="C318" t="inlineStr">
        <is>
          <t xml:space="preserve">CONCLUIDO	</t>
        </is>
      </c>
      <c r="D318" t="n">
        <v>7.1019</v>
      </c>
      <c r="E318" t="n">
        <v>14.08</v>
      </c>
      <c r="F318" t="n">
        <v>11.76</v>
      </c>
      <c r="G318" t="n">
        <v>141.17</v>
      </c>
      <c r="H318" t="n">
        <v>2.58</v>
      </c>
      <c r="I318" t="n">
        <v>5</v>
      </c>
      <c r="J318" t="n">
        <v>165.1</v>
      </c>
      <c r="K318" t="n">
        <v>46.47</v>
      </c>
      <c r="L318" t="n">
        <v>24</v>
      </c>
      <c r="M318" t="n">
        <v>2</v>
      </c>
      <c r="N318" t="n">
        <v>29.64</v>
      </c>
      <c r="O318" t="n">
        <v>20596.86</v>
      </c>
      <c r="P318" t="n">
        <v>108.02</v>
      </c>
      <c r="Q318" t="n">
        <v>194.63</v>
      </c>
      <c r="R318" t="n">
        <v>24.76</v>
      </c>
      <c r="S318" t="n">
        <v>17.82</v>
      </c>
      <c r="T318" t="n">
        <v>1315.62</v>
      </c>
      <c r="U318" t="n">
        <v>0.72</v>
      </c>
      <c r="V318" t="n">
        <v>0.77</v>
      </c>
      <c r="W318" t="n">
        <v>1.15</v>
      </c>
      <c r="X318" t="n">
        <v>0.08</v>
      </c>
      <c r="Y318" t="n">
        <v>0.5</v>
      </c>
      <c r="Z318" t="n">
        <v>10</v>
      </c>
    </row>
    <row r="319">
      <c r="A319" t="n">
        <v>24</v>
      </c>
      <c r="B319" t="n">
        <v>65</v>
      </c>
      <c r="C319" t="inlineStr">
        <is>
          <t xml:space="preserve">CONCLUIDO	</t>
        </is>
      </c>
      <c r="D319" t="n">
        <v>7.0998</v>
      </c>
      <c r="E319" t="n">
        <v>14.08</v>
      </c>
      <c r="F319" t="n">
        <v>11.77</v>
      </c>
      <c r="G319" t="n">
        <v>141.22</v>
      </c>
      <c r="H319" t="n">
        <v>2.66</v>
      </c>
      <c r="I319" t="n">
        <v>5</v>
      </c>
      <c r="J319" t="n">
        <v>166.54</v>
      </c>
      <c r="K319" t="n">
        <v>46.47</v>
      </c>
      <c r="L319" t="n">
        <v>25</v>
      </c>
      <c r="M319" t="n">
        <v>1</v>
      </c>
      <c r="N319" t="n">
        <v>30.08</v>
      </c>
      <c r="O319" t="n">
        <v>20774.56</v>
      </c>
      <c r="P319" t="n">
        <v>107.9</v>
      </c>
      <c r="Q319" t="n">
        <v>194.63</v>
      </c>
      <c r="R319" t="n">
        <v>24.92</v>
      </c>
      <c r="S319" t="n">
        <v>17.82</v>
      </c>
      <c r="T319" t="n">
        <v>1397.1</v>
      </c>
      <c r="U319" t="n">
        <v>0.72</v>
      </c>
      <c r="V319" t="n">
        <v>0.77</v>
      </c>
      <c r="W319" t="n">
        <v>1.15</v>
      </c>
      <c r="X319" t="n">
        <v>0.08</v>
      </c>
      <c r="Y319" t="n">
        <v>0.5</v>
      </c>
      <c r="Z319" t="n">
        <v>10</v>
      </c>
    </row>
    <row r="320">
      <c r="A320" t="n">
        <v>25</v>
      </c>
      <c r="B320" t="n">
        <v>65</v>
      </c>
      <c r="C320" t="inlineStr">
        <is>
          <t xml:space="preserve">CONCLUIDO	</t>
        </is>
      </c>
      <c r="D320" t="n">
        <v>7.1006</v>
      </c>
      <c r="E320" t="n">
        <v>14.08</v>
      </c>
      <c r="F320" t="n">
        <v>11.77</v>
      </c>
      <c r="G320" t="n">
        <v>141.2</v>
      </c>
      <c r="H320" t="n">
        <v>2.74</v>
      </c>
      <c r="I320" t="n">
        <v>5</v>
      </c>
      <c r="J320" t="n">
        <v>167.99</v>
      </c>
      <c r="K320" t="n">
        <v>46.47</v>
      </c>
      <c r="L320" t="n">
        <v>26</v>
      </c>
      <c r="M320" t="n">
        <v>1</v>
      </c>
      <c r="N320" t="n">
        <v>30.52</v>
      </c>
      <c r="O320" t="n">
        <v>20952.87</v>
      </c>
      <c r="P320" t="n">
        <v>107.6</v>
      </c>
      <c r="Q320" t="n">
        <v>194.63</v>
      </c>
      <c r="R320" t="n">
        <v>24.84</v>
      </c>
      <c r="S320" t="n">
        <v>17.82</v>
      </c>
      <c r="T320" t="n">
        <v>1357.55</v>
      </c>
      <c r="U320" t="n">
        <v>0.72</v>
      </c>
      <c r="V320" t="n">
        <v>0.77</v>
      </c>
      <c r="W320" t="n">
        <v>1.15</v>
      </c>
      <c r="X320" t="n">
        <v>0.08</v>
      </c>
      <c r="Y320" t="n">
        <v>0.5</v>
      </c>
      <c r="Z320" t="n">
        <v>10</v>
      </c>
    </row>
    <row r="321">
      <c r="A321" t="n">
        <v>26</v>
      </c>
      <c r="B321" t="n">
        <v>65</v>
      </c>
      <c r="C321" t="inlineStr">
        <is>
          <t xml:space="preserve">CONCLUIDO	</t>
        </is>
      </c>
      <c r="D321" t="n">
        <v>7.102</v>
      </c>
      <c r="E321" t="n">
        <v>14.08</v>
      </c>
      <c r="F321" t="n">
        <v>11.76</v>
      </c>
      <c r="G321" t="n">
        <v>141.17</v>
      </c>
      <c r="H321" t="n">
        <v>2.82</v>
      </c>
      <c r="I321" t="n">
        <v>5</v>
      </c>
      <c r="J321" t="n">
        <v>169.44</v>
      </c>
      <c r="K321" t="n">
        <v>46.47</v>
      </c>
      <c r="L321" t="n">
        <v>27</v>
      </c>
      <c r="M321" t="n">
        <v>1</v>
      </c>
      <c r="N321" t="n">
        <v>30.97</v>
      </c>
      <c r="O321" t="n">
        <v>21131.78</v>
      </c>
      <c r="P321" t="n">
        <v>107.12</v>
      </c>
      <c r="Q321" t="n">
        <v>194.63</v>
      </c>
      <c r="R321" t="n">
        <v>24.74</v>
      </c>
      <c r="S321" t="n">
        <v>17.82</v>
      </c>
      <c r="T321" t="n">
        <v>1306.56</v>
      </c>
      <c r="U321" t="n">
        <v>0.72</v>
      </c>
      <c r="V321" t="n">
        <v>0.77</v>
      </c>
      <c r="W321" t="n">
        <v>1.15</v>
      </c>
      <c r="X321" t="n">
        <v>0.08</v>
      </c>
      <c r="Y321" t="n">
        <v>0.5</v>
      </c>
      <c r="Z321" t="n">
        <v>10</v>
      </c>
    </row>
    <row r="322">
      <c r="A322" t="n">
        <v>27</v>
      </c>
      <c r="B322" t="n">
        <v>65</v>
      </c>
      <c r="C322" t="inlineStr">
        <is>
          <t xml:space="preserve">CONCLUIDO	</t>
        </is>
      </c>
      <c r="D322" t="n">
        <v>7.1265</v>
      </c>
      <c r="E322" t="n">
        <v>14.03</v>
      </c>
      <c r="F322" t="n">
        <v>11.74</v>
      </c>
      <c r="G322" t="n">
        <v>176.15</v>
      </c>
      <c r="H322" t="n">
        <v>2.9</v>
      </c>
      <c r="I322" t="n">
        <v>4</v>
      </c>
      <c r="J322" t="n">
        <v>170.9</v>
      </c>
      <c r="K322" t="n">
        <v>46.47</v>
      </c>
      <c r="L322" t="n">
        <v>28</v>
      </c>
      <c r="M322" t="n">
        <v>0</v>
      </c>
      <c r="N322" t="n">
        <v>31.43</v>
      </c>
      <c r="O322" t="n">
        <v>21311.32</v>
      </c>
      <c r="P322" t="n">
        <v>107.68</v>
      </c>
      <c r="Q322" t="n">
        <v>194.63</v>
      </c>
      <c r="R322" t="n">
        <v>24.11</v>
      </c>
      <c r="S322" t="n">
        <v>17.82</v>
      </c>
      <c r="T322" t="n">
        <v>996.25</v>
      </c>
      <c r="U322" t="n">
        <v>0.74</v>
      </c>
      <c r="V322" t="n">
        <v>0.77</v>
      </c>
      <c r="W322" t="n">
        <v>1.14</v>
      </c>
      <c r="X322" t="n">
        <v>0.06</v>
      </c>
      <c r="Y322" t="n">
        <v>0.5</v>
      </c>
      <c r="Z322" t="n">
        <v>10</v>
      </c>
    </row>
    <row r="323">
      <c r="A323" t="n">
        <v>0</v>
      </c>
      <c r="B323" t="n">
        <v>75</v>
      </c>
      <c r="C323" t="inlineStr">
        <is>
          <t xml:space="preserve">CONCLUIDO	</t>
        </is>
      </c>
      <c r="D323" t="n">
        <v>4.9711</v>
      </c>
      <c r="E323" t="n">
        <v>20.12</v>
      </c>
      <c r="F323" t="n">
        <v>14.14</v>
      </c>
      <c r="G323" t="n">
        <v>7.01</v>
      </c>
      <c r="H323" t="n">
        <v>0.12</v>
      </c>
      <c r="I323" t="n">
        <v>121</v>
      </c>
      <c r="J323" t="n">
        <v>150.44</v>
      </c>
      <c r="K323" t="n">
        <v>49.1</v>
      </c>
      <c r="L323" t="n">
        <v>1</v>
      </c>
      <c r="M323" t="n">
        <v>119</v>
      </c>
      <c r="N323" t="n">
        <v>25.34</v>
      </c>
      <c r="O323" t="n">
        <v>18787.76</v>
      </c>
      <c r="P323" t="n">
        <v>167.15</v>
      </c>
      <c r="Q323" t="n">
        <v>194.65</v>
      </c>
      <c r="R323" t="n">
        <v>99.25</v>
      </c>
      <c r="S323" t="n">
        <v>17.82</v>
      </c>
      <c r="T323" t="n">
        <v>37980.99</v>
      </c>
      <c r="U323" t="n">
        <v>0.18</v>
      </c>
      <c r="V323" t="n">
        <v>0.64</v>
      </c>
      <c r="W323" t="n">
        <v>1.32</v>
      </c>
      <c r="X323" t="n">
        <v>2.45</v>
      </c>
      <c r="Y323" t="n">
        <v>0.5</v>
      </c>
      <c r="Z323" t="n">
        <v>10</v>
      </c>
    </row>
    <row r="324">
      <c r="A324" t="n">
        <v>1</v>
      </c>
      <c r="B324" t="n">
        <v>75</v>
      </c>
      <c r="C324" t="inlineStr">
        <is>
          <t xml:space="preserve">CONCLUIDO	</t>
        </is>
      </c>
      <c r="D324" t="n">
        <v>5.9755</v>
      </c>
      <c r="E324" t="n">
        <v>16.74</v>
      </c>
      <c r="F324" t="n">
        <v>12.78</v>
      </c>
      <c r="G324" t="n">
        <v>13.94</v>
      </c>
      <c r="H324" t="n">
        <v>0.23</v>
      </c>
      <c r="I324" t="n">
        <v>55</v>
      </c>
      <c r="J324" t="n">
        <v>151.83</v>
      </c>
      <c r="K324" t="n">
        <v>49.1</v>
      </c>
      <c r="L324" t="n">
        <v>2</v>
      </c>
      <c r="M324" t="n">
        <v>53</v>
      </c>
      <c r="N324" t="n">
        <v>25.73</v>
      </c>
      <c r="O324" t="n">
        <v>18959.54</v>
      </c>
      <c r="P324" t="n">
        <v>150.26</v>
      </c>
      <c r="Q324" t="n">
        <v>194.63</v>
      </c>
      <c r="R324" t="n">
        <v>56.47</v>
      </c>
      <c r="S324" t="n">
        <v>17.82</v>
      </c>
      <c r="T324" t="n">
        <v>16923.7</v>
      </c>
      <c r="U324" t="n">
        <v>0.32</v>
      </c>
      <c r="V324" t="n">
        <v>0.71</v>
      </c>
      <c r="W324" t="n">
        <v>1.22</v>
      </c>
      <c r="X324" t="n">
        <v>1.09</v>
      </c>
      <c r="Y324" t="n">
        <v>0.5</v>
      </c>
      <c r="Z324" t="n">
        <v>10</v>
      </c>
    </row>
    <row r="325">
      <c r="A325" t="n">
        <v>2</v>
      </c>
      <c r="B325" t="n">
        <v>75</v>
      </c>
      <c r="C325" t="inlineStr">
        <is>
          <t xml:space="preserve">CONCLUIDO	</t>
        </is>
      </c>
      <c r="D325" t="n">
        <v>6.3381</v>
      </c>
      <c r="E325" t="n">
        <v>15.78</v>
      </c>
      <c r="F325" t="n">
        <v>12.4</v>
      </c>
      <c r="G325" t="n">
        <v>20.67</v>
      </c>
      <c r="H325" t="n">
        <v>0.35</v>
      </c>
      <c r="I325" t="n">
        <v>36</v>
      </c>
      <c r="J325" t="n">
        <v>153.23</v>
      </c>
      <c r="K325" t="n">
        <v>49.1</v>
      </c>
      <c r="L325" t="n">
        <v>3</v>
      </c>
      <c r="M325" t="n">
        <v>34</v>
      </c>
      <c r="N325" t="n">
        <v>26.13</v>
      </c>
      <c r="O325" t="n">
        <v>19131.85</v>
      </c>
      <c r="P325" t="n">
        <v>145.21</v>
      </c>
      <c r="Q325" t="n">
        <v>194.65</v>
      </c>
      <c r="R325" t="n">
        <v>44.48</v>
      </c>
      <c r="S325" t="n">
        <v>17.82</v>
      </c>
      <c r="T325" t="n">
        <v>11023.84</v>
      </c>
      <c r="U325" t="n">
        <v>0.4</v>
      </c>
      <c r="V325" t="n">
        <v>0.73</v>
      </c>
      <c r="W325" t="n">
        <v>1.2</v>
      </c>
      <c r="X325" t="n">
        <v>0.71</v>
      </c>
      <c r="Y325" t="n">
        <v>0.5</v>
      </c>
      <c r="Z325" t="n">
        <v>10</v>
      </c>
    </row>
    <row r="326">
      <c r="A326" t="n">
        <v>3</v>
      </c>
      <c r="B326" t="n">
        <v>75</v>
      </c>
      <c r="C326" t="inlineStr">
        <is>
          <t xml:space="preserve">CONCLUIDO	</t>
        </is>
      </c>
      <c r="D326" t="n">
        <v>6.5375</v>
      </c>
      <c r="E326" t="n">
        <v>15.3</v>
      </c>
      <c r="F326" t="n">
        <v>12.2</v>
      </c>
      <c r="G326" t="n">
        <v>27.1</v>
      </c>
      <c r="H326" t="n">
        <v>0.46</v>
      </c>
      <c r="I326" t="n">
        <v>27</v>
      </c>
      <c r="J326" t="n">
        <v>154.63</v>
      </c>
      <c r="K326" t="n">
        <v>49.1</v>
      </c>
      <c r="L326" t="n">
        <v>4</v>
      </c>
      <c r="M326" t="n">
        <v>25</v>
      </c>
      <c r="N326" t="n">
        <v>26.53</v>
      </c>
      <c r="O326" t="n">
        <v>19304.72</v>
      </c>
      <c r="P326" t="n">
        <v>142.03</v>
      </c>
      <c r="Q326" t="n">
        <v>194.63</v>
      </c>
      <c r="R326" t="n">
        <v>38.36</v>
      </c>
      <c r="S326" t="n">
        <v>17.82</v>
      </c>
      <c r="T326" t="n">
        <v>8009.36</v>
      </c>
      <c r="U326" t="n">
        <v>0.46</v>
      </c>
      <c r="V326" t="n">
        <v>0.74</v>
      </c>
      <c r="W326" t="n">
        <v>1.17</v>
      </c>
      <c r="X326" t="n">
        <v>0.51</v>
      </c>
      <c r="Y326" t="n">
        <v>0.5</v>
      </c>
      <c r="Z326" t="n">
        <v>10</v>
      </c>
    </row>
    <row r="327">
      <c r="A327" t="n">
        <v>4</v>
      </c>
      <c r="B327" t="n">
        <v>75</v>
      </c>
      <c r="C327" t="inlineStr">
        <is>
          <t xml:space="preserve">CONCLUIDO	</t>
        </is>
      </c>
      <c r="D327" t="n">
        <v>6.6432</v>
      </c>
      <c r="E327" t="n">
        <v>15.05</v>
      </c>
      <c r="F327" t="n">
        <v>12.1</v>
      </c>
      <c r="G327" t="n">
        <v>33.01</v>
      </c>
      <c r="H327" t="n">
        <v>0.57</v>
      </c>
      <c r="I327" t="n">
        <v>22</v>
      </c>
      <c r="J327" t="n">
        <v>156.03</v>
      </c>
      <c r="K327" t="n">
        <v>49.1</v>
      </c>
      <c r="L327" t="n">
        <v>5</v>
      </c>
      <c r="M327" t="n">
        <v>20</v>
      </c>
      <c r="N327" t="n">
        <v>26.94</v>
      </c>
      <c r="O327" t="n">
        <v>19478.15</v>
      </c>
      <c r="P327" t="n">
        <v>140.28</v>
      </c>
      <c r="Q327" t="n">
        <v>194.63</v>
      </c>
      <c r="R327" t="n">
        <v>35.32</v>
      </c>
      <c r="S327" t="n">
        <v>17.82</v>
      </c>
      <c r="T327" t="n">
        <v>6513.81</v>
      </c>
      <c r="U327" t="n">
        <v>0.5</v>
      </c>
      <c r="V327" t="n">
        <v>0.75</v>
      </c>
      <c r="W327" t="n">
        <v>1.17</v>
      </c>
      <c r="X327" t="n">
        <v>0.42</v>
      </c>
      <c r="Y327" t="n">
        <v>0.5</v>
      </c>
      <c r="Z327" t="n">
        <v>10</v>
      </c>
    </row>
    <row r="328">
      <c r="A328" t="n">
        <v>5</v>
      </c>
      <c r="B328" t="n">
        <v>75</v>
      </c>
      <c r="C328" t="inlineStr">
        <is>
          <t xml:space="preserve">CONCLUIDO	</t>
        </is>
      </c>
      <c r="D328" t="n">
        <v>6.742</v>
      </c>
      <c r="E328" t="n">
        <v>14.83</v>
      </c>
      <c r="F328" t="n">
        <v>12.01</v>
      </c>
      <c r="G328" t="n">
        <v>40.02</v>
      </c>
      <c r="H328" t="n">
        <v>0.67</v>
      </c>
      <c r="I328" t="n">
        <v>18</v>
      </c>
      <c r="J328" t="n">
        <v>157.44</v>
      </c>
      <c r="K328" t="n">
        <v>49.1</v>
      </c>
      <c r="L328" t="n">
        <v>6</v>
      </c>
      <c r="M328" t="n">
        <v>16</v>
      </c>
      <c r="N328" t="n">
        <v>27.35</v>
      </c>
      <c r="O328" t="n">
        <v>19652.13</v>
      </c>
      <c r="P328" t="n">
        <v>138.62</v>
      </c>
      <c r="Q328" t="n">
        <v>194.63</v>
      </c>
      <c r="R328" t="n">
        <v>32.39</v>
      </c>
      <c r="S328" t="n">
        <v>17.82</v>
      </c>
      <c r="T328" t="n">
        <v>5066.14</v>
      </c>
      <c r="U328" t="n">
        <v>0.55</v>
      </c>
      <c r="V328" t="n">
        <v>0.76</v>
      </c>
      <c r="W328" t="n">
        <v>1.16</v>
      </c>
      <c r="X328" t="n">
        <v>0.32</v>
      </c>
      <c r="Y328" t="n">
        <v>0.5</v>
      </c>
      <c r="Z328" t="n">
        <v>10</v>
      </c>
    </row>
    <row r="329">
      <c r="A329" t="n">
        <v>6</v>
      </c>
      <c r="B329" t="n">
        <v>75</v>
      </c>
      <c r="C329" t="inlineStr">
        <is>
          <t xml:space="preserve">CONCLUIDO	</t>
        </is>
      </c>
      <c r="D329" t="n">
        <v>6.7714</v>
      </c>
      <c r="E329" t="n">
        <v>14.77</v>
      </c>
      <c r="F329" t="n">
        <v>12</v>
      </c>
      <c r="G329" t="n">
        <v>45.01</v>
      </c>
      <c r="H329" t="n">
        <v>0.78</v>
      </c>
      <c r="I329" t="n">
        <v>16</v>
      </c>
      <c r="J329" t="n">
        <v>158.86</v>
      </c>
      <c r="K329" t="n">
        <v>49.1</v>
      </c>
      <c r="L329" t="n">
        <v>7</v>
      </c>
      <c r="M329" t="n">
        <v>14</v>
      </c>
      <c r="N329" t="n">
        <v>27.77</v>
      </c>
      <c r="O329" t="n">
        <v>19826.68</v>
      </c>
      <c r="P329" t="n">
        <v>137.85</v>
      </c>
      <c r="Q329" t="n">
        <v>194.64</v>
      </c>
      <c r="R329" t="n">
        <v>32.29</v>
      </c>
      <c r="S329" t="n">
        <v>17.82</v>
      </c>
      <c r="T329" t="n">
        <v>5025.72</v>
      </c>
      <c r="U329" t="n">
        <v>0.55</v>
      </c>
      <c r="V329" t="n">
        <v>0.76</v>
      </c>
      <c r="W329" t="n">
        <v>1.16</v>
      </c>
      <c r="X329" t="n">
        <v>0.32</v>
      </c>
      <c r="Y329" t="n">
        <v>0.5</v>
      </c>
      <c r="Z329" t="n">
        <v>10</v>
      </c>
    </row>
    <row r="330">
      <c r="A330" t="n">
        <v>7</v>
      </c>
      <c r="B330" t="n">
        <v>75</v>
      </c>
      <c r="C330" t="inlineStr">
        <is>
          <t xml:space="preserve">CONCLUIDO	</t>
        </is>
      </c>
      <c r="D330" t="n">
        <v>6.8253</v>
      </c>
      <c r="E330" t="n">
        <v>14.65</v>
      </c>
      <c r="F330" t="n">
        <v>11.95</v>
      </c>
      <c r="G330" t="n">
        <v>51.2</v>
      </c>
      <c r="H330" t="n">
        <v>0.88</v>
      </c>
      <c r="I330" t="n">
        <v>14</v>
      </c>
      <c r="J330" t="n">
        <v>160.28</v>
      </c>
      <c r="K330" t="n">
        <v>49.1</v>
      </c>
      <c r="L330" t="n">
        <v>8</v>
      </c>
      <c r="M330" t="n">
        <v>12</v>
      </c>
      <c r="N330" t="n">
        <v>28.19</v>
      </c>
      <c r="O330" t="n">
        <v>20001.93</v>
      </c>
      <c r="P330" t="n">
        <v>136.59</v>
      </c>
      <c r="Q330" t="n">
        <v>194.63</v>
      </c>
      <c r="R330" t="n">
        <v>30.48</v>
      </c>
      <c r="S330" t="n">
        <v>17.82</v>
      </c>
      <c r="T330" t="n">
        <v>4131.07</v>
      </c>
      <c r="U330" t="n">
        <v>0.58</v>
      </c>
      <c r="V330" t="n">
        <v>0.76</v>
      </c>
      <c r="W330" t="n">
        <v>1.16</v>
      </c>
      <c r="X330" t="n">
        <v>0.26</v>
      </c>
      <c r="Y330" t="n">
        <v>0.5</v>
      </c>
      <c r="Z330" t="n">
        <v>10</v>
      </c>
    </row>
    <row r="331">
      <c r="A331" t="n">
        <v>8</v>
      </c>
      <c r="B331" t="n">
        <v>75</v>
      </c>
      <c r="C331" t="inlineStr">
        <is>
          <t xml:space="preserve">CONCLUIDO	</t>
        </is>
      </c>
      <c r="D331" t="n">
        <v>6.8681</v>
      </c>
      <c r="E331" t="n">
        <v>14.56</v>
      </c>
      <c r="F331" t="n">
        <v>11.92</v>
      </c>
      <c r="G331" t="n">
        <v>59.58</v>
      </c>
      <c r="H331" t="n">
        <v>0.99</v>
      </c>
      <c r="I331" t="n">
        <v>12</v>
      </c>
      <c r="J331" t="n">
        <v>161.71</v>
      </c>
      <c r="K331" t="n">
        <v>49.1</v>
      </c>
      <c r="L331" t="n">
        <v>9</v>
      </c>
      <c r="M331" t="n">
        <v>10</v>
      </c>
      <c r="N331" t="n">
        <v>28.61</v>
      </c>
      <c r="O331" t="n">
        <v>20177.64</v>
      </c>
      <c r="P331" t="n">
        <v>135.72</v>
      </c>
      <c r="Q331" t="n">
        <v>194.63</v>
      </c>
      <c r="R331" t="n">
        <v>29.62</v>
      </c>
      <c r="S331" t="n">
        <v>17.82</v>
      </c>
      <c r="T331" t="n">
        <v>3712.19</v>
      </c>
      <c r="U331" t="n">
        <v>0.6</v>
      </c>
      <c r="V331" t="n">
        <v>0.76</v>
      </c>
      <c r="W331" t="n">
        <v>1.16</v>
      </c>
      <c r="X331" t="n">
        <v>0.23</v>
      </c>
      <c r="Y331" t="n">
        <v>0.5</v>
      </c>
      <c r="Z331" t="n">
        <v>10</v>
      </c>
    </row>
    <row r="332">
      <c r="A332" t="n">
        <v>9</v>
      </c>
      <c r="B332" t="n">
        <v>75</v>
      </c>
      <c r="C332" t="inlineStr">
        <is>
          <t xml:space="preserve">CONCLUIDO	</t>
        </is>
      </c>
      <c r="D332" t="n">
        <v>6.9009</v>
      </c>
      <c r="E332" t="n">
        <v>14.49</v>
      </c>
      <c r="F332" t="n">
        <v>11.88</v>
      </c>
      <c r="G332" t="n">
        <v>64.79000000000001</v>
      </c>
      <c r="H332" t="n">
        <v>1.09</v>
      </c>
      <c r="I332" t="n">
        <v>11</v>
      </c>
      <c r="J332" t="n">
        <v>163.13</v>
      </c>
      <c r="K332" t="n">
        <v>49.1</v>
      </c>
      <c r="L332" t="n">
        <v>10</v>
      </c>
      <c r="M332" t="n">
        <v>9</v>
      </c>
      <c r="N332" t="n">
        <v>29.04</v>
      </c>
      <c r="O332" t="n">
        <v>20353.94</v>
      </c>
      <c r="P332" t="n">
        <v>134.34</v>
      </c>
      <c r="Q332" t="n">
        <v>194.63</v>
      </c>
      <c r="R332" t="n">
        <v>28.36</v>
      </c>
      <c r="S332" t="n">
        <v>17.82</v>
      </c>
      <c r="T332" t="n">
        <v>3086.16</v>
      </c>
      <c r="U332" t="n">
        <v>0.63</v>
      </c>
      <c r="V332" t="n">
        <v>0.76</v>
      </c>
      <c r="W332" t="n">
        <v>1.15</v>
      </c>
      <c r="X332" t="n">
        <v>0.19</v>
      </c>
      <c r="Y332" t="n">
        <v>0.5</v>
      </c>
      <c r="Z332" t="n">
        <v>10</v>
      </c>
    </row>
    <row r="333">
      <c r="A333" t="n">
        <v>10</v>
      </c>
      <c r="B333" t="n">
        <v>75</v>
      </c>
      <c r="C333" t="inlineStr">
        <is>
          <t xml:space="preserve">CONCLUIDO	</t>
        </is>
      </c>
      <c r="D333" t="n">
        <v>6.9192</v>
      </c>
      <c r="E333" t="n">
        <v>14.45</v>
      </c>
      <c r="F333" t="n">
        <v>11.87</v>
      </c>
      <c r="G333" t="n">
        <v>71.22</v>
      </c>
      <c r="H333" t="n">
        <v>1.18</v>
      </c>
      <c r="I333" t="n">
        <v>10</v>
      </c>
      <c r="J333" t="n">
        <v>164.57</v>
      </c>
      <c r="K333" t="n">
        <v>49.1</v>
      </c>
      <c r="L333" t="n">
        <v>11</v>
      </c>
      <c r="M333" t="n">
        <v>8</v>
      </c>
      <c r="N333" t="n">
        <v>29.47</v>
      </c>
      <c r="O333" t="n">
        <v>20530.82</v>
      </c>
      <c r="P333" t="n">
        <v>133.42</v>
      </c>
      <c r="Q333" t="n">
        <v>194.63</v>
      </c>
      <c r="R333" t="n">
        <v>28.05</v>
      </c>
      <c r="S333" t="n">
        <v>17.82</v>
      </c>
      <c r="T333" t="n">
        <v>2937.32</v>
      </c>
      <c r="U333" t="n">
        <v>0.64</v>
      </c>
      <c r="V333" t="n">
        <v>0.76</v>
      </c>
      <c r="W333" t="n">
        <v>1.16</v>
      </c>
      <c r="X333" t="n">
        <v>0.18</v>
      </c>
      <c r="Y333" t="n">
        <v>0.5</v>
      </c>
      <c r="Z333" t="n">
        <v>10</v>
      </c>
    </row>
    <row r="334">
      <c r="A334" t="n">
        <v>11</v>
      </c>
      <c r="B334" t="n">
        <v>75</v>
      </c>
      <c r="C334" t="inlineStr">
        <is>
          <t xml:space="preserve">CONCLUIDO	</t>
        </is>
      </c>
      <c r="D334" t="n">
        <v>6.9451</v>
      </c>
      <c r="E334" t="n">
        <v>14.4</v>
      </c>
      <c r="F334" t="n">
        <v>11.85</v>
      </c>
      <c r="G334" t="n">
        <v>78.98</v>
      </c>
      <c r="H334" t="n">
        <v>1.28</v>
      </c>
      <c r="I334" t="n">
        <v>9</v>
      </c>
      <c r="J334" t="n">
        <v>166.01</v>
      </c>
      <c r="K334" t="n">
        <v>49.1</v>
      </c>
      <c r="L334" t="n">
        <v>12</v>
      </c>
      <c r="M334" t="n">
        <v>7</v>
      </c>
      <c r="N334" t="n">
        <v>29.91</v>
      </c>
      <c r="O334" t="n">
        <v>20708.3</v>
      </c>
      <c r="P334" t="n">
        <v>132.59</v>
      </c>
      <c r="Q334" t="n">
        <v>194.63</v>
      </c>
      <c r="R334" t="n">
        <v>27.35</v>
      </c>
      <c r="S334" t="n">
        <v>17.82</v>
      </c>
      <c r="T334" t="n">
        <v>2595.36</v>
      </c>
      <c r="U334" t="n">
        <v>0.65</v>
      </c>
      <c r="V334" t="n">
        <v>0.77</v>
      </c>
      <c r="W334" t="n">
        <v>1.15</v>
      </c>
      <c r="X334" t="n">
        <v>0.16</v>
      </c>
      <c r="Y334" t="n">
        <v>0.5</v>
      </c>
      <c r="Z334" t="n">
        <v>10</v>
      </c>
    </row>
    <row r="335">
      <c r="A335" t="n">
        <v>12</v>
      </c>
      <c r="B335" t="n">
        <v>75</v>
      </c>
      <c r="C335" t="inlineStr">
        <is>
          <t xml:space="preserve">CONCLUIDO	</t>
        </is>
      </c>
      <c r="D335" t="n">
        <v>6.9432</v>
      </c>
      <c r="E335" t="n">
        <v>14.4</v>
      </c>
      <c r="F335" t="n">
        <v>11.85</v>
      </c>
      <c r="G335" t="n">
        <v>79.01000000000001</v>
      </c>
      <c r="H335" t="n">
        <v>1.38</v>
      </c>
      <c r="I335" t="n">
        <v>9</v>
      </c>
      <c r="J335" t="n">
        <v>167.45</v>
      </c>
      <c r="K335" t="n">
        <v>49.1</v>
      </c>
      <c r="L335" t="n">
        <v>13</v>
      </c>
      <c r="M335" t="n">
        <v>7</v>
      </c>
      <c r="N335" t="n">
        <v>30.36</v>
      </c>
      <c r="O335" t="n">
        <v>20886.38</v>
      </c>
      <c r="P335" t="n">
        <v>132.43</v>
      </c>
      <c r="Q335" t="n">
        <v>194.63</v>
      </c>
      <c r="R335" t="n">
        <v>27.68</v>
      </c>
      <c r="S335" t="n">
        <v>17.82</v>
      </c>
      <c r="T335" t="n">
        <v>2758.82</v>
      </c>
      <c r="U335" t="n">
        <v>0.64</v>
      </c>
      <c r="V335" t="n">
        <v>0.77</v>
      </c>
      <c r="W335" t="n">
        <v>1.15</v>
      </c>
      <c r="X335" t="n">
        <v>0.16</v>
      </c>
      <c r="Y335" t="n">
        <v>0.5</v>
      </c>
      <c r="Z335" t="n">
        <v>10</v>
      </c>
    </row>
    <row r="336">
      <c r="A336" t="n">
        <v>13</v>
      </c>
      <c r="B336" t="n">
        <v>75</v>
      </c>
      <c r="C336" t="inlineStr">
        <is>
          <t xml:space="preserve">CONCLUIDO	</t>
        </is>
      </c>
      <c r="D336" t="n">
        <v>6.9767</v>
      </c>
      <c r="E336" t="n">
        <v>14.33</v>
      </c>
      <c r="F336" t="n">
        <v>11.81</v>
      </c>
      <c r="G336" t="n">
        <v>88.59</v>
      </c>
      <c r="H336" t="n">
        <v>1.47</v>
      </c>
      <c r="I336" t="n">
        <v>8</v>
      </c>
      <c r="J336" t="n">
        <v>168.9</v>
      </c>
      <c r="K336" t="n">
        <v>49.1</v>
      </c>
      <c r="L336" t="n">
        <v>14</v>
      </c>
      <c r="M336" t="n">
        <v>6</v>
      </c>
      <c r="N336" t="n">
        <v>30.81</v>
      </c>
      <c r="O336" t="n">
        <v>21065.06</v>
      </c>
      <c r="P336" t="n">
        <v>130.96</v>
      </c>
      <c r="Q336" t="n">
        <v>194.63</v>
      </c>
      <c r="R336" t="n">
        <v>26.43</v>
      </c>
      <c r="S336" t="n">
        <v>17.82</v>
      </c>
      <c r="T336" t="n">
        <v>2138.31</v>
      </c>
      <c r="U336" t="n">
        <v>0.67</v>
      </c>
      <c r="V336" t="n">
        <v>0.77</v>
      </c>
      <c r="W336" t="n">
        <v>1.14</v>
      </c>
      <c r="X336" t="n">
        <v>0.13</v>
      </c>
      <c r="Y336" t="n">
        <v>0.5</v>
      </c>
      <c r="Z336" t="n">
        <v>10</v>
      </c>
    </row>
    <row r="337">
      <c r="A337" t="n">
        <v>14</v>
      </c>
      <c r="B337" t="n">
        <v>75</v>
      </c>
      <c r="C337" t="inlineStr">
        <is>
          <t xml:space="preserve">CONCLUIDO	</t>
        </is>
      </c>
      <c r="D337" t="n">
        <v>6.9724</v>
      </c>
      <c r="E337" t="n">
        <v>14.34</v>
      </c>
      <c r="F337" t="n">
        <v>11.82</v>
      </c>
      <c r="G337" t="n">
        <v>88.66</v>
      </c>
      <c r="H337" t="n">
        <v>1.56</v>
      </c>
      <c r="I337" t="n">
        <v>8</v>
      </c>
      <c r="J337" t="n">
        <v>170.35</v>
      </c>
      <c r="K337" t="n">
        <v>49.1</v>
      </c>
      <c r="L337" t="n">
        <v>15</v>
      </c>
      <c r="M337" t="n">
        <v>6</v>
      </c>
      <c r="N337" t="n">
        <v>31.26</v>
      </c>
      <c r="O337" t="n">
        <v>21244.37</v>
      </c>
      <c r="P337" t="n">
        <v>130.37</v>
      </c>
      <c r="Q337" t="n">
        <v>194.63</v>
      </c>
      <c r="R337" t="n">
        <v>26.63</v>
      </c>
      <c r="S337" t="n">
        <v>17.82</v>
      </c>
      <c r="T337" t="n">
        <v>2236.66</v>
      </c>
      <c r="U337" t="n">
        <v>0.67</v>
      </c>
      <c r="V337" t="n">
        <v>0.77</v>
      </c>
      <c r="W337" t="n">
        <v>1.15</v>
      </c>
      <c r="X337" t="n">
        <v>0.13</v>
      </c>
      <c r="Y337" t="n">
        <v>0.5</v>
      </c>
      <c r="Z337" t="n">
        <v>10</v>
      </c>
    </row>
    <row r="338">
      <c r="A338" t="n">
        <v>15</v>
      </c>
      <c r="B338" t="n">
        <v>75</v>
      </c>
      <c r="C338" t="inlineStr">
        <is>
          <t xml:space="preserve">CONCLUIDO	</t>
        </is>
      </c>
      <c r="D338" t="n">
        <v>6.9972</v>
      </c>
      <c r="E338" t="n">
        <v>14.29</v>
      </c>
      <c r="F338" t="n">
        <v>11.8</v>
      </c>
      <c r="G338" t="n">
        <v>101.15</v>
      </c>
      <c r="H338" t="n">
        <v>1.65</v>
      </c>
      <c r="I338" t="n">
        <v>7</v>
      </c>
      <c r="J338" t="n">
        <v>171.81</v>
      </c>
      <c r="K338" t="n">
        <v>49.1</v>
      </c>
      <c r="L338" t="n">
        <v>16</v>
      </c>
      <c r="M338" t="n">
        <v>5</v>
      </c>
      <c r="N338" t="n">
        <v>31.72</v>
      </c>
      <c r="O338" t="n">
        <v>21424.29</v>
      </c>
      <c r="P338" t="n">
        <v>129.86</v>
      </c>
      <c r="Q338" t="n">
        <v>194.63</v>
      </c>
      <c r="R338" t="n">
        <v>26.05</v>
      </c>
      <c r="S338" t="n">
        <v>17.82</v>
      </c>
      <c r="T338" t="n">
        <v>1953.35</v>
      </c>
      <c r="U338" t="n">
        <v>0.68</v>
      </c>
      <c r="V338" t="n">
        <v>0.77</v>
      </c>
      <c r="W338" t="n">
        <v>1.14</v>
      </c>
      <c r="X338" t="n">
        <v>0.11</v>
      </c>
      <c r="Y338" t="n">
        <v>0.5</v>
      </c>
      <c r="Z338" t="n">
        <v>10</v>
      </c>
    </row>
    <row r="339">
      <c r="A339" t="n">
        <v>16</v>
      </c>
      <c r="B339" t="n">
        <v>75</v>
      </c>
      <c r="C339" t="inlineStr">
        <is>
          <t xml:space="preserve">CONCLUIDO	</t>
        </is>
      </c>
      <c r="D339" t="n">
        <v>6.9934</v>
      </c>
      <c r="E339" t="n">
        <v>14.3</v>
      </c>
      <c r="F339" t="n">
        <v>11.81</v>
      </c>
      <c r="G339" t="n">
        <v>101.22</v>
      </c>
      <c r="H339" t="n">
        <v>1.74</v>
      </c>
      <c r="I339" t="n">
        <v>7</v>
      </c>
      <c r="J339" t="n">
        <v>173.28</v>
      </c>
      <c r="K339" t="n">
        <v>49.1</v>
      </c>
      <c r="L339" t="n">
        <v>17</v>
      </c>
      <c r="M339" t="n">
        <v>5</v>
      </c>
      <c r="N339" t="n">
        <v>32.18</v>
      </c>
      <c r="O339" t="n">
        <v>21604.83</v>
      </c>
      <c r="P339" t="n">
        <v>129.64</v>
      </c>
      <c r="Q339" t="n">
        <v>194.63</v>
      </c>
      <c r="R339" t="n">
        <v>26.19</v>
      </c>
      <c r="S339" t="n">
        <v>17.82</v>
      </c>
      <c r="T339" t="n">
        <v>2024.27</v>
      </c>
      <c r="U339" t="n">
        <v>0.68</v>
      </c>
      <c r="V339" t="n">
        <v>0.77</v>
      </c>
      <c r="W339" t="n">
        <v>1.15</v>
      </c>
      <c r="X339" t="n">
        <v>0.12</v>
      </c>
      <c r="Y339" t="n">
        <v>0.5</v>
      </c>
      <c r="Z339" t="n">
        <v>10</v>
      </c>
    </row>
    <row r="340">
      <c r="A340" t="n">
        <v>17</v>
      </c>
      <c r="B340" t="n">
        <v>75</v>
      </c>
      <c r="C340" t="inlineStr">
        <is>
          <t xml:space="preserve">CONCLUIDO	</t>
        </is>
      </c>
      <c r="D340" t="n">
        <v>6.9953</v>
      </c>
      <c r="E340" t="n">
        <v>14.3</v>
      </c>
      <c r="F340" t="n">
        <v>11.8</v>
      </c>
      <c r="G340" t="n">
        <v>101.19</v>
      </c>
      <c r="H340" t="n">
        <v>1.83</v>
      </c>
      <c r="I340" t="n">
        <v>7</v>
      </c>
      <c r="J340" t="n">
        <v>174.75</v>
      </c>
      <c r="K340" t="n">
        <v>49.1</v>
      </c>
      <c r="L340" t="n">
        <v>18</v>
      </c>
      <c r="M340" t="n">
        <v>5</v>
      </c>
      <c r="N340" t="n">
        <v>32.65</v>
      </c>
      <c r="O340" t="n">
        <v>21786.02</v>
      </c>
      <c r="P340" t="n">
        <v>128.22</v>
      </c>
      <c r="Q340" t="n">
        <v>194.63</v>
      </c>
      <c r="R340" t="n">
        <v>26.08</v>
      </c>
      <c r="S340" t="n">
        <v>17.82</v>
      </c>
      <c r="T340" t="n">
        <v>1969.94</v>
      </c>
      <c r="U340" t="n">
        <v>0.68</v>
      </c>
      <c r="V340" t="n">
        <v>0.77</v>
      </c>
      <c r="W340" t="n">
        <v>1.15</v>
      </c>
      <c r="X340" t="n">
        <v>0.12</v>
      </c>
      <c r="Y340" t="n">
        <v>0.5</v>
      </c>
      <c r="Z340" t="n">
        <v>10</v>
      </c>
    </row>
    <row r="341">
      <c r="A341" t="n">
        <v>18</v>
      </c>
      <c r="B341" t="n">
        <v>75</v>
      </c>
      <c r="C341" t="inlineStr">
        <is>
          <t xml:space="preserve">CONCLUIDO	</t>
        </is>
      </c>
      <c r="D341" t="n">
        <v>7.0218</v>
      </c>
      <c r="E341" t="n">
        <v>14.24</v>
      </c>
      <c r="F341" t="n">
        <v>11.78</v>
      </c>
      <c r="G341" t="n">
        <v>117.82</v>
      </c>
      <c r="H341" t="n">
        <v>1.91</v>
      </c>
      <c r="I341" t="n">
        <v>6</v>
      </c>
      <c r="J341" t="n">
        <v>176.22</v>
      </c>
      <c r="K341" t="n">
        <v>49.1</v>
      </c>
      <c r="L341" t="n">
        <v>19</v>
      </c>
      <c r="M341" t="n">
        <v>4</v>
      </c>
      <c r="N341" t="n">
        <v>33.13</v>
      </c>
      <c r="O341" t="n">
        <v>21967.84</v>
      </c>
      <c r="P341" t="n">
        <v>127.56</v>
      </c>
      <c r="Q341" t="n">
        <v>194.63</v>
      </c>
      <c r="R341" t="n">
        <v>25.39</v>
      </c>
      <c r="S341" t="n">
        <v>17.82</v>
      </c>
      <c r="T341" t="n">
        <v>1626.86</v>
      </c>
      <c r="U341" t="n">
        <v>0.7</v>
      </c>
      <c r="V341" t="n">
        <v>0.77</v>
      </c>
      <c r="W341" t="n">
        <v>1.15</v>
      </c>
      <c r="X341" t="n">
        <v>0.1</v>
      </c>
      <c r="Y341" t="n">
        <v>0.5</v>
      </c>
      <c r="Z341" t="n">
        <v>10</v>
      </c>
    </row>
    <row r="342">
      <c r="A342" t="n">
        <v>19</v>
      </c>
      <c r="B342" t="n">
        <v>75</v>
      </c>
      <c r="C342" t="inlineStr">
        <is>
          <t xml:space="preserve">CONCLUIDO	</t>
        </is>
      </c>
      <c r="D342" t="n">
        <v>7.0245</v>
      </c>
      <c r="E342" t="n">
        <v>14.24</v>
      </c>
      <c r="F342" t="n">
        <v>11.78</v>
      </c>
      <c r="G342" t="n">
        <v>117.76</v>
      </c>
      <c r="H342" t="n">
        <v>2</v>
      </c>
      <c r="I342" t="n">
        <v>6</v>
      </c>
      <c r="J342" t="n">
        <v>177.7</v>
      </c>
      <c r="K342" t="n">
        <v>49.1</v>
      </c>
      <c r="L342" t="n">
        <v>20</v>
      </c>
      <c r="M342" t="n">
        <v>4</v>
      </c>
      <c r="N342" t="n">
        <v>33.61</v>
      </c>
      <c r="O342" t="n">
        <v>22150.3</v>
      </c>
      <c r="P342" t="n">
        <v>127.49</v>
      </c>
      <c r="Q342" t="n">
        <v>194.63</v>
      </c>
      <c r="R342" t="n">
        <v>25.14</v>
      </c>
      <c r="S342" t="n">
        <v>17.82</v>
      </c>
      <c r="T342" t="n">
        <v>1505.29</v>
      </c>
      <c r="U342" t="n">
        <v>0.71</v>
      </c>
      <c r="V342" t="n">
        <v>0.77</v>
      </c>
      <c r="W342" t="n">
        <v>1.15</v>
      </c>
      <c r="X342" t="n">
        <v>0.09</v>
      </c>
      <c r="Y342" t="n">
        <v>0.5</v>
      </c>
      <c r="Z342" t="n">
        <v>10</v>
      </c>
    </row>
    <row r="343">
      <c r="A343" t="n">
        <v>20</v>
      </c>
      <c r="B343" t="n">
        <v>75</v>
      </c>
      <c r="C343" t="inlineStr">
        <is>
          <t xml:space="preserve">CONCLUIDO	</t>
        </is>
      </c>
      <c r="D343" t="n">
        <v>7.0222</v>
      </c>
      <c r="E343" t="n">
        <v>14.24</v>
      </c>
      <c r="F343" t="n">
        <v>11.78</v>
      </c>
      <c r="G343" t="n">
        <v>117.81</v>
      </c>
      <c r="H343" t="n">
        <v>2.08</v>
      </c>
      <c r="I343" t="n">
        <v>6</v>
      </c>
      <c r="J343" t="n">
        <v>179.18</v>
      </c>
      <c r="K343" t="n">
        <v>49.1</v>
      </c>
      <c r="L343" t="n">
        <v>21</v>
      </c>
      <c r="M343" t="n">
        <v>4</v>
      </c>
      <c r="N343" t="n">
        <v>34.09</v>
      </c>
      <c r="O343" t="n">
        <v>22333.43</v>
      </c>
      <c r="P343" t="n">
        <v>126.64</v>
      </c>
      <c r="Q343" t="n">
        <v>194.65</v>
      </c>
      <c r="R343" t="n">
        <v>25.41</v>
      </c>
      <c r="S343" t="n">
        <v>17.82</v>
      </c>
      <c r="T343" t="n">
        <v>1637.29</v>
      </c>
      <c r="U343" t="n">
        <v>0.7</v>
      </c>
      <c r="V343" t="n">
        <v>0.77</v>
      </c>
      <c r="W343" t="n">
        <v>1.14</v>
      </c>
      <c r="X343" t="n">
        <v>0.09</v>
      </c>
      <c r="Y343" t="n">
        <v>0.5</v>
      </c>
      <c r="Z343" t="n">
        <v>10</v>
      </c>
    </row>
    <row r="344">
      <c r="A344" t="n">
        <v>21</v>
      </c>
      <c r="B344" t="n">
        <v>75</v>
      </c>
      <c r="C344" t="inlineStr">
        <is>
          <t xml:space="preserve">CONCLUIDO	</t>
        </is>
      </c>
      <c r="D344" t="n">
        <v>7.0184</v>
      </c>
      <c r="E344" t="n">
        <v>14.25</v>
      </c>
      <c r="F344" t="n">
        <v>11.79</v>
      </c>
      <c r="G344" t="n">
        <v>117.89</v>
      </c>
      <c r="H344" t="n">
        <v>2.16</v>
      </c>
      <c r="I344" t="n">
        <v>6</v>
      </c>
      <c r="J344" t="n">
        <v>180.67</v>
      </c>
      <c r="K344" t="n">
        <v>49.1</v>
      </c>
      <c r="L344" t="n">
        <v>22</v>
      </c>
      <c r="M344" t="n">
        <v>4</v>
      </c>
      <c r="N344" t="n">
        <v>34.58</v>
      </c>
      <c r="O344" t="n">
        <v>22517.21</v>
      </c>
      <c r="P344" t="n">
        <v>125.29</v>
      </c>
      <c r="Q344" t="n">
        <v>194.63</v>
      </c>
      <c r="R344" t="n">
        <v>25.65</v>
      </c>
      <c r="S344" t="n">
        <v>17.82</v>
      </c>
      <c r="T344" t="n">
        <v>1756.22</v>
      </c>
      <c r="U344" t="n">
        <v>0.6899999999999999</v>
      </c>
      <c r="V344" t="n">
        <v>0.77</v>
      </c>
      <c r="W344" t="n">
        <v>1.14</v>
      </c>
      <c r="X344" t="n">
        <v>0.1</v>
      </c>
      <c r="Y344" t="n">
        <v>0.5</v>
      </c>
      <c r="Z344" t="n">
        <v>10</v>
      </c>
    </row>
    <row r="345">
      <c r="A345" t="n">
        <v>22</v>
      </c>
      <c r="B345" t="n">
        <v>75</v>
      </c>
      <c r="C345" t="inlineStr">
        <is>
          <t xml:space="preserve">CONCLUIDO	</t>
        </is>
      </c>
      <c r="D345" t="n">
        <v>7.0432</v>
      </c>
      <c r="E345" t="n">
        <v>14.2</v>
      </c>
      <c r="F345" t="n">
        <v>11.77</v>
      </c>
      <c r="G345" t="n">
        <v>141.23</v>
      </c>
      <c r="H345" t="n">
        <v>2.24</v>
      </c>
      <c r="I345" t="n">
        <v>5</v>
      </c>
      <c r="J345" t="n">
        <v>182.17</v>
      </c>
      <c r="K345" t="n">
        <v>49.1</v>
      </c>
      <c r="L345" t="n">
        <v>23</v>
      </c>
      <c r="M345" t="n">
        <v>3</v>
      </c>
      <c r="N345" t="n">
        <v>35.08</v>
      </c>
      <c r="O345" t="n">
        <v>22701.78</v>
      </c>
      <c r="P345" t="n">
        <v>125.22</v>
      </c>
      <c r="Q345" t="n">
        <v>194.63</v>
      </c>
      <c r="R345" t="n">
        <v>25.02</v>
      </c>
      <c r="S345" t="n">
        <v>17.82</v>
      </c>
      <c r="T345" t="n">
        <v>1450.14</v>
      </c>
      <c r="U345" t="n">
        <v>0.71</v>
      </c>
      <c r="V345" t="n">
        <v>0.77</v>
      </c>
      <c r="W345" t="n">
        <v>1.14</v>
      </c>
      <c r="X345" t="n">
        <v>0.08</v>
      </c>
      <c r="Y345" t="n">
        <v>0.5</v>
      </c>
      <c r="Z345" t="n">
        <v>10</v>
      </c>
    </row>
    <row r="346">
      <c r="A346" t="n">
        <v>23</v>
      </c>
      <c r="B346" t="n">
        <v>75</v>
      </c>
      <c r="C346" t="inlineStr">
        <is>
          <t xml:space="preserve">CONCLUIDO	</t>
        </is>
      </c>
      <c r="D346" t="n">
        <v>7.0453</v>
      </c>
      <c r="E346" t="n">
        <v>14.19</v>
      </c>
      <c r="F346" t="n">
        <v>11.76</v>
      </c>
      <c r="G346" t="n">
        <v>141.18</v>
      </c>
      <c r="H346" t="n">
        <v>2.32</v>
      </c>
      <c r="I346" t="n">
        <v>5</v>
      </c>
      <c r="J346" t="n">
        <v>183.67</v>
      </c>
      <c r="K346" t="n">
        <v>49.1</v>
      </c>
      <c r="L346" t="n">
        <v>24</v>
      </c>
      <c r="M346" t="n">
        <v>3</v>
      </c>
      <c r="N346" t="n">
        <v>35.58</v>
      </c>
      <c r="O346" t="n">
        <v>22886.92</v>
      </c>
      <c r="P346" t="n">
        <v>125.19</v>
      </c>
      <c r="Q346" t="n">
        <v>194.63</v>
      </c>
      <c r="R346" t="n">
        <v>24.87</v>
      </c>
      <c r="S346" t="n">
        <v>17.82</v>
      </c>
      <c r="T346" t="n">
        <v>1371.16</v>
      </c>
      <c r="U346" t="n">
        <v>0.72</v>
      </c>
      <c r="V346" t="n">
        <v>0.77</v>
      </c>
      <c r="W346" t="n">
        <v>1.14</v>
      </c>
      <c r="X346" t="n">
        <v>0.08</v>
      </c>
      <c r="Y346" t="n">
        <v>0.5</v>
      </c>
      <c r="Z346" t="n">
        <v>10</v>
      </c>
    </row>
    <row r="347">
      <c r="A347" t="n">
        <v>24</v>
      </c>
      <c r="B347" t="n">
        <v>75</v>
      </c>
      <c r="C347" t="inlineStr">
        <is>
          <t xml:space="preserve">CONCLUIDO	</t>
        </is>
      </c>
      <c r="D347" t="n">
        <v>7.0442</v>
      </c>
      <c r="E347" t="n">
        <v>14.2</v>
      </c>
      <c r="F347" t="n">
        <v>11.77</v>
      </c>
      <c r="G347" t="n">
        <v>141.2</v>
      </c>
      <c r="H347" t="n">
        <v>2.4</v>
      </c>
      <c r="I347" t="n">
        <v>5</v>
      </c>
      <c r="J347" t="n">
        <v>185.18</v>
      </c>
      <c r="K347" t="n">
        <v>49.1</v>
      </c>
      <c r="L347" t="n">
        <v>25</v>
      </c>
      <c r="M347" t="n">
        <v>3</v>
      </c>
      <c r="N347" t="n">
        <v>36.08</v>
      </c>
      <c r="O347" t="n">
        <v>23072.73</v>
      </c>
      <c r="P347" t="n">
        <v>124.7</v>
      </c>
      <c r="Q347" t="n">
        <v>194.63</v>
      </c>
      <c r="R347" t="n">
        <v>24.96</v>
      </c>
      <c r="S347" t="n">
        <v>17.82</v>
      </c>
      <c r="T347" t="n">
        <v>1417.71</v>
      </c>
      <c r="U347" t="n">
        <v>0.71</v>
      </c>
      <c r="V347" t="n">
        <v>0.77</v>
      </c>
      <c r="W347" t="n">
        <v>1.14</v>
      </c>
      <c r="X347" t="n">
        <v>0.08</v>
      </c>
      <c r="Y347" t="n">
        <v>0.5</v>
      </c>
      <c r="Z347" t="n">
        <v>10</v>
      </c>
    </row>
    <row r="348">
      <c r="A348" t="n">
        <v>25</v>
      </c>
      <c r="B348" t="n">
        <v>75</v>
      </c>
      <c r="C348" t="inlineStr">
        <is>
          <t xml:space="preserve">CONCLUIDO	</t>
        </is>
      </c>
      <c r="D348" t="n">
        <v>7.0498</v>
      </c>
      <c r="E348" t="n">
        <v>14.18</v>
      </c>
      <c r="F348" t="n">
        <v>11.76</v>
      </c>
      <c r="G348" t="n">
        <v>141.07</v>
      </c>
      <c r="H348" t="n">
        <v>2.47</v>
      </c>
      <c r="I348" t="n">
        <v>5</v>
      </c>
      <c r="J348" t="n">
        <v>186.69</v>
      </c>
      <c r="K348" t="n">
        <v>49.1</v>
      </c>
      <c r="L348" t="n">
        <v>26</v>
      </c>
      <c r="M348" t="n">
        <v>3</v>
      </c>
      <c r="N348" t="n">
        <v>36.6</v>
      </c>
      <c r="O348" t="n">
        <v>23259.24</v>
      </c>
      <c r="P348" t="n">
        <v>122.8</v>
      </c>
      <c r="Q348" t="n">
        <v>194.63</v>
      </c>
      <c r="R348" t="n">
        <v>24.59</v>
      </c>
      <c r="S348" t="n">
        <v>17.82</v>
      </c>
      <c r="T348" t="n">
        <v>1234.08</v>
      </c>
      <c r="U348" t="n">
        <v>0.72</v>
      </c>
      <c r="V348" t="n">
        <v>0.77</v>
      </c>
      <c r="W348" t="n">
        <v>1.14</v>
      </c>
      <c r="X348" t="n">
        <v>0.07000000000000001</v>
      </c>
      <c r="Y348" t="n">
        <v>0.5</v>
      </c>
      <c r="Z348" t="n">
        <v>10</v>
      </c>
    </row>
    <row r="349">
      <c r="A349" t="n">
        <v>26</v>
      </c>
      <c r="B349" t="n">
        <v>75</v>
      </c>
      <c r="C349" t="inlineStr">
        <is>
          <t xml:space="preserve">CONCLUIDO	</t>
        </is>
      </c>
      <c r="D349" t="n">
        <v>7.0474</v>
      </c>
      <c r="E349" t="n">
        <v>14.19</v>
      </c>
      <c r="F349" t="n">
        <v>11.76</v>
      </c>
      <c r="G349" t="n">
        <v>141.13</v>
      </c>
      <c r="H349" t="n">
        <v>2.55</v>
      </c>
      <c r="I349" t="n">
        <v>5</v>
      </c>
      <c r="J349" t="n">
        <v>188.21</v>
      </c>
      <c r="K349" t="n">
        <v>49.1</v>
      </c>
      <c r="L349" t="n">
        <v>27</v>
      </c>
      <c r="M349" t="n">
        <v>3</v>
      </c>
      <c r="N349" t="n">
        <v>37.11</v>
      </c>
      <c r="O349" t="n">
        <v>23446.45</v>
      </c>
      <c r="P349" t="n">
        <v>121.29</v>
      </c>
      <c r="Q349" t="n">
        <v>194.63</v>
      </c>
      <c r="R349" t="n">
        <v>24.69</v>
      </c>
      <c r="S349" t="n">
        <v>17.82</v>
      </c>
      <c r="T349" t="n">
        <v>1285.21</v>
      </c>
      <c r="U349" t="n">
        <v>0.72</v>
      </c>
      <c r="V349" t="n">
        <v>0.77</v>
      </c>
      <c r="W349" t="n">
        <v>1.14</v>
      </c>
      <c r="X349" t="n">
        <v>0.07000000000000001</v>
      </c>
      <c r="Y349" t="n">
        <v>0.5</v>
      </c>
      <c r="Z349" t="n">
        <v>10</v>
      </c>
    </row>
    <row r="350">
      <c r="A350" t="n">
        <v>27</v>
      </c>
      <c r="B350" t="n">
        <v>75</v>
      </c>
      <c r="C350" t="inlineStr">
        <is>
          <t xml:space="preserve">CONCLUIDO	</t>
        </is>
      </c>
      <c r="D350" t="n">
        <v>7.0449</v>
      </c>
      <c r="E350" t="n">
        <v>14.19</v>
      </c>
      <c r="F350" t="n">
        <v>11.77</v>
      </c>
      <c r="G350" t="n">
        <v>141.19</v>
      </c>
      <c r="H350" t="n">
        <v>2.62</v>
      </c>
      <c r="I350" t="n">
        <v>5</v>
      </c>
      <c r="J350" t="n">
        <v>189.73</v>
      </c>
      <c r="K350" t="n">
        <v>49.1</v>
      </c>
      <c r="L350" t="n">
        <v>28</v>
      </c>
      <c r="M350" t="n">
        <v>3</v>
      </c>
      <c r="N350" t="n">
        <v>37.64</v>
      </c>
      <c r="O350" t="n">
        <v>23634.36</v>
      </c>
      <c r="P350" t="n">
        <v>119.94</v>
      </c>
      <c r="Q350" t="n">
        <v>194.63</v>
      </c>
      <c r="R350" t="n">
        <v>24.8</v>
      </c>
      <c r="S350" t="n">
        <v>17.82</v>
      </c>
      <c r="T350" t="n">
        <v>1335.92</v>
      </c>
      <c r="U350" t="n">
        <v>0.72</v>
      </c>
      <c r="V350" t="n">
        <v>0.77</v>
      </c>
      <c r="W350" t="n">
        <v>1.15</v>
      </c>
      <c r="X350" t="n">
        <v>0.08</v>
      </c>
      <c r="Y350" t="n">
        <v>0.5</v>
      </c>
      <c r="Z350" t="n">
        <v>10</v>
      </c>
    </row>
    <row r="351">
      <c r="A351" t="n">
        <v>28</v>
      </c>
      <c r="B351" t="n">
        <v>75</v>
      </c>
      <c r="C351" t="inlineStr">
        <is>
          <t xml:space="preserve">CONCLUIDO	</t>
        </is>
      </c>
      <c r="D351" t="n">
        <v>7.0709</v>
      </c>
      <c r="E351" t="n">
        <v>14.14</v>
      </c>
      <c r="F351" t="n">
        <v>11.74</v>
      </c>
      <c r="G351" t="n">
        <v>176.16</v>
      </c>
      <c r="H351" t="n">
        <v>2.69</v>
      </c>
      <c r="I351" t="n">
        <v>4</v>
      </c>
      <c r="J351" t="n">
        <v>191.26</v>
      </c>
      <c r="K351" t="n">
        <v>49.1</v>
      </c>
      <c r="L351" t="n">
        <v>29</v>
      </c>
      <c r="M351" t="n">
        <v>2</v>
      </c>
      <c r="N351" t="n">
        <v>38.17</v>
      </c>
      <c r="O351" t="n">
        <v>23822.99</v>
      </c>
      <c r="P351" t="n">
        <v>119.14</v>
      </c>
      <c r="Q351" t="n">
        <v>194.63</v>
      </c>
      <c r="R351" t="n">
        <v>24.19</v>
      </c>
      <c r="S351" t="n">
        <v>17.82</v>
      </c>
      <c r="T351" t="n">
        <v>1039.01</v>
      </c>
      <c r="U351" t="n">
        <v>0.74</v>
      </c>
      <c r="V351" t="n">
        <v>0.77</v>
      </c>
      <c r="W351" t="n">
        <v>1.14</v>
      </c>
      <c r="X351" t="n">
        <v>0.06</v>
      </c>
      <c r="Y351" t="n">
        <v>0.5</v>
      </c>
      <c r="Z351" t="n">
        <v>10</v>
      </c>
    </row>
    <row r="352">
      <c r="A352" t="n">
        <v>29</v>
      </c>
      <c r="B352" t="n">
        <v>75</v>
      </c>
      <c r="C352" t="inlineStr">
        <is>
          <t xml:space="preserve">CONCLUIDO	</t>
        </is>
      </c>
      <c r="D352" t="n">
        <v>7.0702</v>
      </c>
      <c r="E352" t="n">
        <v>14.14</v>
      </c>
      <c r="F352" t="n">
        <v>11.75</v>
      </c>
      <c r="G352" t="n">
        <v>176.18</v>
      </c>
      <c r="H352" t="n">
        <v>2.76</v>
      </c>
      <c r="I352" t="n">
        <v>4</v>
      </c>
      <c r="J352" t="n">
        <v>192.8</v>
      </c>
      <c r="K352" t="n">
        <v>49.1</v>
      </c>
      <c r="L352" t="n">
        <v>30</v>
      </c>
      <c r="M352" t="n">
        <v>1</v>
      </c>
      <c r="N352" t="n">
        <v>38.7</v>
      </c>
      <c r="O352" t="n">
        <v>24012.34</v>
      </c>
      <c r="P352" t="n">
        <v>119.91</v>
      </c>
      <c r="Q352" t="n">
        <v>194.63</v>
      </c>
      <c r="R352" t="n">
        <v>24.22</v>
      </c>
      <c r="S352" t="n">
        <v>17.82</v>
      </c>
      <c r="T352" t="n">
        <v>1052.24</v>
      </c>
      <c r="U352" t="n">
        <v>0.74</v>
      </c>
      <c r="V352" t="n">
        <v>0.77</v>
      </c>
      <c r="W352" t="n">
        <v>1.14</v>
      </c>
      <c r="X352" t="n">
        <v>0.06</v>
      </c>
      <c r="Y352" t="n">
        <v>0.5</v>
      </c>
      <c r="Z352" t="n">
        <v>10</v>
      </c>
    </row>
    <row r="353">
      <c r="A353" t="n">
        <v>30</v>
      </c>
      <c r="B353" t="n">
        <v>75</v>
      </c>
      <c r="C353" t="inlineStr">
        <is>
          <t xml:space="preserve">CONCLUIDO	</t>
        </is>
      </c>
      <c r="D353" t="n">
        <v>7.0717</v>
      </c>
      <c r="E353" t="n">
        <v>14.14</v>
      </c>
      <c r="F353" t="n">
        <v>11.74</v>
      </c>
      <c r="G353" t="n">
        <v>176.13</v>
      </c>
      <c r="H353" t="n">
        <v>2.83</v>
      </c>
      <c r="I353" t="n">
        <v>4</v>
      </c>
      <c r="J353" t="n">
        <v>194.34</v>
      </c>
      <c r="K353" t="n">
        <v>49.1</v>
      </c>
      <c r="L353" t="n">
        <v>31</v>
      </c>
      <c r="M353" t="n">
        <v>1</v>
      </c>
      <c r="N353" t="n">
        <v>39.24</v>
      </c>
      <c r="O353" t="n">
        <v>24202.42</v>
      </c>
      <c r="P353" t="n">
        <v>120.58</v>
      </c>
      <c r="Q353" t="n">
        <v>194.63</v>
      </c>
      <c r="R353" t="n">
        <v>24.13</v>
      </c>
      <c r="S353" t="n">
        <v>17.82</v>
      </c>
      <c r="T353" t="n">
        <v>1007.89</v>
      </c>
      <c r="U353" t="n">
        <v>0.74</v>
      </c>
      <c r="V353" t="n">
        <v>0.77</v>
      </c>
      <c r="W353" t="n">
        <v>1.14</v>
      </c>
      <c r="X353" t="n">
        <v>0.06</v>
      </c>
      <c r="Y353" t="n">
        <v>0.5</v>
      </c>
      <c r="Z353" t="n">
        <v>10</v>
      </c>
    </row>
    <row r="354">
      <c r="A354" t="n">
        <v>31</v>
      </c>
      <c r="B354" t="n">
        <v>75</v>
      </c>
      <c r="C354" t="inlineStr">
        <is>
          <t xml:space="preserve">CONCLUIDO	</t>
        </is>
      </c>
      <c r="D354" t="n">
        <v>7.0699</v>
      </c>
      <c r="E354" t="n">
        <v>14.14</v>
      </c>
      <c r="F354" t="n">
        <v>11.75</v>
      </c>
      <c r="G354" t="n">
        <v>176.19</v>
      </c>
      <c r="H354" t="n">
        <v>2.9</v>
      </c>
      <c r="I354" t="n">
        <v>4</v>
      </c>
      <c r="J354" t="n">
        <v>195.89</v>
      </c>
      <c r="K354" t="n">
        <v>49.1</v>
      </c>
      <c r="L354" t="n">
        <v>32</v>
      </c>
      <c r="M354" t="n">
        <v>0</v>
      </c>
      <c r="N354" t="n">
        <v>39.79</v>
      </c>
      <c r="O354" t="n">
        <v>24393.24</v>
      </c>
      <c r="P354" t="n">
        <v>121.08</v>
      </c>
      <c r="Q354" t="n">
        <v>194.63</v>
      </c>
      <c r="R354" t="n">
        <v>24.22</v>
      </c>
      <c r="S354" t="n">
        <v>17.82</v>
      </c>
      <c r="T354" t="n">
        <v>1053.02</v>
      </c>
      <c r="U354" t="n">
        <v>0.74</v>
      </c>
      <c r="V354" t="n">
        <v>0.77</v>
      </c>
      <c r="W354" t="n">
        <v>1.14</v>
      </c>
      <c r="X354" t="n">
        <v>0.06</v>
      </c>
      <c r="Y354" t="n">
        <v>0.5</v>
      </c>
      <c r="Z354" t="n">
        <v>10</v>
      </c>
    </row>
    <row r="355">
      <c r="A355" t="n">
        <v>0</v>
      </c>
      <c r="B355" t="n">
        <v>95</v>
      </c>
      <c r="C355" t="inlineStr">
        <is>
          <t xml:space="preserve">CONCLUIDO	</t>
        </is>
      </c>
      <c r="D355" t="n">
        <v>4.4628</v>
      </c>
      <c r="E355" t="n">
        <v>22.41</v>
      </c>
      <c r="F355" t="n">
        <v>14.62</v>
      </c>
      <c r="G355" t="n">
        <v>6.13</v>
      </c>
      <c r="H355" t="n">
        <v>0.1</v>
      </c>
      <c r="I355" t="n">
        <v>143</v>
      </c>
      <c r="J355" t="n">
        <v>185.69</v>
      </c>
      <c r="K355" t="n">
        <v>53.44</v>
      </c>
      <c r="L355" t="n">
        <v>1</v>
      </c>
      <c r="M355" t="n">
        <v>141</v>
      </c>
      <c r="N355" t="n">
        <v>36.26</v>
      </c>
      <c r="O355" t="n">
        <v>23136.14</v>
      </c>
      <c r="P355" t="n">
        <v>198</v>
      </c>
      <c r="Q355" t="n">
        <v>194.63</v>
      </c>
      <c r="R355" t="n">
        <v>113.2</v>
      </c>
      <c r="S355" t="n">
        <v>17.82</v>
      </c>
      <c r="T355" t="n">
        <v>44849.89</v>
      </c>
      <c r="U355" t="n">
        <v>0.16</v>
      </c>
      <c r="V355" t="n">
        <v>0.62</v>
      </c>
      <c r="W355" t="n">
        <v>1.39</v>
      </c>
      <c r="X355" t="n">
        <v>2.93</v>
      </c>
      <c r="Y355" t="n">
        <v>0.5</v>
      </c>
      <c r="Z355" t="n">
        <v>10</v>
      </c>
    </row>
    <row r="356">
      <c r="A356" t="n">
        <v>1</v>
      </c>
      <c r="B356" t="n">
        <v>95</v>
      </c>
      <c r="C356" t="inlineStr">
        <is>
          <t xml:space="preserve">CONCLUIDO	</t>
        </is>
      </c>
      <c r="D356" t="n">
        <v>5.611</v>
      </c>
      <c r="E356" t="n">
        <v>17.82</v>
      </c>
      <c r="F356" t="n">
        <v>12.97</v>
      </c>
      <c r="G356" t="n">
        <v>12.16</v>
      </c>
      <c r="H356" t="n">
        <v>0.19</v>
      </c>
      <c r="I356" t="n">
        <v>64</v>
      </c>
      <c r="J356" t="n">
        <v>187.21</v>
      </c>
      <c r="K356" t="n">
        <v>53.44</v>
      </c>
      <c r="L356" t="n">
        <v>2</v>
      </c>
      <c r="M356" t="n">
        <v>62</v>
      </c>
      <c r="N356" t="n">
        <v>36.77</v>
      </c>
      <c r="O356" t="n">
        <v>23322.88</v>
      </c>
      <c r="P356" t="n">
        <v>175.17</v>
      </c>
      <c r="Q356" t="n">
        <v>194.67</v>
      </c>
      <c r="R356" t="n">
        <v>62.28</v>
      </c>
      <c r="S356" t="n">
        <v>17.82</v>
      </c>
      <c r="T356" t="n">
        <v>19782.83</v>
      </c>
      <c r="U356" t="n">
        <v>0.29</v>
      </c>
      <c r="V356" t="n">
        <v>0.7</v>
      </c>
      <c r="W356" t="n">
        <v>1.24</v>
      </c>
      <c r="X356" t="n">
        <v>1.28</v>
      </c>
      <c r="Y356" t="n">
        <v>0.5</v>
      </c>
      <c r="Z356" t="n">
        <v>10</v>
      </c>
    </row>
    <row r="357">
      <c r="A357" t="n">
        <v>2</v>
      </c>
      <c r="B357" t="n">
        <v>95</v>
      </c>
      <c r="C357" t="inlineStr">
        <is>
          <t xml:space="preserve">CONCLUIDO	</t>
        </is>
      </c>
      <c r="D357" t="n">
        <v>6.0467</v>
      </c>
      <c r="E357" t="n">
        <v>16.54</v>
      </c>
      <c r="F357" t="n">
        <v>12.51</v>
      </c>
      <c r="G357" t="n">
        <v>17.87</v>
      </c>
      <c r="H357" t="n">
        <v>0.28</v>
      </c>
      <c r="I357" t="n">
        <v>42</v>
      </c>
      <c r="J357" t="n">
        <v>188.73</v>
      </c>
      <c r="K357" t="n">
        <v>53.44</v>
      </c>
      <c r="L357" t="n">
        <v>3</v>
      </c>
      <c r="M357" t="n">
        <v>40</v>
      </c>
      <c r="N357" t="n">
        <v>37.29</v>
      </c>
      <c r="O357" t="n">
        <v>23510.33</v>
      </c>
      <c r="P357" t="n">
        <v>168.38</v>
      </c>
      <c r="Q357" t="n">
        <v>194.63</v>
      </c>
      <c r="R357" t="n">
        <v>48.03</v>
      </c>
      <c r="S357" t="n">
        <v>17.82</v>
      </c>
      <c r="T357" t="n">
        <v>12768.04</v>
      </c>
      <c r="U357" t="n">
        <v>0.37</v>
      </c>
      <c r="V357" t="n">
        <v>0.73</v>
      </c>
      <c r="W357" t="n">
        <v>1.2</v>
      </c>
      <c r="X357" t="n">
        <v>0.82</v>
      </c>
      <c r="Y357" t="n">
        <v>0.5</v>
      </c>
      <c r="Z357" t="n">
        <v>10</v>
      </c>
    </row>
    <row r="358">
      <c r="A358" t="n">
        <v>3</v>
      </c>
      <c r="B358" t="n">
        <v>95</v>
      </c>
      <c r="C358" t="inlineStr">
        <is>
          <t xml:space="preserve">CONCLUIDO	</t>
        </is>
      </c>
      <c r="D358" t="n">
        <v>6.2877</v>
      </c>
      <c r="E358" t="n">
        <v>15.9</v>
      </c>
      <c r="F358" t="n">
        <v>12.28</v>
      </c>
      <c r="G358" t="n">
        <v>23.77</v>
      </c>
      <c r="H358" t="n">
        <v>0.37</v>
      </c>
      <c r="I358" t="n">
        <v>31</v>
      </c>
      <c r="J358" t="n">
        <v>190.25</v>
      </c>
      <c r="K358" t="n">
        <v>53.44</v>
      </c>
      <c r="L358" t="n">
        <v>4</v>
      </c>
      <c r="M358" t="n">
        <v>29</v>
      </c>
      <c r="N358" t="n">
        <v>37.82</v>
      </c>
      <c r="O358" t="n">
        <v>23698.48</v>
      </c>
      <c r="P358" t="n">
        <v>164.96</v>
      </c>
      <c r="Q358" t="n">
        <v>194.66</v>
      </c>
      <c r="R358" t="n">
        <v>40.78</v>
      </c>
      <c r="S358" t="n">
        <v>17.82</v>
      </c>
      <c r="T358" t="n">
        <v>9196.67</v>
      </c>
      <c r="U358" t="n">
        <v>0.44</v>
      </c>
      <c r="V358" t="n">
        <v>0.74</v>
      </c>
      <c r="W358" t="n">
        <v>1.19</v>
      </c>
      <c r="X358" t="n">
        <v>0.59</v>
      </c>
      <c r="Y358" t="n">
        <v>0.5</v>
      </c>
      <c r="Z358" t="n">
        <v>10</v>
      </c>
    </row>
    <row r="359">
      <c r="A359" t="n">
        <v>4</v>
      </c>
      <c r="B359" t="n">
        <v>95</v>
      </c>
      <c r="C359" t="inlineStr">
        <is>
          <t xml:space="preserve">CONCLUIDO	</t>
        </is>
      </c>
      <c r="D359" t="n">
        <v>6.4244</v>
      </c>
      <c r="E359" t="n">
        <v>15.57</v>
      </c>
      <c r="F359" t="n">
        <v>12.17</v>
      </c>
      <c r="G359" t="n">
        <v>29.2</v>
      </c>
      <c r="H359" t="n">
        <v>0.46</v>
      </c>
      <c r="I359" t="n">
        <v>25</v>
      </c>
      <c r="J359" t="n">
        <v>191.78</v>
      </c>
      <c r="K359" t="n">
        <v>53.44</v>
      </c>
      <c r="L359" t="n">
        <v>5</v>
      </c>
      <c r="M359" t="n">
        <v>23</v>
      </c>
      <c r="N359" t="n">
        <v>38.35</v>
      </c>
      <c r="O359" t="n">
        <v>23887.36</v>
      </c>
      <c r="P359" t="n">
        <v>162.92</v>
      </c>
      <c r="Q359" t="n">
        <v>194.64</v>
      </c>
      <c r="R359" t="n">
        <v>37.28</v>
      </c>
      <c r="S359" t="n">
        <v>17.82</v>
      </c>
      <c r="T359" t="n">
        <v>7479.14</v>
      </c>
      <c r="U359" t="n">
        <v>0.48</v>
      </c>
      <c r="V359" t="n">
        <v>0.75</v>
      </c>
      <c r="W359" t="n">
        <v>1.18</v>
      </c>
      <c r="X359" t="n">
        <v>0.48</v>
      </c>
      <c r="Y359" t="n">
        <v>0.5</v>
      </c>
      <c r="Z359" t="n">
        <v>10</v>
      </c>
    </row>
    <row r="360">
      <c r="A360" t="n">
        <v>5</v>
      </c>
      <c r="B360" t="n">
        <v>95</v>
      </c>
      <c r="C360" t="inlineStr">
        <is>
          <t xml:space="preserve">CONCLUIDO	</t>
        </is>
      </c>
      <c r="D360" t="n">
        <v>6.5234</v>
      </c>
      <c r="E360" t="n">
        <v>15.33</v>
      </c>
      <c r="F360" t="n">
        <v>12.08</v>
      </c>
      <c r="G360" t="n">
        <v>34.51</v>
      </c>
      <c r="H360" t="n">
        <v>0.55</v>
      </c>
      <c r="I360" t="n">
        <v>21</v>
      </c>
      <c r="J360" t="n">
        <v>193.32</v>
      </c>
      <c r="K360" t="n">
        <v>53.44</v>
      </c>
      <c r="L360" t="n">
        <v>6</v>
      </c>
      <c r="M360" t="n">
        <v>19</v>
      </c>
      <c r="N360" t="n">
        <v>38.89</v>
      </c>
      <c r="O360" t="n">
        <v>24076.95</v>
      </c>
      <c r="P360" t="n">
        <v>161.22</v>
      </c>
      <c r="Q360" t="n">
        <v>194.64</v>
      </c>
      <c r="R360" t="n">
        <v>34.62</v>
      </c>
      <c r="S360" t="n">
        <v>17.82</v>
      </c>
      <c r="T360" t="n">
        <v>6166.75</v>
      </c>
      <c r="U360" t="n">
        <v>0.51</v>
      </c>
      <c r="V360" t="n">
        <v>0.75</v>
      </c>
      <c r="W360" t="n">
        <v>1.17</v>
      </c>
      <c r="X360" t="n">
        <v>0.39</v>
      </c>
      <c r="Y360" t="n">
        <v>0.5</v>
      </c>
      <c r="Z360" t="n">
        <v>10</v>
      </c>
    </row>
    <row r="361">
      <c r="A361" t="n">
        <v>6</v>
      </c>
      <c r="B361" t="n">
        <v>95</v>
      </c>
      <c r="C361" t="inlineStr">
        <is>
          <t xml:space="preserve">CONCLUIDO	</t>
        </is>
      </c>
      <c r="D361" t="n">
        <v>6.5962</v>
      </c>
      <c r="E361" t="n">
        <v>15.16</v>
      </c>
      <c r="F361" t="n">
        <v>12.02</v>
      </c>
      <c r="G361" t="n">
        <v>40.07</v>
      </c>
      <c r="H361" t="n">
        <v>0.64</v>
      </c>
      <c r="I361" t="n">
        <v>18</v>
      </c>
      <c r="J361" t="n">
        <v>194.86</v>
      </c>
      <c r="K361" t="n">
        <v>53.44</v>
      </c>
      <c r="L361" t="n">
        <v>7</v>
      </c>
      <c r="M361" t="n">
        <v>16</v>
      </c>
      <c r="N361" t="n">
        <v>39.43</v>
      </c>
      <c r="O361" t="n">
        <v>24267.28</v>
      </c>
      <c r="P361" t="n">
        <v>160.16</v>
      </c>
      <c r="Q361" t="n">
        <v>194.63</v>
      </c>
      <c r="R361" t="n">
        <v>32.78</v>
      </c>
      <c r="S361" t="n">
        <v>17.82</v>
      </c>
      <c r="T361" t="n">
        <v>5260.75</v>
      </c>
      <c r="U361" t="n">
        <v>0.54</v>
      </c>
      <c r="V361" t="n">
        <v>0.76</v>
      </c>
      <c r="W361" t="n">
        <v>1.17</v>
      </c>
      <c r="X361" t="n">
        <v>0.34</v>
      </c>
      <c r="Y361" t="n">
        <v>0.5</v>
      </c>
      <c r="Z361" t="n">
        <v>10</v>
      </c>
    </row>
    <row r="362">
      <c r="A362" t="n">
        <v>7</v>
      </c>
      <c r="B362" t="n">
        <v>95</v>
      </c>
      <c r="C362" t="inlineStr">
        <is>
          <t xml:space="preserve">CONCLUIDO	</t>
        </is>
      </c>
      <c r="D362" t="n">
        <v>6.6358</v>
      </c>
      <c r="E362" t="n">
        <v>15.07</v>
      </c>
      <c r="F362" t="n">
        <v>12.01</v>
      </c>
      <c r="G362" t="n">
        <v>45.02</v>
      </c>
      <c r="H362" t="n">
        <v>0.72</v>
      </c>
      <c r="I362" t="n">
        <v>16</v>
      </c>
      <c r="J362" t="n">
        <v>196.41</v>
      </c>
      <c r="K362" t="n">
        <v>53.44</v>
      </c>
      <c r="L362" t="n">
        <v>8</v>
      </c>
      <c r="M362" t="n">
        <v>14</v>
      </c>
      <c r="N362" t="n">
        <v>39.98</v>
      </c>
      <c r="O362" t="n">
        <v>24458.36</v>
      </c>
      <c r="P362" t="n">
        <v>159.6</v>
      </c>
      <c r="Q362" t="n">
        <v>194.63</v>
      </c>
      <c r="R362" t="n">
        <v>32.45</v>
      </c>
      <c r="S362" t="n">
        <v>17.82</v>
      </c>
      <c r="T362" t="n">
        <v>5106.48</v>
      </c>
      <c r="U362" t="n">
        <v>0.55</v>
      </c>
      <c r="V362" t="n">
        <v>0.76</v>
      </c>
      <c r="W362" t="n">
        <v>1.16</v>
      </c>
      <c r="X362" t="n">
        <v>0.32</v>
      </c>
      <c r="Y362" t="n">
        <v>0.5</v>
      </c>
      <c r="Z362" t="n">
        <v>10</v>
      </c>
    </row>
    <row r="363">
      <c r="A363" t="n">
        <v>8</v>
      </c>
      <c r="B363" t="n">
        <v>95</v>
      </c>
      <c r="C363" t="inlineStr">
        <is>
          <t xml:space="preserve">CONCLUIDO	</t>
        </is>
      </c>
      <c r="D363" t="n">
        <v>6.6968</v>
      </c>
      <c r="E363" t="n">
        <v>14.93</v>
      </c>
      <c r="F363" t="n">
        <v>11.94</v>
      </c>
      <c r="G363" t="n">
        <v>51.18</v>
      </c>
      <c r="H363" t="n">
        <v>0.8100000000000001</v>
      </c>
      <c r="I363" t="n">
        <v>14</v>
      </c>
      <c r="J363" t="n">
        <v>197.97</v>
      </c>
      <c r="K363" t="n">
        <v>53.44</v>
      </c>
      <c r="L363" t="n">
        <v>9</v>
      </c>
      <c r="M363" t="n">
        <v>12</v>
      </c>
      <c r="N363" t="n">
        <v>40.53</v>
      </c>
      <c r="O363" t="n">
        <v>24650.18</v>
      </c>
      <c r="P363" t="n">
        <v>158.42</v>
      </c>
      <c r="Q363" t="n">
        <v>194.63</v>
      </c>
      <c r="R363" t="n">
        <v>30.41</v>
      </c>
      <c r="S363" t="n">
        <v>17.82</v>
      </c>
      <c r="T363" t="n">
        <v>4096.5</v>
      </c>
      <c r="U363" t="n">
        <v>0.59</v>
      </c>
      <c r="V363" t="n">
        <v>0.76</v>
      </c>
      <c r="W363" t="n">
        <v>1.16</v>
      </c>
      <c r="X363" t="n">
        <v>0.26</v>
      </c>
      <c r="Y363" t="n">
        <v>0.5</v>
      </c>
      <c r="Z363" t="n">
        <v>10</v>
      </c>
    </row>
    <row r="364">
      <c r="A364" t="n">
        <v>9</v>
      </c>
      <c r="B364" t="n">
        <v>95</v>
      </c>
      <c r="C364" t="inlineStr">
        <is>
          <t xml:space="preserve">CONCLUIDO	</t>
        </is>
      </c>
      <c r="D364" t="n">
        <v>6.7213</v>
      </c>
      <c r="E364" t="n">
        <v>14.88</v>
      </c>
      <c r="F364" t="n">
        <v>11.93</v>
      </c>
      <c r="G364" t="n">
        <v>55.04</v>
      </c>
      <c r="H364" t="n">
        <v>0.89</v>
      </c>
      <c r="I364" t="n">
        <v>13</v>
      </c>
      <c r="J364" t="n">
        <v>199.53</v>
      </c>
      <c r="K364" t="n">
        <v>53.44</v>
      </c>
      <c r="L364" t="n">
        <v>10</v>
      </c>
      <c r="M364" t="n">
        <v>11</v>
      </c>
      <c r="N364" t="n">
        <v>41.1</v>
      </c>
      <c r="O364" t="n">
        <v>24842.77</v>
      </c>
      <c r="P364" t="n">
        <v>157.85</v>
      </c>
      <c r="Q364" t="n">
        <v>194.63</v>
      </c>
      <c r="R364" t="n">
        <v>29.72</v>
      </c>
      <c r="S364" t="n">
        <v>17.82</v>
      </c>
      <c r="T364" t="n">
        <v>3755.99</v>
      </c>
      <c r="U364" t="n">
        <v>0.6</v>
      </c>
      <c r="V364" t="n">
        <v>0.76</v>
      </c>
      <c r="W364" t="n">
        <v>1.16</v>
      </c>
      <c r="X364" t="n">
        <v>0.24</v>
      </c>
      <c r="Y364" t="n">
        <v>0.5</v>
      </c>
      <c r="Z364" t="n">
        <v>10</v>
      </c>
    </row>
    <row r="365">
      <c r="A365" t="n">
        <v>10</v>
      </c>
      <c r="B365" t="n">
        <v>95</v>
      </c>
      <c r="C365" t="inlineStr">
        <is>
          <t xml:space="preserve">CONCLUIDO	</t>
        </is>
      </c>
      <c r="D365" t="n">
        <v>6.7433</v>
      </c>
      <c r="E365" t="n">
        <v>14.83</v>
      </c>
      <c r="F365" t="n">
        <v>11.91</v>
      </c>
      <c r="G365" t="n">
        <v>59.57</v>
      </c>
      <c r="H365" t="n">
        <v>0.97</v>
      </c>
      <c r="I365" t="n">
        <v>12</v>
      </c>
      <c r="J365" t="n">
        <v>201.1</v>
      </c>
      <c r="K365" t="n">
        <v>53.44</v>
      </c>
      <c r="L365" t="n">
        <v>11</v>
      </c>
      <c r="M365" t="n">
        <v>10</v>
      </c>
      <c r="N365" t="n">
        <v>41.66</v>
      </c>
      <c r="O365" t="n">
        <v>25036.12</v>
      </c>
      <c r="P365" t="n">
        <v>157.19</v>
      </c>
      <c r="Q365" t="n">
        <v>194.66</v>
      </c>
      <c r="R365" t="n">
        <v>29.41</v>
      </c>
      <c r="S365" t="n">
        <v>17.82</v>
      </c>
      <c r="T365" t="n">
        <v>3605.89</v>
      </c>
      <c r="U365" t="n">
        <v>0.61</v>
      </c>
      <c r="V365" t="n">
        <v>0.76</v>
      </c>
      <c r="W365" t="n">
        <v>1.16</v>
      </c>
      <c r="X365" t="n">
        <v>0.23</v>
      </c>
      <c r="Y365" t="n">
        <v>0.5</v>
      </c>
      <c r="Z365" t="n">
        <v>10</v>
      </c>
    </row>
    <row r="366">
      <c r="A366" t="n">
        <v>11</v>
      </c>
      <c r="B366" t="n">
        <v>95</v>
      </c>
      <c r="C366" t="inlineStr">
        <is>
          <t xml:space="preserve">CONCLUIDO	</t>
        </is>
      </c>
      <c r="D366" t="n">
        <v>6.7716</v>
      </c>
      <c r="E366" t="n">
        <v>14.77</v>
      </c>
      <c r="F366" t="n">
        <v>11.89</v>
      </c>
      <c r="G366" t="n">
        <v>64.84999999999999</v>
      </c>
      <c r="H366" t="n">
        <v>1.05</v>
      </c>
      <c r="I366" t="n">
        <v>11</v>
      </c>
      <c r="J366" t="n">
        <v>202.67</v>
      </c>
      <c r="K366" t="n">
        <v>53.44</v>
      </c>
      <c r="L366" t="n">
        <v>12</v>
      </c>
      <c r="M366" t="n">
        <v>9</v>
      </c>
      <c r="N366" t="n">
        <v>42.24</v>
      </c>
      <c r="O366" t="n">
        <v>25230.25</v>
      </c>
      <c r="P366" t="n">
        <v>156.43</v>
      </c>
      <c r="Q366" t="n">
        <v>194.63</v>
      </c>
      <c r="R366" t="n">
        <v>28.74</v>
      </c>
      <c r="S366" t="n">
        <v>17.82</v>
      </c>
      <c r="T366" t="n">
        <v>3280.08</v>
      </c>
      <c r="U366" t="n">
        <v>0.62</v>
      </c>
      <c r="V366" t="n">
        <v>0.76</v>
      </c>
      <c r="W366" t="n">
        <v>1.15</v>
      </c>
      <c r="X366" t="n">
        <v>0.2</v>
      </c>
      <c r="Y366" t="n">
        <v>0.5</v>
      </c>
      <c r="Z366" t="n">
        <v>10</v>
      </c>
    </row>
    <row r="367">
      <c r="A367" t="n">
        <v>12</v>
      </c>
      <c r="B367" t="n">
        <v>95</v>
      </c>
      <c r="C367" t="inlineStr">
        <is>
          <t xml:space="preserve">CONCLUIDO	</t>
        </is>
      </c>
      <c r="D367" t="n">
        <v>6.8003</v>
      </c>
      <c r="E367" t="n">
        <v>14.71</v>
      </c>
      <c r="F367" t="n">
        <v>11.86</v>
      </c>
      <c r="G367" t="n">
        <v>71.19</v>
      </c>
      <c r="H367" t="n">
        <v>1.13</v>
      </c>
      <c r="I367" t="n">
        <v>10</v>
      </c>
      <c r="J367" t="n">
        <v>204.25</v>
      </c>
      <c r="K367" t="n">
        <v>53.44</v>
      </c>
      <c r="L367" t="n">
        <v>13</v>
      </c>
      <c r="M367" t="n">
        <v>8</v>
      </c>
      <c r="N367" t="n">
        <v>42.82</v>
      </c>
      <c r="O367" t="n">
        <v>25425.3</v>
      </c>
      <c r="P367" t="n">
        <v>155.46</v>
      </c>
      <c r="Q367" t="n">
        <v>194.64</v>
      </c>
      <c r="R367" t="n">
        <v>27.87</v>
      </c>
      <c r="S367" t="n">
        <v>17.82</v>
      </c>
      <c r="T367" t="n">
        <v>2846.28</v>
      </c>
      <c r="U367" t="n">
        <v>0.64</v>
      </c>
      <c r="V367" t="n">
        <v>0.77</v>
      </c>
      <c r="W367" t="n">
        <v>1.15</v>
      </c>
      <c r="X367" t="n">
        <v>0.18</v>
      </c>
      <c r="Y367" t="n">
        <v>0.5</v>
      </c>
      <c r="Z367" t="n">
        <v>10</v>
      </c>
    </row>
    <row r="368">
      <c r="A368" t="n">
        <v>13</v>
      </c>
      <c r="B368" t="n">
        <v>95</v>
      </c>
      <c r="C368" t="inlineStr">
        <is>
          <t xml:space="preserve">CONCLUIDO	</t>
        </is>
      </c>
      <c r="D368" t="n">
        <v>6.8249</v>
      </c>
      <c r="E368" t="n">
        <v>14.65</v>
      </c>
      <c r="F368" t="n">
        <v>11.85</v>
      </c>
      <c r="G368" t="n">
        <v>78.98999999999999</v>
      </c>
      <c r="H368" t="n">
        <v>1.21</v>
      </c>
      <c r="I368" t="n">
        <v>9</v>
      </c>
      <c r="J368" t="n">
        <v>205.84</v>
      </c>
      <c r="K368" t="n">
        <v>53.44</v>
      </c>
      <c r="L368" t="n">
        <v>14</v>
      </c>
      <c r="M368" t="n">
        <v>7</v>
      </c>
      <c r="N368" t="n">
        <v>43.4</v>
      </c>
      <c r="O368" t="n">
        <v>25621.03</v>
      </c>
      <c r="P368" t="n">
        <v>154.87</v>
      </c>
      <c r="Q368" t="n">
        <v>194.63</v>
      </c>
      <c r="R368" t="n">
        <v>27.33</v>
      </c>
      <c r="S368" t="n">
        <v>17.82</v>
      </c>
      <c r="T368" t="n">
        <v>2580.76</v>
      </c>
      <c r="U368" t="n">
        <v>0.65</v>
      </c>
      <c r="V368" t="n">
        <v>0.77</v>
      </c>
      <c r="W368" t="n">
        <v>1.15</v>
      </c>
      <c r="X368" t="n">
        <v>0.16</v>
      </c>
      <c r="Y368" t="n">
        <v>0.5</v>
      </c>
      <c r="Z368" t="n">
        <v>10</v>
      </c>
    </row>
    <row r="369">
      <c r="A369" t="n">
        <v>14</v>
      </c>
      <c r="B369" t="n">
        <v>95</v>
      </c>
      <c r="C369" t="inlineStr">
        <is>
          <t xml:space="preserve">CONCLUIDO	</t>
        </is>
      </c>
      <c r="D369" t="n">
        <v>6.8243</v>
      </c>
      <c r="E369" t="n">
        <v>14.65</v>
      </c>
      <c r="F369" t="n">
        <v>11.85</v>
      </c>
      <c r="G369" t="n">
        <v>79</v>
      </c>
      <c r="H369" t="n">
        <v>1.28</v>
      </c>
      <c r="I369" t="n">
        <v>9</v>
      </c>
      <c r="J369" t="n">
        <v>207.43</v>
      </c>
      <c r="K369" t="n">
        <v>53.44</v>
      </c>
      <c r="L369" t="n">
        <v>15</v>
      </c>
      <c r="M369" t="n">
        <v>7</v>
      </c>
      <c r="N369" t="n">
        <v>44</v>
      </c>
      <c r="O369" t="n">
        <v>25817.56</v>
      </c>
      <c r="P369" t="n">
        <v>154.98</v>
      </c>
      <c r="Q369" t="n">
        <v>194.63</v>
      </c>
      <c r="R369" t="n">
        <v>27.52</v>
      </c>
      <c r="S369" t="n">
        <v>17.82</v>
      </c>
      <c r="T369" t="n">
        <v>2676.93</v>
      </c>
      <c r="U369" t="n">
        <v>0.65</v>
      </c>
      <c r="V369" t="n">
        <v>0.77</v>
      </c>
      <c r="W369" t="n">
        <v>1.15</v>
      </c>
      <c r="X369" t="n">
        <v>0.16</v>
      </c>
      <c r="Y369" t="n">
        <v>0.5</v>
      </c>
      <c r="Z369" t="n">
        <v>10</v>
      </c>
    </row>
    <row r="370">
      <c r="A370" t="n">
        <v>15</v>
      </c>
      <c r="B370" t="n">
        <v>95</v>
      </c>
      <c r="C370" t="inlineStr">
        <is>
          <t xml:space="preserve">CONCLUIDO	</t>
        </is>
      </c>
      <c r="D370" t="n">
        <v>6.8553</v>
      </c>
      <c r="E370" t="n">
        <v>14.59</v>
      </c>
      <c r="F370" t="n">
        <v>11.82</v>
      </c>
      <c r="G370" t="n">
        <v>88.66</v>
      </c>
      <c r="H370" t="n">
        <v>1.36</v>
      </c>
      <c r="I370" t="n">
        <v>8</v>
      </c>
      <c r="J370" t="n">
        <v>209.03</v>
      </c>
      <c r="K370" t="n">
        <v>53.44</v>
      </c>
      <c r="L370" t="n">
        <v>16</v>
      </c>
      <c r="M370" t="n">
        <v>6</v>
      </c>
      <c r="N370" t="n">
        <v>44.6</v>
      </c>
      <c r="O370" t="n">
        <v>26014.91</v>
      </c>
      <c r="P370" t="n">
        <v>154.06</v>
      </c>
      <c r="Q370" t="n">
        <v>194.63</v>
      </c>
      <c r="R370" t="n">
        <v>26.57</v>
      </c>
      <c r="S370" t="n">
        <v>17.82</v>
      </c>
      <c r="T370" t="n">
        <v>2208.1</v>
      </c>
      <c r="U370" t="n">
        <v>0.67</v>
      </c>
      <c r="V370" t="n">
        <v>0.77</v>
      </c>
      <c r="W370" t="n">
        <v>1.15</v>
      </c>
      <c r="X370" t="n">
        <v>0.13</v>
      </c>
      <c r="Y370" t="n">
        <v>0.5</v>
      </c>
      <c r="Z370" t="n">
        <v>10</v>
      </c>
    </row>
    <row r="371">
      <c r="A371" t="n">
        <v>16</v>
      </c>
      <c r="B371" t="n">
        <v>95</v>
      </c>
      <c r="C371" t="inlineStr">
        <is>
          <t xml:space="preserve">CONCLUIDO	</t>
        </is>
      </c>
      <c r="D371" t="n">
        <v>6.8537</v>
      </c>
      <c r="E371" t="n">
        <v>14.59</v>
      </c>
      <c r="F371" t="n">
        <v>11.82</v>
      </c>
      <c r="G371" t="n">
        <v>88.68000000000001</v>
      </c>
      <c r="H371" t="n">
        <v>1.43</v>
      </c>
      <c r="I371" t="n">
        <v>8</v>
      </c>
      <c r="J371" t="n">
        <v>210.64</v>
      </c>
      <c r="K371" t="n">
        <v>53.44</v>
      </c>
      <c r="L371" t="n">
        <v>17</v>
      </c>
      <c r="M371" t="n">
        <v>6</v>
      </c>
      <c r="N371" t="n">
        <v>45.21</v>
      </c>
      <c r="O371" t="n">
        <v>26213.09</v>
      </c>
      <c r="P371" t="n">
        <v>153.52</v>
      </c>
      <c r="Q371" t="n">
        <v>194.63</v>
      </c>
      <c r="R371" t="n">
        <v>26.77</v>
      </c>
      <c r="S371" t="n">
        <v>17.82</v>
      </c>
      <c r="T371" t="n">
        <v>2309.66</v>
      </c>
      <c r="U371" t="n">
        <v>0.67</v>
      </c>
      <c r="V371" t="n">
        <v>0.77</v>
      </c>
      <c r="W371" t="n">
        <v>1.15</v>
      </c>
      <c r="X371" t="n">
        <v>0.14</v>
      </c>
      <c r="Y371" t="n">
        <v>0.5</v>
      </c>
      <c r="Z371" t="n">
        <v>10</v>
      </c>
    </row>
    <row r="372">
      <c r="A372" t="n">
        <v>17</v>
      </c>
      <c r="B372" t="n">
        <v>95</v>
      </c>
      <c r="C372" t="inlineStr">
        <is>
          <t xml:space="preserve">CONCLUIDO	</t>
        </is>
      </c>
      <c r="D372" t="n">
        <v>6.8539</v>
      </c>
      <c r="E372" t="n">
        <v>14.59</v>
      </c>
      <c r="F372" t="n">
        <v>11.82</v>
      </c>
      <c r="G372" t="n">
        <v>88.68000000000001</v>
      </c>
      <c r="H372" t="n">
        <v>1.51</v>
      </c>
      <c r="I372" t="n">
        <v>8</v>
      </c>
      <c r="J372" t="n">
        <v>212.25</v>
      </c>
      <c r="K372" t="n">
        <v>53.44</v>
      </c>
      <c r="L372" t="n">
        <v>18</v>
      </c>
      <c r="M372" t="n">
        <v>6</v>
      </c>
      <c r="N372" t="n">
        <v>45.82</v>
      </c>
      <c r="O372" t="n">
        <v>26412.11</v>
      </c>
      <c r="P372" t="n">
        <v>152.8</v>
      </c>
      <c r="Q372" t="n">
        <v>194.64</v>
      </c>
      <c r="R372" t="n">
        <v>26.64</v>
      </c>
      <c r="S372" t="n">
        <v>17.82</v>
      </c>
      <c r="T372" t="n">
        <v>2243.28</v>
      </c>
      <c r="U372" t="n">
        <v>0.67</v>
      </c>
      <c r="V372" t="n">
        <v>0.77</v>
      </c>
      <c r="W372" t="n">
        <v>1.15</v>
      </c>
      <c r="X372" t="n">
        <v>0.14</v>
      </c>
      <c r="Y372" t="n">
        <v>0.5</v>
      </c>
      <c r="Z372" t="n">
        <v>10</v>
      </c>
    </row>
    <row r="373">
      <c r="A373" t="n">
        <v>18</v>
      </c>
      <c r="B373" t="n">
        <v>95</v>
      </c>
      <c r="C373" t="inlineStr">
        <is>
          <t xml:space="preserve">CONCLUIDO	</t>
        </is>
      </c>
      <c r="D373" t="n">
        <v>6.8819</v>
      </c>
      <c r="E373" t="n">
        <v>14.53</v>
      </c>
      <c r="F373" t="n">
        <v>11.8</v>
      </c>
      <c r="G373" t="n">
        <v>101.16</v>
      </c>
      <c r="H373" t="n">
        <v>1.58</v>
      </c>
      <c r="I373" t="n">
        <v>7</v>
      </c>
      <c r="J373" t="n">
        <v>213.87</v>
      </c>
      <c r="K373" t="n">
        <v>53.44</v>
      </c>
      <c r="L373" t="n">
        <v>19</v>
      </c>
      <c r="M373" t="n">
        <v>5</v>
      </c>
      <c r="N373" t="n">
        <v>46.44</v>
      </c>
      <c r="O373" t="n">
        <v>26611.98</v>
      </c>
      <c r="P373" t="n">
        <v>153.16</v>
      </c>
      <c r="Q373" t="n">
        <v>194.63</v>
      </c>
      <c r="R373" t="n">
        <v>25.93</v>
      </c>
      <c r="S373" t="n">
        <v>17.82</v>
      </c>
      <c r="T373" t="n">
        <v>1893.3</v>
      </c>
      <c r="U373" t="n">
        <v>0.6899999999999999</v>
      </c>
      <c r="V373" t="n">
        <v>0.77</v>
      </c>
      <c r="W373" t="n">
        <v>1.15</v>
      </c>
      <c r="X373" t="n">
        <v>0.12</v>
      </c>
      <c r="Y373" t="n">
        <v>0.5</v>
      </c>
      <c r="Z373" t="n">
        <v>10</v>
      </c>
    </row>
    <row r="374">
      <c r="A374" t="n">
        <v>19</v>
      </c>
      <c r="B374" t="n">
        <v>95</v>
      </c>
      <c r="C374" t="inlineStr">
        <is>
          <t xml:space="preserve">CONCLUIDO	</t>
        </is>
      </c>
      <c r="D374" t="n">
        <v>6.8805</v>
      </c>
      <c r="E374" t="n">
        <v>14.53</v>
      </c>
      <c r="F374" t="n">
        <v>11.8</v>
      </c>
      <c r="G374" t="n">
        <v>101.18</v>
      </c>
      <c r="H374" t="n">
        <v>1.65</v>
      </c>
      <c r="I374" t="n">
        <v>7</v>
      </c>
      <c r="J374" t="n">
        <v>215.5</v>
      </c>
      <c r="K374" t="n">
        <v>53.44</v>
      </c>
      <c r="L374" t="n">
        <v>20</v>
      </c>
      <c r="M374" t="n">
        <v>5</v>
      </c>
      <c r="N374" t="n">
        <v>47.07</v>
      </c>
      <c r="O374" t="n">
        <v>26812.71</v>
      </c>
      <c r="P374" t="n">
        <v>152.99</v>
      </c>
      <c r="Q374" t="n">
        <v>194.63</v>
      </c>
      <c r="R374" t="n">
        <v>26.12</v>
      </c>
      <c r="S374" t="n">
        <v>17.82</v>
      </c>
      <c r="T374" t="n">
        <v>1988.82</v>
      </c>
      <c r="U374" t="n">
        <v>0.68</v>
      </c>
      <c r="V374" t="n">
        <v>0.77</v>
      </c>
      <c r="W374" t="n">
        <v>1.15</v>
      </c>
      <c r="X374" t="n">
        <v>0.12</v>
      </c>
      <c r="Y374" t="n">
        <v>0.5</v>
      </c>
      <c r="Z374" t="n">
        <v>10</v>
      </c>
    </row>
    <row r="375">
      <c r="A375" t="n">
        <v>20</v>
      </c>
      <c r="B375" t="n">
        <v>95</v>
      </c>
      <c r="C375" t="inlineStr">
        <is>
          <t xml:space="preserve">CONCLUIDO	</t>
        </is>
      </c>
      <c r="D375" t="n">
        <v>6.8747</v>
      </c>
      <c r="E375" t="n">
        <v>14.55</v>
      </c>
      <c r="F375" t="n">
        <v>11.82</v>
      </c>
      <c r="G375" t="n">
        <v>101.29</v>
      </c>
      <c r="H375" t="n">
        <v>1.72</v>
      </c>
      <c r="I375" t="n">
        <v>7</v>
      </c>
      <c r="J375" t="n">
        <v>217.14</v>
      </c>
      <c r="K375" t="n">
        <v>53.44</v>
      </c>
      <c r="L375" t="n">
        <v>21</v>
      </c>
      <c r="M375" t="n">
        <v>5</v>
      </c>
      <c r="N375" t="n">
        <v>47.7</v>
      </c>
      <c r="O375" t="n">
        <v>27014.3</v>
      </c>
      <c r="P375" t="n">
        <v>152.38</v>
      </c>
      <c r="Q375" t="n">
        <v>194.63</v>
      </c>
      <c r="R375" t="n">
        <v>26.33</v>
      </c>
      <c r="S375" t="n">
        <v>17.82</v>
      </c>
      <c r="T375" t="n">
        <v>2094.31</v>
      </c>
      <c r="U375" t="n">
        <v>0.68</v>
      </c>
      <c r="V375" t="n">
        <v>0.77</v>
      </c>
      <c r="W375" t="n">
        <v>1.15</v>
      </c>
      <c r="X375" t="n">
        <v>0.13</v>
      </c>
      <c r="Y375" t="n">
        <v>0.5</v>
      </c>
      <c r="Z375" t="n">
        <v>10</v>
      </c>
    </row>
    <row r="376">
      <c r="A376" t="n">
        <v>21</v>
      </c>
      <c r="B376" t="n">
        <v>95</v>
      </c>
      <c r="C376" t="inlineStr">
        <is>
          <t xml:space="preserve">CONCLUIDO	</t>
        </is>
      </c>
      <c r="D376" t="n">
        <v>6.9105</v>
      </c>
      <c r="E376" t="n">
        <v>14.47</v>
      </c>
      <c r="F376" t="n">
        <v>11.78</v>
      </c>
      <c r="G376" t="n">
        <v>117.79</v>
      </c>
      <c r="H376" t="n">
        <v>1.79</v>
      </c>
      <c r="I376" t="n">
        <v>6</v>
      </c>
      <c r="J376" t="n">
        <v>218.78</v>
      </c>
      <c r="K376" t="n">
        <v>53.44</v>
      </c>
      <c r="L376" t="n">
        <v>22</v>
      </c>
      <c r="M376" t="n">
        <v>4</v>
      </c>
      <c r="N376" t="n">
        <v>48.34</v>
      </c>
      <c r="O376" t="n">
        <v>27216.79</v>
      </c>
      <c r="P376" t="n">
        <v>151.11</v>
      </c>
      <c r="Q376" t="n">
        <v>194.64</v>
      </c>
      <c r="R376" t="n">
        <v>25.21</v>
      </c>
      <c r="S376" t="n">
        <v>17.82</v>
      </c>
      <c r="T376" t="n">
        <v>1536.99</v>
      </c>
      <c r="U376" t="n">
        <v>0.71</v>
      </c>
      <c r="V376" t="n">
        <v>0.77</v>
      </c>
      <c r="W376" t="n">
        <v>1.15</v>
      </c>
      <c r="X376" t="n">
        <v>0.09</v>
      </c>
      <c r="Y376" t="n">
        <v>0.5</v>
      </c>
      <c r="Z376" t="n">
        <v>10</v>
      </c>
    </row>
    <row r="377">
      <c r="A377" t="n">
        <v>22</v>
      </c>
      <c r="B377" t="n">
        <v>95</v>
      </c>
      <c r="C377" t="inlineStr">
        <is>
          <t xml:space="preserve">CONCLUIDO	</t>
        </is>
      </c>
      <c r="D377" t="n">
        <v>6.907</v>
      </c>
      <c r="E377" t="n">
        <v>14.48</v>
      </c>
      <c r="F377" t="n">
        <v>11.79</v>
      </c>
      <c r="G377" t="n">
        <v>117.86</v>
      </c>
      <c r="H377" t="n">
        <v>1.85</v>
      </c>
      <c r="I377" t="n">
        <v>6</v>
      </c>
      <c r="J377" t="n">
        <v>220.43</v>
      </c>
      <c r="K377" t="n">
        <v>53.44</v>
      </c>
      <c r="L377" t="n">
        <v>23</v>
      </c>
      <c r="M377" t="n">
        <v>4</v>
      </c>
      <c r="N377" t="n">
        <v>48.99</v>
      </c>
      <c r="O377" t="n">
        <v>27420.16</v>
      </c>
      <c r="P377" t="n">
        <v>151.67</v>
      </c>
      <c r="Q377" t="n">
        <v>194.63</v>
      </c>
      <c r="R377" t="n">
        <v>25.5</v>
      </c>
      <c r="S377" t="n">
        <v>17.82</v>
      </c>
      <c r="T377" t="n">
        <v>1684.44</v>
      </c>
      <c r="U377" t="n">
        <v>0.7</v>
      </c>
      <c r="V377" t="n">
        <v>0.77</v>
      </c>
      <c r="W377" t="n">
        <v>1.15</v>
      </c>
      <c r="X377" t="n">
        <v>0.1</v>
      </c>
      <c r="Y377" t="n">
        <v>0.5</v>
      </c>
      <c r="Z377" t="n">
        <v>10</v>
      </c>
    </row>
    <row r="378">
      <c r="A378" t="n">
        <v>23</v>
      </c>
      <c r="B378" t="n">
        <v>95</v>
      </c>
      <c r="C378" t="inlineStr">
        <is>
          <t xml:space="preserve">CONCLUIDO	</t>
        </is>
      </c>
      <c r="D378" t="n">
        <v>6.9095</v>
      </c>
      <c r="E378" t="n">
        <v>14.47</v>
      </c>
      <c r="F378" t="n">
        <v>11.78</v>
      </c>
      <c r="G378" t="n">
        <v>117.81</v>
      </c>
      <c r="H378" t="n">
        <v>1.92</v>
      </c>
      <c r="I378" t="n">
        <v>6</v>
      </c>
      <c r="J378" t="n">
        <v>222.08</v>
      </c>
      <c r="K378" t="n">
        <v>53.44</v>
      </c>
      <c r="L378" t="n">
        <v>24</v>
      </c>
      <c r="M378" t="n">
        <v>4</v>
      </c>
      <c r="N378" t="n">
        <v>49.65</v>
      </c>
      <c r="O378" t="n">
        <v>27624.44</v>
      </c>
      <c r="P378" t="n">
        <v>151.31</v>
      </c>
      <c r="Q378" t="n">
        <v>194.63</v>
      </c>
      <c r="R378" t="n">
        <v>25.2</v>
      </c>
      <c r="S378" t="n">
        <v>17.82</v>
      </c>
      <c r="T378" t="n">
        <v>1534.91</v>
      </c>
      <c r="U378" t="n">
        <v>0.71</v>
      </c>
      <c r="V378" t="n">
        <v>0.77</v>
      </c>
      <c r="W378" t="n">
        <v>1.15</v>
      </c>
      <c r="X378" t="n">
        <v>0.09</v>
      </c>
      <c r="Y378" t="n">
        <v>0.5</v>
      </c>
      <c r="Z378" t="n">
        <v>10</v>
      </c>
    </row>
    <row r="379">
      <c r="A379" t="n">
        <v>24</v>
      </c>
      <c r="B379" t="n">
        <v>95</v>
      </c>
      <c r="C379" t="inlineStr">
        <is>
          <t xml:space="preserve">CONCLUIDO	</t>
        </is>
      </c>
      <c r="D379" t="n">
        <v>6.9071</v>
      </c>
      <c r="E379" t="n">
        <v>14.48</v>
      </c>
      <c r="F379" t="n">
        <v>11.79</v>
      </c>
      <c r="G379" t="n">
        <v>117.86</v>
      </c>
      <c r="H379" t="n">
        <v>1.99</v>
      </c>
      <c r="I379" t="n">
        <v>6</v>
      </c>
      <c r="J379" t="n">
        <v>223.75</v>
      </c>
      <c r="K379" t="n">
        <v>53.44</v>
      </c>
      <c r="L379" t="n">
        <v>25</v>
      </c>
      <c r="M379" t="n">
        <v>4</v>
      </c>
      <c r="N379" t="n">
        <v>50.31</v>
      </c>
      <c r="O379" t="n">
        <v>27829.77</v>
      </c>
      <c r="P379" t="n">
        <v>150.87</v>
      </c>
      <c r="Q379" t="n">
        <v>194.63</v>
      </c>
      <c r="R379" t="n">
        <v>25.55</v>
      </c>
      <c r="S379" t="n">
        <v>17.82</v>
      </c>
      <c r="T379" t="n">
        <v>1706.04</v>
      </c>
      <c r="U379" t="n">
        <v>0.7</v>
      </c>
      <c r="V379" t="n">
        <v>0.77</v>
      </c>
      <c r="W379" t="n">
        <v>1.14</v>
      </c>
      <c r="X379" t="n">
        <v>0.1</v>
      </c>
      <c r="Y379" t="n">
        <v>0.5</v>
      </c>
      <c r="Z379" t="n">
        <v>10</v>
      </c>
    </row>
    <row r="380">
      <c r="A380" t="n">
        <v>25</v>
      </c>
      <c r="B380" t="n">
        <v>95</v>
      </c>
      <c r="C380" t="inlineStr">
        <is>
          <t xml:space="preserve">CONCLUIDO	</t>
        </is>
      </c>
      <c r="D380" t="n">
        <v>6.9091</v>
      </c>
      <c r="E380" t="n">
        <v>14.47</v>
      </c>
      <c r="F380" t="n">
        <v>11.78</v>
      </c>
      <c r="G380" t="n">
        <v>117.82</v>
      </c>
      <c r="H380" t="n">
        <v>2.05</v>
      </c>
      <c r="I380" t="n">
        <v>6</v>
      </c>
      <c r="J380" t="n">
        <v>225.42</v>
      </c>
      <c r="K380" t="n">
        <v>53.44</v>
      </c>
      <c r="L380" t="n">
        <v>26</v>
      </c>
      <c r="M380" t="n">
        <v>4</v>
      </c>
      <c r="N380" t="n">
        <v>50.98</v>
      </c>
      <c r="O380" t="n">
        <v>28035.92</v>
      </c>
      <c r="P380" t="n">
        <v>150.24</v>
      </c>
      <c r="Q380" t="n">
        <v>194.63</v>
      </c>
      <c r="R380" t="n">
        <v>25.39</v>
      </c>
      <c r="S380" t="n">
        <v>17.82</v>
      </c>
      <c r="T380" t="n">
        <v>1626.52</v>
      </c>
      <c r="U380" t="n">
        <v>0.7</v>
      </c>
      <c r="V380" t="n">
        <v>0.77</v>
      </c>
      <c r="W380" t="n">
        <v>1.14</v>
      </c>
      <c r="X380" t="n">
        <v>0.1</v>
      </c>
      <c r="Y380" t="n">
        <v>0.5</v>
      </c>
      <c r="Z380" t="n">
        <v>10</v>
      </c>
    </row>
    <row r="381">
      <c r="A381" t="n">
        <v>26</v>
      </c>
      <c r="B381" t="n">
        <v>95</v>
      </c>
      <c r="C381" t="inlineStr">
        <is>
          <t xml:space="preserve">CONCLUIDO	</t>
        </is>
      </c>
      <c r="D381" t="n">
        <v>6.9325</v>
      </c>
      <c r="E381" t="n">
        <v>14.42</v>
      </c>
      <c r="F381" t="n">
        <v>11.77</v>
      </c>
      <c r="G381" t="n">
        <v>141.24</v>
      </c>
      <c r="H381" t="n">
        <v>2.11</v>
      </c>
      <c r="I381" t="n">
        <v>5</v>
      </c>
      <c r="J381" t="n">
        <v>227.1</v>
      </c>
      <c r="K381" t="n">
        <v>53.44</v>
      </c>
      <c r="L381" t="n">
        <v>27</v>
      </c>
      <c r="M381" t="n">
        <v>3</v>
      </c>
      <c r="N381" t="n">
        <v>51.66</v>
      </c>
      <c r="O381" t="n">
        <v>28243</v>
      </c>
      <c r="P381" t="n">
        <v>149.27</v>
      </c>
      <c r="Q381" t="n">
        <v>194.63</v>
      </c>
      <c r="R381" t="n">
        <v>24.98</v>
      </c>
      <c r="S381" t="n">
        <v>17.82</v>
      </c>
      <c r="T381" t="n">
        <v>1430.14</v>
      </c>
      <c r="U381" t="n">
        <v>0.71</v>
      </c>
      <c r="V381" t="n">
        <v>0.77</v>
      </c>
      <c r="W381" t="n">
        <v>1.15</v>
      </c>
      <c r="X381" t="n">
        <v>0.08</v>
      </c>
      <c r="Y381" t="n">
        <v>0.5</v>
      </c>
      <c r="Z381" t="n">
        <v>10</v>
      </c>
    </row>
    <row r="382">
      <c r="A382" t="n">
        <v>27</v>
      </c>
      <c r="B382" t="n">
        <v>95</v>
      </c>
      <c r="C382" t="inlineStr">
        <is>
          <t xml:space="preserve">CONCLUIDO	</t>
        </is>
      </c>
      <c r="D382" t="n">
        <v>6.9337</v>
      </c>
      <c r="E382" t="n">
        <v>14.42</v>
      </c>
      <c r="F382" t="n">
        <v>11.77</v>
      </c>
      <c r="G382" t="n">
        <v>141.21</v>
      </c>
      <c r="H382" t="n">
        <v>2.18</v>
      </c>
      <c r="I382" t="n">
        <v>5</v>
      </c>
      <c r="J382" t="n">
        <v>228.79</v>
      </c>
      <c r="K382" t="n">
        <v>53.44</v>
      </c>
      <c r="L382" t="n">
        <v>28</v>
      </c>
      <c r="M382" t="n">
        <v>3</v>
      </c>
      <c r="N382" t="n">
        <v>52.35</v>
      </c>
      <c r="O382" t="n">
        <v>28451.04</v>
      </c>
      <c r="P382" t="n">
        <v>150.13</v>
      </c>
      <c r="Q382" t="n">
        <v>194.63</v>
      </c>
      <c r="R382" t="n">
        <v>24.88</v>
      </c>
      <c r="S382" t="n">
        <v>17.82</v>
      </c>
      <c r="T382" t="n">
        <v>1378.66</v>
      </c>
      <c r="U382" t="n">
        <v>0.72</v>
      </c>
      <c r="V382" t="n">
        <v>0.77</v>
      </c>
      <c r="W382" t="n">
        <v>1.15</v>
      </c>
      <c r="X382" t="n">
        <v>0.08</v>
      </c>
      <c r="Y382" t="n">
        <v>0.5</v>
      </c>
      <c r="Z382" t="n">
        <v>10</v>
      </c>
    </row>
    <row r="383">
      <c r="A383" t="n">
        <v>28</v>
      </c>
      <c r="B383" t="n">
        <v>95</v>
      </c>
      <c r="C383" t="inlineStr">
        <is>
          <t xml:space="preserve">CONCLUIDO	</t>
        </is>
      </c>
      <c r="D383" t="n">
        <v>6.9347</v>
      </c>
      <c r="E383" t="n">
        <v>14.42</v>
      </c>
      <c r="F383" t="n">
        <v>11.77</v>
      </c>
      <c r="G383" t="n">
        <v>141.19</v>
      </c>
      <c r="H383" t="n">
        <v>2.24</v>
      </c>
      <c r="I383" t="n">
        <v>5</v>
      </c>
      <c r="J383" t="n">
        <v>230.48</v>
      </c>
      <c r="K383" t="n">
        <v>53.44</v>
      </c>
      <c r="L383" t="n">
        <v>29</v>
      </c>
      <c r="M383" t="n">
        <v>3</v>
      </c>
      <c r="N383" t="n">
        <v>53.05</v>
      </c>
      <c r="O383" t="n">
        <v>28660.06</v>
      </c>
      <c r="P383" t="n">
        <v>150.13</v>
      </c>
      <c r="Q383" t="n">
        <v>194.63</v>
      </c>
      <c r="R383" t="n">
        <v>24.97</v>
      </c>
      <c r="S383" t="n">
        <v>17.82</v>
      </c>
      <c r="T383" t="n">
        <v>1424.78</v>
      </c>
      <c r="U383" t="n">
        <v>0.71</v>
      </c>
      <c r="V383" t="n">
        <v>0.77</v>
      </c>
      <c r="W383" t="n">
        <v>1.14</v>
      </c>
      <c r="X383" t="n">
        <v>0.08</v>
      </c>
      <c r="Y383" t="n">
        <v>0.5</v>
      </c>
      <c r="Z383" t="n">
        <v>10</v>
      </c>
    </row>
    <row r="384">
      <c r="A384" t="n">
        <v>29</v>
      </c>
      <c r="B384" t="n">
        <v>95</v>
      </c>
      <c r="C384" t="inlineStr">
        <is>
          <t xml:space="preserve">CONCLUIDO	</t>
        </is>
      </c>
      <c r="D384" t="n">
        <v>6.9345</v>
      </c>
      <c r="E384" t="n">
        <v>14.42</v>
      </c>
      <c r="F384" t="n">
        <v>11.77</v>
      </c>
      <c r="G384" t="n">
        <v>141.19</v>
      </c>
      <c r="H384" t="n">
        <v>2.3</v>
      </c>
      <c r="I384" t="n">
        <v>5</v>
      </c>
      <c r="J384" t="n">
        <v>232.18</v>
      </c>
      <c r="K384" t="n">
        <v>53.44</v>
      </c>
      <c r="L384" t="n">
        <v>30</v>
      </c>
      <c r="M384" t="n">
        <v>3</v>
      </c>
      <c r="N384" t="n">
        <v>53.75</v>
      </c>
      <c r="O384" t="n">
        <v>28870.05</v>
      </c>
      <c r="P384" t="n">
        <v>149.97</v>
      </c>
      <c r="Q384" t="n">
        <v>194.63</v>
      </c>
      <c r="R384" t="n">
        <v>24.9</v>
      </c>
      <c r="S384" t="n">
        <v>17.82</v>
      </c>
      <c r="T384" t="n">
        <v>1387.65</v>
      </c>
      <c r="U384" t="n">
        <v>0.72</v>
      </c>
      <c r="V384" t="n">
        <v>0.77</v>
      </c>
      <c r="W384" t="n">
        <v>1.14</v>
      </c>
      <c r="X384" t="n">
        <v>0.08</v>
      </c>
      <c r="Y384" t="n">
        <v>0.5</v>
      </c>
      <c r="Z384" t="n">
        <v>10</v>
      </c>
    </row>
    <row r="385">
      <c r="A385" t="n">
        <v>30</v>
      </c>
      <c r="B385" t="n">
        <v>95</v>
      </c>
      <c r="C385" t="inlineStr">
        <is>
          <t xml:space="preserve">CONCLUIDO	</t>
        </is>
      </c>
      <c r="D385" t="n">
        <v>6.9374</v>
      </c>
      <c r="E385" t="n">
        <v>14.41</v>
      </c>
      <c r="F385" t="n">
        <v>11.76</v>
      </c>
      <c r="G385" t="n">
        <v>141.12</v>
      </c>
      <c r="H385" t="n">
        <v>2.36</v>
      </c>
      <c r="I385" t="n">
        <v>5</v>
      </c>
      <c r="J385" t="n">
        <v>233.89</v>
      </c>
      <c r="K385" t="n">
        <v>53.44</v>
      </c>
      <c r="L385" t="n">
        <v>31</v>
      </c>
      <c r="M385" t="n">
        <v>3</v>
      </c>
      <c r="N385" t="n">
        <v>54.46</v>
      </c>
      <c r="O385" t="n">
        <v>29081.05</v>
      </c>
      <c r="P385" t="n">
        <v>149.21</v>
      </c>
      <c r="Q385" t="n">
        <v>194.63</v>
      </c>
      <c r="R385" t="n">
        <v>24.7</v>
      </c>
      <c r="S385" t="n">
        <v>17.82</v>
      </c>
      <c r="T385" t="n">
        <v>1285.79</v>
      </c>
      <c r="U385" t="n">
        <v>0.72</v>
      </c>
      <c r="V385" t="n">
        <v>0.77</v>
      </c>
      <c r="W385" t="n">
        <v>1.14</v>
      </c>
      <c r="X385" t="n">
        <v>0.07000000000000001</v>
      </c>
      <c r="Y385" t="n">
        <v>0.5</v>
      </c>
      <c r="Z385" t="n">
        <v>10</v>
      </c>
    </row>
    <row r="386">
      <c r="A386" t="n">
        <v>31</v>
      </c>
      <c r="B386" t="n">
        <v>95</v>
      </c>
      <c r="C386" t="inlineStr">
        <is>
          <t xml:space="preserve">CONCLUIDO	</t>
        </is>
      </c>
      <c r="D386" t="n">
        <v>6.9368</v>
      </c>
      <c r="E386" t="n">
        <v>14.42</v>
      </c>
      <c r="F386" t="n">
        <v>11.76</v>
      </c>
      <c r="G386" t="n">
        <v>141.13</v>
      </c>
      <c r="H386" t="n">
        <v>2.41</v>
      </c>
      <c r="I386" t="n">
        <v>5</v>
      </c>
      <c r="J386" t="n">
        <v>235.61</v>
      </c>
      <c r="K386" t="n">
        <v>53.44</v>
      </c>
      <c r="L386" t="n">
        <v>32</v>
      </c>
      <c r="M386" t="n">
        <v>3</v>
      </c>
      <c r="N386" t="n">
        <v>55.18</v>
      </c>
      <c r="O386" t="n">
        <v>29293.06</v>
      </c>
      <c r="P386" t="n">
        <v>147.92</v>
      </c>
      <c r="Q386" t="n">
        <v>194.63</v>
      </c>
      <c r="R386" t="n">
        <v>24.69</v>
      </c>
      <c r="S386" t="n">
        <v>17.82</v>
      </c>
      <c r="T386" t="n">
        <v>1284.62</v>
      </c>
      <c r="U386" t="n">
        <v>0.72</v>
      </c>
      <c r="V386" t="n">
        <v>0.77</v>
      </c>
      <c r="W386" t="n">
        <v>1.14</v>
      </c>
      <c r="X386" t="n">
        <v>0.07000000000000001</v>
      </c>
      <c r="Y386" t="n">
        <v>0.5</v>
      </c>
      <c r="Z386" t="n">
        <v>10</v>
      </c>
    </row>
    <row r="387">
      <c r="A387" t="n">
        <v>32</v>
      </c>
      <c r="B387" t="n">
        <v>95</v>
      </c>
      <c r="C387" t="inlineStr">
        <is>
          <t xml:space="preserve">CONCLUIDO	</t>
        </is>
      </c>
      <c r="D387" t="n">
        <v>6.9364</v>
      </c>
      <c r="E387" t="n">
        <v>14.42</v>
      </c>
      <c r="F387" t="n">
        <v>11.76</v>
      </c>
      <c r="G387" t="n">
        <v>141.14</v>
      </c>
      <c r="H387" t="n">
        <v>2.47</v>
      </c>
      <c r="I387" t="n">
        <v>5</v>
      </c>
      <c r="J387" t="n">
        <v>237.34</v>
      </c>
      <c r="K387" t="n">
        <v>53.44</v>
      </c>
      <c r="L387" t="n">
        <v>33</v>
      </c>
      <c r="M387" t="n">
        <v>3</v>
      </c>
      <c r="N387" t="n">
        <v>55.91</v>
      </c>
      <c r="O387" t="n">
        <v>29506.09</v>
      </c>
      <c r="P387" t="n">
        <v>147.2</v>
      </c>
      <c r="Q387" t="n">
        <v>194.63</v>
      </c>
      <c r="R387" t="n">
        <v>24.77</v>
      </c>
      <c r="S387" t="n">
        <v>17.82</v>
      </c>
      <c r="T387" t="n">
        <v>1324.7</v>
      </c>
      <c r="U387" t="n">
        <v>0.72</v>
      </c>
      <c r="V387" t="n">
        <v>0.77</v>
      </c>
      <c r="W387" t="n">
        <v>1.14</v>
      </c>
      <c r="X387" t="n">
        <v>0.08</v>
      </c>
      <c r="Y387" t="n">
        <v>0.5</v>
      </c>
      <c r="Z387" t="n">
        <v>10</v>
      </c>
    </row>
    <row r="388">
      <c r="A388" t="n">
        <v>33</v>
      </c>
      <c r="B388" t="n">
        <v>95</v>
      </c>
      <c r="C388" t="inlineStr">
        <is>
          <t xml:space="preserve">CONCLUIDO	</t>
        </is>
      </c>
      <c r="D388" t="n">
        <v>6.9331</v>
      </c>
      <c r="E388" t="n">
        <v>14.42</v>
      </c>
      <c r="F388" t="n">
        <v>11.77</v>
      </c>
      <c r="G388" t="n">
        <v>141.23</v>
      </c>
      <c r="H388" t="n">
        <v>2.53</v>
      </c>
      <c r="I388" t="n">
        <v>5</v>
      </c>
      <c r="J388" t="n">
        <v>239.08</v>
      </c>
      <c r="K388" t="n">
        <v>53.44</v>
      </c>
      <c r="L388" t="n">
        <v>34</v>
      </c>
      <c r="M388" t="n">
        <v>3</v>
      </c>
      <c r="N388" t="n">
        <v>56.64</v>
      </c>
      <c r="O388" t="n">
        <v>29720.17</v>
      </c>
      <c r="P388" t="n">
        <v>146.4</v>
      </c>
      <c r="Q388" t="n">
        <v>194.63</v>
      </c>
      <c r="R388" t="n">
        <v>24.88</v>
      </c>
      <c r="S388" t="n">
        <v>17.82</v>
      </c>
      <c r="T388" t="n">
        <v>1378.09</v>
      </c>
      <c r="U388" t="n">
        <v>0.72</v>
      </c>
      <c r="V388" t="n">
        <v>0.77</v>
      </c>
      <c r="W388" t="n">
        <v>1.15</v>
      </c>
      <c r="X388" t="n">
        <v>0.08</v>
      </c>
      <c r="Y388" t="n">
        <v>0.5</v>
      </c>
      <c r="Z388" t="n">
        <v>10</v>
      </c>
    </row>
    <row r="389">
      <c r="A389" t="n">
        <v>34</v>
      </c>
      <c r="B389" t="n">
        <v>95</v>
      </c>
      <c r="C389" t="inlineStr">
        <is>
          <t xml:space="preserve">CONCLUIDO	</t>
        </is>
      </c>
      <c r="D389" t="n">
        <v>6.9647</v>
      </c>
      <c r="E389" t="n">
        <v>14.36</v>
      </c>
      <c r="F389" t="n">
        <v>11.74</v>
      </c>
      <c r="G389" t="n">
        <v>176.11</v>
      </c>
      <c r="H389" t="n">
        <v>2.58</v>
      </c>
      <c r="I389" t="n">
        <v>4</v>
      </c>
      <c r="J389" t="n">
        <v>240.82</v>
      </c>
      <c r="K389" t="n">
        <v>53.44</v>
      </c>
      <c r="L389" t="n">
        <v>35</v>
      </c>
      <c r="M389" t="n">
        <v>2</v>
      </c>
      <c r="N389" t="n">
        <v>57.39</v>
      </c>
      <c r="O389" t="n">
        <v>29935.43</v>
      </c>
      <c r="P389" t="n">
        <v>145.17</v>
      </c>
      <c r="Q389" t="n">
        <v>194.63</v>
      </c>
      <c r="R389" t="n">
        <v>24.06</v>
      </c>
      <c r="S389" t="n">
        <v>17.82</v>
      </c>
      <c r="T389" t="n">
        <v>971.9299999999999</v>
      </c>
      <c r="U389" t="n">
        <v>0.74</v>
      </c>
      <c r="V389" t="n">
        <v>0.77</v>
      </c>
      <c r="W389" t="n">
        <v>1.14</v>
      </c>
      <c r="X389" t="n">
        <v>0.05</v>
      </c>
      <c r="Y389" t="n">
        <v>0.5</v>
      </c>
      <c r="Z389" t="n">
        <v>10</v>
      </c>
    </row>
    <row r="390">
      <c r="A390" t="n">
        <v>35</v>
      </c>
      <c r="B390" t="n">
        <v>95</v>
      </c>
      <c r="C390" t="inlineStr">
        <is>
          <t xml:space="preserve">CONCLUIDO	</t>
        </is>
      </c>
      <c r="D390" t="n">
        <v>6.9627</v>
      </c>
      <c r="E390" t="n">
        <v>14.36</v>
      </c>
      <c r="F390" t="n">
        <v>11.74</v>
      </c>
      <c r="G390" t="n">
        <v>176.17</v>
      </c>
      <c r="H390" t="n">
        <v>2.64</v>
      </c>
      <c r="I390" t="n">
        <v>4</v>
      </c>
      <c r="J390" t="n">
        <v>242.57</v>
      </c>
      <c r="K390" t="n">
        <v>53.44</v>
      </c>
      <c r="L390" t="n">
        <v>36</v>
      </c>
      <c r="M390" t="n">
        <v>2</v>
      </c>
      <c r="N390" t="n">
        <v>58.14</v>
      </c>
      <c r="O390" t="n">
        <v>30151.65</v>
      </c>
      <c r="P390" t="n">
        <v>146.06</v>
      </c>
      <c r="Q390" t="n">
        <v>194.63</v>
      </c>
      <c r="R390" t="n">
        <v>24.21</v>
      </c>
      <c r="S390" t="n">
        <v>17.82</v>
      </c>
      <c r="T390" t="n">
        <v>1045.64</v>
      </c>
      <c r="U390" t="n">
        <v>0.74</v>
      </c>
      <c r="V390" t="n">
        <v>0.77</v>
      </c>
      <c r="W390" t="n">
        <v>1.14</v>
      </c>
      <c r="X390" t="n">
        <v>0.06</v>
      </c>
      <c r="Y390" t="n">
        <v>0.5</v>
      </c>
      <c r="Z390" t="n">
        <v>10</v>
      </c>
    </row>
    <row r="391">
      <c r="A391" t="n">
        <v>36</v>
      </c>
      <c r="B391" t="n">
        <v>95</v>
      </c>
      <c r="C391" t="inlineStr">
        <is>
          <t xml:space="preserve">CONCLUIDO	</t>
        </is>
      </c>
      <c r="D391" t="n">
        <v>6.9639</v>
      </c>
      <c r="E391" t="n">
        <v>14.36</v>
      </c>
      <c r="F391" t="n">
        <v>11.74</v>
      </c>
      <c r="G391" t="n">
        <v>176.13</v>
      </c>
      <c r="H391" t="n">
        <v>2.69</v>
      </c>
      <c r="I391" t="n">
        <v>4</v>
      </c>
      <c r="J391" t="n">
        <v>244.34</v>
      </c>
      <c r="K391" t="n">
        <v>53.44</v>
      </c>
      <c r="L391" t="n">
        <v>37</v>
      </c>
      <c r="M391" t="n">
        <v>2</v>
      </c>
      <c r="N391" t="n">
        <v>58.9</v>
      </c>
      <c r="O391" t="n">
        <v>30368.96</v>
      </c>
      <c r="P391" t="n">
        <v>146.81</v>
      </c>
      <c r="Q391" t="n">
        <v>194.63</v>
      </c>
      <c r="R391" t="n">
        <v>24.17</v>
      </c>
      <c r="S391" t="n">
        <v>17.82</v>
      </c>
      <c r="T391" t="n">
        <v>1025.82</v>
      </c>
      <c r="U391" t="n">
        <v>0.74</v>
      </c>
      <c r="V391" t="n">
        <v>0.77</v>
      </c>
      <c r="W391" t="n">
        <v>1.14</v>
      </c>
      <c r="X391" t="n">
        <v>0.06</v>
      </c>
      <c r="Y391" t="n">
        <v>0.5</v>
      </c>
      <c r="Z391" t="n">
        <v>10</v>
      </c>
    </row>
    <row r="392">
      <c r="A392" t="n">
        <v>37</v>
      </c>
      <c r="B392" t="n">
        <v>95</v>
      </c>
      <c r="C392" t="inlineStr">
        <is>
          <t xml:space="preserve">CONCLUIDO	</t>
        </is>
      </c>
      <c r="D392" t="n">
        <v>6.9651</v>
      </c>
      <c r="E392" t="n">
        <v>14.36</v>
      </c>
      <c r="F392" t="n">
        <v>11.74</v>
      </c>
      <c r="G392" t="n">
        <v>176.1</v>
      </c>
      <c r="H392" t="n">
        <v>2.75</v>
      </c>
      <c r="I392" t="n">
        <v>4</v>
      </c>
      <c r="J392" t="n">
        <v>246.11</v>
      </c>
      <c r="K392" t="n">
        <v>53.44</v>
      </c>
      <c r="L392" t="n">
        <v>38</v>
      </c>
      <c r="M392" t="n">
        <v>2</v>
      </c>
      <c r="N392" t="n">
        <v>59.67</v>
      </c>
      <c r="O392" t="n">
        <v>30587.38</v>
      </c>
      <c r="P392" t="n">
        <v>147.11</v>
      </c>
      <c r="Q392" t="n">
        <v>194.63</v>
      </c>
      <c r="R392" t="n">
        <v>24.04</v>
      </c>
      <c r="S392" t="n">
        <v>17.82</v>
      </c>
      <c r="T392" t="n">
        <v>964.9400000000001</v>
      </c>
      <c r="U392" t="n">
        <v>0.74</v>
      </c>
      <c r="V392" t="n">
        <v>0.77</v>
      </c>
      <c r="W392" t="n">
        <v>1.14</v>
      </c>
      <c r="X392" t="n">
        <v>0.05</v>
      </c>
      <c r="Y392" t="n">
        <v>0.5</v>
      </c>
      <c r="Z392" t="n">
        <v>10</v>
      </c>
    </row>
    <row r="393">
      <c r="A393" t="n">
        <v>38</v>
      </c>
      <c r="B393" t="n">
        <v>95</v>
      </c>
      <c r="C393" t="inlineStr">
        <is>
          <t xml:space="preserve">CONCLUIDO	</t>
        </is>
      </c>
      <c r="D393" t="n">
        <v>6.9607</v>
      </c>
      <c r="E393" t="n">
        <v>14.37</v>
      </c>
      <c r="F393" t="n">
        <v>11.75</v>
      </c>
      <c r="G393" t="n">
        <v>176.23</v>
      </c>
      <c r="H393" t="n">
        <v>2.8</v>
      </c>
      <c r="I393" t="n">
        <v>4</v>
      </c>
      <c r="J393" t="n">
        <v>247.89</v>
      </c>
      <c r="K393" t="n">
        <v>53.44</v>
      </c>
      <c r="L393" t="n">
        <v>39</v>
      </c>
      <c r="M393" t="n">
        <v>2</v>
      </c>
      <c r="N393" t="n">
        <v>60.45</v>
      </c>
      <c r="O393" t="n">
        <v>30806.92</v>
      </c>
      <c r="P393" t="n">
        <v>147.47</v>
      </c>
      <c r="Q393" t="n">
        <v>194.63</v>
      </c>
      <c r="R393" t="n">
        <v>24.32</v>
      </c>
      <c r="S393" t="n">
        <v>17.82</v>
      </c>
      <c r="T393" t="n">
        <v>1105.38</v>
      </c>
      <c r="U393" t="n">
        <v>0.73</v>
      </c>
      <c r="V393" t="n">
        <v>0.77</v>
      </c>
      <c r="W393" t="n">
        <v>1.14</v>
      </c>
      <c r="X393" t="n">
        <v>0.06</v>
      </c>
      <c r="Y393" t="n">
        <v>0.5</v>
      </c>
      <c r="Z393" t="n">
        <v>10</v>
      </c>
    </row>
    <row r="394">
      <c r="A394" t="n">
        <v>39</v>
      </c>
      <c r="B394" t="n">
        <v>95</v>
      </c>
      <c r="C394" t="inlineStr">
        <is>
          <t xml:space="preserve">CONCLUIDO	</t>
        </is>
      </c>
      <c r="D394" t="n">
        <v>6.9642</v>
      </c>
      <c r="E394" t="n">
        <v>14.36</v>
      </c>
      <c r="F394" t="n">
        <v>11.74</v>
      </c>
      <c r="G394" t="n">
        <v>176.12</v>
      </c>
      <c r="H394" t="n">
        <v>2.85</v>
      </c>
      <c r="I394" t="n">
        <v>4</v>
      </c>
      <c r="J394" t="n">
        <v>249.68</v>
      </c>
      <c r="K394" t="n">
        <v>53.44</v>
      </c>
      <c r="L394" t="n">
        <v>40</v>
      </c>
      <c r="M394" t="n">
        <v>2</v>
      </c>
      <c r="N394" t="n">
        <v>61.24</v>
      </c>
      <c r="O394" t="n">
        <v>31027.6</v>
      </c>
      <c r="P394" t="n">
        <v>147.3</v>
      </c>
      <c r="Q394" t="n">
        <v>194.63</v>
      </c>
      <c r="R394" t="n">
        <v>24.17</v>
      </c>
      <c r="S394" t="n">
        <v>17.82</v>
      </c>
      <c r="T394" t="n">
        <v>1025.82</v>
      </c>
      <c r="U394" t="n">
        <v>0.74</v>
      </c>
      <c r="V394" t="n">
        <v>0.77</v>
      </c>
      <c r="W394" t="n">
        <v>1.14</v>
      </c>
      <c r="X394" t="n">
        <v>0.06</v>
      </c>
      <c r="Y394" t="n">
        <v>0.5</v>
      </c>
      <c r="Z394" t="n">
        <v>10</v>
      </c>
    </row>
    <row r="395">
      <c r="A395" t="n">
        <v>0</v>
      </c>
      <c r="B395" t="n">
        <v>55</v>
      </c>
      <c r="C395" t="inlineStr">
        <is>
          <t xml:space="preserve">CONCLUIDO	</t>
        </is>
      </c>
      <c r="D395" t="n">
        <v>5.5149</v>
      </c>
      <c r="E395" t="n">
        <v>18.13</v>
      </c>
      <c r="F395" t="n">
        <v>13.68</v>
      </c>
      <c r="G395" t="n">
        <v>8.289999999999999</v>
      </c>
      <c r="H395" t="n">
        <v>0.15</v>
      </c>
      <c r="I395" t="n">
        <v>99</v>
      </c>
      <c r="J395" t="n">
        <v>116.05</v>
      </c>
      <c r="K395" t="n">
        <v>43.4</v>
      </c>
      <c r="L395" t="n">
        <v>1</v>
      </c>
      <c r="M395" t="n">
        <v>97</v>
      </c>
      <c r="N395" t="n">
        <v>16.65</v>
      </c>
      <c r="O395" t="n">
        <v>14546.17</v>
      </c>
      <c r="P395" t="n">
        <v>136.2</v>
      </c>
      <c r="Q395" t="n">
        <v>194.65</v>
      </c>
      <c r="R395" t="n">
        <v>84.53</v>
      </c>
      <c r="S395" t="n">
        <v>17.82</v>
      </c>
      <c r="T395" t="n">
        <v>30734.09</v>
      </c>
      <c r="U395" t="n">
        <v>0.21</v>
      </c>
      <c r="V395" t="n">
        <v>0.66</v>
      </c>
      <c r="W395" t="n">
        <v>1.3</v>
      </c>
      <c r="X395" t="n">
        <v>2</v>
      </c>
      <c r="Y395" t="n">
        <v>0.5</v>
      </c>
      <c r="Z395" t="n">
        <v>10</v>
      </c>
    </row>
    <row r="396">
      <c r="A396" t="n">
        <v>1</v>
      </c>
      <c r="B396" t="n">
        <v>55</v>
      </c>
      <c r="C396" t="inlineStr">
        <is>
          <t xml:space="preserve">CONCLUIDO	</t>
        </is>
      </c>
      <c r="D396" t="n">
        <v>6.3401</v>
      </c>
      <c r="E396" t="n">
        <v>15.77</v>
      </c>
      <c r="F396" t="n">
        <v>12.59</v>
      </c>
      <c r="G396" t="n">
        <v>16.42</v>
      </c>
      <c r="H396" t="n">
        <v>0.3</v>
      </c>
      <c r="I396" t="n">
        <v>46</v>
      </c>
      <c r="J396" t="n">
        <v>117.34</v>
      </c>
      <c r="K396" t="n">
        <v>43.4</v>
      </c>
      <c r="L396" t="n">
        <v>2</v>
      </c>
      <c r="M396" t="n">
        <v>44</v>
      </c>
      <c r="N396" t="n">
        <v>16.94</v>
      </c>
      <c r="O396" t="n">
        <v>14705.49</v>
      </c>
      <c r="P396" t="n">
        <v>124.23</v>
      </c>
      <c r="Q396" t="n">
        <v>194.65</v>
      </c>
      <c r="R396" t="n">
        <v>50.57</v>
      </c>
      <c r="S396" t="n">
        <v>17.82</v>
      </c>
      <c r="T396" t="n">
        <v>14015.75</v>
      </c>
      <c r="U396" t="n">
        <v>0.35</v>
      </c>
      <c r="V396" t="n">
        <v>0.72</v>
      </c>
      <c r="W396" t="n">
        <v>1.21</v>
      </c>
      <c r="X396" t="n">
        <v>0.9</v>
      </c>
      <c r="Y396" t="n">
        <v>0.5</v>
      </c>
      <c r="Z396" t="n">
        <v>10</v>
      </c>
    </row>
    <row r="397">
      <c r="A397" t="n">
        <v>2</v>
      </c>
      <c r="B397" t="n">
        <v>55</v>
      </c>
      <c r="C397" t="inlineStr">
        <is>
          <t xml:space="preserve">CONCLUIDO	</t>
        </is>
      </c>
      <c r="D397" t="n">
        <v>6.6383</v>
      </c>
      <c r="E397" t="n">
        <v>15.06</v>
      </c>
      <c r="F397" t="n">
        <v>12.26</v>
      </c>
      <c r="G397" t="n">
        <v>24.53</v>
      </c>
      <c r="H397" t="n">
        <v>0.45</v>
      </c>
      <c r="I397" t="n">
        <v>30</v>
      </c>
      <c r="J397" t="n">
        <v>118.63</v>
      </c>
      <c r="K397" t="n">
        <v>43.4</v>
      </c>
      <c r="L397" t="n">
        <v>3</v>
      </c>
      <c r="M397" t="n">
        <v>28</v>
      </c>
      <c r="N397" t="n">
        <v>17.23</v>
      </c>
      <c r="O397" t="n">
        <v>14865.24</v>
      </c>
      <c r="P397" t="n">
        <v>120.14</v>
      </c>
      <c r="Q397" t="n">
        <v>194.65</v>
      </c>
      <c r="R397" t="n">
        <v>40.31</v>
      </c>
      <c r="S397" t="n">
        <v>17.82</v>
      </c>
      <c r="T397" t="n">
        <v>8966.85</v>
      </c>
      <c r="U397" t="n">
        <v>0.44</v>
      </c>
      <c r="V397" t="n">
        <v>0.74</v>
      </c>
      <c r="W397" t="n">
        <v>1.19</v>
      </c>
      <c r="X397" t="n">
        <v>0.58</v>
      </c>
      <c r="Y397" t="n">
        <v>0.5</v>
      </c>
      <c r="Z397" t="n">
        <v>10</v>
      </c>
    </row>
    <row r="398">
      <c r="A398" t="n">
        <v>3</v>
      </c>
      <c r="B398" t="n">
        <v>55</v>
      </c>
      <c r="C398" t="inlineStr">
        <is>
          <t xml:space="preserve">CONCLUIDO	</t>
        </is>
      </c>
      <c r="D398" t="n">
        <v>6.796</v>
      </c>
      <c r="E398" t="n">
        <v>14.71</v>
      </c>
      <c r="F398" t="n">
        <v>12.1</v>
      </c>
      <c r="G398" t="n">
        <v>33.01</v>
      </c>
      <c r="H398" t="n">
        <v>0.59</v>
      </c>
      <c r="I398" t="n">
        <v>22</v>
      </c>
      <c r="J398" t="n">
        <v>119.93</v>
      </c>
      <c r="K398" t="n">
        <v>43.4</v>
      </c>
      <c r="L398" t="n">
        <v>4</v>
      </c>
      <c r="M398" t="n">
        <v>20</v>
      </c>
      <c r="N398" t="n">
        <v>17.53</v>
      </c>
      <c r="O398" t="n">
        <v>15025.44</v>
      </c>
      <c r="P398" t="n">
        <v>117.41</v>
      </c>
      <c r="Q398" t="n">
        <v>194.63</v>
      </c>
      <c r="R398" t="n">
        <v>35.43</v>
      </c>
      <c r="S398" t="n">
        <v>17.82</v>
      </c>
      <c r="T398" t="n">
        <v>6569.93</v>
      </c>
      <c r="U398" t="n">
        <v>0.5</v>
      </c>
      <c r="V398" t="n">
        <v>0.75</v>
      </c>
      <c r="W398" t="n">
        <v>1.17</v>
      </c>
      <c r="X398" t="n">
        <v>0.42</v>
      </c>
      <c r="Y398" t="n">
        <v>0.5</v>
      </c>
      <c r="Z398" t="n">
        <v>10</v>
      </c>
    </row>
    <row r="399">
      <c r="A399" t="n">
        <v>4</v>
      </c>
      <c r="B399" t="n">
        <v>55</v>
      </c>
      <c r="C399" t="inlineStr">
        <is>
          <t xml:space="preserve">CONCLUIDO	</t>
        </is>
      </c>
      <c r="D399" t="n">
        <v>6.8853</v>
      </c>
      <c r="E399" t="n">
        <v>14.52</v>
      </c>
      <c r="F399" t="n">
        <v>12.01</v>
      </c>
      <c r="G399" t="n">
        <v>40.03</v>
      </c>
      <c r="H399" t="n">
        <v>0.73</v>
      </c>
      <c r="I399" t="n">
        <v>18</v>
      </c>
      <c r="J399" t="n">
        <v>121.23</v>
      </c>
      <c r="K399" t="n">
        <v>43.4</v>
      </c>
      <c r="L399" t="n">
        <v>5</v>
      </c>
      <c r="M399" t="n">
        <v>16</v>
      </c>
      <c r="N399" t="n">
        <v>17.83</v>
      </c>
      <c r="O399" t="n">
        <v>15186.08</v>
      </c>
      <c r="P399" t="n">
        <v>115.62</v>
      </c>
      <c r="Q399" t="n">
        <v>194.63</v>
      </c>
      <c r="R399" t="n">
        <v>32.4</v>
      </c>
      <c r="S399" t="n">
        <v>17.82</v>
      </c>
      <c r="T399" t="n">
        <v>5074.35</v>
      </c>
      <c r="U399" t="n">
        <v>0.55</v>
      </c>
      <c r="V399" t="n">
        <v>0.76</v>
      </c>
      <c r="W399" t="n">
        <v>1.16</v>
      </c>
      <c r="X399" t="n">
        <v>0.32</v>
      </c>
      <c r="Y399" t="n">
        <v>0.5</v>
      </c>
      <c r="Z399" t="n">
        <v>10</v>
      </c>
    </row>
    <row r="400">
      <c r="A400" t="n">
        <v>5</v>
      </c>
      <c r="B400" t="n">
        <v>55</v>
      </c>
      <c r="C400" t="inlineStr">
        <is>
          <t xml:space="preserve">CONCLUIDO	</t>
        </is>
      </c>
      <c r="D400" t="n">
        <v>6.9439</v>
      </c>
      <c r="E400" t="n">
        <v>14.4</v>
      </c>
      <c r="F400" t="n">
        <v>11.96</v>
      </c>
      <c r="G400" t="n">
        <v>47.83</v>
      </c>
      <c r="H400" t="n">
        <v>0.86</v>
      </c>
      <c r="I400" t="n">
        <v>15</v>
      </c>
      <c r="J400" t="n">
        <v>122.54</v>
      </c>
      <c r="K400" t="n">
        <v>43.4</v>
      </c>
      <c r="L400" t="n">
        <v>6</v>
      </c>
      <c r="M400" t="n">
        <v>13</v>
      </c>
      <c r="N400" t="n">
        <v>18.14</v>
      </c>
      <c r="O400" t="n">
        <v>15347.16</v>
      </c>
      <c r="P400" t="n">
        <v>114.16</v>
      </c>
      <c r="Q400" t="n">
        <v>194.63</v>
      </c>
      <c r="R400" t="n">
        <v>30.84</v>
      </c>
      <c r="S400" t="n">
        <v>17.82</v>
      </c>
      <c r="T400" t="n">
        <v>4306.1</v>
      </c>
      <c r="U400" t="n">
        <v>0.58</v>
      </c>
      <c r="V400" t="n">
        <v>0.76</v>
      </c>
      <c r="W400" t="n">
        <v>1.16</v>
      </c>
      <c r="X400" t="n">
        <v>0.27</v>
      </c>
      <c r="Y400" t="n">
        <v>0.5</v>
      </c>
      <c r="Z400" t="n">
        <v>10</v>
      </c>
    </row>
    <row r="401">
      <c r="A401" t="n">
        <v>6</v>
      </c>
      <c r="B401" t="n">
        <v>55</v>
      </c>
      <c r="C401" t="inlineStr">
        <is>
          <t xml:space="preserve">CONCLUIDO	</t>
        </is>
      </c>
      <c r="D401" t="n">
        <v>6.9869</v>
      </c>
      <c r="E401" t="n">
        <v>14.31</v>
      </c>
      <c r="F401" t="n">
        <v>11.92</v>
      </c>
      <c r="G401" t="n">
        <v>55.01</v>
      </c>
      <c r="H401" t="n">
        <v>1</v>
      </c>
      <c r="I401" t="n">
        <v>13</v>
      </c>
      <c r="J401" t="n">
        <v>123.85</v>
      </c>
      <c r="K401" t="n">
        <v>43.4</v>
      </c>
      <c r="L401" t="n">
        <v>7</v>
      </c>
      <c r="M401" t="n">
        <v>11</v>
      </c>
      <c r="N401" t="n">
        <v>18.45</v>
      </c>
      <c r="O401" t="n">
        <v>15508.69</v>
      </c>
      <c r="P401" t="n">
        <v>112.82</v>
      </c>
      <c r="Q401" t="n">
        <v>194.63</v>
      </c>
      <c r="R401" t="n">
        <v>29.61</v>
      </c>
      <c r="S401" t="n">
        <v>17.82</v>
      </c>
      <c r="T401" t="n">
        <v>3703.97</v>
      </c>
      <c r="U401" t="n">
        <v>0.6</v>
      </c>
      <c r="V401" t="n">
        <v>0.76</v>
      </c>
      <c r="W401" t="n">
        <v>1.16</v>
      </c>
      <c r="X401" t="n">
        <v>0.23</v>
      </c>
      <c r="Y401" t="n">
        <v>0.5</v>
      </c>
      <c r="Z401" t="n">
        <v>10</v>
      </c>
    </row>
    <row r="402">
      <c r="A402" t="n">
        <v>7</v>
      </c>
      <c r="B402" t="n">
        <v>55</v>
      </c>
      <c r="C402" t="inlineStr">
        <is>
          <t xml:space="preserve">CONCLUIDO	</t>
        </is>
      </c>
      <c r="D402" t="n">
        <v>7.0323</v>
      </c>
      <c r="E402" t="n">
        <v>14.22</v>
      </c>
      <c r="F402" t="n">
        <v>11.87</v>
      </c>
      <c r="G402" t="n">
        <v>64.76000000000001</v>
      </c>
      <c r="H402" t="n">
        <v>1.13</v>
      </c>
      <c r="I402" t="n">
        <v>11</v>
      </c>
      <c r="J402" t="n">
        <v>125.16</v>
      </c>
      <c r="K402" t="n">
        <v>43.4</v>
      </c>
      <c r="L402" t="n">
        <v>8</v>
      </c>
      <c r="M402" t="n">
        <v>9</v>
      </c>
      <c r="N402" t="n">
        <v>18.76</v>
      </c>
      <c r="O402" t="n">
        <v>15670.68</v>
      </c>
      <c r="P402" t="n">
        <v>110.85</v>
      </c>
      <c r="Q402" t="n">
        <v>194.63</v>
      </c>
      <c r="R402" t="n">
        <v>28.24</v>
      </c>
      <c r="S402" t="n">
        <v>17.82</v>
      </c>
      <c r="T402" t="n">
        <v>3029.97</v>
      </c>
      <c r="U402" t="n">
        <v>0.63</v>
      </c>
      <c r="V402" t="n">
        <v>0.76</v>
      </c>
      <c r="W402" t="n">
        <v>1.15</v>
      </c>
      <c r="X402" t="n">
        <v>0.19</v>
      </c>
      <c r="Y402" t="n">
        <v>0.5</v>
      </c>
      <c r="Z402" t="n">
        <v>10</v>
      </c>
    </row>
    <row r="403">
      <c r="A403" t="n">
        <v>8</v>
      </c>
      <c r="B403" t="n">
        <v>55</v>
      </c>
      <c r="C403" t="inlineStr">
        <is>
          <t xml:space="preserve">CONCLUIDO	</t>
        </is>
      </c>
      <c r="D403" t="n">
        <v>7.0475</v>
      </c>
      <c r="E403" t="n">
        <v>14.19</v>
      </c>
      <c r="F403" t="n">
        <v>11.87</v>
      </c>
      <c r="G403" t="n">
        <v>71.2</v>
      </c>
      <c r="H403" t="n">
        <v>1.26</v>
      </c>
      <c r="I403" t="n">
        <v>10</v>
      </c>
      <c r="J403" t="n">
        <v>126.48</v>
      </c>
      <c r="K403" t="n">
        <v>43.4</v>
      </c>
      <c r="L403" t="n">
        <v>9</v>
      </c>
      <c r="M403" t="n">
        <v>8</v>
      </c>
      <c r="N403" t="n">
        <v>19.08</v>
      </c>
      <c r="O403" t="n">
        <v>15833.12</v>
      </c>
      <c r="P403" t="n">
        <v>109.71</v>
      </c>
      <c r="Q403" t="n">
        <v>194.63</v>
      </c>
      <c r="R403" t="n">
        <v>28.05</v>
      </c>
      <c r="S403" t="n">
        <v>17.82</v>
      </c>
      <c r="T403" t="n">
        <v>2935.84</v>
      </c>
      <c r="U403" t="n">
        <v>0.64</v>
      </c>
      <c r="V403" t="n">
        <v>0.77</v>
      </c>
      <c r="W403" t="n">
        <v>1.15</v>
      </c>
      <c r="X403" t="n">
        <v>0.18</v>
      </c>
      <c r="Y403" t="n">
        <v>0.5</v>
      </c>
      <c r="Z403" t="n">
        <v>10</v>
      </c>
    </row>
    <row r="404">
      <c r="A404" t="n">
        <v>9</v>
      </c>
      <c r="B404" t="n">
        <v>55</v>
      </c>
      <c r="C404" t="inlineStr">
        <is>
          <t xml:space="preserve">CONCLUIDO	</t>
        </is>
      </c>
      <c r="D404" t="n">
        <v>7.0662</v>
      </c>
      <c r="E404" t="n">
        <v>14.15</v>
      </c>
      <c r="F404" t="n">
        <v>11.85</v>
      </c>
      <c r="G404" t="n">
        <v>79.02</v>
      </c>
      <c r="H404" t="n">
        <v>1.38</v>
      </c>
      <c r="I404" t="n">
        <v>9</v>
      </c>
      <c r="J404" t="n">
        <v>127.8</v>
      </c>
      <c r="K404" t="n">
        <v>43.4</v>
      </c>
      <c r="L404" t="n">
        <v>10</v>
      </c>
      <c r="M404" t="n">
        <v>7</v>
      </c>
      <c r="N404" t="n">
        <v>19.4</v>
      </c>
      <c r="O404" t="n">
        <v>15996.02</v>
      </c>
      <c r="P404" t="n">
        <v>109.11</v>
      </c>
      <c r="Q404" t="n">
        <v>194.63</v>
      </c>
      <c r="R404" t="n">
        <v>27.63</v>
      </c>
      <c r="S404" t="n">
        <v>17.82</v>
      </c>
      <c r="T404" t="n">
        <v>2735.3</v>
      </c>
      <c r="U404" t="n">
        <v>0.64</v>
      </c>
      <c r="V404" t="n">
        <v>0.77</v>
      </c>
      <c r="W404" t="n">
        <v>1.15</v>
      </c>
      <c r="X404" t="n">
        <v>0.17</v>
      </c>
      <c r="Y404" t="n">
        <v>0.5</v>
      </c>
      <c r="Z404" t="n">
        <v>10</v>
      </c>
    </row>
    <row r="405">
      <c r="A405" t="n">
        <v>10</v>
      </c>
      <c r="B405" t="n">
        <v>55</v>
      </c>
      <c r="C405" t="inlineStr">
        <is>
          <t xml:space="preserve">CONCLUIDO	</t>
        </is>
      </c>
      <c r="D405" t="n">
        <v>7.0904</v>
      </c>
      <c r="E405" t="n">
        <v>14.1</v>
      </c>
      <c r="F405" t="n">
        <v>11.83</v>
      </c>
      <c r="G405" t="n">
        <v>88.70999999999999</v>
      </c>
      <c r="H405" t="n">
        <v>1.5</v>
      </c>
      <c r="I405" t="n">
        <v>8</v>
      </c>
      <c r="J405" t="n">
        <v>129.13</v>
      </c>
      <c r="K405" t="n">
        <v>43.4</v>
      </c>
      <c r="L405" t="n">
        <v>11</v>
      </c>
      <c r="M405" t="n">
        <v>6</v>
      </c>
      <c r="N405" t="n">
        <v>19.73</v>
      </c>
      <c r="O405" t="n">
        <v>16159.39</v>
      </c>
      <c r="P405" t="n">
        <v>107.38</v>
      </c>
      <c r="Q405" t="n">
        <v>194.63</v>
      </c>
      <c r="R405" t="n">
        <v>26.85</v>
      </c>
      <c r="S405" t="n">
        <v>17.82</v>
      </c>
      <c r="T405" t="n">
        <v>2350.15</v>
      </c>
      <c r="U405" t="n">
        <v>0.66</v>
      </c>
      <c r="V405" t="n">
        <v>0.77</v>
      </c>
      <c r="W405" t="n">
        <v>1.15</v>
      </c>
      <c r="X405" t="n">
        <v>0.14</v>
      </c>
      <c r="Y405" t="n">
        <v>0.5</v>
      </c>
      <c r="Z405" t="n">
        <v>10</v>
      </c>
    </row>
    <row r="406">
      <c r="A406" t="n">
        <v>11</v>
      </c>
      <c r="B406" t="n">
        <v>55</v>
      </c>
      <c r="C406" t="inlineStr">
        <is>
          <t xml:space="preserve">CONCLUIDO	</t>
        </is>
      </c>
      <c r="D406" t="n">
        <v>7.0943</v>
      </c>
      <c r="E406" t="n">
        <v>14.1</v>
      </c>
      <c r="F406" t="n">
        <v>11.82</v>
      </c>
      <c r="G406" t="n">
        <v>88.65000000000001</v>
      </c>
      <c r="H406" t="n">
        <v>1.63</v>
      </c>
      <c r="I406" t="n">
        <v>8</v>
      </c>
      <c r="J406" t="n">
        <v>130.45</v>
      </c>
      <c r="K406" t="n">
        <v>43.4</v>
      </c>
      <c r="L406" t="n">
        <v>12</v>
      </c>
      <c r="M406" t="n">
        <v>6</v>
      </c>
      <c r="N406" t="n">
        <v>20.05</v>
      </c>
      <c r="O406" t="n">
        <v>16323.22</v>
      </c>
      <c r="P406" t="n">
        <v>106.42</v>
      </c>
      <c r="Q406" t="n">
        <v>194.63</v>
      </c>
      <c r="R406" t="n">
        <v>26.67</v>
      </c>
      <c r="S406" t="n">
        <v>17.82</v>
      </c>
      <c r="T406" t="n">
        <v>2255.82</v>
      </c>
      <c r="U406" t="n">
        <v>0.67</v>
      </c>
      <c r="V406" t="n">
        <v>0.77</v>
      </c>
      <c r="W406" t="n">
        <v>1.15</v>
      </c>
      <c r="X406" t="n">
        <v>0.13</v>
      </c>
      <c r="Y406" t="n">
        <v>0.5</v>
      </c>
      <c r="Z406" t="n">
        <v>10</v>
      </c>
    </row>
    <row r="407">
      <c r="A407" t="n">
        <v>12</v>
      </c>
      <c r="B407" t="n">
        <v>55</v>
      </c>
      <c r="C407" t="inlineStr">
        <is>
          <t xml:space="preserve">CONCLUIDO	</t>
        </is>
      </c>
      <c r="D407" t="n">
        <v>7.1165</v>
      </c>
      <c r="E407" t="n">
        <v>14.05</v>
      </c>
      <c r="F407" t="n">
        <v>11.8</v>
      </c>
      <c r="G407" t="n">
        <v>101.15</v>
      </c>
      <c r="H407" t="n">
        <v>1.74</v>
      </c>
      <c r="I407" t="n">
        <v>7</v>
      </c>
      <c r="J407" t="n">
        <v>131.79</v>
      </c>
      <c r="K407" t="n">
        <v>43.4</v>
      </c>
      <c r="L407" t="n">
        <v>13</v>
      </c>
      <c r="M407" t="n">
        <v>5</v>
      </c>
      <c r="N407" t="n">
        <v>20.39</v>
      </c>
      <c r="O407" t="n">
        <v>16487.53</v>
      </c>
      <c r="P407" t="n">
        <v>105.6</v>
      </c>
      <c r="Q407" t="n">
        <v>194.63</v>
      </c>
      <c r="R407" t="n">
        <v>26.01</v>
      </c>
      <c r="S407" t="n">
        <v>17.82</v>
      </c>
      <c r="T407" t="n">
        <v>1934.6</v>
      </c>
      <c r="U407" t="n">
        <v>0.68</v>
      </c>
      <c r="V407" t="n">
        <v>0.77</v>
      </c>
      <c r="W407" t="n">
        <v>1.15</v>
      </c>
      <c r="X407" t="n">
        <v>0.11</v>
      </c>
      <c r="Y407" t="n">
        <v>0.5</v>
      </c>
      <c r="Z407" t="n">
        <v>10</v>
      </c>
    </row>
    <row r="408">
      <c r="A408" t="n">
        <v>13</v>
      </c>
      <c r="B408" t="n">
        <v>55</v>
      </c>
      <c r="C408" t="inlineStr">
        <is>
          <t xml:space="preserve">CONCLUIDO	</t>
        </is>
      </c>
      <c r="D408" t="n">
        <v>7.1121</v>
      </c>
      <c r="E408" t="n">
        <v>14.06</v>
      </c>
      <c r="F408" t="n">
        <v>11.81</v>
      </c>
      <c r="G408" t="n">
        <v>101.22</v>
      </c>
      <c r="H408" t="n">
        <v>1.86</v>
      </c>
      <c r="I408" t="n">
        <v>7</v>
      </c>
      <c r="J408" t="n">
        <v>133.12</v>
      </c>
      <c r="K408" t="n">
        <v>43.4</v>
      </c>
      <c r="L408" t="n">
        <v>14</v>
      </c>
      <c r="M408" t="n">
        <v>5</v>
      </c>
      <c r="N408" t="n">
        <v>20.72</v>
      </c>
      <c r="O408" t="n">
        <v>16652.31</v>
      </c>
      <c r="P408" t="n">
        <v>104.34</v>
      </c>
      <c r="Q408" t="n">
        <v>194.63</v>
      </c>
      <c r="R408" t="n">
        <v>26.22</v>
      </c>
      <c r="S408" t="n">
        <v>17.82</v>
      </c>
      <c r="T408" t="n">
        <v>2038.62</v>
      </c>
      <c r="U408" t="n">
        <v>0.68</v>
      </c>
      <c r="V408" t="n">
        <v>0.77</v>
      </c>
      <c r="W408" t="n">
        <v>1.15</v>
      </c>
      <c r="X408" t="n">
        <v>0.12</v>
      </c>
      <c r="Y408" t="n">
        <v>0.5</v>
      </c>
      <c r="Z408" t="n">
        <v>10</v>
      </c>
    </row>
    <row r="409">
      <c r="A409" t="n">
        <v>14</v>
      </c>
      <c r="B409" t="n">
        <v>55</v>
      </c>
      <c r="C409" t="inlineStr">
        <is>
          <t xml:space="preserve">CONCLUIDO	</t>
        </is>
      </c>
      <c r="D409" t="n">
        <v>7.1385</v>
      </c>
      <c r="E409" t="n">
        <v>14.01</v>
      </c>
      <c r="F409" t="n">
        <v>11.78</v>
      </c>
      <c r="G409" t="n">
        <v>117.81</v>
      </c>
      <c r="H409" t="n">
        <v>1.97</v>
      </c>
      <c r="I409" t="n">
        <v>6</v>
      </c>
      <c r="J409" t="n">
        <v>134.46</v>
      </c>
      <c r="K409" t="n">
        <v>43.4</v>
      </c>
      <c r="L409" t="n">
        <v>15</v>
      </c>
      <c r="M409" t="n">
        <v>4</v>
      </c>
      <c r="N409" t="n">
        <v>21.06</v>
      </c>
      <c r="O409" t="n">
        <v>16817.7</v>
      </c>
      <c r="P409" t="n">
        <v>102.48</v>
      </c>
      <c r="Q409" t="n">
        <v>194.63</v>
      </c>
      <c r="R409" t="n">
        <v>25.38</v>
      </c>
      <c r="S409" t="n">
        <v>17.82</v>
      </c>
      <c r="T409" t="n">
        <v>1624.24</v>
      </c>
      <c r="U409" t="n">
        <v>0.7</v>
      </c>
      <c r="V409" t="n">
        <v>0.77</v>
      </c>
      <c r="W409" t="n">
        <v>1.14</v>
      </c>
      <c r="X409" t="n">
        <v>0.09</v>
      </c>
      <c r="Y409" t="n">
        <v>0.5</v>
      </c>
      <c r="Z409" t="n">
        <v>10</v>
      </c>
    </row>
    <row r="410">
      <c r="A410" t="n">
        <v>15</v>
      </c>
      <c r="B410" t="n">
        <v>55</v>
      </c>
      <c r="C410" t="inlineStr">
        <is>
          <t xml:space="preserve">CONCLUIDO	</t>
        </is>
      </c>
      <c r="D410" t="n">
        <v>7.1403</v>
      </c>
      <c r="E410" t="n">
        <v>14</v>
      </c>
      <c r="F410" t="n">
        <v>11.78</v>
      </c>
      <c r="G410" t="n">
        <v>117.78</v>
      </c>
      <c r="H410" t="n">
        <v>2.08</v>
      </c>
      <c r="I410" t="n">
        <v>6</v>
      </c>
      <c r="J410" t="n">
        <v>135.81</v>
      </c>
      <c r="K410" t="n">
        <v>43.4</v>
      </c>
      <c r="L410" t="n">
        <v>16</v>
      </c>
      <c r="M410" t="n">
        <v>4</v>
      </c>
      <c r="N410" t="n">
        <v>21.41</v>
      </c>
      <c r="O410" t="n">
        <v>16983.46</v>
      </c>
      <c r="P410" t="n">
        <v>102.07</v>
      </c>
      <c r="Q410" t="n">
        <v>194.63</v>
      </c>
      <c r="R410" t="n">
        <v>25.17</v>
      </c>
      <c r="S410" t="n">
        <v>17.82</v>
      </c>
      <c r="T410" t="n">
        <v>1517.37</v>
      </c>
      <c r="U410" t="n">
        <v>0.71</v>
      </c>
      <c r="V410" t="n">
        <v>0.77</v>
      </c>
      <c r="W410" t="n">
        <v>1.15</v>
      </c>
      <c r="X410" t="n">
        <v>0.09</v>
      </c>
      <c r="Y410" t="n">
        <v>0.5</v>
      </c>
      <c r="Z410" t="n">
        <v>10</v>
      </c>
    </row>
    <row r="411">
      <c r="A411" t="n">
        <v>16</v>
      </c>
      <c r="B411" t="n">
        <v>55</v>
      </c>
      <c r="C411" t="inlineStr">
        <is>
          <t xml:space="preserve">CONCLUIDO	</t>
        </is>
      </c>
      <c r="D411" t="n">
        <v>7.1375</v>
      </c>
      <c r="E411" t="n">
        <v>14.01</v>
      </c>
      <c r="F411" t="n">
        <v>11.78</v>
      </c>
      <c r="G411" t="n">
        <v>117.83</v>
      </c>
      <c r="H411" t="n">
        <v>2.19</v>
      </c>
      <c r="I411" t="n">
        <v>6</v>
      </c>
      <c r="J411" t="n">
        <v>137.15</v>
      </c>
      <c r="K411" t="n">
        <v>43.4</v>
      </c>
      <c r="L411" t="n">
        <v>17</v>
      </c>
      <c r="M411" t="n">
        <v>4</v>
      </c>
      <c r="N411" t="n">
        <v>21.75</v>
      </c>
      <c r="O411" t="n">
        <v>17149.71</v>
      </c>
      <c r="P411" t="n">
        <v>100.8</v>
      </c>
      <c r="Q411" t="n">
        <v>194.63</v>
      </c>
      <c r="R411" t="n">
        <v>25.4</v>
      </c>
      <c r="S411" t="n">
        <v>17.82</v>
      </c>
      <c r="T411" t="n">
        <v>1634.58</v>
      </c>
      <c r="U411" t="n">
        <v>0.7</v>
      </c>
      <c r="V411" t="n">
        <v>0.77</v>
      </c>
      <c r="W411" t="n">
        <v>1.15</v>
      </c>
      <c r="X411" t="n">
        <v>0.1</v>
      </c>
      <c r="Y411" t="n">
        <v>0.5</v>
      </c>
      <c r="Z411" t="n">
        <v>10</v>
      </c>
    </row>
    <row r="412">
      <c r="A412" t="n">
        <v>17</v>
      </c>
      <c r="B412" t="n">
        <v>55</v>
      </c>
      <c r="C412" t="inlineStr">
        <is>
          <t xml:space="preserve">CONCLUIDO	</t>
        </is>
      </c>
      <c r="D412" t="n">
        <v>7.1572</v>
      </c>
      <c r="E412" t="n">
        <v>13.97</v>
      </c>
      <c r="F412" t="n">
        <v>11.77</v>
      </c>
      <c r="G412" t="n">
        <v>141.22</v>
      </c>
      <c r="H412" t="n">
        <v>2.3</v>
      </c>
      <c r="I412" t="n">
        <v>5</v>
      </c>
      <c r="J412" t="n">
        <v>138.51</v>
      </c>
      <c r="K412" t="n">
        <v>43.4</v>
      </c>
      <c r="L412" t="n">
        <v>18</v>
      </c>
      <c r="M412" t="n">
        <v>2</v>
      </c>
      <c r="N412" t="n">
        <v>22.11</v>
      </c>
      <c r="O412" t="n">
        <v>17316.45</v>
      </c>
      <c r="P412" t="n">
        <v>99.01000000000001</v>
      </c>
      <c r="Q412" t="n">
        <v>194.63</v>
      </c>
      <c r="R412" t="n">
        <v>24.91</v>
      </c>
      <c r="S412" t="n">
        <v>17.82</v>
      </c>
      <c r="T412" t="n">
        <v>1391.31</v>
      </c>
      <c r="U412" t="n">
        <v>0.72</v>
      </c>
      <c r="V412" t="n">
        <v>0.77</v>
      </c>
      <c r="W412" t="n">
        <v>1.15</v>
      </c>
      <c r="X412" t="n">
        <v>0.08</v>
      </c>
      <c r="Y412" t="n">
        <v>0.5</v>
      </c>
      <c r="Z412" t="n">
        <v>10</v>
      </c>
    </row>
    <row r="413">
      <c r="A413" t="n">
        <v>18</v>
      </c>
      <c r="B413" t="n">
        <v>55</v>
      </c>
      <c r="C413" t="inlineStr">
        <is>
          <t xml:space="preserve">CONCLUIDO	</t>
        </is>
      </c>
      <c r="D413" t="n">
        <v>7.1588</v>
      </c>
      <c r="E413" t="n">
        <v>13.97</v>
      </c>
      <c r="F413" t="n">
        <v>11.77</v>
      </c>
      <c r="G413" t="n">
        <v>141.18</v>
      </c>
      <c r="H413" t="n">
        <v>2.4</v>
      </c>
      <c r="I413" t="n">
        <v>5</v>
      </c>
      <c r="J413" t="n">
        <v>139.86</v>
      </c>
      <c r="K413" t="n">
        <v>43.4</v>
      </c>
      <c r="L413" t="n">
        <v>19</v>
      </c>
      <c r="M413" t="n">
        <v>2</v>
      </c>
      <c r="N413" t="n">
        <v>22.46</v>
      </c>
      <c r="O413" t="n">
        <v>17483.7</v>
      </c>
      <c r="P413" t="n">
        <v>99.75</v>
      </c>
      <c r="Q413" t="n">
        <v>194.63</v>
      </c>
      <c r="R413" t="n">
        <v>24.84</v>
      </c>
      <c r="S413" t="n">
        <v>17.82</v>
      </c>
      <c r="T413" t="n">
        <v>1357.73</v>
      </c>
      <c r="U413" t="n">
        <v>0.72</v>
      </c>
      <c r="V413" t="n">
        <v>0.77</v>
      </c>
      <c r="W413" t="n">
        <v>1.14</v>
      </c>
      <c r="X413" t="n">
        <v>0.08</v>
      </c>
      <c r="Y413" t="n">
        <v>0.5</v>
      </c>
      <c r="Z413" t="n">
        <v>10</v>
      </c>
    </row>
    <row r="414">
      <c r="A414" t="n">
        <v>19</v>
      </c>
      <c r="B414" t="n">
        <v>55</v>
      </c>
      <c r="C414" t="inlineStr">
        <is>
          <t xml:space="preserve">CONCLUIDO	</t>
        </is>
      </c>
      <c r="D414" t="n">
        <v>7.1565</v>
      </c>
      <c r="E414" t="n">
        <v>13.97</v>
      </c>
      <c r="F414" t="n">
        <v>11.77</v>
      </c>
      <c r="G414" t="n">
        <v>141.24</v>
      </c>
      <c r="H414" t="n">
        <v>2.5</v>
      </c>
      <c r="I414" t="n">
        <v>5</v>
      </c>
      <c r="J414" t="n">
        <v>141.22</v>
      </c>
      <c r="K414" t="n">
        <v>43.4</v>
      </c>
      <c r="L414" t="n">
        <v>20</v>
      </c>
      <c r="M414" t="n">
        <v>1</v>
      </c>
      <c r="N414" t="n">
        <v>22.82</v>
      </c>
      <c r="O414" t="n">
        <v>17651.44</v>
      </c>
      <c r="P414" t="n">
        <v>99.91</v>
      </c>
      <c r="Q414" t="n">
        <v>194.63</v>
      </c>
      <c r="R414" t="n">
        <v>24.9</v>
      </c>
      <c r="S414" t="n">
        <v>17.82</v>
      </c>
      <c r="T414" t="n">
        <v>1387.34</v>
      </c>
      <c r="U414" t="n">
        <v>0.72</v>
      </c>
      <c r="V414" t="n">
        <v>0.77</v>
      </c>
      <c r="W414" t="n">
        <v>1.15</v>
      </c>
      <c r="X414" t="n">
        <v>0.08</v>
      </c>
      <c r="Y414" t="n">
        <v>0.5</v>
      </c>
      <c r="Z414" t="n">
        <v>10</v>
      </c>
    </row>
    <row r="415">
      <c r="A415" t="n">
        <v>20</v>
      </c>
      <c r="B415" t="n">
        <v>55</v>
      </c>
      <c r="C415" t="inlineStr">
        <is>
          <t xml:space="preserve">CONCLUIDO	</t>
        </is>
      </c>
      <c r="D415" t="n">
        <v>7.1539</v>
      </c>
      <c r="E415" t="n">
        <v>13.98</v>
      </c>
      <c r="F415" t="n">
        <v>11.77</v>
      </c>
      <c r="G415" t="n">
        <v>141.3</v>
      </c>
      <c r="H415" t="n">
        <v>2.61</v>
      </c>
      <c r="I415" t="n">
        <v>5</v>
      </c>
      <c r="J415" t="n">
        <v>142.59</v>
      </c>
      <c r="K415" t="n">
        <v>43.4</v>
      </c>
      <c r="L415" t="n">
        <v>21</v>
      </c>
      <c r="M415" t="n">
        <v>0</v>
      </c>
      <c r="N415" t="n">
        <v>23.19</v>
      </c>
      <c r="O415" t="n">
        <v>17819.69</v>
      </c>
      <c r="P415" t="n">
        <v>100.79</v>
      </c>
      <c r="Q415" t="n">
        <v>194.63</v>
      </c>
      <c r="R415" t="n">
        <v>24.94</v>
      </c>
      <c r="S415" t="n">
        <v>17.82</v>
      </c>
      <c r="T415" t="n">
        <v>1407.46</v>
      </c>
      <c r="U415" t="n">
        <v>0.71</v>
      </c>
      <c r="V415" t="n">
        <v>0.77</v>
      </c>
      <c r="W415" t="n">
        <v>1.15</v>
      </c>
      <c r="X415" t="n">
        <v>0.09</v>
      </c>
      <c r="Y415" t="n">
        <v>0.5</v>
      </c>
      <c r="Z41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INDEX(resultados!$A$2:$ZZ$415, 1, MATCH($B$1, resultados!$A$1:$ZZ$1, 0))</f>
        <v/>
      </c>
      <c r="B7">
        <f>INDEX(resultados!$A$2:$ZZ$415, 1, MATCH($B$2, resultados!$A$1:$ZZ$1, 0))</f>
        <v/>
      </c>
      <c r="C7">
        <f>INDEX(resultados!$A$2:$ZZ$415, 1, MATCH($B$3, resultados!$A$1:$ZZ$1, 0))</f>
        <v/>
      </c>
    </row>
    <row r="8">
      <c r="A8">
        <f>INDEX(resultados!$A$2:$ZZ$415, 2, MATCH($B$1, resultados!$A$1:$ZZ$1, 0))</f>
        <v/>
      </c>
      <c r="B8">
        <f>INDEX(resultados!$A$2:$ZZ$415, 2, MATCH($B$2, resultados!$A$1:$ZZ$1, 0))</f>
        <v/>
      </c>
      <c r="C8">
        <f>INDEX(resultados!$A$2:$ZZ$415, 2, MATCH($B$3, resultados!$A$1:$ZZ$1, 0))</f>
        <v/>
      </c>
    </row>
    <row r="9">
      <c r="A9">
        <f>INDEX(resultados!$A$2:$ZZ$415, 3, MATCH($B$1, resultados!$A$1:$ZZ$1, 0))</f>
        <v/>
      </c>
      <c r="B9">
        <f>INDEX(resultados!$A$2:$ZZ$415, 3, MATCH($B$2, resultados!$A$1:$ZZ$1, 0))</f>
        <v/>
      </c>
      <c r="C9">
        <f>INDEX(resultados!$A$2:$ZZ$415, 3, MATCH($B$3, resultados!$A$1:$ZZ$1, 0))</f>
        <v/>
      </c>
    </row>
    <row r="10">
      <c r="A10">
        <f>INDEX(resultados!$A$2:$ZZ$415, 4, MATCH($B$1, resultados!$A$1:$ZZ$1, 0))</f>
        <v/>
      </c>
      <c r="B10">
        <f>INDEX(resultados!$A$2:$ZZ$415, 4, MATCH($B$2, resultados!$A$1:$ZZ$1, 0))</f>
        <v/>
      </c>
      <c r="C10">
        <f>INDEX(resultados!$A$2:$ZZ$415, 4, MATCH($B$3, resultados!$A$1:$ZZ$1, 0))</f>
        <v/>
      </c>
    </row>
    <row r="11">
      <c r="A11">
        <f>INDEX(resultados!$A$2:$ZZ$415, 5, MATCH($B$1, resultados!$A$1:$ZZ$1, 0))</f>
        <v/>
      </c>
      <c r="B11">
        <f>INDEX(resultados!$A$2:$ZZ$415, 5, MATCH($B$2, resultados!$A$1:$ZZ$1, 0))</f>
        <v/>
      </c>
      <c r="C11">
        <f>INDEX(resultados!$A$2:$ZZ$415, 5, MATCH($B$3, resultados!$A$1:$ZZ$1, 0))</f>
        <v/>
      </c>
    </row>
    <row r="12">
      <c r="A12">
        <f>INDEX(resultados!$A$2:$ZZ$415, 6, MATCH($B$1, resultados!$A$1:$ZZ$1, 0))</f>
        <v/>
      </c>
      <c r="B12">
        <f>INDEX(resultados!$A$2:$ZZ$415, 6, MATCH($B$2, resultados!$A$1:$ZZ$1, 0))</f>
        <v/>
      </c>
      <c r="C12">
        <f>INDEX(resultados!$A$2:$ZZ$415, 6, MATCH($B$3, resultados!$A$1:$ZZ$1, 0))</f>
        <v/>
      </c>
    </row>
    <row r="13">
      <c r="A13">
        <f>INDEX(resultados!$A$2:$ZZ$415, 7, MATCH($B$1, resultados!$A$1:$ZZ$1, 0))</f>
        <v/>
      </c>
      <c r="B13">
        <f>INDEX(resultados!$A$2:$ZZ$415, 7, MATCH($B$2, resultados!$A$1:$ZZ$1, 0))</f>
        <v/>
      </c>
      <c r="C13">
        <f>INDEX(resultados!$A$2:$ZZ$415, 7, MATCH($B$3, resultados!$A$1:$ZZ$1, 0))</f>
        <v/>
      </c>
    </row>
    <row r="14">
      <c r="A14">
        <f>INDEX(resultados!$A$2:$ZZ$415, 8, MATCH($B$1, resultados!$A$1:$ZZ$1, 0))</f>
        <v/>
      </c>
      <c r="B14">
        <f>INDEX(resultados!$A$2:$ZZ$415, 8, MATCH($B$2, resultados!$A$1:$ZZ$1, 0))</f>
        <v/>
      </c>
      <c r="C14">
        <f>INDEX(resultados!$A$2:$ZZ$415, 8, MATCH($B$3, resultados!$A$1:$ZZ$1, 0))</f>
        <v/>
      </c>
    </row>
    <row r="15">
      <c r="A15">
        <f>INDEX(resultados!$A$2:$ZZ$415, 9, MATCH($B$1, resultados!$A$1:$ZZ$1, 0))</f>
        <v/>
      </c>
      <c r="B15">
        <f>INDEX(resultados!$A$2:$ZZ$415, 9, MATCH($B$2, resultados!$A$1:$ZZ$1, 0))</f>
        <v/>
      </c>
      <c r="C15">
        <f>INDEX(resultados!$A$2:$ZZ$415, 9, MATCH($B$3, resultados!$A$1:$ZZ$1, 0))</f>
        <v/>
      </c>
    </row>
    <row r="16">
      <c r="A16">
        <f>INDEX(resultados!$A$2:$ZZ$415, 10, MATCH($B$1, resultados!$A$1:$ZZ$1, 0))</f>
        <v/>
      </c>
      <c r="B16">
        <f>INDEX(resultados!$A$2:$ZZ$415, 10, MATCH($B$2, resultados!$A$1:$ZZ$1, 0))</f>
        <v/>
      </c>
      <c r="C16">
        <f>INDEX(resultados!$A$2:$ZZ$415, 10, MATCH($B$3, resultados!$A$1:$ZZ$1, 0))</f>
        <v/>
      </c>
    </row>
    <row r="17">
      <c r="A17">
        <f>INDEX(resultados!$A$2:$ZZ$415, 11, MATCH($B$1, resultados!$A$1:$ZZ$1, 0))</f>
        <v/>
      </c>
      <c r="B17">
        <f>INDEX(resultados!$A$2:$ZZ$415, 11, MATCH($B$2, resultados!$A$1:$ZZ$1, 0))</f>
        <v/>
      </c>
      <c r="C17">
        <f>INDEX(resultados!$A$2:$ZZ$415, 11, MATCH($B$3, resultados!$A$1:$ZZ$1, 0))</f>
        <v/>
      </c>
    </row>
    <row r="18">
      <c r="A18">
        <f>INDEX(resultados!$A$2:$ZZ$415, 12, MATCH($B$1, resultados!$A$1:$ZZ$1, 0))</f>
        <v/>
      </c>
      <c r="B18">
        <f>INDEX(resultados!$A$2:$ZZ$415, 12, MATCH($B$2, resultados!$A$1:$ZZ$1, 0))</f>
        <v/>
      </c>
      <c r="C18">
        <f>INDEX(resultados!$A$2:$ZZ$415, 12, MATCH($B$3, resultados!$A$1:$ZZ$1, 0))</f>
        <v/>
      </c>
    </row>
    <row r="19">
      <c r="A19">
        <f>INDEX(resultados!$A$2:$ZZ$415, 13, MATCH($B$1, resultados!$A$1:$ZZ$1, 0))</f>
        <v/>
      </c>
      <c r="B19">
        <f>INDEX(resultados!$A$2:$ZZ$415, 13, MATCH($B$2, resultados!$A$1:$ZZ$1, 0))</f>
        <v/>
      </c>
      <c r="C19">
        <f>INDEX(resultados!$A$2:$ZZ$415, 13, MATCH($B$3, resultados!$A$1:$ZZ$1, 0))</f>
        <v/>
      </c>
    </row>
    <row r="20">
      <c r="A20">
        <f>INDEX(resultados!$A$2:$ZZ$415, 14, MATCH($B$1, resultados!$A$1:$ZZ$1, 0))</f>
        <v/>
      </c>
      <c r="B20">
        <f>INDEX(resultados!$A$2:$ZZ$415, 14, MATCH($B$2, resultados!$A$1:$ZZ$1, 0))</f>
        <v/>
      </c>
      <c r="C20">
        <f>INDEX(resultados!$A$2:$ZZ$415, 14, MATCH($B$3, resultados!$A$1:$ZZ$1, 0))</f>
        <v/>
      </c>
    </row>
    <row r="21">
      <c r="A21">
        <f>INDEX(resultados!$A$2:$ZZ$415, 15, MATCH($B$1, resultados!$A$1:$ZZ$1, 0))</f>
        <v/>
      </c>
      <c r="B21">
        <f>INDEX(resultados!$A$2:$ZZ$415, 15, MATCH($B$2, resultados!$A$1:$ZZ$1, 0))</f>
        <v/>
      </c>
      <c r="C21">
        <f>INDEX(resultados!$A$2:$ZZ$415, 15, MATCH($B$3, resultados!$A$1:$ZZ$1, 0))</f>
        <v/>
      </c>
    </row>
    <row r="22">
      <c r="A22">
        <f>INDEX(resultados!$A$2:$ZZ$415, 16, MATCH($B$1, resultados!$A$1:$ZZ$1, 0))</f>
        <v/>
      </c>
      <c r="B22">
        <f>INDEX(resultados!$A$2:$ZZ$415, 16, MATCH($B$2, resultados!$A$1:$ZZ$1, 0))</f>
        <v/>
      </c>
      <c r="C22">
        <f>INDEX(resultados!$A$2:$ZZ$415, 16, MATCH($B$3, resultados!$A$1:$ZZ$1, 0))</f>
        <v/>
      </c>
    </row>
    <row r="23">
      <c r="A23">
        <f>INDEX(resultados!$A$2:$ZZ$415, 17, MATCH($B$1, resultados!$A$1:$ZZ$1, 0))</f>
        <v/>
      </c>
      <c r="B23">
        <f>INDEX(resultados!$A$2:$ZZ$415, 17, MATCH($B$2, resultados!$A$1:$ZZ$1, 0))</f>
        <v/>
      </c>
      <c r="C23">
        <f>INDEX(resultados!$A$2:$ZZ$415, 17, MATCH($B$3, resultados!$A$1:$ZZ$1, 0))</f>
        <v/>
      </c>
    </row>
    <row r="24">
      <c r="A24">
        <f>INDEX(resultados!$A$2:$ZZ$415, 18, MATCH($B$1, resultados!$A$1:$ZZ$1, 0))</f>
        <v/>
      </c>
      <c r="B24">
        <f>INDEX(resultados!$A$2:$ZZ$415, 18, MATCH($B$2, resultados!$A$1:$ZZ$1, 0))</f>
        <v/>
      </c>
      <c r="C24">
        <f>INDEX(resultados!$A$2:$ZZ$415, 18, MATCH($B$3, resultados!$A$1:$ZZ$1, 0))</f>
        <v/>
      </c>
    </row>
    <row r="25">
      <c r="A25">
        <f>INDEX(resultados!$A$2:$ZZ$415, 19, MATCH($B$1, resultados!$A$1:$ZZ$1, 0))</f>
        <v/>
      </c>
      <c r="B25">
        <f>INDEX(resultados!$A$2:$ZZ$415, 19, MATCH($B$2, resultados!$A$1:$ZZ$1, 0))</f>
        <v/>
      </c>
      <c r="C25">
        <f>INDEX(resultados!$A$2:$ZZ$415, 19, MATCH($B$3, resultados!$A$1:$ZZ$1, 0))</f>
        <v/>
      </c>
    </row>
    <row r="26">
      <c r="A26">
        <f>INDEX(resultados!$A$2:$ZZ$415, 20, MATCH($B$1, resultados!$A$1:$ZZ$1, 0))</f>
        <v/>
      </c>
      <c r="B26">
        <f>INDEX(resultados!$A$2:$ZZ$415, 20, MATCH($B$2, resultados!$A$1:$ZZ$1, 0))</f>
        <v/>
      </c>
      <c r="C26">
        <f>INDEX(resultados!$A$2:$ZZ$415, 20, MATCH($B$3, resultados!$A$1:$ZZ$1, 0))</f>
        <v/>
      </c>
    </row>
    <row r="27">
      <c r="A27">
        <f>INDEX(resultados!$A$2:$ZZ$415, 21, MATCH($B$1, resultados!$A$1:$ZZ$1, 0))</f>
        <v/>
      </c>
      <c r="B27">
        <f>INDEX(resultados!$A$2:$ZZ$415, 21, MATCH($B$2, resultados!$A$1:$ZZ$1, 0))</f>
        <v/>
      </c>
      <c r="C27">
        <f>INDEX(resultados!$A$2:$ZZ$415, 21, MATCH($B$3, resultados!$A$1:$ZZ$1, 0))</f>
        <v/>
      </c>
    </row>
    <row r="28">
      <c r="A28">
        <f>INDEX(resultados!$A$2:$ZZ$415, 22, MATCH($B$1, resultados!$A$1:$ZZ$1, 0))</f>
        <v/>
      </c>
      <c r="B28">
        <f>INDEX(resultados!$A$2:$ZZ$415, 22, MATCH($B$2, resultados!$A$1:$ZZ$1, 0))</f>
        <v/>
      </c>
      <c r="C28">
        <f>INDEX(resultados!$A$2:$ZZ$415, 22, MATCH($B$3, resultados!$A$1:$ZZ$1, 0))</f>
        <v/>
      </c>
    </row>
    <row r="29">
      <c r="A29">
        <f>INDEX(resultados!$A$2:$ZZ$415, 23, MATCH($B$1, resultados!$A$1:$ZZ$1, 0))</f>
        <v/>
      </c>
      <c r="B29">
        <f>INDEX(resultados!$A$2:$ZZ$415, 23, MATCH($B$2, resultados!$A$1:$ZZ$1, 0))</f>
        <v/>
      </c>
      <c r="C29">
        <f>INDEX(resultados!$A$2:$ZZ$415, 23, MATCH($B$3, resultados!$A$1:$ZZ$1, 0))</f>
        <v/>
      </c>
    </row>
    <row r="30">
      <c r="A30">
        <f>INDEX(resultados!$A$2:$ZZ$415, 24, MATCH($B$1, resultados!$A$1:$ZZ$1, 0))</f>
        <v/>
      </c>
      <c r="B30">
        <f>INDEX(resultados!$A$2:$ZZ$415, 24, MATCH($B$2, resultados!$A$1:$ZZ$1, 0))</f>
        <v/>
      </c>
      <c r="C30">
        <f>INDEX(resultados!$A$2:$ZZ$415, 24, MATCH($B$3, resultados!$A$1:$ZZ$1, 0))</f>
        <v/>
      </c>
    </row>
    <row r="31">
      <c r="A31">
        <f>INDEX(resultados!$A$2:$ZZ$415, 25, MATCH($B$1, resultados!$A$1:$ZZ$1, 0))</f>
        <v/>
      </c>
      <c r="B31">
        <f>INDEX(resultados!$A$2:$ZZ$415, 25, MATCH($B$2, resultados!$A$1:$ZZ$1, 0))</f>
        <v/>
      </c>
      <c r="C31">
        <f>INDEX(resultados!$A$2:$ZZ$415, 25, MATCH($B$3, resultados!$A$1:$ZZ$1, 0))</f>
        <v/>
      </c>
    </row>
    <row r="32">
      <c r="A32">
        <f>INDEX(resultados!$A$2:$ZZ$415, 26, MATCH($B$1, resultados!$A$1:$ZZ$1, 0))</f>
        <v/>
      </c>
      <c r="B32">
        <f>INDEX(resultados!$A$2:$ZZ$415, 26, MATCH($B$2, resultados!$A$1:$ZZ$1, 0))</f>
        <v/>
      </c>
      <c r="C32">
        <f>INDEX(resultados!$A$2:$ZZ$415, 26, MATCH($B$3, resultados!$A$1:$ZZ$1, 0))</f>
        <v/>
      </c>
    </row>
    <row r="33">
      <c r="A33">
        <f>INDEX(resultados!$A$2:$ZZ$415, 27, MATCH($B$1, resultados!$A$1:$ZZ$1, 0))</f>
        <v/>
      </c>
      <c r="B33">
        <f>INDEX(resultados!$A$2:$ZZ$415, 27, MATCH($B$2, resultados!$A$1:$ZZ$1, 0))</f>
        <v/>
      </c>
      <c r="C33">
        <f>INDEX(resultados!$A$2:$ZZ$415, 27, MATCH($B$3, resultados!$A$1:$ZZ$1, 0))</f>
        <v/>
      </c>
    </row>
    <row r="34">
      <c r="A34">
        <f>INDEX(resultados!$A$2:$ZZ$415, 28, MATCH($B$1, resultados!$A$1:$ZZ$1, 0))</f>
        <v/>
      </c>
      <c r="B34">
        <f>INDEX(resultados!$A$2:$ZZ$415, 28, MATCH($B$2, resultados!$A$1:$ZZ$1, 0))</f>
        <v/>
      </c>
      <c r="C34">
        <f>INDEX(resultados!$A$2:$ZZ$415, 28, MATCH($B$3, resultados!$A$1:$ZZ$1, 0))</f>
        <v/>
      </c>
    </row>
    <row r="35">
      <c r="A35">
        <f>INDEX(resultados!$A$2:$ZZ$415, 29, MATCH($B$1, resultados!$A$1:$ZZ$1, 0))</f>
        <v/>
      </c>
      <c r="B35">
        <f>INDEX(resultados!$A$2:$ZZ$415, 29, MATCH($B$2, resultados!$A$1:$ZZ$1, 0))</f>
        <v/>
      </c>
      <c r="C35">
        <f>INDEX(resultados!$A$2:$ZZ$415, 29, MATCH($B$3, resultados!$A$1:$ZZ$1, 0))</f>
        <v/>
      </c>
    </row>
    <row r="36">
      <c r="A36">
        <f>INDEX(resultados!$A$2:$ZZ$415, 30, MATCH($B$1, resultados!$A$1:$ZZ$1, 0))</f>
        <v/>
      </c>
      <c r="B36">
        <f>INDEX(resultados!$A$2:$ZZ$415, 30, MATCH($B$2, resultados!$A$1:$ZZ$1, 0))</f>
        <v/>
      </c>
      <c r="C36">
        <f>INDEX(resultados!$A$2:$ZZ$415, 30, MATCH($B$3, resultados!$A$1:$ZZ$1, 0))</f>
        <v/>
      </c>
    </row>
    <row r="37">
      <c r="A37">
        <f>INDEX(resultados!$A$2:$ZZ$415, 31, MATCH($B$1, resultados!$A$1:$ZZ$1, 0))</f>
        <v/>
      </c>
      <c r="B37">
        <f>INDEX(resultados!$A$2:$ZZ$415, 31, MATCH($B$2, resultados!$A$1:$ZZ$1, 0))</f>
        <v/>
      </c>
      <c r="C37">
        <f>INDEX(resultados!$A$2:$ZZ$415, 31, MATCH($B$3, resultados!$A$1:$ZZ$1, 0))</f>
        <v/>
      </c>
    </row>
    <row r="38">
      <c r="A38">
        <f>INDEX(resultados!$A$2:$ZZ$415, 32, MATCH($B$1, resultados!$A$1:$ZZ$1, 0))</f>
        <v/>
      </c>
      <c r="B38">
        <f>INDEX(resultados!$A$2:$ZZ$415, 32, MATCH($B$2, resultados!$A$1:$ZZ$1, 0))</f>
        <v/>
      </c>
      <c r="C38">
        <f>INDEX(resultados!$A$2:$ZZ$415, 32, MATCH($B$3, resultados!$A$1:$ZZ$1, 0))</f>
        <v/>
      </c>
    </row>
    <row r="39">
      <c r="A39">
        <f>INDEX(resultados!$A$2:$ZZ$415, 33, MATCH($B$1, resultados!$A$1:$ZZ$1, 0))</f>
        <v/>
      </c>
      <c r="B39">
        <f>INDEX(resultados!$A$2:$ZZ$415, 33, MATCH($B$2, resultados!$A$1:$ZZ$1, 0))</f>
        <v/>
      </c>
      <c r="C39">
        <f>INDEX(resultados!$A$2:$ZZ$415, 33, MATCH($B$3, resultados!$A$1:$ZZ$1, 0))</f>
        <v/>
      </c>
    </row>
    <row r="40">
      <c r="A40">
        <f>INDEX(resultados!$A$2:$ZZ$415, 34, MATCH($B$1, resultados!$A$1:$ZZ$1, 0))</f>
        <v/>
      </c>
      <c r="B40">
        <f>INDEX(resultados!$A$2:$ZZ$415, 34, MATCH($B$2, resultados!$A$1:$ZZ$1, 0))</f>
        <v/>
      </c>
      <c r="C40">
        <f>INDEX(resultados!$A$2:$ZZ$415, 34, MATCH($B$3, resultados!$A$1:$ZZ$1, 0))</f>
        <v/>
      </c>
    </row>
    <row r="41">
      <c r="A41">
        <f>INDEX(resultados!$A$2:$ZZ$415, 35, MATCH($B$1, resultados!$A$1:$ZZ$1, 0))</f>
        <v/>
      </c>
      <c r="B41">
        <f>INDEX(resultados!$A$2:$ZZ$415, 35, MATCH($B$2, resultados!$A$1:$ZZ$1, 0))</f>
        <v/>
      </c>
      <c r="C41">
        <f>INDEX(resultados!$A$2:$ZZ$415, 35, MATCH($B$3, resultados!$A$1:$ZZ$1, 0))</f>
        <v/>
      </c>
    </row>
    <row r="42">
      <c r="A42">
        <f>INDEX(resultados!$A$2:$ZZ$415, 36, MATCH($B$1, resultados!$A$1:$ZZ$1, 0))</f>
        <v/>
      </c>
      <c r="B42">
        <f>INDEX(resultados!$A$2:$ZZ$415, 36, MATCH($B$2, resultados!$A$1:$ZZ$1, 0))</f>
        <v/>
      </c>
      <c r="C42">
        <f>INDEX(resultados!$A$2:$ZZ$415, 36, MATCH($B$3, resultados!$A$1:$ZZ$1, 0))</f>
        <v/>
      </c>
    </row>
    <row r="43">
      <c r="A43">
        <f>INDEX(resultados!$A$2:$ZZ$415, 37, MATCH($B$1, resultados!$A$1:$ZZ$1, 0))</f>
        <v/>
      </c>
      <c r="B43">
        <f>INDEX(resultados!$A$2:$ZZ$415, 37, MATCH($B$2, resultados!$A$1:$ZZ$1, 0))</f>
        <v/>
      </c>
      <c r="C43">
        <f>INDEX(resultados!$A$2:$ZZ$415, 37, MATCH($B$3, resultados!$A$1:$ZZ$1, 0))</f>
        <v/>
      </c>
    </row>
    <row r="44">
      <c r="A44">
        <f>INDEX(resultados!$A$2:$ZZ$415, 38, MATCH($B$1, resultados!$A$1:$ZZ$1, 0))</f>
        <v/>
      </c>
      <c r="B44">
        <f>INDEX(resultados!$A$2:$ZZ$415, 38, MATCH($B$2, resultados!$A$1:$ZZ$1, 0))</f>
        <v/>
      </c>
      <c r="C44">
        <f>INDEX(resultados!$A$2:$ZZ$415, 38, MATCH($B$3, resultados!$A$1:$ZZ$1, 0))</f>
        <v/>
      </c>
    </row>
    <row r="45">
      <c r="A45">
        <f>INDEX(resultados!$A$2:$ZZ$415, 39, MATCH($B$1, resultados!$A$1:$ZZ$1, 0))</f>
        <v/>
      </c>
      <c r="B45">
        <f>INDEX(resultados!$A$2:$ZZ$415, 39, MATCH($B$2, resultados!$A$1:$ZZ$1, 0))</f>
        <v/>
      </c>
      <c r="C45">
        <f>INDEX(resultados!$A$2:$ZZ$415, 39, MATCH($B$3, resultados!$A$1:$ZZ$1, 0))</f>
        <v/>
      </c>
    </row>
    <row r="46">
      <c r="A46">
        <f>INDEX(resultados!$A$2:$ZZ$415, 40, MATCH($B$1, resultados!$A$1:$ZZ$1, 0))</f>
        <v/>
      </c>
      <c r="B46">
        <f>INDEX(resultados!$A$2:$ZZ$415, 40, MATCH($B$2, resultados!$A$1:$ZZ$1, 0))</f>
        <v/>
      </c>
      <c r="C46">
        <f>INDEX(resultados!$A$2:$ZZ$415, 40, MATCH($B$3, resultados!$A$1:$ZZ$1, 0))</f>
        <v/>
      </c>
    </row>
    <row r="47">
      <c r="A47">
        <f>INDEX(resultados!$A$2:$ZZ$415, 41, MATCH($B$1, resultados!$A$1:$ZZ$1, 0))</f>
        <v/>
      </c>
      <c r="B47">
        <f>INDEX(resultados!$A$2:$ZZ$415, 41, MATCH($B$2, resultados!$A$1:$ZZ$1, 0))</f>
        <v/>
      </c>
      <c r="C47">
        <f>INDEX(resultados!$A$2:$ZZ$415, 41, MATCH($B$3, resultados!$A$1:$ZZ$1, 0))</f>
        <v/>
      </c>
    </row>
    <row r="48">
      <c r="A48">
        <f>INDEX(resultados!$A$2:$ZZ$415, 42, MATCH($B$1, resultados!$A$1:$ZZ$1, 0))</f>
        <v/>
      </c>
      <c r="B48">
        <f>INDEX(resultados!$A$2:$ZZ$415, 42, MATCH($B$2, resultados!$A$1:$ZZ$1, 0))</f>
        <v/>
      </c>
      <c r="C48">
        <f>INDEX(resultados!$A$2:$ZZ$415, 42, MATCH($B$3, resultados!$A$1:$ZZ$1, 0))</f>
        <v/>
      </c>
    </row>
    <row r="49">
      <c r="A49">
        <f>INDEX(resultados!$A$2:$ZZ$415, 43, MATCH($B$1, resultados!$A$1:$ZZ$1, 0))</f>
        <v/>
      </c>
      <c r="B49">
        <f>INDEX(resultados!$A$2:$ZZ$415, 43, MATCH($B$2, resultados!$A$1:$ZZ$1, 0))</f>
        <v/>
      </c>
      <c r="C49">
        <f>INDEX(resultados!$A$2:$ZZ$415, 43, MATCH($B$3, resultados!$A$1:$ZZ$1, 0))</f>
        <v/>
      </c>
    </row>
    <row r="50">
      <c r="A50">
        <f>INDEX(resultados!$A$2:$ZZ$415, 44, MATCH($B$1, resultados!$A$1:$ZZ$1, 0))</f>
        <v/>
      </c>
      <c r="B50">
        <f>INDEX(resultados!$A$2:$ZZ$415, 44, MATCH($B$2, resultados!$A$1:$ZZ$1, 0))</f>
        <v/>
      </c>
      <c r="C50">
        <f>INDEX(resultados!$A$2:$ZZ$415, 44, MATCH($B$3, resultados!$A$1:$ZZ$1, 0))</f>
        <v/>
      </c>
    </row>
    <row r="51">
      <c r="A51">
        <f>INDEX(resultados!$A$2:$ZZ$415, 45, MATCH($B$1, resultados!$A$1:$ZZ$1, 0))</f>
        <v/>
      </c>
      <c r="B51">
        <f>INDEX(resultados!$A$2:$ZZ$415, 45, MATCH($B$2, resultados!$A$1:$ZZ$1, 0))</f>
        <v/>
      </c>
      <c r="C51">
        <f>INDEX(resultados!$A$2:$ZZ$415, 45, MATCH($B$3, resultados!$A$1:$ZZ$1, 0))</f>
        <v/>
      </c>
    </row>
    <row r="52">
      <c r="A52">
        <f>INDEX(resultados!$A$2:$ZZ$415, 46, MATCH($B$1, resultados!$A$1:$ZZ$1, 0))</f>
        <v/>
      </c>
      <c r="B52">
        <f>INDEX(resultados!$A$2:$ZZ$415, 46, MATCH($B$2, resultados!$A$1:$ZZ$1, 0))</f>
        <v/>
      </c>
      <c r="C52">
        <f>INDEX(resultados!$A$2:$ZZ$415, 46, MATCH($B$3, resultados!$A$1:$ZZ$1, 0))</f>
        <v/>
      </c>
    </row>
    <row r="53">
      <c r="A53">
        <f>INDEX(resultados!$A$2:$ZZ$415, 47, MATCH($B$1, resultados!$A$1:$ZZ$1, 0))</f>
        <v/>
      </c>
      <c r="B53">
        <f>INDEX(resultados!$A$2:$ZZ$415, 47, MATCH($B$2, resultados!$A$1:$ZZ$1, 0))</f>
        <v/>
      </c>
      <c r="C53">
        <f>INDEX(resultados!$A$2:$ZZ$415, 47, MATCH($B$3, resultados!$A$1:$ZZ$1, 0))</f>
        <v/>
      </c>
    </row>
    <row r="54">
      <c r="A54">
        <f>INDEX(resultados!$A$2:$ZZ$415, 48, MATCH($B$1, resultados!$A$1:$ZZ$1, 0))</f>
        <v/>
      </c>
      <c r="B54">
        <f>INDEX(resultados!$A$2:$ZZ$415, 48, MATCH($B$2, resultados!$A$1:$ZZ$1, 0))</f>
        <v/>
      </c>
      <c r="C54">
        <f>INDEX(resultados!$A$2:$ZZ$415, 48, MATCH($B$3, resultados!$A$1:$ZZ$1, 0))</f>
        <v/>
      </c>
    </row>
    <row r="55">
      <c r="A55">
        <f>INDEX(resultados!$A$2:$ZZ$415, 49, MATCH($B$1, resultados!$A$1:$ZZ$1, 0))</f>
        <v/>
      </c>
      <c r="B55">
        <f>INDEX(resultados!$A$2:$ZZ$415, 49, MATCH($B$2, resultados!$A$1:$ZZ$1, 0))</f>
        <v/>
      </c>
      <c r="C55">
        <f>INDEX(resultados!$A$2:$ZZ$415, 49, MATCH($B$3, resultados!$A$1:$ZZ$1, 0))</f>
        <v/>
      </c>
    </row>
    <row r="56">
      <c r="A56">
        <f>INDEX(resultados!$A$2:$ZZ$415, 50, MATCH($B$1, resultados!$A$1:$ZZ$1, 0))</f>
        <v/>
      </c>
      <c r="B56">
        <f>INDEX(resultados!$A$2:$ZZ$415, 50, MATCH($B$2, resultados!$A$1:$ZZ$1, 0))</f>
        <v/>
      </c>
      <c r="C56">
        <f>INDEX(resultados!$A$2:$ZZ$415, 50, MATCH($B$3, resultados!$A$1:$ZZ$1, 0))</f>
        <v/>
      </c>
    </row>
    <row r="57">
      <c r="A57">
        <f>INDEX(resultados!$A$2:$ZZ$415, 51, MATCH($B$1, resultados!$A$1:$ZZ$1, 0))</f>
        <v/>
      </c>
      <c r="B57">
        <f>INDEX(resultados!$A$2:$ZZ$415, 51, MATCH($B$2, resultados!$A$1:$ZZ$1, 0))</f>
        <v/>
      </c>
      <c r="C57">
        <f>INDEX(resultados!$A$2:$ZZ$415, 51, MATCH($B$3, resultados!$A$1:$ZZ$1, 0))</f>
        <v/>
      </c>
    </row>
    <row r="58">
      <c r="A58">
        <f>INDEX(resultados!$A$2:$ZZ$415, 52, MATCH($B$1, resultados!$A$1:$ZZ$1, 0))</f>
        <v/>
      </c>
      <c r="B58">
        <f>INDEX(resultados!$A$2:$ZZ$415, 52, MATCH($B$2, resultados!$A$1:$ZZ$1, 0))</f>
        <v/>
      </c>
      <c r="C58">
        <f>INDEX(resultados!$A$2:$ZZ$415, 52, MATCH($B$3, resultados!$A$1:$ZZ$1, 0))</f>
        <v/>
      </c>
    </row>
    <row r="59">
      <c r="A59">
        <f>INDEX(resultados!$A$2:$ZZ$415, 53, MATCH($B$1, resultados!$A$1:$ZZ$1, 0))</f>
        <v/>
      </c>
      <c r="B59">
        <f>INDEX(resultados!$A$2:$ZZ$415, 53, MATCH($B$2, resultados!$A$1:$ZZ$1, 0))</f>
        <v/>
      </c>
      <c r="C59">
        <f>INDEX(resultados!$A$2:$ZZ$415, 53, MATCH($B$3, resultados!$A$1:$ZZ$1, 0))</f>
        <v/>
      </c>
    </row>
    <row r="60">
      <c r="A60">
        <f>INDEX(resultados!$A$2:$ZZ$415, 54, MATCH($B$1, resultados!$A$1:$ZZ$1, 0))</f>
        <v/>
      </c>
      <c r="B60">
        <f>INDEX(resultados!$A$2:$ZZ$415, 54, MATCH($B$2, resultados!$A$1:$ZZ$1, 0))</f>
        <v/>
      </c>
      <c r="C60">
        <f>INDEX(resultados!$A$2:$ZZ$415, 54, MATCH($B$3, resultados!$A$1:$ZZ$1, 0))</f>
        <v/>
      </c>
    </row>
    <row r="61">
      <c r="A61">
        <f>INDEX(resultados!$A$2:$ZZ$415, 55, MATCH($B$1, resultados!$A$1:$ZZ$1, 0))</f>
        <v/>
      </c>
      <c r="B61">
        <f>INDEX(resultados!$A$2:$ZZ$415, 55, MATCH($B$2, resultados!$A$1:$ZZ$1, 0))</f>
        <v/>
      </c>
      <c r="C61">
        <f>INDEX(resultados!$A$2:$ZZ$415, 55, MATCH($B$3, resultados!$A$1:$ZZ$1, 0))</f>
        <v/>
      </c>
    </row>
    <row r="62">
      <c r="A62">
        <f>INDEX(resultados!$A$2:$ZZ$415, 56, MATCH($B$1, resultados!$A$1:$ZZ$1, 0))</f>
        <v/>
      </c>
      <c r="B62">
        <f>INDEX(resultados!$A$2:$ZZ$415, 56, MATCH($B$2, resultados!$A$1:$ZZ$1, 0))</f>
        <v/>
      </c>
      <c r="C62">
        <f>INDEX(resultados!$A$2:$ZZ$415, 56, MATCH($B$3, resultados!$A$1:$ZZ$1, 0))</f>
        <v/>
      </c>
    </row>
    <row r="63">
      <c r="A63">
        <f>INDEX(resultados!$A$2:$ZZ$415, 57, MATCH($B$1, resultados!$A$1:$ZZ$1, 0))</f>
        <v/>
      </c>
      <c r="B63">
        <f>INDEX(resultados!$A$2:$ZZ$415, 57, MATCH($B$2, resultados!$A$1:$ZZ$1, 0))</f>
        <v/>
      </c>
      <c r="C63">
        <f>INDEX(resultados!$A$2:$ZZ$415, 57, MATCH($B$3, resultados!$A$1:$ZZ$1, 0))</f>
        <v/>
      </c>
    </row>
    <row r="64">
      <c r="A64">
        <f>INDEX(resultados!$A$2:$ZZ$415, 58, MATCH($B$1, resultados!$A$1:$ZZ$1, 0))</f>
        <v/>
      </c>
      <c r="B64">
        <f>INDEX(resultados!$A$2:$ZZ$415, 58, MATCH($B$2, resultados!$A$1:$ZZ$1, 0))</f>
        <v/>
      </c>
      <c r="C64">
        <f>INDEX(resultados!$A$2:$ZZ$415, 58, MATCH($B$3, resultados!$A$1:$ZZ$1, 0))</f>
        <v/>
      </c>
    </row>
    <row r="65">
      <c r="A65">
        <f>INDEX(resultados!$A$2:$ZZ$415, 59, MATCH($B$1, resultados!$A$1:$ZZ$1, 0))</f>
        <v/>
      </c>
      <c r="B65">
        <f>INDEX(resultados!$A$2:$ZZ$415, 59, MATCH($B$2, resultados!$A$1:$ZZ$1, 0))</f>
        <v/>
      </c>
      <c r="C65">
        <f>INDEX(resultados!$A$2:$ZZ$415, 59, MATCH($B$3, resultados!$A$1:$ZZ$1, 0))</f>
        <v/>
      </c>
    </row>
    <row r="66">
      <c r="A66">
        <f>INDEX(resultados!$A$2:$ZZ$415, 60, MATCH($B$1, resultados!$A$1:$ZZ$1, 0))</f>
        <v/>
      </c>
      <c r="B66">
        <f>INDEX(resultados!$A$2:$ZZ$415, 60, MATCH($B$2, resultados!$A$1:$ZZ$1, 0))</f>
        <v/>
      </c>
      <c r="C66">
        <f>INDEX(resultados!$A$2:$ZZ$415, 60, MATCH($B$3, resultados!$A$1:$ZZ$1, 0))</f>
        <v/>
      </c>
    </row>
    <row r="67">
      <c r="A67">
        <f>INDEX(resultados!$A$2:$ZZ$415, 61, MATCH($B$1, resultados!$A$1:$ZZ$1, 0))</f>
        <v/>
      </c>
      <c r="B67">
        <f>INDEX(resultados!$A$2:$ZZ$415, 61, MATCH($B$2, resultados!$A$1:$ZZ$1, 0))</f>
        <v/>
      </c>
      <c r="C67">
        <f>INDEX(resultados!$A$2:$ZZ$415, 61, MATCH($B$3, resultados!$A$1:$ZZ$1, 0))</f>
        <v/>
      </c>
    </row>
    <row r="68">
      <c r="A68">
        <f>INDEX(resultados!$A$2:$ZZ$415, 62, MATCH($B$1, resultados!$A$1:$ZZ$1, 0))</f>
        <v/>
      </c>
      <c r="B68">
        <f>INDEX(resultados!$A$2:$ZZ$415, 62, MATCH($B$2, resultados!$A$1:$ZZ$1, 0))</f>
        <v/>
      </c>
      <c r="C68">
        <f>INDEX(resultados!$A$2:$ZZ$415, 62, MATCH($B$3, resultados!$A$1:$ZZ$1, 0))</f>
        <v/>
      </c>
    </row>
    <row r="69">
      <c r="A69">
        <f>INDEX(resultados!$A$2:$ZZ$415, 63, MATCH($B$1, resultados!$A$1:$ZZ$1, 0))</f>
        <v/>
      </c>
      <c r="B69">
        <f>INDEX(resultados!$A$2:$ZZ$415, 63, MATCH($B$2, resultados!$A$1:$ZZ$1, 0))</f>
        <v/>
      </c>
      <c r="C69">
        <f>INDEX(resultados!$A$2:$ZZ$415, 63, MATCH($B$3, resultados!$A$1:$ZZ$1, 0))</f>
        <v/>
      </c>
    </row>
    <row r="70">
      <c r="A70">
        <f>INDEX(resultados!$A$2:$ZZ$415, 64, MATCH($B$1, resultados!$A$1:$ZZ$1, 0))</f>
        <v/>
      </c>
      <c r="B70">
        <f>INDEX(resultados!$A$2:$ZZ$415, 64, MATCH($B$2, resultados!$A$1:$ZZ$1, 0))</f>
        <v/>
      </c>
      <c r="C70">
        <f>INDEX(resultados!$A$2:$ZZ$415, 64, MATCH($B$3, resultados!$A$1:$ZZ$1, 0))</f>
        <v/>
      </c>
    </row>
    <row r="71">
      <c r="A71">
        <f>INDEX(resultados!$A$2:$ZZ$415, 65, MATCH($B$1, resultados!$A$1:$ZZ$1, 0))</f>
        <v/>
      </c>
      <c r="B71">
        <f>INDEX(resultados!$A$2:$ZZ$415, 65, MATCH($B$2, resultados!$A$1:$ZZ$1, 0))</f>
        <v/>
      </c>
      <c r="C71">
        <f>INDEX(resultados!$A$2:$ZZ$415, 65, MATCH($B$3, resultados!$A$1:$ZZ$1, 0))</f>
        <v/>
      </c>
    </row>
    <row r="72">
      <c r="A72">
        <f>INDEX(resultados!$A$2:$ZZ$415, 66, MATCH($B$1, resultados!$A$1:$ZZ$1, 0))</f>
        <v/>
      </c>
      <c r="B72">
        <f>INDEX(resultados!$A$2:$ZZ$415, 66, MATCH($B$2, resultados!$A$1:$ZZ$1, 0))</f>
        <v/>
      </c>
      <c r="C72">
        <f>INDEX(resultados!$A$2:$ZZ$415, 66, MATCH($B$3, resultados!$A$1:$ZZ$1, 0))</f>
        <v/>
      </c>
    </row>
    <row r="73">
      <c r="A73">
        <f>INDEX(resultados!$A$2:$ZZ$415, 67, MATCH($B$1, resultados!$A$1:$ZZ$1, 0))</f>
        <v/>
      </c>
      <c r="B73">
        <f>INDEX(resultados!$A$2:$ZZ$415, 67, MATCH($B$2, resultados!$A$1:$ZZ$1, 0))</f>
        <v/>
      </c>
      <c r="C73">
        <f>INDEX(resultados!$A$2:$ZZ$415, 67, MATCH($B$3, resultados!$A$1:$ZZ$1, 0))</f>
        <v/>
      </c>
    </row>
    <row r="74">
      <c r="A74">
        <f>INDEX(resultados!$A$2:$ZZ$415, 68, MATCH($B$1, resultados!$A$1:$ZZ$1, 0))</f>
        <v/>
      </c>
      <c r="B74">
        <f>INDEX(resultados!$A$2:$ZZ$415, 68, MATCH($B$2, resultados!$A$1:$ZZ$1, 0))</f>
        <v/>
      </c>
      <c r="C74">
        <f>INDEX(resultados!$A$2:$ZZ$415, 68, MATCH($B$3, resultados!$A$1:$ZZ$1, 0))</f>
        <v/>
      </c>
    </row>
    <row r="75">
      <c r="A75">
        <f>INDEX(resultados!$A$2:$ZZ$415, 69, MATCH($B$1, resultados!$A$1:$ZZ$1, 0))</f>
        <v/>
      </c>
      <c r="B75">
        <f>INDEX(resultados!$A$2:$ZZ$415, 69, MATCH($B$2, resultados!$A$1:$ZZ$1, 0))</f>
        <v/>
      </c>
      <c r="C75">
        <f>INDEX(resultados!$A$2:$ZZ$415, 69, MATCH($B$3, resultados!$A$1:$ZZ$1, 0))</f>
        <v/>
      </c>
    </row>
    <row r="76">
      <c r="A76">
        <f>INDEX(resultados!$A$2:$ZZ$415, 70, MATCH($B$1, resultados!$A$1:$ZZ$1, 0))</f>
        <v/>
      </c>
      <c r="B76">
        <f>INDEX(resultados!$A$2:$ZZ$415, 70, MATCH($B$2, resultados!$A$1:$ZZ$1, 0))</f>
        <v/>
      </c>
      <c r="C76">
        <f>INDEX(resultados!$A$2:$ZZ$415, 70, MATCH($B$3, resultados!$A$1:$ZZ$1, 0))</f>
        <v/>
      </c>
    </row>
    <row r="77">
      <c r="A77">
        <f>INDEX(resultados!$A$2:$ZZ$415, 71, MATCH($B$1, resultados!$A$1:$ZZ$1, 0))</f>
        <v/>
      </c>
      <c r="B77">
        <f>INDEX(resultados!$A$2:$ZZ$415, 71, MATCH($B$2, resultados!$A$1:$ZZ$1, 0))</f>
        <v/>
      </c>
      <c r="C77">
        <f>INDEX(resultados!$A$2:$ZZ$415, 71, MATCH($B$3, resultados!$A$1:$ZZ$1, 0))</f>
        <v/>
      </c>
    </row>
    <row r="78">
      <c r="A78">
        <f>INDEX(resultados!$A$2:$ZZ$415, 72, MATCH($B$1, resultados!$A$1:$ZZ$1, 0))</f>
        <v/>
      </c>
      <c r="B78">
        <f>INDEX(resultados!$A$2:$ZZ$415, 72, MATCH($B$2, resultados!$A$1:$ZZ$1, 0))</f>
        <v/>
      </c>
      <c r="C78">
        <f>INDEX(resultados!$A$2:$ZZ$415, 72, MATCH($B$3, resultados!$A$1:$ZZ$1, 0))</f>
        <v/>
      </c>
    </row>
    <row r="79">
      <c r="A79">
        <f>INDEX(resultados!$A$2:$ZZ$415, 73, MATCH($B$1, resultados!$A$1:$ZZ$1, 0))</f>
        <v/>
      </c>
      <c r="B79">
        <f>INDEX(resultados!$A$2:$ZZ$415, 73, MATCH($B$2, resultados!$A$1:$ZZ$1, 0))</f>
        <v/>
      </c>
      <c r="C79">
        <f>INDEX(resultados!$A$2:$ZZ$415, 73, MATCH($B$3, resultados!$A$1:$ZZ$1, 0))</f>
        <v/>
      </c>
    </row>
    <row r="80">
      <c r="A80">
        <f>INDEX(resultados!$A$2:$ZZ$415, 74, MATCH($B$1, resultados!$A$1:$ZZ$1, 0))</f>
        <v/>
      </c>
      <c r="B80">
        <f>INDEX(resultados!$A$2:$ZZ$415, 74, MATCH($B$2, resultados!$A$1:$ZZ$1, 0))</f>
        <v/>
      </c>
      <c r="C80">
        <f>INDEX(resultados!$A$2:$ZZ$415, 74, MATCH($B$3, resultados!$A$1:$ZZ$1, 0))</f>
        <v/>
      </c>
    </row>
    <row r="81">
      <c r="A81">
        <f>INDEX(resultados!$A$2:$ZZ$415, 75, MATCH($B$1, resultados!$A$1:$ZZ$1, 0))</f>
        <v/>
      </c>
      <c r="B81">
        <f>INDEX(resultados!$A$2:$ZZ$415, 75, MATCH($B$2, resultados!$A$1:$ZZ$1, 0))</f>
        <v/>
      </c>
      <c r="C81">
        <f>INDEX(resultados!$A$2:$ZZ$415, 75, MATCH($B$3, resultados!$A$1:$ZZ$1, 0))</f>
        <v/>
      </c>
    </row>
    <row r="82">
      <c r="A82">
        <f>INDEX(resultados!$A$2:$ZZ$415, 76, MATCH($B$1, resultados!$A$1:$ZZ$1, 0))</f>
        <v/>
      </c>
      <c r="B82">
        <f>INDEX(resultados!$A$2:$ZZ$415, 76, MATCH($B$2, resultados!$A$1:$ZZ$1, 0))</f>
        <v/>
      </c>
      <c r="C82">
        <f>INDEX(resultados!$A$2:$ZZ$415, 76, MATCH($B$3, resultados!$A$1:$ZZ$1, 0))</f>
        <v/>
      </c>
    </row>
    <row r="83">
      <c r="A83">
        <f>INDEX(resultados!$A$2:$ZZ$415, 77, MATCH($B$1, resultados!$A$1:$ZZ$1, 0))</f>
        <v/>
      </c>
      <c r="B83">
        <f>INDEX(resultados!$A$2:$ZZ$415, 77, MATCH($B$2, resultados!$A$1:$ZZ$1, 0))</f>
        <v/>
      </c>
      <c r="C83">
        <f>INDEX(resultados!$A$2:$ZZ$415, 77, MATCH($B$3, resultados!$A$1:$ZZ$1, 0))</f>
        <v/>
      </c>
    </row>
    <row r="84">
      <c r="A84">
        <f>INDEX(resultados!$A$2:$ZZ$415, 78, MATCH($B$1, resultados!$A$1:$ZZ$1, 0))</f>
        <v/>
      </c>
      <c r="B84">
        <f>INDEX(resultados!$A$2:$ZZ$415, 78, MATCH($B$2, resultados!$A$1:$ZZ$1, 0))</f>
        <v/>
      </c>
      <c r="C84">
        <f>INDEX(resultados!$A$2:$ZZ$415, 78, MATCH($B$3, resultados!$A$1:$ZZ$1, 0))</f>
        <v/>
      </c>
    </row>
    <row r="85">
      <c r="A85">
        <f>INDEX(resultados!$A$2:$ZZ$415, 79, MATCH($B$1, resultados!$A$1:$ZZ$1, 0))</f>
        <v/>
      </c>
      <c r="B85">
        <f>INDEX(resultados!$A$2:$ZZ$415, 79, MATCH($B$2, resultados!$A$1:$ZZ$1, 0))</f>
        <v/>
      </c>
      <c r="C85">
        <f>INDEX(resultados!$A$2:$ZZ$415, 79, MATCH($B$3, resultados!$A$1:$ZZ$1, 0))</f>
        <v/>
      </c>
    </row>
    <row r="86">
      <c r="A86">
        <f>INDEX(resultados!$A$2:$ZZ$415, 80, MATCH($B$1, resultados!$A$1:$ZZ$1, 0))</f>
        <v/>
      </c>
      <c r="B86">
        <f>INDEX(resultados!$A$2:$ZZ$415, 80, MATCH($B$2, resultados!$A$1:$ZZ$1, 0))</f>
        <v/>
      </c>
      <c r="C86">
        <f>INDEX(resultados!$A$2:$ZZ$415, 80, MATCH($B$3, resultados!$A$1:$ZZ$1, 0))</f>
        <v/>
      </c>
    </row>
    <row r="87">
      <c r="A87">
        <f>INDEX(resultados!$A$2:$ZZ$415, 81, MATCH($B$1, resultados!$A$1:$ZZ$1, 0))</f>
        <v/>
      </c>
      <c r="B87">
        <f>INDEX(resultados!$A$2:$ZZ$415, 81, MATCH($B$2, resultados!$A$1:$ZZ$1, 0))</f>
        <v/>
      </c>
      <c r="C87">
        <f>INDEX(resultados!$A$2:$ZZ$415, 81, MATCH($B$3, resultados!$A$1:$ZZ$1, 0))</f>
        <v/>
      </c>
    </row>
    <row r="88">
      <c r="A88">
        <f>INDEX(resultados!$A$2:$ZZ$415, 82, MATCH($B$1, resultados!$A$1:$ZZ$1, 0))</f>
        <v/>
      </c>
      <c r="B88">
        <f>INDEX(resultados!$A$2:$ZZ$415, 82, MATCH($B$2, resultados!$A$1:$ZZ$1, 0))</f>
        <v/>
      </c>
      <c r="C88">
        <f>INDEX(resultados!$A$2:$ZZ$415, 82, MATCH($B$3, resultados!$A$1:$ZZ$1, 0))</f>
        <v/>
      </c>
    </row>
    <row r="89">
      <c r="A89">
        <f>INDEX(resultados!$A$2:$ZZ$415, 83, MATCH($B$1, resultados!$A$1:$ZZ$1, 0))</f>
        <v/>
      </c>
      <c r="B89">
        <f>INDEX(resultados!$A$2:$ZZ$415, 83, MATCH($B$2, resultados!$A$1:$ZZ$1, 0))</f>
        <v/>
      </c>
      <c r="C89">
        <f>INDEX(resultados!$A$2:$ZZ$415, 83, MATCH($B$3, resultados!$A$1:$ZZ$1, 0))</f>
        <v/>
      </c>
    </row>
    <row r="90">
      <c r="A90">
        <f>INDEX(resultados!$A$2:$ZZ$415, 84, MATCH($B$1, resultados!$A$1:$ZZ$1, 0))</f>
        <v/>
      </c>
      <c r="B90">
        <f>INDEX(resultados!$A$2:$ZZ$415, 84, MATCH($B$2, resultados!$A$1:$ZZ$1, 0))</f>
        <v/>
      </c>
      <c r="C90">
        <f>INDEX(resultados!$A$2:$ZZ$415, 84, MATCH($B$3, resultados!$A$1:$ZZ$1, 0))</f>
        <v/>
      </c>
    </row>
    <row r="91">
      <c r="A91">
        <f>INDEX(resultados!$A$2:$ZZ$415, 85, MATCH($B$1, resultados!$A$1:$ZZ$1, 0))</f>
        <v/>
      </c>
      <c r="B91">
        <f>INDEX(resultados!$A$2:$ZZ$415, 85, MATCH($B$2, resultados!$A$1:$ZZ$1, 0))</f>
        <v/>
      </c>
      <c r="C91">
        <f>INDEX(resultados!$A$2:$ZZ$415, 85, MATCH($B$3, resultados!$A$1:$ZZ$1, 0))</f>
        <v/>
      </c>
    </row>
    <row r="92">
      <c r="A92">
        <f>INDEX(resultados!$A$2:$ZZ$415, 86, MATCH($B$1, resultados!$A$1:$ZZ$1, 0))</f>
        <v/>
      </c>
      <c r="B92">
        <f>INDEX(resultados!$A$2:$ZZ$415, 86, MATCH($B$2, resultados!$A$1:$ZZ$1, 0))</f>
        <v/>
      </c>
      <c r="C92">
        <f>INDEX(resultados!$A$2:$ZZ$415, 86, MATCH($B$3, resultados!$A$1:$ZZ$1, 0))</f>
        <v/>
      </c>
    </row>
    <row r="93">
      <c r="A93">
        <f>INDEX(resultados!$A$2:$ZZ$415, 87, MATCH($B$1, resultados!$A$1:$ZZ$1, 0))</f>
        <v/>
      </c>
      <c r="B93">
        <f>INDEX(resultados!$A$2:$ZZ$415, 87, MATCH($B$2, resultados!$A$1:$ZZ$1, 0))</f>
        <v/>
      </c>
      <c r="C93">
        <f>INDEX(resultados!$A$2:$ZZ$415, 87, MATCH($B$3, resultados!$A$1:$ZZ$1, 0))</f>
        <v/>
      </c>
    </row>
    <row r="94">
      <c r="A94">
        <f>INDEX(resultados!$A$2:$ZZ$415, 88, MATCH($B$1, resultados!$A$1:$ZZ$1, 0))</f>
        <v/>
      </c>
      <c r="B94">
        <f>INDEX(resultados!$A$2:$ZZ$415, 88, MATCH($B$2, resultados!$A$1:$ZZ$1, 0))</f>
        <v/>
      </c>
      <c r="C94">
        <f>INDEX(resultados!$A$2:$ZZ$415, 88, MATCH($B$3, resultados!$A$1:$ZZ$1, 0))</f>
        <v/>
      </c>
    </row>
    <row r="95">
      <c r="A95">
        <f>INDEX(resultados!$A$2:$ZZ$415, 89, MATCH($B$1, resultados!$A$1:$ZZ$1, 0))</f>
        <v/>
      </c>
      <c r="B95">
        <f>INDEX(resultados!$A$2:$ZZ$415, 89, MATCH($B$2, resultados!$A$1:$ZZ$1, 0))</f>
        <v/>
      </c>
      <c r="C95">
        <f>INDEX(resultados!$A$2:$ZZ$415, 89, MATCH($B$3, resultados!$A$1:$ZZ$1, 0))</f>
        <v/>
      </c>
    </row>
    <row r="96">
      <c r="A96">
        <f>INDEX(resultados!$A$2:$ZZ$415, 90, MATCH($B$1, resultados!$A$1:$ZZ$1, 0))</f>
        <v/>
      </c>
      <c r="B96">
        <f>INDEX(resultados!$A$2:$ZZ$415, 90, MATCH($B$2, resultados!$A$1:$ZZ$1, 0))</f>
        <v/>
      </c>
      <c r="C96">
        <f>INDEX(resultados!$A$2:$ZZ$415, 90, MATCH($B$3, resultados!$A$1:$ZZ$1, 0))</f>
        <v/>
      </c>
    </row>
    <row r="97">
      <c r="A97">
        <f>INDEX(resultados!$A$2:$ZZ$415, 91, MATCH($B$1, resultados!$A$1:$ZZ$1, 0))</f>
        <v/>
      </c>
      <c r="B97">
        <f>INDEX(resultados!$A$2:$ZZ$415, 91, MATCH($B$2, resultados!$A$1:$ZZ$1, 0))</f>
        <v/>
      </c>
      <c r="C97">
        <f>INDEX(resultados!$A$2:$ZZ$415, 91, MATCH($B$3, resultados!$A$1:$ZZ$1, 0))</f>
        <v/>
      </c>
    </row>
    <row r="98">
      <c r="A98">
        <f>INDEX(resultados!$A$2:$ZZ$415, 92, MATCH($B$1, resultados!$A$1:$ZZ$1, 0))</f>
        <v/>
      </c>
      <c r="B98">
        <f>INDEX(resultados!$A$2:$ZZ$415, 92, MATCH($B$2, resultados!$A$1:$ZZ$1, 0))</f>
        <v/>
      </c>
      <c r="C98">
        <f>INDEX(resultados!$A$2:$ZZ$415, 92, MATCH($B$3, resultados!$A$1:$ZZ$1, 0))</f>
        <v/>
      </c>
    </row>
    <row r="99">
      <c r="A99">
        <f>INDEX(resultados!$A$2:$ZZ$415, 93, MATCH($B$1, resultados!$A$1:$ZZ$1, 0))</f>
        <v/>
      </c>
      <c r="B99">
        <f>INDEX(resultados!$A$2:$ZZ$415, 93, MATCH($B$2, resultados!$A$1:$ZZ$1, 0))</f>
        <v/>
      </c>
      <c r="C99">
        <f>INDEX(resultados!$A$2:$ZZ$415, 93, MATCH($B$3, resultados!$A$1:$ZZ$1, 0))</f>
        <v/>
      </c>
    </row>
    <row r="100">
      <c r="A100">
        <f>INDEX(resultados!$A$2:$ZZ$415, 94, MATCH($B$1, resultados!$A$1:$ZZ$1, 0))</f>
        <v/>
      </c>
      <c r="B100">
        <f>INDEX(resultados!$A$2:$ZZ$415, 94, MATCH($B$2, resultados!$A$1:$ZZ$1, 0))</f>
        <v/>
      </c>
      <c r="C100">
        <f>INDEX(resultados!$A$2:$ZZ$415, 94, MATCH($B$3, resultados!$A$1:$ZZ$1, 0))</f>
        <v/>
      </c>
    </row>
    <row r="101">
      <c r="A101">
        <f>INDEX(resultados!$A$2:$ZZ$415, 95, MATCH($B$1, resultados!$A$1:$ZZ$1, 0))</f>
        <v/>
      </c>
      <c r="B101">
        <f>INDEX(resultados!$A$2:$ZZ$415, 95, MATCH($B$2, resultados!$A$1:$ZZ$1, 0))</f>
        <v/>
      </c>
      <c r="C101">
        <f>INDEX(resultados!$A$2:$ZZ$415, 95, MATCH($B$3, resultados!$A$1:$ZZ$1, 0))</f>
        <v/>
      </c>
    </row>
    <row r="102">
      <c r="A102">
        <f>INDEX(resultados!$A$2:$ZZ$415, 96, MATCH($B$1, resultados!$A$1:$ZZ$1, 0))</f>
        <v/>
      </c>
      <c r="B102">
        <f>INDEX(resultados!$A$2:$ZZ$415, 96, MATCH($B$2, resultados!$A$1:$ZZ$1, 0))</f>
        <v/>
      </c>
      <c r="C102">
        <f>INDEX(resultados!$A$2:$ZZ$415, 96, MATCH($B$3, resultados!$A$1:$ZZ$1, 0))</f>
        <v/>
      </c>
    </row>
    <row r="103">
      <c r="A103">
        <f>INDEX(resultados!$A$2:$ZZ$415, 97, MATCH($B$1, resultados!$A$1:$ZZ$1, 0))</f>
        <v/>
      </c>
      <c r="B103">
        <f>INDEX(resultados!$A$2:$ZZ$415, 97, MATCH($B$2, resultados!$A$1:$ZZ$1, 0))</f>
        <v/>
      </c>
      <c r="C103">
        <f>INDEX(resultados!$A$2:$ZZ$415, 97, MATCH($B$3, resultados!$A$1:$ZZ$1, 0))</f>
        <v/>
      </c>
    </row>
    <row r="104">
      <c r="A104">
        <f>INDEX(resultados!$A$2:$ZZ$415, 98, MATCH($B$1, resultados!$A$1:$ZZ$1, 0))</f>
        <v/>
      </c>
      <c r="B104">
        <f>INDEX(resultados!$A$2:$ZZ$415, 98, MATCH($B$2, resultados!$A$1:$ZZ$1, 0))</f>
        <v/>
      </c>
      <c r="C104">
        <f>INDEX(resultados!$A$2:$ZZ$415, 98, MATCH($B$3, resultados!$A$1:$ZZ$1, 0))</f>
        <v/>
      </c>
    </row>
    <row r="105">
      <c r="A105">
        <f>INDEX(resultados!$A$2:$ZZ$415, 99, MATCH($B$1, resultados!$A$1:$ZZ$1, 0))</f>
        <v/>
      </c>
      <c r="B105">
        <f>INDEX(resultados!$A$2:$ZZ$415, 99, MATCH($B$2, resultados!$A$1:$ZZ$1, 0))</f>
        <v/>
      </c>
      <c r="C105">
        <f>INDEX(resultados!$A$2:$ZZ$415, 99, MATCH($B$3, resultados!$A$1:$ZZ$1, 0))</f>
        <v/>
      </c>
    </row>
    <row r="106">
      <c r="A106">
        <f>INDEX(resultados!$A$2:$ZZ$415, 100, MATCH($B$1, resultados!$A$1:$ZZ$1, 0))</f>
        <v/>
      </c>
      <c r="B106">
        <f>INDEX(resultados!$A$2:$ZZ$415, 100, MATCH($B$2, resultados!$A$1:$ZZ$1, 0))</f>
        <v/>
      </c>
      <c r="C106">
        <f>INDEX(resultados!$A$2:$ZZ$415, 100, MATCH($B$3, resultados!$A$1:$ZZ$1, 0))</f>
        <v/>
      </c>
    </row>
    <row r="107">
      <c r="A107">
        <f>INDEX(resultados!$A$2:$ZZ$415, 101, MATCH($B$1, resultados!$A$1:$ZZ$1, 0))</f>
        <v/>
      </c>
      <c r="B107">
        <f>INDEX(resultados!$A$2:$ZZ$415, 101, MATCH($B$2, resultados!$A$1:$ZZ$1, 0))</f>
        <v/>
      </c>
      <c r="C107">
        <f>INDEX(resultados!$A$2:$ZZ$415, 101, MATCH($B$3, resultados!$A$1:$ZZ$1, 0))</f>
        <v/>
      </c>
    </row>
    <row r="108">
      <c r="A108">
        <f>INDEX(resultados!$A$2:$ZZ$415, 102, MATCH($B$1, resultados!$A$1:$ZZ$1, 0))</f>
        <v/>
      </c>
      <c r="B108">
        <f>INDEX(resultados!$A$2:$ZZ$415, 102, MATCH($B$2, resultados!$A$1:$ZZ$1, 0))</f>
        <v/>
      </c>
      <c r="C108">
        <f>INDEX(resultados!$A$2:$ZZ$415, 102, MATCH($B$3, resultados!$A$1:$ZZ$1, 0))</f>
        <v/>
      </c>
    </row>
    <row r="109">
      <c r="A109">
        <f>INDEX(resultados!$A$2:$ZZ$415, 103, MATCH($B$1, resultados!$A$1:$ZZ$1, 0))</f>
        <v/>
      </c>
      <c r="B109">
        <f>INDEX(resultados!$A$2:$ZZ$415, 103, MATCH($B$2, resultados!$A$1:$ZZ$1, 0))</f>
        <v/>
      </c>
      <c r="C109">
        <f>INDEX(resultados!$A$2:$ZZ$415, 103, MATCH($B$3, resultados!$A$1:$ZZ$1, 0))</f>
        <v/>
      </c>
    </row>
    <row r="110">
      <c r="A110">
        <f>INDEX(resultados!$A$2:$ZZ$415, 104, MATCH($B$1, resultados!$A$1:$ZZ$1, 0))</f>
        <v/>
      </c>
      <c r="B110">
        <f>INDEX(resultados!$A$2:$ZZ$415, 104, MATCH($B$2, resultados!$A$1:$ZZ$1, 0))</f>
        <v/>
      </c>
      <c r="C110">
        <f>INDEX(resultados!$A$2:$ZZ$415, 104, MATCH($B$3, resultados!$A$1:$ZZ$1, 0))</f>
        <v/>
      </c>
    </row>
    <row r="111">
      <c r="A111">
        <f>INDEX(resultados!$A$2:$ZZ$415, 105, MATCH($B$1, resultados!$A$1:$ZZ$1, 0))</f>
        <v/>
      </c>
      <c r="B111">
        <f>INDEX(resultados!$A$2:$ZZ$415, 105, MATCH($B$2, resultados!$A$1:$ZZ$1, 0))</f>
        <v/>
      </c>
      <c r="C111">
        <f>INDEX(resultados!$A$2:$ZZ$415, 105, MATCH($B$3, resultados!$A$1:$ZZ$1, 0))</f>
        <v/>
      </c>
    </row>
    <row r="112">
      <c r="A112">
        <f>INDEX(resultados!$A$2:$ZZ$415, 106, MATCH($B$1, resultados!$A$1:$ZZ$1, 0))</f>
        <v/>
      </c>
      <c r="B112">
        <f>INDEX(resultados!$A$2:$ZZ$415, 106, MATCH($B$2, resultados!$A$1:$ZZ$1, 0))</f>
        <v/>
      </c>
      <c r="C112">
        <f>INDEX(resultados!$A$2:$ZZ$415, 106, MATCH($B$3, resultados!$A$1:$ZZ$1, 0))</f>
        <v/>
      </c>
    </row>
    <row r="113">
      <c r="A113">
        <f>INDEX(resultados!$A$2:$ZZ$415, 107, MATCH($B$1, resultados!$A$1:$ZZ$1, 0))</f>
        <v/>
      </c>
      <c r="B113">
        <f>INDEX(resultados!$A$2:$ZZ$415, 107, MATCH($B$2, resultados!$A$1:$ZZ$1, 0))</f>
        <v/>
      </c>
      <c r="C113">
        <f>INDEX(resultados!$A$2:$ZZ$415, 107, MATCH($B$3, resultados!$A$1:$ZZ$1, 0))</f>
        <v/>
      </c>
    </row>
    <row r="114">
      <c r="A114">
        <f>INDEX(resultados!$A$2:$ZZ$415, 108, MATCH($B$1, resultados!$A$1:$ZZ$1, 0))</f>
        <v/>
      </c>
      <c r="B114">
        <f>INDEX(resultados!$A$2:$ZZ$415, 108, MATCH($B$2, resultados!$A$1:$ZZ$1, 0))</f>
        <v/>
      </c>
      <c r="C114">
        <f>INDEX(resultados!$A$2:$ZZ$415, 108, MATCH($B$3, resultados!$A$1:$ZZ$1, 0))</f>
        <v/>
      </c>
    </row>
    <row r="115">
      <c r="A115">
        <f>INDEX(resultados!$A$2:$ZZ$415, 109, MATCH($B$1, resultados!$A$1:$ZZ$1, 0))</f>
        <v/>
      </c>
      <c r="B115">
        <f>INDEX(resultados!$A$2:$ZZ$415, 109, MATCH($B$2, resultados!$A$1:$ZZ$1, 0))</f>
        <v/>
      </c>
      <c r="C115">
        <f>INDEX(resultados!$A$2:$ZZ$415, 109, MATCH($B$3, resultados!$A$1:$ZZ$1, 0))</f>
        <v/>
      </c>
    </row>
    <row r="116">
      <c r="A116">
        <f>INDEX(resultados!$A$2:$ZZ$415, 110, MATCH($B$1, resultados!$A$1:$ZZ$1, 0))</f>
        <v/>
      </c>
      <c r="B116">
        <f>INDEX(resultados!$A$2:$ZZ$415, 110, MATCH($B$2, resultados!$A$1:$ZZ$1, 0))</f>
        <v/>
      </c>
      <c r="C116">
        <f>INDEX(resultados!$A$2:$ZZ$415, 110, MATCH($B$3, resultados!$A$1:$ZZ$1, 0))</f>
        <v/>
      </c>
    </row>
    <row r="117">
      <c r="A117">
        <f>INDEX(resultados!$A$2:$ZZ$415, 111, MATCH($B$1, resultados!$A$1:$ZZ$1, 0))</f>
        <v/>
      </c>
      <c r="B117">
        <f>INDEX(resultados!$A$2:$ZZ$415, 111, MATCH($B$2, resultados!$A$1:$ZZ$1, 0))</f>
        <v/>
      </c>
      <c r="C117">
        <f>INDEX(resultados!$A$2:$ZZ$415, 111, MATCH($B$3, resultados!$A$1:$ZZ$1, 0))</f>
        <v/>
      </c>
    </row>
    <row r="118">
      <c r="A118">
        <f>INDEX(resultados!$A$2:$ZZ$415, 112, MATCH($B$1, resultados!$A$1:$ZZ$1, 0))</f>
        <v/>
      </c>
      <c r="B118">
        <f>INDEX(resultados!$A$2:$ZZ$415, 112, MATCH($B$2, resultados!$A$1:$ZZ$1, 0))</f>
        <v/>
      </c>
      <c r="C118">
        <f>INDEX(resultados!$A$2:$ZZ$415, 112, MATCH($B$3, resultados!$A$1:$ZZ$1, 0))</f>
        <v/>
      </c>
    </row>
    <row r="119">
      <c r="A119">
        <f>INDEX(resultados!$A$2:$ZZ$415, 113, MATCH($B$1, resultados!$A$1:$ZZ$1, 0))</f>
        <v/>
      </c>
      <c r="B119">
        <f>INDEX(resultados!$A$2:$ZZ$415, 113, MATCH($B$2, resultados!$A$1:$ZZ$1, 0))</f>
        <v/>
      </c>
      <c r="C119">
        <f>INDEX(resultados!$A$2:$ZZ$415, 113, MATCH($B$3, resultados!$A$1:$ZZ$1, 0))</f>
        <v/>
      </c>
    </row>
    <row r="120">
      <c r="A120">
        <f>INDEX(resultados!$A$2:$ZZ$415, 114, MATCH($B$1, resultados!$A$1:$ZZ$1, 0))</f>
        <v/>
      </c>
      <c r="B120">
        <f>INDEX(resultados!$A$2:$ZZ$415, 114, MATCH($B$2, resultados!$A$1:$ZZ$1, 0))</f>
        <v/>
      </c>
      <c r="C120">
        <f>INDEX(resultados!$A$2:$ZZ$415, 114, MATCH($B$3, resultados!$A$1:$ZZ$1, 0))</f>
        <v/>
      </c>
    </row>
    <row r="121">
      <c r="A121">
        <f>INDEX(resultados!$A$2:$ZZ$415, 115, MATCH($B$1, resultados!$A$1:$ZZ$1, 0))</f>
        <v/>
      </c>
      <c r="B121">
        <f>INDEX(resultados!$A$2:$ZZ$415, 115, MATCH($B$2, resultados!$A$1:$ZZ$1, 0))</f>
        <v/>
      </c>
      <c r="C121">
        <f>INDEX(resultados!$A$2:$ZZ$415, 115, MATCH($B$3, resultados!$A$1:$ZZ$1, 0))</f>
        <v/>
      </c>
    </row>
    <row r="122">
      <c r="A122">
        <f>INDEX(resultados!$A$2:$ZZ$415, 116, MATCH($B$1, resultados!$A$1:$ZZ$1, 0))</f>
        <v/>
      </c>
      <c r="B122">
        <f>INDEX(resultados!$A$2:$ZZ$415, 116, MATCH($B$2, resultados!$A$1:$ZZ$1, 0))</f>
        <v/>
      </c>
      <c r="C122">
        <f>INDEX(resultados!$A$2:$ZZ$415, 116, MATCH($B$3, resultados!$A$1:$ZZ$1, 0))</f>
        <v/>
      </c>
    </row>
    <row r="123">
      <c r="A123">
        <f>INDEX(resultados!$A$2:$ZZ$415, 117, MATCH($B$1, resultados!$A$1:$ZZ$1, 0))</f>
        <v/>
      </c>
      <c r="B123">
        <f>INDEX(resultados!$A$2:$ZZ$415, 117, MATCH($B$2, resultados!$A$1:$ZZ$1, 0))</f>
        <v/>
      </c>
      <c r="C123">
        <f>INDEX(resultados!$A$2:$ZZ$415, 117, MATCH($B$3, resultados!$A$1:$ZZ$1, 0))</f>
        <v/>
      </c>
    </row>
    <row r="124">
      <c r="A124">
        <f>INDEX(resultados!$A$2:$ZZ$415, 118, MATCH($B$1, resultados!$A$1:$ZZ$1, 0))</f>
        <v/>
      </c>
      <c r="B124">
        <f>INDEX(resultados!$A$2:$ZZ$415, 118, MATCH($B$2, resultados!$A$1:$ZZ$1, 0))</f>
        <v/>
      </c>
      <c r="C124">
        <f>INDEX(resultados!$A$2:$ZZ$415, 118, MATCH($B$3, resultados!$A$1:$ZZ$1, 0))</f>
        <v/>
      </c>
    </row>
    <row r="125">
      <c r="A125">
        <f>INDEX(resultados!$A$2:$ZZ$415, 119, MATCH($B$1, resultados!$A$1:$ZZ$1, 0))</f>
        <v/>
      </c>
      <c r="B125">
        <f>INDEX(resultados!$A$2:$ZZ$415, 119, MATCH($B$2, resultados!$A$1:$ZZ$1, 0))</f>
        <v/>
      </c>
      <c r="C125">
        <f>INDEX(resultados!$A$2:$ZZ$415, 119, MATCH($B$3, resultados!$A$1:$ZZ$1, 0))</f>
        <v/>
      </c>
    </row>
    <row r="126">
      <c r="A126">
        <f>INDEX(resultados!$A$2:$ZZ$415, 120, MATCH($B$1, resultados!$A$1:$ZZ$1, 0))</f>
        <v/>
      </c>
      <c r="B126">
        <f>INDEX(resultados!$A$2:$ZZ$415, 120, MATCH($B$2, resultados!$A$1:$ZZ$1, 0))</f>
        <v/>
      </c>
      <c r="C126">
        <f>INDEX(resultados!$A$2:$ZZ$415, 120, MATCH($B$3, resultados!$A$1:$ZZ$1, 0))</f>
        <v/>
      </c>
    </row>
    <row r="127">
      <c r="A127">
        <f>INDEX(resultados!$A$2:$ZZ$415, 121, MATCH($B$1, resultados!$A$1:$ZZ$1, 0))</f>
        <v/>
      </c>
      <c r="B127">
        <f>INDEX(resultados!$A$2:$ZZ$415, 121, MATCH($B$2, resultados!$A$1:$ZZ$1, 0))</f>
        <v/>
      </c>
      <c r="C127">
        <f>INDEX(resultados!$A$2:$ZZ$415, 121, MATCH($B$3, resultados!$A$1:$ZZ$1, 0))</f>
        <v/>
      </c>
    </row>
    <row r="128">
      <c r="A128">
        <f>INDEX(resultados!$A$2:$ZZ$415, 122, MATCH($B$1, resultados!$A$1:$ZZ$1, 0))</f>
        <v/>
      </c>
      <c r="B128">
        <f>INDEX(resultados!$A$2:$ZZ$415, 122, MATCH($B$2, resultados!$A$1:$ZZ$1, 0))</f>
        <v/>
      </c>
      <c r="C128">
        <f>INDEX(resultados!$A$2:$ZZ$415, 122, MATCH($B$3, resultados!$A$1:$ZZ$1, 0))</f>
        <v/>
      </c>
    </row>
    <row r="129">
      <c r="A129">
        <f>INDEX(resultados!$A$2:$ZZ$415, 123, MATCH($B$1, resultados!$A$1:$ZZ$1, 0))</f>
        <v/>
      </c>
      <c r="B129">
        <f>INDEX(resultados!$A$2:$ZZ$415, 123, MATCH($B$2, resultados!$A$1:$ZZ$1, 0))</f>
        <v/>
      </c>
      <c r="C129">
        <f>INDEX(resultados!$A$2:$ZZ$415, 123, MATCH($B$3, resultados!$A$1:$ZZ$1, 0))</f>
        <v/>
      </c>
    </row>
    <row r="130">
      <c r="A130">
        <f>INDEX(resultados!$A$2:$ZZ$415, 124, MATCH($B$1, resultados!$A$1:$ZZ$1, 0))</f>
        <v/>
      </c>
      <c r="B130">
        <f>INDEX(resultados!$A$2:$ZZ$415, 124, MATCH($B$2, resultados!$A$1:$ZZ$1, 0))</f>
        <v/>
      </c>
      <c r="C130">
        <f>INDEX(resultados!$A$2:$ZZ$415, 124, MATCH($B$3, resultados!$A$1:$ZZ$1, 0))</f>
        <v/>
      </c>
    </row>
    <row r="131">
      <c r="A131">
        <f>INDEX(resultados!$A$2:$ZZ$415, 125, MATCH($B$1, resultados!$A$1:$ZZ$1, 0))</f>
        <v/>
      </c>
      <c r="B131">
        <f>INDEX(resultados!$A$2:$ZZ$415, 125, MATCH($B$2, resultados!$A$1:$ZZ$1, 0))</f>
        <v/>
      </c>
      <c r="C131">
        <f>INDEX(resultados!$A$2:$ZZ$415, 125, MATCH($B$3, resultados!$A$1:$ZZ$1, 0))</f>
        <v/>
      </c>
    </row>
    <row r="132">
      <c r="A132">
        <f>INDEX(resultados!$A$2:$ZZ$415, 126, MATCH($B$1, resultados!$A$1:$ZZ$1, 0))</f>
        <v/>
      </c>
      <c r="B132">
        <f>INDEX(resultados!$A$2:$ZZ$415, 126, MATCH($B$2, resultados!$A$1:$ZZ$1, 0))</f>
        <v/>
      </c>
      <c r="C132">
        <f>INDEX(resultados!$A$2:$ZZ$415, 126, MATCH($B$3, resultados!$A$1:$ZZ$1, 0))</f>
        <v/>
      </c>
    </row>
    <row r="133">
      <c r="A133">
        <f>INDEX(resultados!$A$2:$ZZ$415, 127, MATCH($B$1, resultados!$A$1:$ZZ$1, 0))</f>
        <v/>
      </c>
      <c r="B133">
        <f>INDEX(resultados!$A$2:$ZZ$415, 127, MATCH($B$2, resultados!$A$1:$ZZ$1, 0))</f>
        <v/>
      </c>
      <c r="C133">
        <f>INDEX(resultados!$A$2:$ZZ$415, 127, MATCH($B$3, resultados!$A$1:$ZZ$1, 0))</f>
        <v/>
      </c>
    </row>
    <row r="134">
      <c r="A134">
        <f>INDEX(resultados!$A$2:$ZZ$415, 128, MATCH($B$1, resultados!$A$1:$ZZ$1, 0))</f>
        <v/>
      </c>
      <c r="B134">
        <f>INDEX(resultados!$A$2:$ZZ$415, 128, MATCH($B$2, resultados!$A$1:$ZZ$1, 0))</f>
        <v/>
      </c>
      <c r="C134">
        <f>INDEX(resultados!$A$2:$ZZ$415, 128, MATCH($B$3, resultados!$A$1:$ZZ$1, 0))</f>
        <v/>
      </c>
    </row>
    <row r="135">
      <c r="A135">
        <f>INDEX(resultados!$A$2:$ZZ$415, 129, MATCH($B$1, resultados!$A$1:$ZZ$1, 0))</f>
        <v/>
      </c>
      <c r="B135">
        <f>INDEX(resultados!$A$2:$ZZ$415, 129, MATCH($B$2, resultados!$A$1:$ZZ$1, 0))</f>
        <v/>
      </c>
      <c r="C135">
        <f>INDEX(resultados!$A$2:$ZZ$415, 129, MATCH($B$3, resultados!$A$1:$ZZ$1, 0))</f>
        <v/>
      </c>
    </row>
    <row r="136">
      <c r="A136">
        <f>INDEX(resultados!$A$2:$ZZ$415, 130, MATCH($B$1, resultados!$A$1:$ZZ$1, 0))</f>
        <v/>
      </c>
      <c r="B136">
        <f>INDEX(resultados!$A$2:$ZZ$415, 130, MATCH($B$2, resultados!$A$1:$ZZ$1, 0))</f>
        <v/>
      </c>
      <c r="C136">
        <f>INDEX(resultados!$A$2:$ZZ$415, 130, MATCH($B$3, resultados!$A$1:$ZZ$1, 0))</f>
        <v/>
      </c>
    </row>
    <row r="137">
      <c r="A137">
        <f>INDEX(resultados!$A$2:$ZZ$415, 131, MATCH($B$1, resultados!$A$1:$ZZ$1, 0))</f>
        <v/>
      </c>
      <c r="B137">
        <f>INDEX(resultados!$A$2:$ZZ$415, 131, MATCH($B$2, resultados!$A$1:$ZZ$1, 0))</f>
        <v/>
      </c>
      <c r="C137">
        <f>INDEX(resultados!$A$2:$ZZ$415, 131, MATCH($B$3, resultados!$A$1:$ZZ$1, 0))</f>
        <v/>
      </c>
    </row>
    <row r="138">
      <c r="A138">
        <f>INDEX(resultados!$A$2:$ZZ$415, 132, MATCH($B$1, resultados!$A$1:$ZZ$1, 0))</f>
        <v/>
      </c>
      <c r="B138">
        <f>INDEX(resultados!$A$2:$ZZ$415, 132, MATCH($B$2, resultados!$A$1:$ZZ$1, 0))</f>
        <v/>
      </c>
      <c r="C138">
        <f>INDEX(resultados!$A$2:$ZZ$415, 132, MATCH($B$3, resultados!$A$1:$ZZ$1, 0))</f>
        <v/>
      </c>
    </row>
    <row r="139">
      <c r="A139">
        <f>INDEX(resultados!$A$2:$ZZ$415, 133, MATCH($B$1, resultados!$A$1:$ZZ$1, 0))</f>
        <v/>
      </c>
      <c r="B139">
        <f>INDEX(resultados!$A$2:$ZZ$415, 133, MATCH($B$2, resultados!$A$1:$ZZ$1, 0))</f>
        <v/>
      </c>
      <c r="C139">
        <f>INDEX(resultados!$A$2:$ZZ$415, 133, MATCH($B$3, resultados!$A$1:$ZZ$1, 0))</f>
        <v/>
      </c>
    </row>
    <row r="140">
      <c r="A140">
        <f>INDEX(resultados!$A$2:$ZZ$415, 134, MATCH($B$1, resultados!$A$1:$ZZ$1, 0))</f>
        <v/>
      </c>
      <c r="B140">
        <f>INDEX(resultados!$A$2:$ZZ$415, 134, MATCH($B$2, resultados!$A$1:$ZZ$1, 0))</f>
        <v/>
      </c>
      <c r="C140">
        <f>INDEX(resultados!$A$2:$ZZ$415, 134, MATCH($B$3, resultados!$A$1:$ZZ$1, 0))</f>
        <v/>
      </c>
    </row>
    <row r="141">
      <c r="A141">
        <f>INDEX(resultados!$A$2:$ZZ$415, 135, MATCH($B$1, resultados!$A$1:$ZZ$1, 0))</f>
        <v/>
      </c>
      <c r="B141">
        <f>INDEX(resultados!$A$2:$ZZ$415, 135, MATCH($B$2, resultados!$A$1:$ZZ$1, 0))</f>
        <v/>
      </c>
      <c r="C141">
        <f>INDEX(resultados!$A$2:$ZZ$415, 135, MATCH($B$3, resultados!$A$1:$ZZ$1, 0))</f>
        <v/>
      </c>
    </row>
    <row r="142">
      <c r="A142">
        <f>INDEX(resultados!$A$2:$ZZ$415, 136, MATCH($B$1, resultados!$A$1:$ZZ$1, 0))</f>
        <v/>
      </c>
      <c r="B142">
        <f>INDEX(resultados!$A$2:$ZZ$415, 136, MATCH($B$2, resultados!$A$1:$ZZ$1, 0))</f>
        <v/>
      </c>
      <c r="C142">
        <f>INDEX(resultados!$A$2:$ZZ$415, 136, MATCH($B$3, resultados!$A$1:$ZZ$1, 0))</f>
        <v/>
      </c>
    </row>
    <row r="143">
      <c r="A143">
        <f>INDEX(resultados!$A$2:$ZZ$415, 137, MATCH($B$1, resultados!$A$1:$ZZ$1, 0))</f>
        <v/>
      </c>
      <c r="B143">
        <f>INDEX(resultados!$A$2:$ZZ$415, 137, MATCH($B$2, resultados!$A$1:$ZZ$1, 0))</f>
        <v/>
      </c>
      <c r="C143">
        <f>INDEX(resultados!$A$2:$ZZ$415, 137, MATCH($B$3, resultados!$A$1:$ZZ$1, 0))</f>
        <v/>
      </c>
    </row>
    <row r="144">
      <c r="A144">
        <f>INDEX(resultados!$A$2:$ZZ$415, 138, MATCH($B$1, resultados!$A$1:$ZZ$1, 0))</f>
        <v/>
      </c>
      <c r="B144">
        <f>INDEX(resultados!$A$2:$ZZ$415, 138, MATCH($B$2, resultados!$A$1:$ZZ$1, 0))</f>
        <v/>
      </c>
      <c r="C144">
        <f>INDEX(resultados!$A$2:$ZZ$415, 138, MATCH($B$3, resultados!$A$1:$ZZ$1, 0))</f>
        <v/>
      </c>
    </row>
    <row r="145">
      <c r="A145">
        <f>INDEX(resultados!$A$2:$ZZ$415, 139, MATCH($B$1, resultados!$A$1:$ZZ$1, 0))</f>
        <v/>
      </c>
      <c r="B145">
        <f>INDEX(resultados!$A$2:$ZZ$415, 139, MATCH($B$2, resultados!$A$1:$ZZ$1, 0))</f>
        <v/>
      </c>
      <c r="C145">
        <f>INDEX(resultados!$A$2:$ZZ$415, 139, MATCH($B$3, resultados!$A$1:$ZZ$1, 0))</f>
        <v/>
      </c>
    </row>
    <row r="146">
      <c r="A146">
        <f>INDEX(resultados!$A$2:$ZZ$415, 140, MATCH($B$1, resultados!$A$1:$ZZ$1, 0))</f>
        <v/>
      </c>
      <c r="B146">
        <f>INDEX(resultados!$A$2:$ZZ$415, 140, MATCH($B$2, resultados!$A$1:$ZZ$1, 0))</f>
        <v/>
      </c>
      <c r="C146">
        <f>INDEX(resultados!$A$2:$ZZ$415, 140, MATCH($B$3, resultados!$A$1:$ZZ$1, 0))</f>
        <v/>
      </c>
    </row>
    <row r="147">
      <c r="A147">
        <f>INDEX(resultados!$A$2:$ZZ$415, 141, MATCH($B$1, resultados!$A$1:$ZZ$1, 0))</f>
        <v/>
      </c>
      <c r="B147">
        <f>INDEX(resultados!$A$2:$ZZ$415, 141, MATCH($B$2, resultados!$A$1:$ZZ$1, 0))</f>
        <v/>
      </c>
      <c r="C147">
        <f>INDEX(resultados!$A$2:$ZZ$415, 141, MATCH($B$3, resultados!$A$1:$ZZ$1, 0))</f>
        <v/>
      </c>
    </row>
    <row r="148">
      <c r="A148">
        <f>INDEX(resultados!$A$2:$ZZ$415, 142, MATCH($B$1, resultados!$A$1:$ZZ$1, 0))</f>
        <v/>
      </c>
      <c r="B148">
        <f>INDEX(resultados!$A$2:$ZZ$415, 142, MATCH($B$2, resultados!$A$1:$ZZ$1, 0))</f>
        <v/>
      </c>
      <c r="C148">
        <f>INDEX(resultados!$A$2:$ZZ$415, 142, MATCH($B$3, resultados!$A$1:$ZZ$1, 0))</f>
        <v/>
      </c>
    </row>
    <row r="149">
      <c r="A149">
        <f>INDEX(resultados!$A$2:$ZZ$415, 143, MATCH($B$1, resultados!$A$1:$ZZ$1, 0))</f>
        <v/>
      </c>
      <c r="B149">
        <f>INDEX(resultados!$A$2:$ZZ$415, 143, MATCH($B$2, resultados!$A$1:$ZZ$1, 0))</f>
        <v/>
      </c>
      <c r="C149">
        <f>INDEX(resultados!$A$2:$ZZ$415, 143, MATCH($B$3, resultados!$A$1:$ZZ$1, 0))</f>
        <v/>
      </c>
    </row>
    <row r="150">
      <c r="A150">
        <f>INDEX(resultados!$A$2:$ZZ$415, 144, MATCH($B$1, resultados!$A$1:$ZZ$1, 0))</f>
        <v/>
      </c>
      <c r="B150">
        <f>INDEX(resultados!$A$2:$ZZ$415, 144, MATCH($B$2, resultados!$A$1:$ZZ$1, 0))</f>
        <v/>
      </c>
      <c r="C150">
        <f>INDEX(resultados!$A$2:$ZZ$415, 144, MATCH($B$3, resultados!$A$1:$ZZ$1, 0))</f>
        <v/>
      </c>
    </row>
    <row r="151">
      <c r="A151">
        <f>INDEX(resultados!$A$2:$ZZ$415, 145, MATCH($B$1, resultados!$A$1:$ZZ$1, 0))</f>
        <v/>
      </c>
      <c r="B151">
        <f>INDEX(resultados!$A$2:$ZZ$415, 145, MATCH($B$2, resultados!$A$1:$ZZ$1, 0))</f>
        <v/>
      </c>
      <c r="C151">
        <f>INDEX(resultados!$A$2:$ZZ$415, 145, MATCH($B$3, resultados!$A$1:$ZZ$1, 0))</f>
        <v/>
      </c>
    </row>
    <row r="152">
      <c r="A152">
        <f>INDEX(resultados!$A$2:$ZZ$415, 146, MATCH($B$1, resultados!$A$1:$ZZ$1, 0))</f>
        <v/>
      </c>
      <c r="B152">
        <f>INDEX(resultados!$A$2:$ZZ$415, 146, MATCH($B$2, resultados!$A$1:$ZZ$1, 0))</f>
        <v/>
      </c>
      <c r="C152">
        <f>INDEX(resultados!$A$2:$ZZ$415, 146, MATCH($B$3, resultados!$A$1:$ZZ$1, 0))</f>
        <v/>
      </c>
    </row>
    <row r="153">
      <c r="A153">
        <f>INDEX(resultados!$A$2:$ZZ$415, 147, MATCH($B$1, resultados!$A$1:$ZZ$1, 0))</f>
        <v/>
      </c>
      <c r="B153">
        <f>INDEX(resultados!$A$2:$ZZ$415, 147, MATCH($B$2, resultados!$A$1:$ZZ$1, 0))</f>
        <v/>
      </c>
      <c r="C153">
        <f>INDEX(resultados!$A$2:$ZZ$415, 147, MATCH($B$3, resultados!$A$1:$ZZ$1, 0))</f>
        <v/>
      </c>
    </row>
    <row r="154">
      <c r="A154">
        <f>INDEX(resultados!$A$2:$ZZ$415, 148, MATCH($B$1, resultados!$A$1:$ZZ$1, 0))</f>
        <v/>
      </c>
      <c r="B154">
        <f>INDEX(resultados!$A$2:$ZZ$415, 148, MATCH($B$2, resultados!$A$1:$ZZ$1, 0))</f>
        <v/>
      </c>
      <c r="C154">
        <f>INDEX(resultados!$A$2:$ZZ$415, 148, MATCH($B$3, resultados!$A$1:$ZZ$1, 0))</f>
        <v/>
      </c>
    </row>
    <row r="155">
      <c r="A155">
        <f>INDEX(resultados!$A$2:$ZZ$415, 149, MATCH($B$1, resultados!$A$1:$ZZ$1, 0))</f>
        <v/>
      </c>
      <c r="B155">
        <f>INDEX(resultados!$A$2:$ZZ$415, 149, MATCH($B$2, resultados!$A$1:$ZZ$1, 0))</f>
        <v/>
      </c>
      <c r="C155">
        <f>INDEX(resultados!$A$2:$ZZ$415, 149, MATCH($B$3, resultados!$A$1:$ZZ$1, 0))</f>
        <v/>
      </c>
    </row>
    <row r="156">
      <c r="A156">
        <f>INDEX(resultados!$A$2:$ZZ$415, 150, MATCH($B$1, resultados!$A$1:$ZZ$1, 0))</f>
        <v/>
      </c>
      <c r="B156">
        <f>INDEX(resultados!$A$2:$ZZ$415, 150, MATCH($B$2, resultados!$A$1:$ZZ$1, 0))</f>
        <v/>
      </c>
      <c r="C156">
        <f>INDEX(resultados!$A$2:$ZZ$415, 150, MATCH($B$3, resultados!$A$1:$ZZ$1, 0))</f>
        <v/>
      </c>
    </row>
    <row r="157">
      <c r="A157">
        <f>INDEX(resultados!$A$2:$ZZ$415, 151, MATCH($B$1, resultados!$A$1:$ZZ$1, 0))</f>
        <v/>
      </c>
      <c r="B157">
        <f>INDEX(resultados!$A$2:$ZZ$415, 151, MATCH($B$2, resultados!$A$1:$ZZ$1, 0))</f>
        <v/>
      </c>
      <c r="C157">
        <f>INDEX(resultados!$A$2:$ZZ$415, 151, MATCH($B$3, resultados!$A$1:$ZZ$1, 0))</f>
        <v/>
      </c>
    </row>
    <row r="158">
      <c r="A158">
        <f>INDEX(resultados!$A$2:$ZZ$415, 152, MATCH($B$1, resultados!$A$1:$ZZ$1, 0))</f>
        <v/>
      </c>
      <c r="B158">
        <f>INDEX(resultados!$A$2:$ZZ$415, 152, MATCH($B$2, resultados!$A$1:$ZZ$1, 0))</f>
        <v/>
      </c>
      <c r="C158">
        <f>INDEX(resultados!$A$2:$ZZ$415, 152, MATCH($B$3, resultados!$A$1:$ZZ$1, 0))</f>
        <v/>
      </c>
    </row>
    <row r="159">
      <c r="A159">
        <f>INDEX(resultados!$A$2:$ZZ$415, 153, MATCH($B$1, resultados!$A$1:$ZZ$1, 0))</f>
        <v/>
      </c>
      <c r="B159">
        <f>INDEX(resultados!$A$2:$ZZ$415, 153, MATCH($B$2, resultados!$A$1:$ZZ$1, 0))</f>
        <v/>
      </c>
      <c r="C159">
        <f>INDEX(resultados!$A$2:$ZZ$415, 153, MATCH($B$3, resultados!$A$1:$ZZ$1, 0))</f>
        <v/>
      </c>
    </row>
    <row r="160">
      <c r="A160">
        <f>INDEX(resultados!$A$2:$ZZ$415, 154, MATCH($B$1, resultados!$A$1:$ZZ$1, 0))</f>
        <v/>
      </c>
      <c r="B160">
        <f>INDEX(resultados!$A$2:$ZZ$415, 154, MATCH($B$2, resultados!$A$1:$ZZ$1, 0))</f>
        <v/>
      </c>
      <c r="C160">
        <f>INDEX(resultados!$A$2:$ZZ$415, 154, MATCH($B$3, resultados!$A$1:$ZZ$1, 0))</f>
        <v/>
      </c>
    </row>
    <row r="161">
      <c r="A161">
        <f>INDEX(resultados!$A$2:$ZZ$415, 155, MATCH($B$1, resultados!$A$1:$ZZ$1, 0))</f>
        <v/>
      </c>
      <c r="B161">
        <f>INDEX(resultados!$A$2:$ZZ$415, 155, MATCH($B$2, resultados!$A$1:$ZZ$1, 0))</f>
        <v/>
      </c>
      <c r="C161">
        <f>INDEX(resultados!$A$2:$ZZ$415, 155, MATCH($B$3, resultados!$A$1:$ZZ$1, 0))</f>
        <v/>
      </c>
    </row>
    <row r="162">
      <c r="A162">
        <f>INDEX(resultados!$A$2:$ZZ$415, 156, MATCH($B$1, resultados!$A$1:$ZZ$1, 0))</f>
        <v/>
      </c>
      <c r="B162">
        <f>INDEX(resultados!$A$2:$ZZ$415, 156, MATCH($B$2, resultados!$A$1:$ZZ$1, 0))</f>
        <v/>
      </c>
      <c r="C162">
        <f>INDEX(resultados!$A$2:$ZZ$415, 156, MATCH($B$3, resultados!$A$1:$ZZ$1, 0))</f>
        <v/>
      </c>
    </row>
    <row r="163">
      <c r="A163">
        <f>INDEX(resultados!$A$2:$ZZ$415, 157, MATCH($B$1, resultados!$A$1:$ZZ$1, 0))</f>
        <v/>
      </c>
      <c r="B163">
        <f>INDEX(resultados!$A$2:$ZZ$415, 157, MATCH($B$2, resultados!$A$1:$ZZ$1, 0))</f>
        <v/>
      </c>
      <c r="C163">
        <f>INDEX(resultados!$A$2:$ZZ$415, 157, MATCH($B$3, resultados!$A$1:$ZZ$1, 0))</f>
        <v/>
      </c>
    </row>
    <row r="164">
      <c r="A164">
        <f>INDEX(resultados!$A$2:$ZZ$415, 158, MATCH($B$1, resultados!$A$1:$ZZ$1, 0))</f>
        <v/>
      </c>
      <c r="B164">
        <f>INDEX(resultados!$A$2:$ZZ$415, 158, MATCH($B$2, resultados!$A$1:$ZZ$1, 0))</f>
        <v/>
      </c>
      <c r="C164">
        <f>INDEX(resultados!$A$2:$ZZ$415, 158, MATCH($B$3, resultados!$A$1:$ZZ$1, 0))</f>
        <v/>
      </c>
    </row>
    <row r="165">
      <c r="A165">
        <f>INDEX(resultados!$A$2:$ZZ$415, 159, MATCH($B$1, resultados!$A$1:$ZZ$1, 0))</f>
        <v/>
      </c>
      <c r="B165">
        <f>INDEX(resultados!$A$2:$ZZ$415, 159, MATCH($B$2, resultados!$A$1:$ZZ$1, 0))</f>
        <v/>
      </c>
      <c r="C165">
        <f>INDEX(resultados!$A$2:$ZZ$415, 159, MATCH($B$3, resultados!$A$1:$ZZ$1, 0))</f>
        <v/>
      </c>
    </row>
    <row r="166">
      <c r="A166">
        <f>INDEX(resultados!$A$2:$ZZ$415, 160, MATCH($B$1, resultados!$A$1:$ZZ$1, 0))</f>
        <v/>
      </c>
      <c r="B166">
        <f>INDEX(resultados!$A$2:$ZZ$415, 160, MATCH($B$2, resultados!$A$1:$ZZ$1, 0))</f>
        <v/>
      </c>
      <c r="C166">
        <f>INDEX(resultados!$A$2:$ZZ$415, 160, MATCH($B$3, resultados!$A$1:$ZZ$1, 0))</f>
        <v/>
      </c>
    </row>
    <row r="167">
      <c r="A167">
        <f>INDEX(resultados!$A$2:$ZZ$415, 161, MATCH($B$1, resultados!$A$1:$ZZ$1, 0))</f>
        <v/>
      </c>
      <c r="B167">
        <f>INDEX(resultados!$A$2:$ZZ$415, 161, MATCH($B$2, resultados!$A$1:$ZZ$1, 0))</f>
        <v/>
      </c>
      <c r="C167">
        <f>INDEX(resultados!$A$2:$ZZ$415, 161, MATCH($B$3, resultados!$A$1:$ZZ$1, 0))</f>
        <v/>
      </c>
    </row>
    <row r="168">
      <c r="A168">
        <f>INDEX(resultados!$A$2:$ZZ$415, 162, MATCH($B$1, resultados!$A$1:$ZZ$1, 0))</f>
        <v/>
      </c>
      <c r="B168">
        <f>INDEX(resultados!$A$2:$ZZ$415, 162, MATCH($B$2, resultados!$A$1:$ZZ$1, 0))</f>
        <v/>
      </c>
      <c r="C168">
        <f>INDEX(resultados!$A$2:$ZZ$415, 162, MATCH($B$3, resultados!$A$1:$ZZ$1, 0))</f>
        <v/>
      </c>
    </row>
    <row r="169">
      <c r="A169">
        <f>INDEX(resultados!$A$2:$ZZ$415, 163, MATCH($B$1, resultados!$A$1:$ZZ$1, 0))</f>
        <v/>
      </c>
      <c r="B169">
        <f>INDEX(resultados!$A$2:$ZZ$415, 163, MATCH($B$2, resultados!$A$1:$ZZ$1, 0))</f>
        <v/>
      </c>
      <c r="C169">
        <f>INDEX(resultados!$A$2:$ZZ$415, 163, MATCH($B$3, resultados!$A$1:$ZZ$1, 0))</f>
        <v/>
      </c>
    </row>
    <row r="170">
      <c r="A170">
        <f>INDEX(resultados!$A$2:$ZZ$415, 164, MATCH($B$1, resultados!$A$1:$ZZ$1, 0))</f>
        <v/>
      </c>
      <c r="B170">
        <f>INDEX(resultados!$A$2:$ZZ$415, 164, MATCH($B$2, resultados!$A$1:$ZZ$1, 0))</f>
        <v/>
      </c>
      <c r="C170">
        <f>INDEX(resultados!$A$2:$ZZ$415, 164, MATCH($B$3, resultados!$A$1:$ZZ$1, 0))</f>
        <v/>
      </c>
    </row>
    <row r="171">
      <c r="A171">
        <f>INDEX(resultados!$A$2:$ZZ$415, 165, MATCH($B$1, resultados!$A$1:$ZZ$1, 0))</f>
        <v/>
      </c>
      <c r="B171">
        <f>INDEX(resultados!$A$2:$ZZ$415, 165, MATCH($B$2, resultados!$A$1:$ZZ$1, 0))</f>
        <v/>
      </c>
      <c r="C171">
        <f>INDEX(resultados!$A$2:$ZZ$415, 165, MATCH($B$3, resultados!$A$1:$ZZ$1, 0))</f>
        <v/>
      </c>
    </row>
    <row r="172">
      <c r="A172">
        <f>INDEX(resultados!$A$2:$ZZ$415, 166, MATCH($B$1, resultados!$A$1:$ZZ$1, 0))</f>
        <v/>
      </c>
      <c r="B172">
        <f>INDEX(resultados!$A$2:$ZZ$415, 166, MATCH($B$2, resultados!$A$1:$ZZ$1, 0))</f>
        <v/>
      </c>
      <c r="C172">
        <f>INDEX(resultados!$A$2:$ZZ$415, 166, MATCH($B$3, resultados!$A$1:$ZZ$1, 0))</f>
        <v/>
      </c>
    </row>
    <row r="173">
      <c r="A173">
        <f>INDEX(resultados!$A$2:$ZZ$415, 167, MATCH($B$1, resultados!$A$1:$ZZ$1, 0))</f>
        <v/>
      </c>
      <c r="B173">
        <f>INDEX(resultados!$A$2:$ZZ$415, 167, MATCH($B$2, resultados!$A$1:$ZZ$1, 0))</f>
        <v/>
      </c>
      <c r="C173">
        <f>INDEX(resultados!$A$2:$ZZ$415, 167, MATCH($B$3, resultados!$A$1:$ZZ$1, 0))</f>
        <v/>
      </c>
    </row>
    <row r="174">
      <c r="A174">
        <f>INDEX(resultados!$A$2:$ZZ$415, 168, MATCH($B$1, resultados!$A$1:$ZZ$1, 0))</f>
        <v/>
      </c>
      <c r="B174">
        <f>INDEX(resultados!$A$2:$ZZ$415, 168, MATCH($B$2, resultados!$A$1:$ZZ$1, 0))</f>
        <v/>
      </c>
      <c r="C174">
        <f>INDEX(resultados!$A$2:$ZZ$415, 168, MATCH($B$3, resultados!$A$1:$ZZ$1, 0))</f>
        <v/>
      </c>
    </row>
    <row r="175">
      <c r="A175">
        <f>INDEX(resultados!$A$2:$ZZ$415, 169, MATCH($B$1, resultados!$A$1:$ZZ$1, 0))</f>
        <v/>
      </c>
      <c r="B175">
        <f>INDEX(resultados!$A$2:$ZZ$415, 169, MATCH($B$2, resultados!$A$1:$ZZ$1, 0))</f>
        <v/>
      </c>
      <c r="C175">
        <f>INDEX(resultados!$A$2:$ZZ$415, 169, MATCH($B$3, resultados!$A$1:$ZZ$1, 0))</f>
        <v/>
      </c>
    </row>
    <row r="176">
      <c r="A176">
        <f>INDEX(resultados!$A$2:$ZZ$415, 170, MATCH($B$1, resultados!$A$1:$ZZ$1, 0))</f>
        <v/>
      </c>
      <c r="B176">
        <f>INDEX(resultados!$A$2:$ZZ$415, 170, MATCH($B$2, resultados!$A$1:$ZZ$1, 0))</f>
        <v/>
      </c>
      <c r="C176">
        <f>INDEX(resultados!$A$2:$ZZ$415, 170, MATCH($B$3, resultados!$A$1:$ZZ$1, 0))</f>
        <v/>
      </c>
    </row>
    <row r="177">
      <c r="A177">
        <f>INDEX(resultados!$A$2:$ZZ$415, 171, MATCH($B$1, resultados!$A$1:$ZZ$1, 0))</f>
        <v/>
      </c>
      <c r="B177">
        <f>INDEX(resultados!$A$2:$ZZ$415, 171, MATCH($B$2, resultados!$A$1:$ZZ$1, 0))</f>
        <v/>
      </c>
      <c r="C177">
        <f>INDEX(resultados!$A$2:$ZZ$415, 171, MATCH($B$3, resultados!$A$1:$ZZ$1, 0))</f>
        <v/>
      </c>
    </row>
    <row r="178">
      <c r="A178">
        <f>INDEX(resultados!$A$2:$ZZ$415, 172, MATCH($B$1, resultados!$A$1:$ZZ$1, 0))</f>
        <v/>
      </c>
      <c r="B178">
        <f>INDEX(resultados!$A$2:$ZZ$415, 172, MATCH($B$2, resultados!$A$1:$ZZ$1, 0))</f>
        <v/>
      </c>
      <c r="C178">
        <f>INDEX(resultados!$A$2:$ZZ$415, 172, MATCH($B$3, resultados!$A$1:$ZZ$1, 0))</f>
        <v/>
      </c>
    </row>
    <row r="179">
      <c r="A179">
        <f>INDEX(resultados!$A$2:$ZZ$415, 173, MATCH($B$1, resultados!$A$1:$ZZ$1, 0))</f>
        <v/>
      </c>
      <c r="B179">
        <f>INDEX(resultados!$A$2:$ZZ$415, 173, MATCH($B$2, resultados!$A$1:$ZZ$1, 0))</f>
        <v/>
      </c>
      <c r="C179">
        <f>INDEX(resultados!$A$2:$ZZ$415, 173, MATCH($B$3, resultados!$A$1:$ZZ$1, 0))</f>
        <v/>
      </c>
    </row>
    <row r="180">
      <c r="A180">
        <f>INDEX(resultados!$A$2:$ZZ$415, 174, MATCH($B$1, resultados!$A$1:$ZZ$1, 0))</f>
        <v/>
      </c>
      <c r="B180">
        <f>INDEX(resultados!$A$2:$ZZ$415, 174, MATCH($B$2, resultados!$A$1:$ZZ$1, 0))</f>
        <v/>
      </c>
      <c r="C180">
        <f>INDEX(resultados!$A$2:$ZZ$415, 174, MATCH($B$3, resultados!$A$1:$ZZ$1, 0))</f>
        <v/>
      </c>
    </row>
    <row r="181">
      <c r="A181">
        <f>INDEX(resultados!$A$2:$ZZ$415, 175, MATCH($B$1, resultados!$A$1:$ZZ$1, 0))</f>
        <v/>
      </c>
      <c r="B181">
        <f>INDEX(resultados!$A$2:$ZZ$415, 175, MATCH($B$2, resultados!$A$1:$ZZ$1, 0))</f>
        <v/>
      </c>
      <c r="C181">
        <f>INDEX(resultados!$A$2:$ZZ$415, 175, MATCH($B$3, resultados!$A$1:$ZZ$1, 0))</f>
        <v/>
      </c>
    </row>
    <row r="182">
      <c r="A182">
        <f>INDEX(resultados!$A$2:$ZZ$415, 176, MATCH($B$1, resultados!$A$1:$ZZ$1, 0))</f>
        <v/>
      </c>
      <c r="B182">
        <f>INDEX(resultados!$A$2:$ZZ$415, 176, MATCH($B$2, resultados!$A$1:$ZZ$1, 0))</f>
        <v/>
      </c>
      <c r="C182">
        <f>INDEX(resultados!$A$2:$ZZ$415, 176, MATCH($B$3, resultados!$A$1:$ZZ$1, 0))</f>
        <v/>
      </c>
    </row>
    <row r="183">
      <c r="A183">
        <f>INDEX(resultados!$A$2:$ZZ$415, 177, MATCH($B$1, resultados!$A$1:$ZZ$1, 0))</f>
        <v/>
      </c>
      <c r="B183">
        <f>INDEX(resultados!$A$2:$ZZ$415, 177, MATCH($B$2, resultados!$A$1:$ZZ$1, 0))</f>
        <v/>
      </c>
      <c r="C183">
        <f>INDEX(resultados!$A$2:$ZZ$415, 177, MATCH($B$3, resultados!$A$1:$ZZ$1, 0))</f>
        <v/>
      </c>
    </row>
    <row r="184">
      <c r="A184">
        <f>INDEX(resultados!$A$2:$ZZ$415, 178, MATCH($B$1, resultados!$A$1:$ZZ$1, 0))</f>
        <v/>
      </c>
      <c r="B184">
        <f>INDEX(resultados!$A$2:$ZZ$415, 178, MATCH($B$2, resultados!$A$1:$ZZ$1, 0))</f>
        <v/>
      </c>
      <c r="C184">
        <f>INDEX(resultados!$A$2:$ZZ$415, 178, MATCH($B$3, resultados!$A$1:$ZZ$1, 0))</f>
        <v/>
      </c>
    </row>
    <row r="185">
      <c r="A185">
        <f>INDEX(resultados!$A$2:$ZZ$415, 179, MATCH($B$1, resultados!$A$1:$ZZ$1, 0))</f>
        <v/>
      </c>
      <c r="B185">
        <f>INDEX(resultados!$A$2:$ZZ$415, 179, MATCH($B$2, resultados!$A$1:$ZZ$1, 0))</f>
        <v/>
      </c>
      <c r="C185">
        <f>INDEX(resultados!$A$2:$ZZ$415, 179, MATCH($B$3, resultados!$A$1:$ZZ$1, 0))</f>
        <v/>
      </c>
    </row>
    <row r="186">
      <c r="A186">
        <f>INDEX(resultados!$A$2:$ZZ$415, 180, MATCH($B$1, resultados!$A$1:$ZZ$1, 0))</f>
        <v/>
      </c>
      <c r="B186">
        <f>INDEX(resultados!$A$2:$ZZ$415, 180, MATCH($B$2, resultados!$A$1:$ZZ$1, 0))</f>
        <v/>
      </c>
      <c r="C186">
        <f>INDEX(resultados!$A$2:$ZZ$415, 180, MATCH($B$3, resultados!$A$1:$ZZ$1, 0))</f>
        <v/>
      </c>
    </row>
    <row r="187">
      <c r="A187">
        <f>INDEX(resultados!$A$2:$ZZ$415, 181, MATCH($B$1, resultados!$A$1:$ZZ$1, 0))</f>
        <v/>
      </c>
      <c r="B187">
        <f>INDEX(resultados!$A$2:$ZZ$415, 181, MATCH($B$2, resultados!$A$1:$ZZ$1, 0))</f>
        <v/>
      </c>
      <c r="C187">
        <f>INDEX(resultados!$A$2:$ZZ$415, 181, MATCH($B$3, resultados!$A$1:$ZZ$1, 0))</f>
        <v/>
      </c>
    </row>
    <row r="188">
      <c r="A188">
        <f>INDEX(resultados!$A$2:$ZZ$415, 182, MATCH($B$1, resultados!$A$1:$ZZ$1, 0))</f>
        <v/>
      </c>
      <c r="B188">
        <f>INDEX(resultados!$A$2:$ZZ$415, 182, MATCH($B$2, resultados!$A$1:$ZZ$1, 0))</f>
        <v/>
      </c>
      <c r="C188">
        <f>INDEX(resultados!$A$2:$ZZ$415, 182, MATCH($B$3, resultados!$A$1:$ZZ$1, 0))</f>
        <v/>
      </c>
    </row>
    <row r="189">
      <c r="A189">
        <f>INDEX(resultados!$A$2:$ZZ$415, 183, MATCH($B$1, resultados!$A$1:$ZZ$1, 0))</f>
        <v/>
      </c>
      <c r="B189">
        <f>INDEX(resultados!$A$2:$ZZ$415, 183, MATCH($B$2, resultados!$A$1:$ZZ$1, 0))</f>
        <v/>
      </c>
      <c r="C189">
        <f>INDEX(resultados!$A$2:$ZZ$415, 183, MATCH($B$3, resultados!$A$1:$ZZ$1, 0))</f>
        <v/>
      </c>
    </row>
    <row r="190">
      <c r="A190">
        <f>INDEX(resultados!$A$2:$ZZ$415, 184, MATCH($B$1, resultados!$A$1:$ZZ$1, 0))</f>
        <v/>
      </c>
      <c r="B190">
        <f>INDEX(resultados!$A$2:$ZZ$415, 184, MATCH($B$2, resultados!$A$1:$ZZ$1, 0))</f>
        <v/>
      </c>
      <c r="C190">
        <f>INDEX(resultados!$A$2:$ZZ$415, 184, MATCH($B$3, resultados!$A$1:$ZZ$1, 0))</f>
        <v/>
      </c>
    </row>
    <row r="191">
      <c r="A191">
        <f>INDEX(resultados!$A$2:$ZZ$415, 185, MATCH($B$1, resultados!$A$1:$ZZ$1, 0))</f>
        <v/>
      </c>
      <c r="B191">
        <f>INDEX(resultados!$A$2:$ZZ$415, 185, MATCH($B$2, resultados!$A$1:$ZZ$1, 0))</f>
        <v/>
      </c>
      <c r="C191">
        <f>INDEX(resultados!$A$2:$ZZ$415, 185, MATCH($B$3, resultados!$A$1:$ZZ$1, 0))</f>
        <v/>
      </c>
    </row>
    <row r="192">
      <c r="A192">
        <f>INDEX(resultados!$A$2:$ZZ$415, 186, MATCH($B$1, resultados!$A$1:$ZZ$1, 0))</f>
        <v/>
      </c>
      <c r="B192">
        <f>INDEX(resultados!$A$2:$ZZ$415, 186, MATCH($B$2, resultados!$A$1:$ZZ$1, 0))</f>
        <v/>
      </c>
      <c r="C192">
        <f>INDEX(resultados!$A$2:$ZZ$415, 186, MATCH($B$3, resultados!$A$1:$ZZ$1, 0))</f>
        <v/>
      </c>
    </row>
    <row r="193">
      <c r="A193">
        <f>INDEX(resultados!$A$2:$ZZ$415, 187, MATCH($B$1, resultados!$A$1:$ZZ$1, 0))</f>
        <v/>
      </c>
      <c r="B193">
        <f>INDEX(resultados!$A$2:$ZZ$415, 187, MATCH($B$2, resultados!$A$1:$ZZ$1, 0))</f>
        <v/>
      </c>
      <c r="C193">
        <f>INDEX(resultados!$A$2:$ZZ$415, 187, MATCH($B$3, resultados!$A$1:$ZZ$1, 0))</f>
        <v/>
      </c>
    </row>
    <row r="194">
      <c r="A194">
        <f>INDEX(resultados!$A$2:$ZZ$415, 188, MATCH($B$1, resultados!$A$1:$ZZ$1, 0))</f>
        <v/>
      </c>
      <c r="B194">
        <f>INDEX(resultados!$A$2:$ZZ$415, 188, MATCH($B$2, resultados!$A$1:$ZZ$1, 0))</f>
        <v/>
      </c>
      <c r="C194">
        <f>INDEX(resultados!$A$2:$ZZ$415, 188, MATCH($B$3, resultados!$A$1:$ZZ$1, 0))</f>
        <v/>
      </c>
    </row>
    <row r="195">
      <c r="A195">
        <f>INDEX(resultados!$A$2:$ZZ$415, 189, MATCH($B$1, resultados!$A$1:$ZZ$1, 0))</f>
        <v/>
      </c>
      <c r="B195">
        <f>INDEX(resultados!$A$2:$ZZ$415, 189, MATCH($B$2, resultados!$A$1:$ZZ$1, 0))</f>
        <v/>
      </c>
      <c r="C195">
        <f>INDEX(resultados!$A$2:$ZZ$415, 189, MATCH($B$3, resultados!$A$1:$ZZ$1, 0))</f>
        <v/>
      </c>
    </row>
    <row r="196">
      <c r="A196">
        <f>INDEX(resultados!$A$2:$ZZ$415, 190, MATCH($B$1, resultados!$A$1:$ZZ$1, 0))</f>
        <v/>
      </c>
      <c r="B196">
        <f>INDEX(resultados!$A$2:$ZZ$415, 190, MATCH($B$2, resultados!$A$1:$ZZ$1, 0))</f>
        <v/>
      </c>
      <c r="C196">
        <f>INDEX(resultados!$A$2:$ZZ$415, 190, MATCH($B$3, resultados!$A$1:$ZZ$1, 0))</f>
        <v/>
      </c>
    </row>
    <row r="197">
      <c r="A197">
        <f>INDEX(resultados!$A$2:$ZZ$415, 191, MATCH($B$1, resultados!$A$1:$ZZ$1, 0))</f>
        <v/>
      </c>
      <c r="B197">
        <f>INDEX(resultados!$A$2:$ZZ$415, 191, MATCH($B$2, resultados!$A$1:$ZZ$1, 0))</f>
        <v/>
      </c>
      <c r="C197">
        <f>INDEX(resultados!$A$2:$ZZ$415, 191, MATCH($B$3, resultados!$A$1:$ZZ$1, 0))</f>
        <v/>
      </c>
    </row>
    <row r="198">
      <c r="A198">
        <f>INDEX(resultados!$A$2:$ZZ$415, 192, MATCH($B$1, resultados!$A$1:$ZZ$1, 0))</f>
        <v/>
      </c>
      <c r="B198">
        <f>INDEX(resultados!$A$2:$ZZ$415, 192, MATCH($B$2, resultados!$A$1:$ZZ$1, 0))</f>
        <v/>
      </c>
      <c r="C198">
        <f>INDEX(resultados!$A$2:$ZZ$415, 192, MATCH($B$3, resultados!$A$1:$ZZ$1, 0))</f>
        <v/>
      </c>
    </row>
    <row r="199">
      <c r="A199">
        <f>INDEX(resultados!$A$2:$ZZ$415, 193, MATCH($B$1, resultados!$A$1:$ZZ$1, 0))</f>
        <v/>
      </c>
      <c r="B199">
        <f>INDEX(resultados!$A$2:$ZZ$415, 193, MATCH($B$2, resultados!$A$1:$ZZ$1, 0))</f>
        <v/>
      </c>
      <c r="C199">
        <f>INDEX(resultados!$A$2:$ZZ$415, 193, MATCH($B$3, resultados!$A$1:$ZZ$1, 0))</f>
        <v/>
      </c>
    </row>
    <row r="200">
      <c r="A200">
        <f>INDEX(resultados!$A$2:$ZZ$415, 194, MATCH($B$1, resultados!$A$1:$ZZ$1, 0))</f>
        <v/>
      </c>
      <c r="B200">
        <f>INDEX(resultados!$A$2:$ZZ$415, 194, MATCH($B$2, resultados!$A$1:$ZZ$1, 0))</f>
        <v/>
      </c>
      <c r="C200">
        <f>INDEX(resultados!$A$2:$ZZ$415, 194, MATCH($B$3, resultados!$A$1:$ZZ$1, 0))</f>
        <v/>
      </c>
    </row>
    <row r="201">
      <c r="A201">
        <f>INDEX(resultados!$A$2:$ZZ$415, 195, MATCH($B$1, resultados!$A$1:$ZZ$1, 0))</f>
        <v/>
      </c>
      <c r="B201">
        <f>INDEX(resultados!$A$2:$ZZ$415, 195, MATCH($B$2, resultados!$A$1:$ZZ$1, 0))</f>
        <v/>
      </c>
      <c r="C201">
        <f>INDEX(resultados!$A$2:$ZZ$415, 195, MATCH($B$3, resultados!$A$1:$ZZ$1, 0))</f>
        <v/>
      </c>
    </row>
    <row r="202">
      <c r="A202">
        <f>INDEX(resultados!$A$2:$ZZ$415, 196, MATCH($B$1, resultados!$A$1:$ZZ$1, 0))</f>
        <v/>
      </c>
      <c r="B202">
        <f>INDEX(resultados!$A$2:$ZZ$415, 196, MATCH($B$2, resultados!$A$1:$ZZ$1, 0))</f>
        <v/>
      </c>
      <c r="C202">
        <f>INDEX(resultados!$A$2:$ZZ$415, 196, MATCH($B$3, resultados!$A$1:$ZZ$1, 0))</f>
        <v/>
      </c>
    </row>
    <row r="203">
      <c r="A203">
        <f>INDEX(resultados!$A$2:$ZZ$415, 197, MATCH($B$1, resultados!$A$1:$ZZ$1, 0))</f>
        <v/>
      </c>
      <c r="B203">
        <f>INDEX(resultados!$A$2:$ZZ$415, 197, MATCH($B$2, resultados!$A$1:$ZZ$1, 0))</f>
        <v/>
      </c>
      <c r="C203">
        <f>INDEX(resultados!$A$2:$ZZ$415, 197, MATCH($B$3, resultados!$A$1:$ZZ$1, 0))</f>
        <v/>
      </c>
    </row>
    <row r="204">
      <c r="A204">
        <f>INDEX(resultados!$A$2:$ZZ$415, 198, MATCH($B$1, resultados!$A$1:$ZZ$1, 0))</f>
        <v/>
      </c>
      <c r="B204">
        <f>INDEX(resultados!$A$2:$ZZ$415, 198, MATCH($B$2, resultados!$A$1:$ZZ$1, 0))</f>
        <v/>
      </c>
      <c r="C204">
        <f>INDEX(resultados!$A$2:$ZZ$415, 198, MATCH($B$3, resultados!$A$1:$ZZ$1, 0))</f>
        <v/>
      </c>
    </row>
    <row r="205">
      <c r="A205">
        <f>INDEX(resultados!$A$2:$ZZ$415, 199, MATCH($B$1, resultados!$A$1:$ZZ$1, 0))</f>
        <v/>
      </c>
      <c r="B205">
        <f>INDEX(resultados!$A$2:$ZZ$415, 199, MATCH($B$2, resultados!$A$1:$ZZ$1, 0))</f>
        <v/>
      </c>
      <c r="C205">
        <f>INDEX(resultados!$A$2:$ZZ$415, 199, MATCH($B$3, resultados!$A$1:$ZZ$1, 0))</f>
        <v/>
      </c>
    </row>
    <row r="206">
      <c r="A206">
        <f>INDEX(resultados!$A$2:$ZZ$415, 200, MATCH($B$1, resultados!$A$1:$ZZ$1, 0))</f>
        <v/>
      </c>
      <c r="B206">
        <f>INDEX(resultados!$A$2:$ZZ$415, 200, MATCH($B$2, resultados!$A$1:$ZZ$1, 0))</f>
        <v/>
      </c>
      <c r="C206">
        <f>INDEX(resultados!$A$2:$ZZ$415, 200, MATCH($B$3, resultados!$A$1:$ZZ$1, 0))</f>
        <v/>
      </c>
    </row>
    <row r="207">
      <c r="A207">
        <f>INDEX(resultados!$A$2:$ZZ$415, 201, MATCH($B$1, resultados!$A$1:$ZZ$1, 0))</f>
        <v/>
      </c>
      <c r="B207">
        <f>INDEX(resultados!$A$2:$ZZ$415, 201, MATCH($B$2, resultados!$A$1:$ZZ$1, 0))</f>
        <v/>
      </c>
      <c r="C207">
        <f>INDEX(resultados!$A$2:$ZZ$415, 201, MATCH($B$3, resultados!$A$1:$ZZ$1, 0))</f>
        <v/>
      </c>
    </row>
    <row r="208">
      <c r="A208">
        <f>INDEX(resultados!$A$2:$ZZ$415, 202, MATCH($B$1, resultados!$A$1:$ZZ$1, 0))</f>
        <v/>
      </c>
      <c r="B208">
        <f>INDEX(resultados!$A$2:$ZZ$415, 202, MATCH($B$2, resultados!$A$1:$ZZ$1, 0))</f>
        <v/>
      </c>
      <c r="C208">
        <f>INDEX(resultados!$A$2:$ZZ$415, 202, MATCH($B$3, resultados!$A$1:$ZZ$1, 0))</f>
        <v/>
      </c>
    </row>
    <row r="209">
      <c r="A209">
        <f>INDEX(resultados!$A$2:$ZZ$415, 203, MATCH($B$1, resultados!$A$1:$ZZ$1, 0))</f>
        <v/>
      </c>
      <c r="B209">
        <f>INDEX(resultados!$A$2:$ZZ$415, 203, MATCH($B$2, resultados!$A$1:$ZZ$1, 0))</f>
        <v/>
      </c>
      <c r="C209">
        <f>INDEX(resultados!$A$2:$ZZ$415, 203, MATCH($B$3, resultados!$A$1:$ZZ$1, 0))</f>
        <v/>
      </c>
    </row>
    <row r="210">
      <c r="A210">
        <f>INDEX(resultados!$A$2:$ZZ$415, 204, MATCH($B$1, resultados!$A$1:$ZZ$1, 0))</f>
        <v/>
      </c>
      <c r="B210">
        <f>INDEX(resultados!$A$2:$ZZ$415, 204, MATCH($B$2, resultados!$A$1:$ZZ$1, 0))</f>
        <v/>
      </c>
      <c r="C210">
        <f>INDEX(resultados!$A$2:$ZZ$415, 204, MATCH($B$3, resultados!$A$1:$ZZ$1, 0))</f>
        <v/>
      </c>
    </row>
    <row r="211">
      <c r="A211">
        <f>INDEX(resultados!$A$2:$ZZ$415, 205, MATCH($B$1, resultados!$A$1:$ZZ$1, 0))</f>
        <v/>
      </c>
      <c r="B211">
        <f>INDEX(resultados!$A$2:$ZZ$415, 205, MATCH($B$2, resultados!$A$1:$ZZ$1, 0))</f>
        <v/>
      </c>
      <c r="C211">
        <f>INDEX(resultados!$A$2:$ZZ$415, 205, MATCH($B$3, resultados!$A$1:$ZZ$1, 0))</f>
        <v/>
      </c>
    </row>
    <row r="212">
      <c r="A212">
        <f>INDEX(resultados!$A$2:$ZZ$415, 206, MATCH($B$1, resultados!$A$1:$ZZ$1, 0))</f>
        <v/>
      </c>
      <c r="B212">
        <f>INDEX(resultados!$A$2:$ZZ$415, 206, MATCH($B$2, resultados!$A$1:$ZZ$1, 0))</f>
        <v/>
      </c>
      <c r="C212">
        <f>INDEX(resultados!$A$2:$ZZ$415, 206, MATCH($B$3, resultados!$A$1:$ZZ$1, 0))</f>
        <v/>
      </c>
    </row>
    <row r="213">
      <c r="A213">
        <f>INDEX(resultados!$A$2:$ZZ$415, 207, MATCH($B$1, resultados!$A$1:$ZZ$1, 0))</f>
        <v/>
      </c>
      <c r="B213">
        <f>INDEX(resultados!$A$2:$ZZ$415, 207, MATCH($B$2, resultados!$A$1:$ZZ$1, 0))</f>
        <v/>
      </c>
      <c r="C213">
        <f>INDEX(resultados!$A$2:$ZZ$415, 207, MATCH($B$3, resultados!$A$1:$ZZ$1, 0))</f>
        <v/>
      </c>
    </row>
    <row r="214">
      <c r="A214">
        <f>INDEX(resultados!$A$2:$ZZ$415, 208, MATCH($B$1, resultados!$A$1:$ZZ$1, 0))</f>
        <v/>
      </c>
      <c r="B214">
        <f>INDEX(resultados!$A$2:$ZZ$415, 208, MATCH($B$2, resultados!$A$1:$ZZ$1, 0))</f>
        <v/>
      </c>
      <c r="C214">
        <f>INDEX(resultados!$A$2:$ZZ$415, 208, MATCH($B$3, resultados!$A$1:$ZZ$1, 0))</f>
        <v/>
      </c>
    </row>
    <row r="215">
      <c r="A215">
        <f>INDEX(resultados!$A$2:$ZZ$415, 209, MATCH($B$1, resultados!$A$1:$ZZ$1, 0))</f>
        <v/>
      </c>
      <c r="B215">
        <f>INDEX(resultados!$A$2:$ZZ$415, 209, MATCH($B$2, resultados!$A$1:$ZZ$1, 0))</f>
        <v/>
      </c>
      <c r="C215">
        <f>INDEX(resultados!$A$2:$ZZ$415, 209, MATCH($B$3, resultados!$A$1:$ZZ$1, 0))</f>
        <v/>
      </c>
    </row>
    <row r="216">
      <c r="A216">
        <f>INDEX(resultados!$A$2:$ZZ$415, 210, MATCH($B$1, resultados!$A$1:$ZZ$1, 0))</f>
        <v/>
      </c>
      <c r="B216">
        <f>INDEX(resultados!$A$2:$ZZ$415, 210, MATCH($B$2, resultados!$A$1:$ZZ$1, 0))</f>
        <v/>
      </c>
      <c r="C216">
        <f>INDEX(resultados!$A$2:$ZZ$415, 210, MATCH($B$3, resultados!$A$1:$ZZ$1, 0))</f>
        <v/>
      </c>
    </row>
    <row r="217">
      <c r="A217">
        <f>INDEX(resultados!$A$2:$ZZ$415, 211, MATCH($B$1, resultados!$A$1:$ZZ$1, 0))</f>
        <v/>
      </c>
      <c r="B217">
        <f>INDEX(resultados!$A$2:$ZZ$415, 211, MATCH($B$2, resultados!$A$1:$ZZ$1, 0))</f>
        <v/>
      </c>
      <c r="C217">
        <f>INDEX(resultados!$A$2:$ZZ$415, 211, MATCH($B$3, resultados!$A$1:$ZZ$1, 0))</f>
        <v/>
      </c>
    </row>
    <row r="218">
      <c r="A218">
        <f>INDEX(resultados!$A$2:$ZZ$415, 212, MATCH($B$1, resultados!$A$1:$ZZ$1, 0))</f>
        <v/>
      </c>
      <c r="B218">
        <f>INDEX(resultados!$A$2:$ZZ$415, 212, MATCH($B$2, resultados!$A$1:$ZZ$1, 0))</f>
        <v/>
      </c>
      <c r="C218">
        <f>INDEX(resultados!$A$2:$ZZ$415, 212, MATCH($B$3, resultados!$A$1:$ZZ$1, 0))</f>
        <v/>
      </c>
    </row>
    <row r="219">
      <c r="A219">
        <f>INDEX(resultados!$A$2:$ZZ$415, 213, MATCH($B$1, resultados!$A$1:$ZZ$1, 0))</f>
        <v/>
      </c>
      <c r="B219">
        <f>INDEX(resultados!$A$2:$ZZ$415, 213, MATCH($B$2, resultados!$A$1:$ZZ$1, 0))</f>
        <v/>
      </c>
      <c r="C219">
        <f>INDEX(resultados!$A$2:$ZZ$415, 213, MATCH($B$3, resultados!$A$1:$ZZ$1, 0))</f>
        <v/>
      </c>
    </row>
    <row r="220">
      <c r="A220">
        <f>INDEX(resultados!$A$2:$ZZ$415, 214, MATCH($B$1, resultados!$A$1:$ZZ$1, 0))</f>
        <v/>
      </c>
      <c r="B220">
        <f>INDEX(resultados!$A$2:$ZZ$415, 214, MATCH($B$2, resultados!$A$1:$ZZ$1, 0))</f>
        <v/>
      </c>
      <c r="C220">
        <f>INDEX(resultados!$A$2:$ZZ$415, 214, MATCH($B$3, resultados!$A$1:$ZZ$1, 0))</f>
        <v/>
      </c>
    </row>
    <row r="221">
      <c r="A221">
        <f>INDEX(resultados!$A$2:$ZZ$415, 215, MATCH($B$1, resultados!$A$1:$ZZ$1, 0))</f>
        <v/>
      </c>
      <c r="B221">
        <f>INDEX(resultados!$A$2:$ZZ$415, 215, MATCH($B$2, resultados!$A$1:$ZZ$1, 0))</f>
        <v/>
      </c>
      <c r="C221">
        <f>INDEX(resultados!$A$2:$ZZ$415, 215, MATCH($B$3, resultados!$A$1:$ZZ$1, 0))</f>
        <v/>
      </c>
    </row>
    <row r="222">
      <c r="A222">
        <f>INDEX(resultados!$A$2:$ZZ$415, 216, MATCH($B$1, resultados!$A$1:$ZZ$1, 0))</f>
        <v/>
      </c>
      <c r="B222">
        <f>INDEX(resultados!$A$2:$ZZ$415, 216, MATCH($B$2, resultados!$A$1:$ZZ$1, 0))</f>
        <v/>
      </c>
      <c r="C222">
        <f>INDEX(resultados!$A$2:$ZZ$415, 216, MATCH($B$3, resultados!$A$1:$ZZ$1, 0))</f>
        <v/>
      </c>
    </row>
    <row r="223">
      <c r="A223">
        <f>INDEX(resultados!$A$2:$ZZ$415, 217, MATCH($B$1, resultados!$A$1:$ZZ$1, 0))</f>
        <v/>
      </c>
      <c r="B223">
        <f>INDEX(resultados!$A$2:$ZZ$415, 217, MATCH($B$2, resultados!$A$1:$ZZ$1, 0))</f>
        <v/>
      </c>
      <c r="C223">
        <f>INDEX(resultados!$A$2:$ZZ$415, 217, MATCH($B$3, resultados!$A$1:$ZZ$1, 0))</f>
        <v/>
      </c>
    </row>
    <row r="224">
      <c r="A224">
        <f>INDEX(resultados!$A$2:$ZZ$415, 218, MATCH($B$1, resultados!$A$1:$ZZ$1, 0))</f>
        <v/>
      </c>
      <c r="B224">
        <f>INDEX(resultados!$A$2:$ZZ$415, 218, MATCH($B$2, resultados!$A$1:$ZZ$1, 0))</f>
        <v/>
      </c>
      <c r="C224">
        <f>INDEX(resultados!$A$2:$ZZ$415, 218, MATCH($B$3, resultados!$A$1:$ZZ$1, 0))</f>
        <v/>
      </c>
    </row>
    <row r="225">
      <c r="A225">
        <f>INDEX(resultados!$A$2:$ZZ$415, 219, MATCH($B$1, resultados!$A$1:$ZZ$1, 0))</f>
        <v/>
      </c>
      <c r="B225">
        <f>INDEX(resultados!$A$2:$ZZ$415, 219, MATCH($B$2, resultados!$A$1:$ZZ$1, 0))</f>
        <v/>
      </c>
      <c r="C225">
        <f>INDEX(resultados!$A$2:$ZZ$415, 219, MATCH($B$3, resultados!$A$1:$ZZ$1, 0))</f>
        <v/>
      </c>
    </row>
    <row r="226">
      <c r="A226">
        <f>INDEX(resultados!$A$2:$ZZ$415, 220, MATCH($B$1, resultados!$A$1:$ZZ$1, 0))</f>
        <v/>
      </c>
      <c r="B226">
        <f>INDEX(resultados!$A$2:$ZZ$415, 220, MATCH($B$2, resultados!$A$1:$ZZ$1, 0))</f>
        <v/>
      </c>
      <c r="C226">
        <f>INDEX(resultados!$A$2:$ZZ$415, 220, MATCH($B$3, resultados!$A$1:$ZZ$1, 0))</f>
        <v/>
      </c>
    </row>
    <row r="227">
      <c r="A227">
        <f>INDEX(resultados!$A$2:$ZZ$415, 221, MATCH($B$1, resultados!$A$1:$ZZ$1, 0))</f>
        <v/>
      </c>
      <c r="B227">
        <f>INDEX(resultados!$A$2:$ZZ$415, 221, MATCH($B$2, resultados!$A$1:$ZZ$1, 0))</f>
        <v/>
      </c>
      <c r="C227">
        <f>INDEX(resultados!$A$2:$ZZ$415, 221, MATCH($B$3, resultados!$A$1:$ZZ$1, 0))</f>
        <v/>
      </c>
    </row>
    <row r="228">
      <c r="A228">
        <f>INDEX(resultados!$A$2:$ZZ$415, 222, MATCH($B$1, resultados!$A$1:$ZZ$1, 0))</f>
        <v/>
      </c>
      <c r="B228">
        <f>INDEX(resultados!$A$2:$ZZ$415, 222, MATCH($B$2, resultados!$A$1:$ZZ$1, 0))</f>
        <v/>
      </c>
      <c r="C228">
        <f>INDEX(resultados!$A$2:$ZZ$415, 222, MATCH($B$3, resultados!$A$1:$ZZ$1, 0))</f>
        <v/>
      </c>
    </row>
    <row r="229">
      <c r="A229">
        <f>INDEX(resultados!$A$2:$ZZ$415, 223, MATCH($B$1, resultados!$A$1:$ZZ$1, 0))</f>
        <v/>
      </c>
      <c r="B229">
        <f>INDEX(resultados!$A$2:$ZZ$415, 223, MATCH($B$2, resultados!$A$1:$ZZ$1, 0))</f>
        <v/>
      </c>
      <c r="C229">
        <f>INDEX(resultados!$A$2:$ZZ$415, 223, MATCH($B$3, resultados!$A$1:$ZZ$1, 0))</f>
        <v/>
      </c>
    </row>
    <row r="230">
      <c r="A230">
        <f>INDEX(resultados!$A$2:$ZZ$415, 224, MATCH($B$1, resultados!$A$1:$ZZ$1, 0))</f>
        <v/>
      </c>
      <c r="B230">
        <f>INDEX(resultados!$A$2:$ZZ$415, 224, MATCH($B$2, resultados!$A$1:$ZZ$1, 0))</f>
        <v/>
      </c>
      <c r="C230">
        <f>INDEX(resultados!$A$2:$ZZ$415, 224, MATCH($B$3, resultados!$A$1:$ZZ$1, 0))</f>
        <v/>
      </c>
    </row>
    <row r="231">
      <c r="A231">
        <f>INDEX(resultados!$A$2:$ZZ$415, 225, MATCH($B$1, resultados!$A$1:$ZZ$1, 0))</f>
        <v/>
      </c>
      <c r="B231">
        <f>INDEX(resultados!$A$2:$ZZ$415, 225, MATCH($B$2, resultados!$A$1:$ZZ$1, 0))</f>
        <v/>
      </c>
      <c r="C231">
        <f>INDEX(resultados!$A$2:$ZZ$415, 225, MATCH($B$3, resultados!$A$1:$ZZ$1, 0))</f>
        <v/>
      </c>
    </row>
    <row r="232">
      <c r="A232">
        <f>INDEX(resultados!$A$2:$ZZ$415, 226, MATCH($B$1, resultados!$A$1:$ZZ$1, 0))</f>
        <v/>
      </c>
      <c r="B232">
        <f>INDEX(resultados!$A$2:$ZZ$415, 226, MATCH($B$2, resultados!$A$1:$ZZ$1, 0))</f>
        <v/>
      </c>
      <c r="C232">
        <f>INDEX(resultados!$A$2:$ZZ$415, 226, MATCH($B$3, resultados!$A$1:$ZZ$1, 0))</f>
        <v/>
      </c>
    </row>
    <row r="233">
      <c r="A233">
        <f>INDEX(resultados!$A$2:$ZZ$415, 227, MATCH($B$1, resultados!$A$1:$ZZ$1, 0))</f>
        <v/>
      </c>
      <c r="B233">
        <f>INDEX(resultados!$A$2:$ZZ$415, 227, MATCH($B$2, resultados!$A$1:$ZZ$1, 0))</f>
        <v/>
      </c>
      <c r="C233">
        <f>INDEX(resultados!$A$2:$ZZ$415, 227, MATCH($B$3, resultados!$A$1:$ZZ$1, 0))</f>
        <v/>
      </c>
    </row>
    <row r="234">
      <c r="A234">
        <f>INDEX(resultados!$A$2:$ZZ$415, 228, MATCH($B$1, resultados!$A$1:$ZZ$1, 0))</f>
        <v/>
      </c>
      <c r="B234">
        <f>INDEX(resultados!$A$2:$ZZ$415, 228, MATCH($B$2, resultados!$A$1:$ZZ$1, 0))</f>
        <v/>
      </c>
      <c r="C234">
        <f>INDEX(resultados!$A$2:$ZZ$415, 228, MATCH($B$3, resultados!$A$1:$ZZ$1, 0))</f>
        <v/>
      </c>
    </row>
    <row r="235">
      <c r="A235">
        <f>INDEX(resultados!$A$2:$ZZ$415, 229, MATCH($B$1, resultados!$A$1:$ZZ$1, 0))</f>
        <v/>
      </c>
      <c r="B235">
        <f>INDEX(resultados!$A$2:$ZZ$415, 229, MATCH($B$2, resultados!$A$1:$ZZ$1, 0))</f>
        <v/>
      </c>
      <c r="C235">
        <f>INDEX(resultados!$A$2:$ZZ$415, 229, MATCH($B$3, resultados!$A$1:$ZZ$1, 0))</f>
        <v/>
      </c>
    </row>
    <row r="236">
      <c r="A236">
        <f>INDEX(resultados!$A$2:$ZZ$415, 230, MATCH($B$1, resultados!$A$1:$ZZ$1, 0))</f>
        <v/>
      </c>
      <c r="B236">
        <f>INDEX(resultados!$A$2:$ZZ$415, 230, MATCH($B$2, resultados!$A$1:$ZZ$1, 0))</f>
        <v/>
      </c>
      <c r="C236">
        <f>INDEX(resultados!$A$2:$ZZ$415, 230, MATCH($B$3, resultados!$A$1:$ZZ$1, 0))</f>
        <v/>
      </c>
    </row>
    <row r="237">
      <c r="A237">
        <f>INDEX(resultados!$A$2:$ZZ$415, 231, MATCH($B$1, resultados!$A$1:$ZZ$1, 0))</f>
        <v/>
      </c>
      <c r="B237">
        <f>INDEX(resultados!$A$2:$ZZ$415, 231, MATCH($B$2, resultados!$A$1:$ZZ$1, 0))</f>
        <v/>
      </c>
      <c r="C237">
        <f>INDEX(resultados!$A$2:$ZZ$415, 231, MATCH($B$3, resultados!$A$1:$ZZ$1, 0))</f>
        <v/>
      </c>
    </row>
    <row r="238">
      <c r="A238">
        <f>INDEX(resultados!$A$2:$ZZ$415, 232, MATCH($B$1, resultados!$A$1:$ZZ$1, 0))</f>
        <v/>
      </c>
      <c r="B238">
        <f>INDEX(resultados!$A$2:$ZZ$415, 232, MATCH($B$2, resultados!$A$1:$ZZ$1, 0))</f>
        <v/>
      </c>
      <c r="C238">
        <f>INDEX(resultados!$A$2:$ZZ$415, 232, MATCH($B$3, resultados!$A$1:$ZZ$1, 0))</f>
        <v/>
      </c>
    </row>
    <row r="239">
      <c r="A239">
        <f>INDEX(resultados!$A$2:$ZZ$415, 233, MATCH($B$1, resultados!$A$1:$ZZ$1, 0))</f>
        <v/>
      </c>
      <c r="B239">
        <f>INDEX(resultados!$A$2:$ZZ$415, 233, MATCH($B$2, resultados!$A$1:$ZZ$1, 0))</f>
        <v/>
      </c>
      <c r="C239">
        <f>INDEX(resultados!$A$2:$ZZ$415, 233, MATCH($B$3, resultados!$A$1:$ZZ$1, 0))</f>
        <v/>
      </c>
    </row>
    <row r="240">
      <c r="A240">
        <f>INDEX(resultados!$A$2:$ZZ$415, 234, MATCH($B$1, resultados!$A$1:$ZZ$1, 0))</f>
        <v/>
      </c>
      <c r="B240">
        <f>INDEX(resultados!$A$2:$ZZ$415, 234, MATCH($B$2, resultados!$A$1:$ZZ$1, 0))</f>
        <v/>
      </c>
      <c r="C240">
        <f>INDEX(resultados!$A$2:$ZZ$415, 234, MATCH($B$3, resultados!$A$1:$ZZ$1, 0))</f>
        <v/>
      </c>
    </row>
    <row r="241">
      <c r="A241">
        <f>INDEX(resultados!$A$2:$ZZ$415, 235, MATCH($B$1, resultados!$A$1:$ZZ$1, 0))</f>
        <v/>
      </c>
      <c r="B241">
        <f>INDEX(resultados!$A$2:$ZZ$415, 235, MATCH($B$2, resultados!$A$1:$ZZ$1, 0))</f>
        <v/>
      </c>
      <c r="C241">
        <f>INDEX(resultados!$A$2:$ZZ$415, 235, MATCH($B$3, resultados!$A$1:$ZZ$1, 0))</f>
        <v/>
      </c>
    </row>
    <row r="242">
      <c r="A242">
        <f>INDEX(resultados!$A$2:$ZZ$415, 236, MATCH($B$1, resultados!$A$1:$ZZ$1, 0))</f>
        <v/>
      </c>
      <c r="B242">
        <f>INDEX(resultados!$A$2:$ZZ$415, 236, MATCH($B$2, resultados!$A$1:$ZZ$1, 0))</f>
        <v/>
      </c>
      <c r="C242">
        <f>INDEX(resultados!$A$2:$ZZ$415, 236, MATCH($B$3, resultados!$A$1:$ZZ$1, 0))</f>
        <v/>
      </c>
    </row>
    <row r="243">
      <c r="A243">
        <f>INDEX(resultados!$A$2:$ZZ$415, 237, MATCH($B$1, resultados!$A$1:$ZZ$1, 0))</f>
        <v/>
      </c>
      <c r="B243">
        <f>INDEX(resultados!$A$2:$ZZ$415, 237, MATCH($B$2, resultados!$A$1:$ZZ$1, 0))</f>
        <v/>
      </c>
      <c r="C243">
        <f>INDEX(resultados!$A$2:$ZZ$415, 237, MATCH($B$3, resultados!$A$1:$ZZ$1, 0))</f>
        <v/>
      </c>
    </row>
    <row r="244">
      <c r="A244">
        <f>INDEX(resultados!$A$2:$ZZ$415, 238, MATCH($B$1, resultados!$A$1:$ZZ$1, 0))</f>
        <v/>
      </c>
      <c r="B244">
        <f>INDEX(resultados!$A$2:$ZZ$415, 238, MATCH($B$2, resultados!$A$1:$ZZ$1, 0))</f>
        <v/>
      </c>
      <c r="C244">
        <f>INDEX(resultados!$A$2:$ZZ$415, 238, MATCH($B$3, resultados!$A$1:$ZZ$1, 0))</f>
        <v/>
      </c>
    </row>
    <row r="245">
      <c r="A245">
        <f>INDEX(resultados!$A$2:$ZZ$415, 239, MATCH($B$1, resultados!$A$1:$ZZ$1, 0))</f>
        <v/>
      </c>
      <c r="B245">
        <f>INDEX(resultados!$A$2:$ZZ$415, 239, MATCH($B$2, resultados!$A$1:$ZZ$1, 0))</f>
        <v/>
      </c>
      <c r="C245">
        <f>INDEX(resultados!$A$2:$ZZ$415, 239, MATCH($B$3, resultados!$A$1:$ZZ$1, 0))</f>
        <v/>
      </c>
    </row>
    <row r="246">
      <c r="A246">
        <f>INDEX(resultados!$A$2:$ZZ$415, 240, MATCH($B$1, resultados!$A$1:$ZZ$1, 0))</f>
        <v/>
      </c>
      <c r="B246">
        <f>INDEX(resultados!$A$2:$ZZ$415, 240, MATCH($B$2, resultados!$A$1:$ZZ$1, 0))</f>
        <v/>
      </c>
      <c r="C246">
        <f>INDEX(resultados!$A$2:$ZZ$415, 240, MATCH($B$3, resultados!$A$1:$ZZ$1, 0))</f>
        <v/>
      </c>
    </row>
    <row r="247">
      <c r="A247">
        <f>INDEX(resultados!$A$2:$ZZ$415, 241, MATCH($B$1, resultados!$A$1:$ZZ$1, 0))</f>
        <v/>
      </c>
      <c r="B247">
        <f>INDEX(resultados!$A$2:$ZZ$415, 241, MATCH($B$2, resultados!$A$1:$ZZ$1, 0))</f>
        <v/>
      </c>
      <c r="C247">
        <f>INDEX(resultados!$A$2:$ZZ$415, 241, MATCH($B$3, resultados!$A$1:$ZZ$1, 0))</f>
        <v/>
      </c>
    </row>
    <row r="248">
      <c r="A248">
        <f>INDEX(resultados!$A$2:$ZZ$415, 242, MATCH($B$1, resultados!$A$1:$ZZ$1, 0))</f>
        <v/>
      </c>
      <c r="B248">
        <f>INDEX(resultados!$A$2:$ZZ$415, 242, MATCH($B$2, resultados!$A$1:$ZZ$1, 0))</f>
        <v/>
      </c>
      <c r="C248">
        <f>INDEX(resultados!$A$2:$ZZ$415, 242, MATCH($B$3, resultados!$A$1:$ZZ$1, 0))</f>
        <v/>
      </c>
    </row>
    <row r="249">
      <c r="A249">
        <f>INDEX(resultados!$A$2:$ZZ$415, 243, MATCH($B$1, resultados!$A$1:$ZZ$1, 0))</f>
        <v/>
      </c>
      <c r="B249">
        <f>INDEX(resultados!$A$2:$ZZ$415, 243, MATCH($B$2, resultados!$A$1:$ZZ$1, 0))</f>
        <v/>
      </c>
      <c r="C249">
        <f>INDEX(resultados!$A$2:$ZZ$415, 243, MATCH($B$3, resultados!$A$1:$ZZ$1, 0))</f>
        <v/>
      </c>
    </row>
    <row r="250">
      <c r="A250">
        <f>INDEX(resultados!$A$2:$ZZ$415, 244, MATCH($B$1, resultados!$A$1:$ZZ$1, 0))</f>
        <v/>
      </c>
      <c r="B250">
        <f>INDEX(resultados!$A$2:$ZZ$415, 244, MATCH($B$2, resultados!$A$1:$ZZ$1, 0))</f>
        <v/>
      </c>
      <c r="C250">
        <f>INDEX(resultados!$A$2:$ZZ$415, 244, MATCH($B$3, resultados!$A$1:$ZZ$1, 0))</f>
        <v/>
      </c>
    </row>
    <row r="251">
      <c r="A251">
        <f>INDEX(resultados!$A$2:$ZZ$415, 245, MATCH($B$1, resultados!$A$1:$ZZ$1, 0))</f>
        <v/>
      </c>
      <c r="B251">
        <f>INDEX(resultados!$A$2:$ZZ$415, 245, MATCH($B$2, resultados!$A$1:$ZZ$1, 0))</f>
        <v/>
      </c>
      <c r="C251">
        <f>INDEX(resultados!$A$2:$ZZ$415, 245, MATCH($B$3, resultados!$A$1:$ZZ$1, 0))</f>
        <v/>
      </c>
    </row>
    <row r="252">
      <c r="A252">
        <f>INDEX(resultados!$A$2:$ZZ$415, 246, MATCH($B$1, resultados!$A$1:$ZZ$1, 0))</f>
        <v/>
      </c>
      <c r="B252">
        <f>INDEX(resultados!$A$2:$ZZ$415, 246, MATCH($B$2, resultados!$A$1:$ZZ$1, 0))</f>
        <v/>
      </c>
      <c r="C252">
        <f>INDEX(resultados!$A$2:$ZZ$415, 246, MATCH($B$3, resultados!$A$1:$ZZ$1, 0))</f>
        <v/>
      </c>
    </row>
    <row r="253">
      <c r="A253">
        <f>INDEX(resultados!$A$2:$ZZ$415, 247, MATCH($B$1, resultados!$A$1:$ZZ$1, 0))</f>
        <v/>
      </c>
      <c r="B253">
        <f>INDEX(resultados!$A$2:$ZZ$415, 247, MATCH($B$2, resultados!$A$1:$ZZ$1, 0))</f>
        <v/>
      </c>
      <c r="C253">
        <f>INDEX(resultados!$A$2:$ZZ$415, 247, MATCH($B$3, resultados!$A$1:$ZZ$1, 0))</f>
        <v/>
      </c>
    </row>
    <row r="254">
      <c r="A254">
        <f>INDEX(resultados!$A$2:$ZZ$415, 248, MATCH($B$1, resultados!$A$1:$ZZ$1, 0))</f>
        <v/>
      </c>
      <c r="B254">
        <f>INDEX(resultados!$A$2:$ZZ$415, 248, MATCH($B$2, resultados!$A$1:$ZZ$1, 0))</f>
        <v/>
      </c>
      <c r="C254">
        <f>INDEX(resultados!$A$2:$ZZ$415, 248, MATCH($B$3, resultados!$A$1:$ZZ$1, 0))</f>
        <v/>
      </c>
    </row>
    <row r="255">
      <c r="A255">
        <f>INDEX(resultados!$A$2:$ZZ$415, 249, MATCH($B$1, resultados!$A$1:$ZZ$1, 0))</f>
        <v/>
      </c>
      <c r="B255">
        <f>INDEX(resultados!$A$2:$ZZ$415, 249, MATCH($B$2, resultados!$A$1:$ZZ$1, 0))</f>
        <v/>
      </c>
      <c r="C255">
        <f>INDEX(resultados!$A$2:$ZZ$415, 249, MATCH($B$3, resultados!$A$1:$ZZ$1, 0))</f>
        <v/>
      </c>
    </row>
    <row r="256">
      <c r="A256">
        <f>INDEX(resultados!$A$2:$ZZ$415, 250, MATCH($B$1, resultados!$A$1:$ZZ$1, 0))</f>
        <v/>
      </c>
      <c r="B256">
        <f>INDEX(resultados!$A$2:$ZZ$415, 250, MATCH($B$2, resultados!$A$1:$ZZ$1, 0))</f>
        <v/>
      </c>
      <c r="C256">
        <f>INDEX(resultados!$A$2:$ZZ$415, 250, MATCH($B$3, resultados!$A$1:$ZZ$1, 0))</f>
        <v/>
      </c>
    </row>
    <row r="257">
      <c r="A257">
        <f>INDEX(resultados!$A$2:$ZZ$415, 251, MATCH($B$1, resultados!$A$1:$ZZ$1, 0))</f>
        <v/>
      </c>
      <c r="B257">
        <f>INDEX(resultados!$A$2:$ZZ$415, 251, MATCH($B$2, resultados!$A$1:$ZZ$1, 0))</f>
        <v/>
      </c>
      <c r="C257">
        <f>INDEX(resultados!$A$2:$ZZ$415, 251, MATCH($B$3, resultados!$A$1:$ZZ$1, 0))</f>
        <v/>
      </c>
    </row>
    <row r="258">
      <c r="A258">
        <f>INDEX(resultados!$A$2:$ZZ$415, 252, MATCH($B$1, resultados!$A$1:$ZZ$1, 0))</f>
        <v/>
      </c>
      <c r="B258">
        <f>INDEX(resultados!$A$2:$ZZ$415, 252, MATCH($B$2, resultados!$A$1:$ZZ$1, 0))</f>
        <v/>
      </c>
      <c r="C258">
        <f>INDEX(resultados!$A$2:$ZZ$415, 252, MATCH($B$3, resultados!$A$1:$ZZ$1, 0))</f>
        <v/>
      </c>
    </row>
    <row r="259">
      <c r="A259">
        <f>INDEX(resultados!$A$2:$ZZ$415, 253, MATCH($B$1, resultados!$A$1:$ZZ$1, 0))</f>
        <v/>
      </c>
      <c r="B259">
        <f>INDEX(resultados!$A$2:$ZZ$415, 253, MATCH($B$2, resultados!$A$1:$ZZ$1, 0))</f>
        <v/>
      </c>
      <c r="C259">
        <f>INDEX(resultados!$A$2:$ZZ$415, 253, MATCH($B$3, resultados!$A$1:$ZZ$1, 0))</f>
        <v/>
      </c>
    </row>
    <row r="260">
      <c r="A260">
        <f>INDEX(resultados!$A$2:$ZZ$415, 254, MATCH($B$1, resultados!$A$1:$ZZ$1, 0))</f>
        <v/>
      </c>
      <c r="B260">
        <f>INDEX(resultados!$A$2:$ZZ$415, 254, MATCH($B$2, resultados!$A$1:$ZZ$1, 0))</f>
        <v/>
      </c>
      <c r="C260">
        <f>INDEX(resultados!$A$2:$ZZ$415, 254, MATCH($B$3, resultados!$A$1:$ZZ$1, 0))</f>
        <v/>
      </c>
    </row>
    <row r="261">
      <c r="A261">
        <f>INDEX(resultados!$A$2:$ZZ$415, 255, MATCH($B$1, resultados!$A$1:$ZZ$1, 0))</f>
        <v/>
      </c>
      <c r="B261">
        <f>INDEX(resultados!$A$2:$ZZ$415, 255, MATCH($B$2, resultados!$A$1:$ZZ$1, 0))</f>
        <v/>
      </c>
      <c r="C261">
        <f>INDEX(resultados!$A$2:$ZZ$415, 255, MATCH($B$3, resultados!$A$1:$ZZ$1, 0))</f>
        <v/>
      </c>
    </row>
    <row r="262">
      <c r="A262">
        <f>INDEX(resultados!$A$2:$ZZ$415, 256, MATCH($B$1, resultados!$A$1:$ZZ$1, 0))</f>
        <v/>
      </c>
      <c r="B262">
        <f>INDEX(resultados!$A$2:$ZZ$415, 256, MATCH($B$2, resultados!$A$1:$ZZ$1, 0))</f>
        <v/>
      </c>
      <c r="C262">
        <f>INDEX(resultados!$A$2:$ZZ$415, 256, MATCH($B$3, resultados!$A$1:$ZZ$1, 0))</f>
        <v/>
      </c>
    </row>
    <row r="263">
      <c r="A263">
        <f>INDEX(resultados!$A$2:$ZZ$415, 257, MATCH($B$1, resultados!$A$1:$ZZ$1, 0))</f>
        <v/>
      </c>
      <c r="B263">
        <f>INDEX(resultados!$A$2:$ZZ$415, 257, MATCH($B$2, resultados!$A$1:$ZZ$1, 0))</f>
        <v/>
      </c>
      <c r="C263">
        <f>INDEX(resultados!$A$2:$ZZ$415, 257, MATCH($B$3, resultados!$A$1:$ZZ$1, 0))</f>
        <v/>
      </c>
    </row>
    <row r="264">
      <c r="A264">
        <f>INDEX(resultados!$A$2:$ZZ$415, 258, MATCH($B$1, resultados!$A$1:$ZZ$1, 0))</f>
        <v/>
      </c>
      <c r="B264">
        <f>INDEX(resultados!$A$2:$ZZ$415, 258, MATCH($B$2, resultados!$A$1:$ZZ$1, 0))</f>
        <v/>
      </c>
      <c r="C264">
        <f>INDEX(resultados!$A$2:$ZZ$415, 258, MATCH($B$3, resultados!$A$1:$ZZ$1, 0))</f>
        <v/>
      </c>
    </row>
    <row r="265">
      <c r="A265">
        <f>INDEX(resultados!$A$2:$ZZ$415, 259, MATCH($B$1, resultados!$A$1:$ZZ$1, 0))</f>
        <v/>
      </c>
      <c r="B265">
        <f>INDEX(resultados!$A$2:$ZZ$415, 259, MATCH($B$2, resultados!$A$1:$ZZ$1, 0))</f>
        <v/>
      </c>
      <c r="C265">
        <f>INDEX(resultados!$A$2:$ZZ$415, 259, MATCH($B$3, resultados!$A$1:$ZZ$1, 0))</f>
        <v/>
      </c>
    </row>
    <row r="266">
      <c r="A266">
        <f>INDEX(resultados!$A$2:$ZZ$415, 260, MATCH($B$1, resultados!$A$1:$ZZ$1, 0))</f>
        <v/>
      </c>
      <c r="B266">
        <f>INDEX(resultados!$A$2:$ZZ$415, 260, MATCH($B$2, resultados!$A$1:$ZZ$1, 0))</f>
        <v/>
      </c>
      <c r="C266">
        <f>INDEX(resultados!$A$2:$ZZ$415, 260, MATCH($B$3, resultados!$A$1:$ZZ$1, 0))</f>
        <v/>
      </c>
    </row>
    <row r="267">
      <c r="A267">
        <f>INDEX(resultados!$A$2:$ZZ$415, 261, MATCH($B$1, resultados!$A$1:$ZZ$1, 0))</f>
        <v/>
      </c>
      <c r="B267">
        <f>INDEX(resultados!$A$2:$ZZ$415, 261, MATCH($B$2, resultados!$A$1:$ZZ$1, 0))</f>
        <v/>
      </c>
      <c r="C267">
        <f>INDEX(resultados!$A$2:$ZZ$415, 261, MATCH($B$3, resultados!$A$1:$ZZ$1, 0))</f>
        <v/>
      </c>
    </row>
    <row r="268">
      <c r="A268">
        <f>INDEX(resultados!$A$2:$ZZ$415, 262, MATCH($B$1, resultados!$A$1:$ZZ$1, 0))</f>
        <v/>
      </c>
      <c r="B268">
        <f>INDEX(resultados!$A$2:$ZZ$415, 262, MATCH($B$2, resultados!$A$1:$ZZ$1, 0))</f>
        <v/>
      </c>
      <c r="C268">
        <f>INDEX(resultados!$A$2:$ZZ$415, 262, MATCH($B$3, resultados!$A$1:$ZZ$1, 0))</f>
        <v/>
      </c>
    </row>
    <row r="269">
      <c r="A269">
        <f>INDEX(resultados!$A$2:$ZZ$415, 263, MATCH($B$1, resultados!$A$1:$ZZ$1, 0))</f>
        <v/>
      </c>
      <c r="B269">
        <f>INDEX(resultados!$A$2:$ZZ$415, 263, MATCH($B$2, resultados!$A$1:$ZZ$1, 0))</f>
        <v/>
      </c>
      <c r="C269">
        <f>INDEX(resultados!$A$2:$ZZ$415, 263, MATCH($B$3, resultados!$A$1:$ZZ$1, 0))</f>
        <v/>
      </c>
    </row>
    <row r="270">
      <c r="A270">
        <f>INDEX(resultados!$A$2:$ZZ$415, 264, MATCH($B$1, resultados!$A$1:$ZZ$1, 0))</f>
        <v/>
      </c>
      <c r="B270">
        <f>INDEX(resultados!$A$2:$ZZ$415, 264, MATCH($B$2, resultados!$A$1:$ZZ$1, 0))</f>
        <v/>
      </c>
      <c r="C270">
        <f>INDEX(resultados!$A$2:$ZZ$415, 264, MATCH($B$3, resultados!$A$1:$ZZ$1, 0))</f>
        <v/>
      </c>
    </row>
    <row r="271">
      <c r="A271">
        <f>INDEX(resultados!$A$2:$ZZ$415, 265, MATCH($B$1, resultados!$A$1:$ZZ$1, 0))</f>
        <v/>
      </c>
      <c r="B271">
        <f>INDEX(resultados!$A$2:$ZZ$415, 265, MATCH($B$2, resultados!$A$1:$ZZ$1, 0))</f>
        <v/>
      </c>
      <c r="C271">
        <f>INDEX(resultados!$A$2:$ZZ$415, 265, MATCH($B$3, resultados!$A$1:$ZZ$1, 0))</f>
        <v/>
      </c>
    </row>
    <row r="272">
      <c r="A272">
        <f>INDEX(resultados!$A$2:$ZZ$415, 266, MATCH($B$1, resultados!$A$1:$ZZ$1, 0))</f>
        <v/>
      </c>
      <c r="B272">
        <f>INDEX(resultados!$A$2:$ZZ$415, 266, MATCH($B$2, resultados!$A$1:$ZZ$1, 0))</f>
        <v/>
      </c>
      <c r="C272">
        <f>INDEX(resultados!$A$2:$ZZ$415, 266, MATCH($B$3, resultados!$A$1:$ZZ$1, 0))</f>
        <v/>
      </c>
    </row>
    <row r="273">
      <c r="A273">
        <f>INDEX(resultados!$A$2:$ZZ$415, 267, MATCH($B$1, resultados!$A$1:$ZZ$1, 0))</f>
        <v/>
      </c>
      <c r="B273">
        <f>INDEX(resultados!$A$2:$ZZ$415, 267, MATCH($B$2, resultados!$A$1:$ZZ$1, 0))</f>
        <v/>
      </c>
      <c r="C273">
        <f>INDEX(resultados!$A$2:$ZZ$415, 267, MATCH($B$3, resultados!$A$1:$ZZ$1, 0))</f>
        <v/>
      </c>
    </row>
    <row r="274">
      <c r="A274">
        <f>INDEX(resultados!$A$2:$ZZ$415, 268, MATCH($B$1, resultados!$A$1:$ZZ$1, 0))</f>
        <v/>
      </c>
      <c r="B274">
        <f>INDEX(resultados!$A$2:$ZZ$415, 268, MATCH($B$2, resultados!$A$1:$ZZ$1, 0))</f>
        <v/>
      </c>
      <c r="C274">
        <f>INDEX(resultados!$A$2:$ZZ$415, 268, MATCH($B$3, resultados!$A$1:$ZZ$1, 0))</f>
        <v/>
      </c>
    </row>
    <row r="275">
      <c r="A275">
        <f>INDEX(resultados!$A$2:$ZZ$415, 269, MATCH($B$1, resultados!$A$1:$ZZ$1, 0))</f>
        <v/>
      </c>
      <c r="B275">
        <f>INDEX(resultados!$A$2:$ZZ$415, 269, MATCH($B$2, resultados!$A$1:$ZZ$1, 0))</f>
        <v/>
      </c>
      <c r="C275">
        <f>INDEX(resultados!$A$2:$ZZ$415, 269, MATCH($B$3, resultados!$A$1:$ZZ$1, 0))</f>
        <v/>
      </c>
    </row>
    <row r="276">
      <c r="A276">
        <f>INDEX(resultados!$A$2:$ZZ$415, 270, MATCH($B$1, resultados!$A$1:$ZZ$1, 0))</f>
        <v/>
      </c>
      <c r="B276">
        <f>INDEX(resultados!$A$2:$ZZ$415, 270, MATCH($B$2, resultados!$A$1:$ZZ$1, 0))</f>
        <v/>
      </c>
      <c r="C276">
        <f>INDEX(resultados!$A$2:$ZZ$415, 270, MATCH($B$3, resultados!$A$1:$ZZ$1, 0))</f>
        <v/>
      </c>
    </row>
    <row r="277">
      <c r="A277">
        <f>INDEX(resultados!$A$2:$ZZ$415, 271, MATCH($B$1, resultados!$A$1:$ZZ$1, 0))</f>
        <v/>
      </c>
      <c r="B277">
        <f>INDEX(resultados!$A$2:$ZZ$415, 271, MATCH($B$2, resultados!$A$1:$ZZ$1, 0))</f>
        <v/>
      </c>
      <c r="C277">
        <f>INDEX(resultados!$A$2:$ZZ$415, 271, MATCH($B$3, resultados!$A$1:$ZZ$1, 0))</f>
        <v/>
      </c>
    </row>
    <row r="278">
      <c r="A278">
        <f>INDEX(resultados!$A$2:$ZZ$415, 272, MATCH($B$1, resultados!$A$1:$ZZ$1, 0))</f>
        <v/>
      </c>
      <c r="B278">
        <f>INDEX(resultados!$A$2:$ZZ$415, 272, MATCH($B$2, resultados!$A$1:$ZZ$1, 0))</f>
        <v/>
      </c>
      <c r="C278">
        <f>INDEX(resultados!$A$2:$ZZ$415, 272, MATCH($B$3, resultados!$A$1:$ZZ$1, 0))</f>
        <v/>
      </c>
    </row>
    <row r="279">
      <c r="A279">
        <f>INDEX(resultados!$A$2:$ZZ$415, 273, MATCH($B$1, resultados!$A$1:$ZZ$1, 0))</f>
        <v/>
      </c>
      <c r="B279">
        <f>INDEX(resultados!$A$2:$ZZ$415, 273, MATCH($B$2, resultados!$A$1:$ZZ$1, 0))</f>
        <v/>
      </c>
      <c r="C279">
        <f>INDEX(resultados!$A$2:$ZZ$415, 273, MATCH($B$3, resultados!$A$1:$ZZ$1, 0))</f>
        <v/>
      </c>
    </row>
    <row r="280">
      <c r="A280">
        <f>INDEX(resultados!$A$2:$ZZ$415, 274, MATCH($B$1, resultados!$A$1:$ZZ$1, 0))</f>
        <v/>
      </c>
      <c r="B280">
        <f>INDEX(resultados!$A$2:$ZZ$415, 274, MATCH($B$2, resultados!$A$1:$ZZ$1, 0))</f>
        <v/>
      </c>
      <c r="C280">
        <f>INDEX(resultados!$A$2:$ZZ$415, 274, MATCH($B$3, resultados!$A$1:$ZZ$1, 0))</f>
        <v/>
      </c>
    </row>
    <row r="281">
      <c r="A281">
        <f>INDEX(resultados!$A$2:$ZZ$415, 275, MATCH($B$1, resultados!$A$1:$ZZ$1, 0))</f>
        <v/>
      </c>
      <c r="B281">
        <f>INDEX(resultados!$A$2:$ZZ$415, 275, MATCH($B$2, resultados!$A$1:$ZZ$1, 0))</f>
        <v/>
      </c>
      <c r="C281">
        <f>INDEX(resultados!$A$2:$ZZ$415, 275, MATCH($B$3, resultados!$A$1:$ZZ$1, 0))</f>
        <v/>
      </c>
    </row>
    <row r="282">
      <c r="A282">
        <f>INDEX(resultados!$A$2:$ZZ$415, 276, MATCH($B$1, resultados!$A$1:$ZZ$1, 0))</f>
        <v/>
      </c>
      <c r="B282">
        <f>INDEX(resultados!$A$2:$ZZ$415, 276, MATCH($B$2, resultados!$A$1:$ZZ$1, 0))</f>
        <v/>
      </c>
      <c r="C282">
        <f>INDEX(resultados!$A$2:$ZZ$415, 276, MATCH($B$3, resultados!$A$1:$ZZ$1, 0))</f>
        <v/>
      </c>
    </row>
    <row r="283">
      <c r="A283">
        <f>INDEX(resultados!$A$2:$ZZ$415, 277, MATCH($B$1, resultados!$A$1:$ZZ$1, 0))</f>
        <v/>
      </c>
      <c r="B283">
        <f>INDEX(resultados!$A$2:$ZZ$415, 277, MATCH($B$2, resultados!$A$1:$ZZ$1, 0))</f>
        <v/>
      </c>
      <c r="C283">
        <f>INDEX(resultados!$A$2:$ZZ$415, 277, MATCH($B$3, resultados!$A$1:$ZZ$1, 0))</f>
        <v/>
      </c>
    </row>
    <row r="284">
      <c r="A284">
        <f>INDEX(resultados!$A$2:$ZZ$415, 278, MATCH($B$1, resultados!$A$1:$ZZ$1, 0))</f>
        <v/>
      </c>
      <c r="B284">
        <f>INDEX(resultados!$A$2:$ZZ$415, 278, MATCH($B$2, resultados!$A$1:$ZZ$1, 0))</f>
        <v/>
      </c>
      <c r="C284">
        <f>INDEX(resultados!$A$2:$ZZ$415, 278, MATCH($B$3, resultados!$A$1:$ZZ$1, 0))</f>
        <v/>
      </c>
    </row>
    <row r="285">
      <c r="A285">
        <f>INDEX(resultados!$A$2:$ZZ$415, 279, MATCH($B$1, resultados!$A$1:$ZZ$1, 0))</f>
        <v/>
      </c>
      <c r="B285">
        <f>INDEX(resultados!$A$2:$ZZ$415, 279, MATCH($B$2, resultados!$A$1:$ZZ$1, 0))</f>
        <v/>
      </c>
      <c r="C285">
        <f>INDEX(resultados!$A$2:$ZZ$415, 279, MATCH($B$3, resultados!$A$1:$ZZ$1, 0))</f>
        <v/>
      </c>
    </row>
    <row r="286">
      <c r="A286">
        <f>INDEX(resultados!$A$2:$ZZ$415, 280, MATCH($B$1, resultados!$A$1:$ZZ$1, 0))</f>
        <v/>
      </c>
      <c r="B286">
        <f>INDEX(resultados!$A$2:$ZZ$415, 280, MATCH($B$2, resultados!$A$1:$ZZ$1, 0))</f>
        <v/>
      </c>
      <c r="C286">
        <f>INDEX(resultados!$A$2:$ZZ$415, 280, MATCH($B$3, resultados!$A$1:$ZZ$1, 0))</f>
        <v/>
      </c>
    </row>
    <row r="287">
      <c r="A287">
        <f>INDEX(resultados!$A$2:$ZZ$415, 281, MATCH($B$1, resultados!$A$1:$ZZ$1, 0))</f>
        <v/>
      </c>
      <c r="B287">
        <f>INDEX(resultados!$A$2:$ZZ$415, 281, MATCH($B$2, resultados!$A$1:$ZZ$1, 0))</f>
        <v/>
      </c>
      <c r="C287">
        <f>INDEX(resultados!$A$2:$ZZ$415, 281, MATCH($B$3, resultados!$A$1:$ZZ$1, 0))</f>
        <v/>
      </c>
    </row>
    <row r="288">
      <c r="A288">
        <f>INDEX(resultados!$A$2:$ZZ$415, 282, MATCH($B$1, resultados!$A$1:$ZZ$1, 0))</f>
        <v/>
      </c>
      <c r="B288">
        <f>INDEX(resultados!$A$2:$ZZ$415, 282, MATCH($B$2, resultados!$A$1:$ZZ$1, 0))</f>
        <v/>
      </c>
      <c r="C288">
        <f>INDEX(resultados!$A$2:$ZZ$415, 282, MATCH($B$3, resultados!$A$1:$ZZ$1, 0))</f>
        <v/>
      </c>
    </row>
    <row r="289">
      <c r="A289">
        <f>INDEX(resultados!$A$2:$ZZ$415, 283, MATCH($B$1, resultados!$A$1:$ZZ$1, 0))</f>
        <v/>
      </c>
      <c r="B289">
        <f>INDEX(resultados!$A$2:$ZZ$415, 283, MATCH($B$2, resultados!$A$1:$ZZ$1, 0))</f>
        <v/>
      </c>
      <c r="C289">
        <f>INDEX(resultados!$A$2:$ZZ$415, 283, MATCH($B$3, resultados!$A$1:$ZZ$1, 0))</f>
        <v/>
      </c>
    </row>
    <row r="290">
      <c r="A290">
        <f>INDEX(resultados!$A$2:$ZZ$415, 284, MATCH($B$1, resultados!$A$1:$ZZ$1, 0))</f>
        <v/>
      </c>
      <c r="B290">
        <f>INDEX(resultados!$A$2:$ZZ$415, 284, MATCH($B$2, resultados!$A$1:$ZZ$1, 0))</f>
        <v/>
      </c>
      <c r="C290">
        <f>INDEX(resultados!$A$2:$ZZ$415, 284, MATCH($B$3, resultados!$A$1:$ZZ$1, 0))</f>
        <v/>
      </c>
    </row>
    <row r="291">
      <c r="A291">
        <f>INDEX(resultados!$A$2:$ZZ$415, 285, MATCH($B$1, resultados!$A$1:$ZZ$1, 0))</f>
        <v/>
      </c>
      <c r="B291">
        <f>INDEX(resultados!$A$2:$ZZ$415, 285, MATCH($B$2, resultados!$A$1:$ZZ$1, 0))</f>
        <v/>
      </c>
      <c r="C291">
        <f>INDEX(resultados!$A$2:$ZZ$415, 285, MATCH($B$3, resultados!$A$1:$ZZ$1, 0))</f>
        <v/>
      </c>
    </row>
    <row r="292">
      <c r="A292">
        <f>INDEX(resultados!$A$2:$ZZ$415, 286, MATCH($B$1, resultados!$A$1:$ZZ$1, 0))</f>
        <v/>
      </c>
      <c r="B292">
        <f>INDEX(resultados!$A$2:$ZZ$415, 286, MATCH($B$2, resultados!$A$1:$ZZ$1, 0))</f>
        <v/>
      </c>
      <c r="C292">
        <f>INDEX(resultados!$A$2:$ZZ$415, 286, MATCH($B$3, resultados!$A$1:$ZZ$1, 0))</f>
        <v/>
      </c>
    </row>
    <row r="293">
      <c r="A293">
        <f>INDEX(resultados!$A$2:$ZZ$415, 287, MATCH($B$1, resultados!$A$1:$ZZ$1, 0))</f>
        <v/>
      </c>
      <c r="B293">
        <f>INDEX(resultados!$A$2:$ZZ$415, 287, MATCH($B$2, resultados!$A$1:$ZZ$1, 0))</f>
        <v/>
      </c>
      <c r="C293">
        <f>INDEX(resultados!$A$2:$ZZ$415, 287, MATCH($B$3, resultados!$A$1:$ZZ$1, 0))</f>
        <v/>
      </c>
    </row>
    <row r="294">
      <c r="A294">
        <f>INDEX(resultados!$A$2:$ZZ$415, 288, MATCH($B$1, resultados!$A$1:$ZZ$1, 0))</f>
        <v/>
      </c>
      <c r="B294">
        <f>INDEX(resultados!$A$2:$ZZ$415, 288, MATCH($B$2, resultados!$A$1:$ZZ$1, 0))</f>
        <v/>
      </c>
      <c r="C294">
        <f>INDEX(resultados!$A$2:$ZZ$415, 288, MATCH($B$3, resultados!$A$1:$ZZ$1, 0))</f>
        <v/>
      </c>
    </row>
    <row r="295">
      <c r="A295">
        <f>INDEX(resultados!$A$2:$ZZ$415, 289, MATCH($B$1, resultados!$A$1:$ZZ$1, 0))</f>
        <v/>
      </c>
      <c r="B295">
        <f>INDEX(resultados!$A$2:$ZZ$415, 289, MATCH($B$2, resultados!$A$1:$ZZ$1, 0))</f>
        <v/>
      </c>
      <c r="C295">
        <f>INDEX(resultados!$A$2:$ZZ$415, 289, MATCH($B$3, resultados!$A$1:$ZZ$1, 0))</f>
        <v/>
      </c>
    </row>
    <row r="296">
      <c r="A296">
        <f>INDEX(resultados!$A$2:$ZZ$415, 290, MATCH($B$1, resultados!$A$1:$ZZ$1, 0))</f>
        <v/>
      </c>
      <c r="B296">
        <f>INDEX(resultados!$A$2:$ZZ$415, 290, MATCH($B$2, resultados!$A$1:$ZZ$1, 0))</f>
        <v/>
      </c>
      <c r="C296">
        <f>INDEX(resultados!$A$2:$ZZ$415, 290, MATCH($B$3, resultados!$A$1:$ZZ$1, 0))</f>
        <v/>
      </c>
    </row>
    <row r="297">
      <c r="A297">
        <f>INDEX(resultados!$A$2:$ZZ$415, 291, MATCH($B$1, resultados!$A$1:$ZZ$1, 0))</f>
        <v/>
      </c>
      <c r="B297">
        <f>INDEX(resultados!$A$2:$ZZ$415, 291, MATCH($B$2, resultados!$A$1:$ZZ$1, 0))</f>
        <v/>
      </c>
      <c r="C297">
        <f>INDEX(resultados!$A$2:$ZZ$415, 291, MATCH($B$3, resultados!$A$1:$ZZ$1, 0))</f>
        <v/>
      </c>
    </row>
    <row r="298">
      <c r="A298">
        <f>INDEX(resultados!$A$2:$ZZ$415, 292, MATCH($B$1, resultados!$A$1:$ZZ$1, 0))</f>
        <v/>
      </c>
      <c r="B298">
        <f>INDEX(resultados!$A$2:$ZZ$415, 292, MATCH($B$2, resultados!$A$1:$ZZ$1, 0))</f>
        <v/>
      </c>
      <c r="C298">
        <f>INDEX(resultados!$A$2:$ZZ$415, 292, MATCH($B$3, resultados!$A$1:$ZZ$1, 0))</f>
        <v/>
      </c>
    </row>
    <row r="299">
      <c r="A299">
        <f>INDEX(resultados!$A$2:$ZZ$415, 293, MATCH($B$1, resultados!$A$1:$ZZ$1, 0))</f>
        <v/>
      </c>
      <c r="B299">
        <f>INDEX(resultados!$A$2:$ZZ$415, 293, MATCH($B$2, resultados!$A$1:$ZZ$1, 0))</f>
        <v/>
      </c>
      <c r="C299">
        <f>INDEX(resultados!$A$2:$ZZ$415, 293, MATCH($B$3, resultados!$A$1:$ZZ$1, 0))</f>
        <v/>
      </c>
    </row>
    <row r="300">
      <c r="A300">
        <f>INDEX(resultados!$A$2:$ZZ$415, 294, MATCH($B$1, resultados!$A$1:$ZZ$1, 0))</f>
        <v/>
      </c>
      <c r="B300">
        <f>INDEX(resultados!$A$2:$ZZ$415, 294, MATCH($B$2, resultados!$A$1:$ZZ$1, 0))</f>
        <v/>
      </c>
      <c r="C300">
        <f>INDEX(resultados!$A$2:$ZZ$415, 294, MATCH($B$3, resultados!$A$1:$ZZ$1, 0))</f>
        <v/>
      </c>
    </row>
    <row r="301">
      <c r="A301">
        <f>INDEX(resultados!$A$2:$ZZ$415, 295, MATCH($B$1, resultados!$A$1:$ZZ$1, 0))</f>
        <v/>
      </c>
      <c r="B301">
        <f>INDEX(resultados!$A$2:$ZZ$415, 295, MATCH($B$2, resultados!$A$1:$ZZ$1, 0))</f>
        <v/>
      </c>
      <c r="C301">
        <f>INDEX(resultados!$A$2:$ZZ$415, 295, MATCH($B$3, resultados!$A$1:$ZZ$1, 0))</f>
        <v/>
      </c>
    </row>
    <row r="302">
      <c r="A302">
        <f>INDEX(resultados!$A$2:$ZZ$415, 296, MATCH($B$1, resultados!$A$1:$ZZ$1, 0))</f>
        <v/>
      </c>
      <c r="B302">
        <f>INDEX(resultados!$A$2:$ZZ$415, 296, MATCH($B$2, resultados!$A$1:$ZZ$1, 0))</f>
        <v/>
      </c>
      <c r="C302">
        <f>INDEX(resultados!$A$2:$ZZ$415, 296, MATCH($B$3, resultados!$A$1:$ZZ$1, 0))</f>
        <v/>
      </c>
    </row>
    <row r="303">
      <c r="A303">
        <f>INDEX(resultados!$A$2:$ZZ$415, 297, MATCH($B$1, resultados!$A$1:$ZZ$1, 0))</f>
        <v/>
      </c>
      <c r="B303">
        <f>INDEX(resultados!$A$2:$ZZ$415, 297, MATCH($B$2, resultados!$A$1:$ZZ$1, 0))</f>
        <v/>
      </c>
      <c r="C303">
        <f>INDEX(resultados!$A$2:$ZZ$415, 297, MATCH($B$3, resultados!$A$1:$ZZ$1, 0))</f>
        <v/>
      </c>
    </row>
    <row r="304">
      <c r="A304">
        <f>INDEX(resultados!$A$2:$ZZ$415, 298, MATCH($B$1, resultados!$A$1:$ZZ$1, 0))</f>
        <v/>
      </c>
      <c r="B304">
        <f>INDEX(resultados!$A$2:$ZZ$415, 298, MATCH($B$2, resultados!$A$1:$ZZ$1, 0))</f>
        <v/>
      </c>
      <c r="C304">
        <f>INDEX(resultados!$A$2:$ZZ$415, 298, MATCH($B$3, resultados!$A$1:$ZZ$1, 0))</f>
        <v/>
      </c>
    </row>
    <row r="305">
      <c r="A305">
        <f>INDEX(resultados!$A$2:$ZZ$415, 299, MATCH($B$1, resultados!$A$1:$ZZ$1, 0))</f>
        <v/>
      </c>
      <c r="B305">
        <f>INDEX(resultados!$A$2:$ZZ$415, 299, MATCH($B$2, resultados!$A$1:$ZZ$1, 0))</f>
        <v/>
      </c>
      <c r="C305">
        <f>INDEX(resultados!$A$2:$ZZ$415, 299, MATCH($B$3, resultados!$A$1:$ZZ$1, 0))</f>
        <v/>
      </c>
    </row>
    <row r="306">
      <c r="A306">
        <f>INDEX(resultados!$A$2:$ZZ$415, 300, MATCH($B$1, resultados!$A$1:$ZZ$1, 0))</f>
        <v/>
      </c>
      <c r="B306">
        <f>INDEX(resultados!$A$2:$ZZ$415, 300, MATCH($B$2, resultados!$A$1:$ZZ$1, 0))</f>
        <v/>
      </c>
      <c r="C306">
        <f>INDEX(resultados!$A$2:$ZZ$415, 300, MATCH($B$3, resultados!$A$1:$ZZ$1, 0))</f>
        <v/>
      </c>
    </row>
    <row r="307">
      <c r="A307">
        <f>INDEX(resultados!$A$2:$ZZ$415, 301, MATCH($B$1, resultados!$A$1:$ZZ$1, 0))</f>
        <v/>
      </c>
      <c r="B307">
        <f>INDEX(resultados!$A$2:$ZZ$415, 301, MATCH($B$2, resultados!$A$1:$ZZ$1, 0))</f>
        <v/>
      </c>
      <c r="C307">
        <f>INDEX(resultados!$A$2:$ZZ$415, 301, MATCH($B$3, resultados!$A$1:$ZZ$1, 0))</f>
        <v/>
      </c>
    </row>
    <row r="308">
      <c r="A308">
        <f>INDEX(resultados!$A$2:$ZZ$415, 302, MATCH($B$1, resultados!$A$1:$ZZ$1, 0))</f>
        <v/>
      </c>
      <c r="B308">
        <f>INDEX(resultados!$A$2:$ZZ$415, 302, MATCH($B$2, resultados!$A$1:$ZZ$1, 0))</f>
        <v/>
      </c>
      <c r="C308">
        <f>INDEX(resultados!$A$2:$ZZ$415, 302, MATCH($B$3, resultados!$A$1:$ZZ$1, 0))</f>
        <v/>
      </c>
    </row>
    <row r="309">
      <c r="A309">
        <f>INDEX(resultados!$A$2:$ZZ$415, 303, MATCH($B$1, resultados!$A$1:$ZZ$1, 0))</f>
        <v/>
      </c>
      <c r="B309">
        <f>INDEX(resultados!$A$2:$ZZ$415, 303, MATCH($B$2, resultados!$A$1:$ZZ$1, 0))</f>
        <v/>
      </c>
      <c r="C309">
        <f>INDEX(resultados!$A$2:$ZZ$415, 303, MATCH($B$3, resultados!$A$1:$ZZ$1, 0))</f>
        <v/>
      </c>
    </row>
    <row r="310">
      <c r="A310">
        <f>INDEX(resultados!$A$2:$ZZ$415, 304, MATCH($B$1, resultados!$A$1:$ZZ$1, 0))</f>
        <v/>
      </c>
      <c r="B310">
        <f>INDEX(resultados!$A$2:$ZZ$415, 304, MATCH($B$2, resultados!$A$1:$ZZ$1, 0))</f>
        <v/>
      </c>
      <c r="C310">
        <f>INDEX(resultados!$A$2:$ZZ$415, 304, MATCH($B$3, resultados!$A$1:$ZZ$1, 0))</f>
        <v/>
      </c>
    </row>
    <row r="311">
      <c r="A311">
        <f>INDEX(resultados!$A$2:$ZZ$415, 305, MATCH($B$1, resultados!$A$1:$ZZ$1, 0))</f>
        <v/>
      </c>
      <c r="B311">
        <f>INDEX(resultados!$A$2:$ZZ$415, 305, MATCH($B$2, resultados!$A$1:$ZZ$1, 0))</f>
        <v/>
      </c>
      <c r="C311">
        <f>INDEX(resultados!$A$2:$ZZ$415, 305, MATCH($B$3, resultados!$A$1:$ZZ$1, 0))</f>
        <v/>
      </c>
    </row>
    <row r="312">
      <c r="A312">
        <f>INDEX(resultados!$A$2:$ZZ$415, 306, MATCH($B$1, resultados!$A$1:$ZZ$1, 0))</f>
        <v/>
      </c>
      <c r="B312">
        <f>INDEX(resultados!$A$2:$ZZ$415, 306, MATCH($B$2, resultados!$A$1:$ZZ$1, 0))</f>
        <v/>
      </c>
      <c r="C312">
        <f>INDEX(resultados!$A$2:$ZZ$415, 306, MATCH($B$3, resultados!$A$1:$ZZ$1, 0))</f>
        <v/>
      </c>
    </row>
    <row r="313">
      <c r="A313">
        <f>INDEX(resultados!$A$2:$ZZ$415, 307, MATCH($B$1, resultados!$A$1:$ZZ$1, 0))</f>
        <v/>
      </c>
      <c r="B313">
        <f>INDEX(resultados!$A$2:$ZZ$415, 307, MATCH($B$2, resultados!$A$1:$ZZ$1, 0))</f>
        <v/>
      </c>
      <c r="C313">
        <f>INDEX(resultados!$A$2:$ZZ$415, 307, MATCH($B$3, resultados!$A$1:$ZZ$1, 0))</f>
        <v/>
      </c>
    </row>
    <row r="314">
      <c r="A314">
        <f>INDEX(resultados!$A$2:$ZZ$415, 308, MATCH($B$1, resultados!$A$1:$ZZ$1, 0))</f>
        <v/>
      </c>
      <c r="B314">
        <f>INDEX(resultados!$A$2:$ZZ$415, 308, MATCH($B$2, resultados!$A$1:$ZZ$1, 0))</f>
        <v/>
      </c>
      <c r="C314">
        <f>INDEX(resultados!$A$2:$ZZ$415, 308, MATCH($B$3, resultados!$A$1:$ZZ$1, 0))</f>
        <v/>
      </c>
    </row>
    <row r="315">
      <c r="A315">
        <f>INDEX(resultados!$A$2:$ZZ$415, 309, MATCH($B$1, resultados!$A$1:$ZZ$1, 0))</f>
        <v/>
      </c>
      <c r="B315">
        <f>INDEX(resultados!$A$2:$ZZ$415, 309, MATCH($B$2, resultados!$A$1:$ZZ$1, 0))</f>
        <v/>
      </c>
      <c r="C315">
        <f>INDEX(resultados!$A$2:$ZZ$415, 309, MATCH($B$3, resultados!$A$1:$ZZ$1, 0))</f>
        <v/>
      </c>
    </row>
    <row r="316">
      <c r="A316">
        <f>INDEX(resultados!$A$2:$ZZ$415, 310, MATCH($B$1, resultados!$A$1:$ZZ$1, 0))</f>
        <v/>
      </c>
      <c r="B316">
        <f>INDEX(resultados!$A$2:$ZZ$415, 310, MATCH($B$2, resultados!$A$1:$ZZ$1, 0))</f>
        <v/>
      </c>
      <c r="C316">
        <f>INDEX(resultados!$A$2:$ZZ$415, 310, MATCH($B$3, resultados!$A$1:$ZZ$1, 0))</f>
        <v/>
      </c>
    </row>
    <row r="317">
      <c r="A317">
        <f>INDEX(resultados!$A$2:$ZZ$415, 311, MATCH($B$1, resultados!$A$1:$ZZ$1, 0))</f>
        <v/>
      </c>
      <c r="B317">
        <f>INDEX(resultados!$A$2:$ZZ$415, 311, MATCH($B$2, resultados!$A$1:$ZZ$1, 0))</f>
        <v/>
      </c>
      <c r="C317">
        <f>INDEX(resultados!$A$2:$ZZ$415, 311, MATCH($B$3, resultados!$A$1:$ZZ$1, 0))</f>
        <v/>
      </c>
    </row>
    <row r="318">
      <c r="A318">
        <f>INDEX(resultados!$A$2:$ZZ$415, 312, MATCH($B$1, resultados!$A$1:$ZZ$1, 0))</f>
        <v/>
      </c>
      <c r="B318">
        <f>INDEX(resultados!$A$2:$ZZ$415, 312, MATCH($B$2, resultados!$A$1:$ZZ$1, 0))</f>
        <v/>
      </c>
      <c r="C318">
        <f>INDEX(resultados!$A$2:$ZZ$415, 312, MATCH($B$3, resultados!$A$1:$ZZ$1, 0))</f>
        <v/>
      </c>
    </row>
    <row r="319">
      <c r="A319">
        <f>INDEX(resultados!$A$2:$ZZ$415, 313, MATCH($B$1, resultados!$A$1:$ZZ$1, 0))</f>
        <v/>
      </c>
      <c r="B319">
        <f>INDEX(resultados!$A$2:$ZZ$415, 313, MATCH($B$2, resultados!$A$1:$ZZ$1, 0))</f>
        <v/>
      </c>
      <c r="C319">
        <f>INDEX(resultados!$A$2:$ZZ$415, 313, MATCH($B$3, resultados!$A$1:$ZZ$1, 0))</f>
        <v/>
      </c>
    </row>
    <row r="320">
      <c r="A320">
        <f>INDEX(resultados!$A$2:$ZZ$415, 314, MATCH($B$1, resultados!$A$1:$ZZ$1, 0))</f>
        <v/>
      </c>
      <c r="B320">
        <f>INDEX(resultados!$A$2:$ZZ$415, 314, MATCH($B$2, resultados!$A$1:$ZZ$1, 0))</f>
        <v/>
      </c>
      <c r="C320">
        <f>INDEX(resultados!$A$2:$ZZ$415, 314, MATCH($B$3, resultados!$A$1:$ZZ$1, 0))</f>
        <v/>
      </c>
    </row>
    <row r="321">
      <c r="A321">
        <f>INDEX(resultados!$A$2:$ZZ$415, 315, MATCH($B$1, resultados!$A$1:$ZZ$1, 0))</f>
        <v/>
      </c>
      <c r="B321">
        <f>INDEX(resultados!$A$2:$ZZ$415, 315, MATCH($B$2, resultados!$A$1:$ZZ$1, 0))</f>
        <v/>
      </c>
      <c r="C321">
        <f>INDEX(resultados!$A$2:$ZZ$415, 315, MATCH($B$3, resultados!$A$1:$ZZ$1, 0))</f>
        <v/>
      </c>
    </row>
    <row r="322">
      <c r="A322">
        <f>INDEX(resultados!$A$2:$ZZ$415, 316, MATCH($B$1, resultados!$A$1:$ZZ$1, 0))</f>
        <v/>
      </c>
      <c r="B322">
        <f>INDEX(resultados!$A$2:$ZZ$415, 316, MATCH($B$2, resultados!$A$1:$ZZ$1, 0))</f>
        <v/>
      </c>
      <c r="C322">
        <f>INDEX(resultados!$A$2:$ZZ$415, 316, MATCH($B$3, resultados!$A$1:$ZZ$1, 0))</f>
        <v/>
      </c>
    </row>
    <row r="323">
      <c r="A323">
        <f>INDEX(resultados!$A$2:$ZZ$415, 317, MATCH($B$1, resultados!$A$1:$ZZ$1, 0))</f>
        <v/>
      </c>
      <c r="B323">
        <f>INDEX(resultados!$A$2:$ZZ$415, 317, MATCH($B$2, resultados!$A$1:$ZZ$1, 0))</f>
        <v/>
      </c>
      <c r="C323">
        <f>INDEX(resultados!$A$2:$ZZ$415, 317, MATCH($B$3, resultados!$A$1:$ZZ$1, 0))</f>
        <v/>
      </c>
    </row>
    <row r="324">
      <c r="A324">
        <f>INDEX(resultados!$A$2:$ZZ$415, 318, MATCH($B$1, resultados!$A$1:$ZZ$1, 0))</f>
        <v/>
      </c>
      <c r="B324">
        <f>INDEX(resultados!$A$2:$ZZ$415, 318, MATCH($B$2, resultados!$A$1:$ZZ$1, 0))</f>
        <v/>
      </c>
      <c r="C324">
        <f>INDEX(resultados!$A$2:$ZZ$415, 318, MATCH($B$3, resultados!$A$1:$ZZ$1, 0))</f>
        <v/>
      </c>
    </row>
    <row r="325">
      <c r="A325">
        <f>INDEX(resultados!$A$2:$ZZ$415, 319, MATCH($B$1, resultados!$A$1:$ZZ$1, 0))</f>
        <v/>
      </c>
      <c r="B325">
        <f>INDEX(resultados!$A$2:$ZZ$415, 319, MATCH($B$2, resultados!$A$1:$ZZ$1, 0))</f>
        <v/>
      </c>
      <c r="C325">
        <f>INDEX(resultados!$A$2:$ZZ$415, 319, MATCH($B$3, resultados!$A$1:$ZZ$1, 0))</f>
        <v/>
      </c>
    </row>
    <row r="326">
      <c r="A326">
        <f>INDEX(resultados!$A$2:$ZZ$415, 320, MATCH($B$1, resultados!$A$1:$ZZ$1, 0))</f>
        <v/>
      </c>
      <c r="B326">
        <f>INDEX(resultados!$A$2:$ZZ$415, 320, MATCH($B$2, resultados!$A$1:$ZZ$1, 0))</f>
        <v/>
      </c>
      <c r="C326">
        <f>INDEX(resultados!$A$2:$ZZ$415, 320, MATCH($B$3, resultados!$A$1:$ZZ$1, 0))</f>
        <v/>
      </c>
    </row>
    <row r="327">
      <c r="A327">
        <f>INDEX(resultados!$A$2:$ZZ$415, 321, MATCH($B$1, resultados!$A$1:$ZZ$1, 0))</f>
        <v/>
      </c>
      <c r="B327">
        <f>INDEX(resultados!$A$2:$ZZ$415, 321, MATCH($B$2, resultados!$A$1:$ZZ$1, 0))</f>
        <v/>
      </c>
      <c r="C327">
        <f>INDEX(resultados!$A$2:$ZZ$415, 321, MATCH($B$3, resultados!$A$1:$ZZ$1, 0))</f>
        <v/>
      </c>
    </row>
    <row r="328">
      <c r="A328">
        <f>INDEX(resultados!$A$2:$ZZ$415, 322, MATCH($B$1, resultados!$A$1:$ZZ$1, 0))</f>
        <v/>
      </c>
      <c r="B328">
        <f>INDEX(resultados!$A$2:$ZZ$415, 322, MATCH($B$2, resultados!$A$1:$ZZ$1, 0))</f>
        <v/>
      </c>
      <c r="C328">
        <f>INDEX(resultados!$A$2:$ZZ$415, 322, MATCH($B$3, resultados!$A$1:$ZZ$1, 0))</f>
        <v/>
      </c>
    </row>
    <row r="329">
      <c r="A329">
        <f>INDEX(resultados!$A$2:$ZZ$415, 323, MATCH($B$1, resultados!$A$1:$ZZ$1, 0))</f>
        <v/>
      </c>
      <c r="B329">
        <f>INDEX(resultados!$A$2:$ZZ$415, 323, MATCH($B$2, resultados!$A$1:$ZZ$1, 0))</f>
        <v/>
      </c>
      <c r="C329">
        <f>INDEX(resultados!$A$2:$ZZ$415, 323, MATCH($B$3, resultados!$A$1:$ZZ$1, 0))</f>
        <v/>
      </c>
    </row>
    <row r="330">
      <c r="A330">
        <f>INDEX(resultados!$A$2:$ZZ$415, 324, MATCH($B$1, resultados!$A$1:$ZZ$1, 0))</f>
        <v/>
      </c>
      <c r="B330">
        <f>INDEX(resultados!$A$2:$ZZ$415, 324, MATCH($B$2, resultados!$A$1:$ZZ$1, 0))</f>
        <v/>
      </c>
      <c r="C330">
        <f>INDEX(resultados!$A$2:$ZZ$415, 324, MATCH($B$3, resultados!$A$1:$ZZ$1, 0))</f>
        <v/>
      </c>
    </row>
    <row r="331">
      <c r="A331">
        <f>INDEX(resultados!$A$2:$ZZ$415, 325, MATCH($B$1, resultados!$A$1:$ZZ$1, 0))</f>
        <v/>
      </c>
      <c r="B331">
        <f>INDEX(resultados!$A$2:$ZZ$415, 325, MATCH($B$2, resultados!$A$1:$ZZ$1, 0))</f>
        <v/>
      </c>
      <c r="C331">
        <f>INDEX(resultados!$A$2:$ZZ$415, 325, MATCH($B$3, resultados!$A$1:$ZZ$1, 0))</f>
        <v/>
      </c>
    </row>
    <row r="332">
      <c r="A332">
        <f>INDEX(resultados!$A$2:$ZZ$415, 326, MATCH($B$1, resultados!$A$1:$ZZ$1, 0))</f>
        <v/>
      </c>
      <c r="B332">
        <f>INDEX(resultados!$A$2:$ZZ$415, 326, MATCH($B$2, resultados!$A$1:$ZZ$1, 0))</f>
        <v/>
      </c>
      <c r="C332">
        <f>INDEX(resultados!$A$2:$ZZ$415, 326, MATCH($B$3, resultados!$A$1:$ZZ$1, 0))</f>
        <v/>
      </c>
    </row>
    <row r="333">
      <c r="A333">
        <f>INDEX(resultados!$A$2:$ZZ$415, 327, MATCH($B$1, resultados!$A$1:$ZZ$1, 0))</f>
        <v/>
      </c>
      <c r="B333">
        <f>INDEX(resultados!$A$2:$ZZ$415, 327, MATCH($B$2, resultados!$A$1:$ZZ$1, 0))</f>
        <v/>
      </c>
      <c r="C333">
        <f>INDEX(resultados!$A$2:$ZZ$415, 327, MATCH($B$3, resultados!$A$1:$ZZ$1, 0))</f>
        <v/>
      </c>
    </row>
    <row r="334">
      <c r="A334">
        <f>INDEX(resultados!$A$2:$ZZ$415, 328, MATCH($B$1, resultados!$A$1:$ZZ$1, 0))</f>
        <v/>
      </c>
      <c r="B334">
        <f>INDEX(resultados!$A$2:$ZZ$415, 328, MATCH($B$2, resultados!$A$1:$ZZ$1, 0))</f>
        <v/>
      </c>
      <c r="C334">
        <f>INDEX(resultados!$A$2:$ZZ$415, 328, MATCH($B$3, resultados!$A$1:$ZZ$1, 0))</f>
        <v/>
      </c>
    </row>
    <row r="335">
      <c r="A335">
        <f>INDEX(resultados!$A$2:$ZZ$415, 329, MATCH($B$1, resultados!$A$1:$ZZ$1, 0))</f>
        <v/>
      </c>
      <c r="B335">
        <f>INDEX(resultados!$A$2:$ZZ$415, 329, MATCH($B$2, resultados!$A$1:$ZZ$1, 0))</f>
        <v/>
      </c>
      <c r="C335">
        <f>INDEX(resultados!$A$2:$ZZ$415, 329, MATCH($B$3, resultados!$A$1:$ZZ$1, 0))</f>
        <v/>
      </c>
    </row>
    <row r="336">
      <c r="A336">
        <f>INDEX(resultados!$A$2:$ZZ$415, 330, MATCH($B$1, resultados!$A$1:$ZZ$1, 0))</f>
        <v/>
      </c>
      <c r="B336">
        <f>INDEX(resultados!$A$2:$ZZ$415, 330, MATCH($B$2, resultados!$A$1:$ZZ$1, 0))</f>
        <v/>
      </c>
      <c r="C336">
        <f>INDEX(resultados!$A$2:$ZZ$415, 330, MATCH($B$3, resultados!$A$1:$ZZ$1, 0))</f>
        <v/>
      </c>
    </row>
    <row r="337">
      <c r="A337">
        <f>INDEX(resultados!$A$2:$ZZ$415, 331, MATCH($B$1, resultados!$A$1:$ZZ$1, 0))</f>
        <v/>
      </c>
      <c r="B337">
        <f>INDEX(resultados!$A$2:$ZZ$415, 331, MATCH($B$2, resultados!$A$1:$ZZ$1, 0))</f>
        <v/>
      </c>
      <c r="C337">
        <f>INDEX(resultados!$A$2:$ZZ$415, 331, MATCH($B$3, resultados!$A$1:$ZZ$1, 0))</f>
        <v/>
      </c>
    </row>
    <row r="338">
      <c r="A338">
        <f>INDEX(resultados!$A$2:$ZZ$415, 332, MATCH($B$1, resultados!$A$1:$ZZ$1, 0))</f>
        <v/>
      </c>
      <c r="B338">
        <f>INDEX(resultados!$A$2:$ZZ$415, 332, MATCH($B$2, resultados!$A$1:$ZZ$1, 0))</f>
        <v/>
      </c>
      <c r="C338">
        <f>INDEX(resultados!$A$2:$ZZ$415, 332, MATCH($B$3, resultados!$A$1:$ZZ$1, 0))</f>
        <v/>
      </c>
    </row>
    <row r="339">
      <c r="A339">
        <f>INDEX(resultados!$A$2:$ZZ$415, 333, MATCH($B$1, resultados!$A$1:$ZZ$1, 0))</f>
        <v/>
      </c>
      <c r="B339">
        <f>INDEX(resultados!$A$2:$ZZ$415, 333, MATCH($B$2, resultados!$A$1:$ZZ$1, 0))</f>
        <v/>
      </c>
      <c r="C339">
        <f>INDEX(resultados!$A$2:$ZZ$415, 333, MATCH($B$3, resultados!$A$1:$ZZ$1, 0))</f>
        <v/>
      </c>
    </row>
    <row r="340">
      <c r="A340">
        <f>INDEX(resultados!$A$2:$ZZ$415, 334, MATCH($B$1, resultados!$A$1:$ZZ$1, 0))</f>
        <v/>
      </c>
      <c r="B340">
        <f>INDEX(resultados!$A$2:$ZZ$415, 334, MATCH($B$2, resultados!$A$1:$ZZ$1, 0))</f>
        <v/>
      </c>
      <c r="C340">
        <f>INDEX(resultados!$A$2:$ZZ$415, 334, MATCH($B$3, resultados!$A$1:$ZZ$1, 0))</f>
        <v/>
      </c>
    </row>
    <row r="341">
      <c r="A341">
        <f>INDEX(resultados!$A$2:$ZZ$415, 335, MATCH($B$1, resultados!$A$1:$ZZ$1, 0))</f>
        <v/>
      </c>
      <c r="B341">
        <f>INDEX(resultados!$A$2:$ZZ$415, 335, MATCH($B$2, resultados!$A$1:$ZZ$1, 0))</f>
        <v/>
      </c>
      <c r="C341">
        <f>INDEX(resultados!$A$2:$ZZ$415, 335, MATCH($B$3, resultados!$A$1:$ZZ$1, 0))</f>
        <v/>
      </c>
    </row>
    <row r="342">
      <c r="A342">
        <f>INDEX(resultados!$A$2:$ZZ$415, 336, MATCH($B$1, resultados!$A$1:$ZZ$1, 0))</f>
        <v/>
      </c>
      <c r="B342">
        <f>INDEX(resultados!$A$2:$ZZ$415, 336, MATCH($B$2, resultados!$A$1:$ZZ$1, 0))</f>
        <v/>
      </c>
      <c r="C342">
        <f>INDEX(resultados!$A$2:$ZZ$415, 336, MATCH($B$3, resultados!$A$1:$ZZ$1, 0))</f>
        <v/>
      </c>
    </row>
    <row r="343">
      <c r="A343">
        <f>INDEX(resultados!$A$2:$ZZ$415, 337, MATCH($B$1, resultados!$A$1:$ZZ$1, 0))</f>
        <v/>
      </c>
      <c r="B343">
        <f>INDEX(resultados!$A$2:$ZZ$415, 337, MATCH($B$2, resultados!$A$1:$ZZ$1, 0))</f>
        <v/>
      </c>
      <c r="C343">
        <f>INDEX(resultados!$A$2:$ZZ$415, 337, MATCH($B$3, resultados!$A$1:$ZZ$1, 0))</f>
        <v/>
      </c>
    </row>
    <row r="344">
      <c r="A344">
        <f>INDEX(resultados!$A$2:$ZZ$415, 338, MATCH($B$1, resultados!$A$1:$ZZ$1, 0))</f>
        <v/>
      </c>
      <c r="B344">
        <f>INDEX(resultados!$A$2:$ZZ$415, 338, MATCH($B$2, resultados!$A$1:$ZZ$1, 0))</f>
        <v/>
      </c>
      <c r="C344">
        <f>INDEX(resultados!$A$2:$ZZ$415, 338, MATCH($B$3, resultados!$A$1:$ZZ$1, 0))</f>
        <v/>
      </c>
    </row>
    <row r="345">
      <c r="A345">
        <f>INDEX(resultados!$A$2:$ZZ$415, 339, MATCH($B$1, resultados!$A$1:$ZZ$1, 0))</f>
        <v/>
      </c>
      <c r="B345">
        <f>INDEX(resultados!$A$2:$ZZ$415, 339, MATCH($B$2, resultados!$A$1:$ZZ$1, 0))</f>
        <v/>
      </c>
      <c r="C345">
        <f>INDEX(resultados!$A$2:$ZZ$415, 339, MATCH($B$3, resultados!$A$1:$ZZ$1, 0))</f>
        <v/>
      </c>
    </row>
    <row r="346">
      <c r="A346">
        <f>INDEX(resultados!$A$2:$ZZ$415, 340, MATCH($B$1, resultados!$A$1:$ZZ$1, 0))</f>
        <v/>
      </c>
      <c r="B346">
        <f>INDEX(resultados!$A$2:$ZZ$415, 340, MATCH($B$2, resultados!$A$1:$ZZ$1, 0))</f>
        <v/>
      </c>
      <c r="C346">
        <f>INDEX(resultados!$A$2:$ZZ$415, 340, MATCH($B$3, resultados!$A$1:$ZZ$1, 0))</f>
        <v/>
      </c>
    </row>
    <row r="347">
      <c r="A347">
        <f>INDEX(resultados!$A$2:$ZZ$415, 341, MATCH($B$1, resultados!$A$1:$ZZ$1, 0))</f>
        <v/>
      </c>
      <c r="B347">
        <f>INDEX(resultados!$A$2:$ZZ$415, 341, MATCH($B$2, resultados!$A$1:$ZZ$1, 0))</f>
        <v/>
      </c>
      <c r="C347">
        <f>INDEX(resultados!$A$2:$ZZ$415, 341, MATCH($B$3, resultados!$A$1:$ZZ$1, 0))</f>
        <v/>
      </c>
    </row>
    <row r="348">
      <c r="A348">
        <f>INDEX(resultados!$A$2:$ZZ$415, 342, MATCH($B$1, resultados!$A$1:$ZZ$1, 0))</f>
        <v/>
      </c>
      <c r="B348">
        <f>INDEX(resultados!$A$2:$ZZ$415, 342, MATCH($B$2, resultados!$A$1:$ZZ$1, 0))</f>
        <v/>
      </c>
      <c r="C348">
        <f>INDEX(resultados!$A$2:$ZZ$415, 342, MATCH($B$3, resultados!$A$1:$ZZ$1, 0))</f>
        <v/>
      </c>
    </row>
    <row r="349">
      <c r="A349">
        <f>INDEX(resultados!$A$2:$ZZ$415, 343, MATCH($B$1, resultados!$A$1:$ZZ$1, 0))</f>
        <v/>
      </c>
      <c r="B349">
        <f>INDEX(resultados!$A$2:$ZZ$415, 343, MATCH($B$2, resultados!$A$1:$ZZ$1, 0))</f>
        <v/>
      </c>
      <c r="C349">
        <f>INDEX(resultados!$A$2:$ZZ$415, 343, MATCH($B$3, resultados!$A$1:$ZZ$1, 0))</f>
        <v/>
      </c>
    </row>
    <row r="350">
      <c r="A350">
        <f>INDEX(resultados!$A$2:$ZZ$415, 344, MATCH($B$1, resultados!$A$1:$ZZ$1, 0))</f>
        <v/>
      </c>
      <c r="B350">
        <f>INDEX(resultados!$A$2:$ZZ$415, 344, MATCH($B$2, resultados!$A$1:$ZZ$1, 0))</f>
        <v/>
      </c>
      <c r="C350">
        <f>INDEX(resultados!$A$2:$ZZ$415, 344, MATCH($B$3, resultados!$A$1:$ZZ$1, 0))</f>
        <v/>
      </c>
    </row>
    <row r="351">
      <c r="A351">
        <f>INDEX(resultados!$A$2:$ZZ$415, 345, MATCH($B$1, resultados!$A$1:$ZZ$1, 0))</f>
        <v/>
      </c>
      <c r="B351">
        <f>INDEX(resultados!$A$2:$ZZ$415, 345, MATCH($B$2, resultados!$A$1:$ZZ$1, 0))</f>
        <v/>
      </c>
      <c r="C351">
        <f>INDEX(resultados!$A$2:$ZZ$415, 345, MATCH($B$3, resultados!$A$1:$ZZ$1, 0))</f>
        <v/>
      </c>
    </row>
    <row r="352">
      <c r="A352">
        <f>INDEX(resultados!$A$2:$ZZ$415, 346, MATCH($B$1, resultados!$A$1:$ZZ$1, 0))</f>
        <v/>
      </c>
      <c r="B352">
        <f>INDEX(resultados!$A$2:$ZZ$415, 346, MATCH($B$2, resultados!$A$1:$ZZ$1, 0))</f>
        <v/>
      </c>
      <c r="C352">
        <f>INDEX(resultados!$A$2:$ZZ$415, 346, MATCH($B$3, resultados!$A$1:$ZZ$1, 0))</f>
        <v/>
      </c>
    </row>
    <row r="353">
      <c r="A353">
        <f>INDEX(resultados!$A$2:$ZZ$415, 347, MATCH($B$1, resultados!$A$1:$ZZ$1, 0))</f>
        <v/>
      </c>
      <c r="B353">
        <f>INDEX(resultados!$A$2:$ZZ$415, 347, MATCH($B$2, resultados!$A$1:$ZZ$1, 0))</f>
        <v/>
      </c>
      <c r="C353">
        <f>INDEX(resultados!$A$2:$ZZ$415, 347, MATCH($B$3, resultados!$A$1:$ZZ$1, 0))</f>
        <v/>
      </c>
    </row>
    <row r="354">
      <c r="A354">
        <f>INDEX(resultados!$A$2:$ZZ$415, 348, MATCH($B$1, resultados!$A$1:$ZZ$1, 0))</f>
        <v/>
      </c>
      <c r="B354">
        <f>INDEX(resultados!$A$2:$ZZ$415, 348, MATCH($B$2, resultados!$A$1:$ZZ$1, 0))</f>
        <v/>
      </c>
      <c r="C354">
        <f>INDEX(resultados!$A$2:$ZZ$415, 348, MATCH($B$3, resultados!$A$1:$ZZ$1, 0))</f>
        <v/>
      </c>
    </row>
    <row r="355">
      <c r="A355">
        <f>INDEX(resultados!$A$2:$ZZ$415, 349, MATCH($B$1, resultados!$A$1:$ZZ$1, 0))</f>
        <v/>
      </c>
      <c r="B355">
        <f>INDEX(resultados!$A$2:$ZZ$415, 349, MATCH($B$2, resultados!$A$1:$ZZ$1, 0))</f>
        <v/>
      </c>
      <c r="C355">
        <f>INDEX(resultados!$A$2:$ZZ$415, 349, MATCH($B$3, resultados!$A$1:$ZZ$1, 0))</f>
        <v/>
      </c>
    </row>
    <row r="356">
      <c r="A356">
        <f>INDEX(resultados!$A$2:$ZZ$415, 350, MATCH($B$1, resultados!$A$1:$ZZ$1, 0))</f>
        <v/>
      </c>
      <c r="B356">
        <f>INDEX(resultados!$A$2:$ZZ$415, 350, MATCH($B$2, resultados!$A$1:$ZZ$1, 0))</f>
        <v/>
      </c>
      <c r="C356">
        <f>INDEX(resultados!$A$2:$ZZ$415, 350, MATCH($B$3, resultados!$A$1:$ZZ$1, 0))</f>
        <v/>
      </c>
    </row>
    <row r="357">
      <c r="A357">
        <f>INDEX(resultados!$A$2:$ZZ$415, 351, MATCH($B$1, resultados!$A$1:$ZZ$1, 0))</f>
        <v/>
      </c>
      <c r="B357">
        <f>INDEX(resultados!$A$2:$ZZ$415, 351, MATCH($B$2, resultados!$A$1:$ZZ$1, 0))</f>
        <v/>
      </c>
      <c r="C357">
        <f>INDEX(resultados!$A$2:$ZZ$415, 351, MATCH($B$3, resultados!$A$1:$ZZ$1, 0))</f>
        <v/>
      </c>
    </row>
    <row r="358">
      <c r="A358">
        <f>INDEX(resultados!$A$2:$ZZ$415, 352, MATCH($B$1, resultados!$A$1:$ZZ$1, 0))</f>
        <v/>
      </c>
      <c r="B358">
        <f>INDEX(resultados!$A$2:$ZZ$415, 352, MATCH($B$2, resultados!$A$1:$ZZ$1, 0))</f>
        <v/>
      </c>
      <c r="C358">
        <f>INDEX(resultados!$A$2:$ZZ$415, 352, MATCH($B$3, resultados!$A$1:$ZZ$1, 0))</f>
        <v/>
      </c>
    </row>
    <row r="359">
      <c r="A359">
        <f>INDEX(resultados!$A$2:$ZZ$415, 353, MATCH($B$1, resultados!$A$1:$ZZ$1, 0))</f>
        <v/>
      </c>
      <c r="B359">
        <f>INDEX(resultados!$A$2:$ZZ$415, 353, MATCH($B$2, resultados!$A$1:$ZZ$1, 0))</f>
        <v/>
      </c>
      <c r="C359">
        <f>INDEX(resultados!$A$2:$ZZ$415, 353, MATCH($B$3, resultados!$A$1:$ZZ$1, 0))</f>
        <v/>
      </c>
    </row>
    <row r="360">
      <c r="A360">
        <f>INDEX(resultados!$A$2:$ZZ$415, 354, MATCH($B$1, resultados!$A$1:$ZZ$1, 0))</f>
        <v/>
      </c>
      <c r="B360">
        <f>INDEX(resultados!$A$2:$ZZ$415, 354, MATCH($B$2, resultados!$A$1:$ZZ$1, 0))</f>
        <v/>
      </c>
      <c r="C360">
        <f>INDEX(resultados!$A$2:$ZZ$415, 354, MATCH($B$3, resultados!$A$1:$ZZ$1, 0))</f>
        <v/>
      </c>
    </row>
    <row r="361">
      <c r="A361">
        <f>INDEX(resultados!$A$2:$ZZ$415, 355, MATCH($B$1, resultados!$A$1:$ZZ$1, 0))</f>
        <v/>
      </c>
      <c r="B361">
        <f>INDEX(resultados!$A$2:$ZZ$415, 355, MATCH($B$2, resultados!$A$1:$ZZ$1, 0))</f>
        <v/>
      </c>
      <c r="C361">
        <f>INDEX(resultados!$A$2:$ZZ$415, 355, MATCH($B$3, resultados!$A$1:$ZZ$1, 0))</f>
        <v/>
      </c>
    </row>
    <row r="362">
      <c r="A362">
        <f>INDEX(resultados!$A$2:$ZZ$415, 356, MATCH($B$1, resultados!$A$1:$ZZ$1, 0))</f>
        <v/>
      </c>
      <c r="B362">
        <f>INDEX(resultados!$A$2:$ZZ$415, 356, MATCH($B$2, resultados!$A$1:$ZZ$1, 0))</f>
        <v/>
      </c>
      <c r="C362">
        <f>INDEX(resultados!$A$2:$ZZ$415, 356, MATCH($B$3, resultados!$A$1:$ZZ$1, 0))</f>
        <v/>
      </c>
    </row>
    <row r="363">
      <c r="A363">
        <f>INDEX(resultados!$A$2:$ZZ$415, 357, MATCH($B$1, resultados!$A$1:$ZZ$1, 0))</f>
        <v/>
      </c>
      <c r="B363">
        <f>INDEX(resultados!$A$2:$ZZ$415, 357, MATCH($B$2, resultados!$A$1:$ZZ$1, 0))</f>
        <v/>
      </c>
      <c r="C363">
        <f>INDEX(resultados!$A$2:$ZZ$415, 357, MATCH($B$3, resultados!$A$1:$ZZ$1, 0))</f>
        <v/>
      </c>
    </row>
    <row r="364">
      <c r="A364">
        <f>INDEX(resultados!$A$2:$ZZ$415, 358, MATCH($B$1, resultados!$A$1:$ZZ$1, 0))</f>
        <v/>
      </c>
      <c r="B364">
        <f>INDEX(resultados!$A$2:$ZZ$415, 358, MATCH($B$2, resultados!$A$1:$ZZ$1, 0))</f>
        <v/>
      </c>
      <c r="C364">
        <f>INDEX(resultados!$A$2:$ZZ$415, 358, MATCH($B$3, resultados!$A$1:$ZZ$1, 0))</f>
        <v/>
      </c>
    </row>
    <row r="365">
      <c r="A365">
        <f>INDEX(resultados!$A$2:$ZZ$415, 359, MATCH($B$1, resultados!$A$1:$ZZ$1, 0))</f>
        <v/>
      </c>
      <c r="B365">
        <f>INDEX(resultados!$A$2:$ZZ$415, 359, MATCH($B$2, resultados!$A$1:$ZZ$1, 0))</f>
        <v/>
      </c>
      <c r="C365">
        <f>INDEX(resultados!$A$2:$ZZ$415, 359, MATCH($B$3, resultados!$A$1:$ZZ$1, 0))</f>
        <v/>
      </c>
    </row>
    <row r="366">
      <c r="A366">
        <f>INDEX(resultados!$A$2:$ZZ$415, 360, MATCH($B$1, resultados!$A$1:$ZZ$1, 0))</f>
        <v/>
      </c>
      <c r="B366">
        <f>INDEX(resultados!$A$2:$ZZ$415, 360, MATCH($B$2, resultados!$A$1:$ZZ$1, 0))</f>
        <v/>
      </c>
      <c r="C366">
        <f>INDEX(resultados!$A$2:$ZZ$415, 360, MATCH($B$3, resultados!$A$1:$ZZ$1, 0))</f>
        <v/>
      </c>
    </row>
    <row r="367">
      <c r="A367">
        <f>INDEX(resultados!$A$2:$ZZ$415, 361, MATCH($B$1, resultados!$A$1:$ZZ$1, 0))</f>
        <v/>
      </c>
      <c r="B367">
        <f>INDEX(resultados!$A$2:$ZZ$415, 361, MATCH($B$2, resultados!$A$1:$ZZ$1, 0))</f>
        <v/>
      </c>
      <c r="C367">
        <f>INDEX(resultados!$A$2:$ZZ$415, 361, MATCH($B$3, resultados!$A$1:$ZZ$1, 0))</f>
        <v/>
      </c>
    </row>
    <row r="368">
      <c r="A368">
        <f>INDEX(resultados!$A$2:$ZZ$415, 362, MATCH($B$1, resultados!$A$1:$ZZ$1, 0))</f>
        <v/>
      </c>
      <c r="B368">
        <f>INDEX(resultados!$A$2:$ZZ$415, 362, MATCH($B$2, resultados!$A$1:$ZZ$1, 0))</f>
        <v/>
      </c>
      <c r="C368">
        <f>INDEX(resultados!$A$2:$ZZ$415, 362, MATCH($B$3, resultados!$A$1:$ZZ$1, 0))</f>
        <v/>
      </c>
    </row>
    <row r="369">
      <c r="A369">
        <f>INDEX(resultados!$A$2:$ZZ$415, 363, MATCH($B$1, resultados!$A$1:$ZZ$1, 0))</f>
        <v/>
      </c>
      <c r="B369">
        <f>INDEX(resultados!$A$2:$ZZ$415, 363, MATCH($B$2, resultados!$A$1:$ZZ$1, 0))</f>
        <v/>
      </c>
      <c r="C369">
        <f>INDEX(resultados!$A$2:$ZZ$415, 363, MATCH($B$3, resultados!$A$1:$ZZ$1, 0))</f>
        <v/>
      </c>
    </row>
    <row r="370">
      <c r="A370">
        <f>INDEX(resultados!$A$2:$ZZ$415, 364, MATCH($B$1, resultados!$A$1:$ZZ$1, 0))</f>
        <v/>
      </c>
      <c r="B370">
        <f>INDEX(resultados!$A$2:$ZZ$415, 364, MATCH($B$2, resultados!$A$1:$ZZ$1, 0))</f>
        <v/>
      </c>
      <c r="C370">
        <f>INDEX(resultados!$A$2:$ZZ$415, 364, MATCH($B$3, resultados!$A$1:$ZZ$1, 0))</f>
        <v/>
      </c>
    </row>
    <row r="371">
      <c r="A371">
        <f>INDEX(resultados!$A$2:$ZZ$415, 365, MATCH($B$1, resultados!$A$1:$ZZ$1, 0))</f>
        <v/>
      </c>
      <c r="B371">
        <f>INDEX(resultados!$A$2:$ZZ$415, 365, MATCH($B$2, resultados!$A$1:$ZZ$1, 0))</f>
        <v/>
      </c>
      <c r="C371">
        <f>INDEX(resultados!$A$2:$ZZ$415, 365, MATCH($B$3, resultados!$A$1:$ZZ$1, 0))</f>
        <v/>
      </c>
    </row>
    <row r="372">
      <c r="A372">
        <f>INDEX(resultados!$A$2:$ZZ$415, 366, MATCH($B$1, resultados!$A$1:$ZZ$1, 0))</f>
        <v/>
      </c>
      <c r="B372">
        <f>INDEX(resultados!$A$2:$ZZ$415, 366, MATCH($B$2, resultados!$A$1:$ZZ$1, 0))</f>
        <v/>
      </c>
      <c r="C372">
        <f>INDEX(resultados!$A$2:$ZZ$415, 366, MATCH($B$3, resultados!$A$1:$ZZ$1, 0))</f>
        <v/>
      </c>
    </row>
    <row r="373">
      <c r="A373">
        <f>INDEX(resultados!$A$2:$ZZ$415, 367, MATCH($B$1, resultados!$A$1:$ZZ$1, 0))</f>
        <v/>
      </c>
      <c r="B373">
        <f>INDEX(resultados!$A$2:$ZZ$415, 367, MATCH($B$2, resultados!$A$1:$ZZ$1, 0))</f>
        <v/>
      </c>
      <c r="C373">
        <f>INDEX(resultados!$A$2:$ZZ$415, 367, MATCH($B$3, resultados!$A$1:$ZZ$1, 0))</f>
        <v/>
      </c>
    </row>
    <row r="374">
      <c r="A374">
        <f>INDEX(resultados!$A$2:$ZZ$415, 368, MATCH($B$1, resultados!$A$1:$ZZ$1, 0))</f>
        <v/>
      </c>
      <c r="B374">
        <f>INDEX(resultados!$A$2:$ZZ$415, 368, MATCH($B$2, resultados!$A$1:$ZZ$1, 0))</f>
        <v/>
      </c>
      <c r="C374">
        <f>INDEX(resultados!$A$2:$ZZ$415, 368, MATCH($B$3, resultados!$A$1:$ZZ$1, 0))</f>
        <v/>
      </c>
    </row>
    <row r="375">
      <c r="A375">
        <f>INDEX(resultados!$A$2:$ZZ$415, 369, MATCH($B$1, resultados!$A$1:$ZZ$1, 0))</f>
        <v/>
      </c>
      <c r="B375">
        <f>INDEX(resultados!$A$2:$ZZ$415, 369, MATCH($B$2, resultados!$A$1:$ZZ$1, 0))</f>
        <v/>
      </c>
      <c r="C375">
        <f>INDEX(resultados!$A$2:$ZZ$415, 369, MATCH($B$3, resultados!$A$1:$ZZ$1, 0))</f>
        <v/>
      </c>
    </row>
    <row r="376">
      <c r="A376">
        <f>INDEX(resultados!$A$2:$ZZ$415, 370, MATCH($B$1, resultados!$A$1:$ZZ$1, 0))</f>
        <v/>
      </c>
      <c r="B376">
        <f>INDEX(resultados!$A$2:$ZZ$415, 370, MATCH($B$2, resultados!$A$1:$ZZ$1, 0))</f>
        <v/>
      </c>
      <c r="C376">
        <f>INDEX(resultados!$A$2:$ZZ$415, 370, MATCH($B$3, resultados!$A$1:$ZZ$1, 0))</f>
        <v/>
      </c>
    </row>
    <row r="377">
      <c r="A377">
        <f>INDEX(resultados!$A$2:$ZZ$415, 371, MATCH($B$1, resultados!$A$1:$ZZ$1, 0))</f>
        <v/>
      </c>
      <c r="B377">
        <f>INDEX(resultados!$A$2:$ZZ$415, 371, MATCH($B$2, resultados!$A$1:$ZZ$1, 0))</f>
        <v/>
      </c>
      <c r="C377">
        <f>INDEX(resultados!$A$2:$ZZ$415, 371, MATCH($B$3, resultados!$A$1:$ZZ$1, 0))</f>
        <v/>
      </c>
    </row>
    <row r="378">
      <c r="A378">
        <f>INDEX(resultados!$A$2:$ZZ$415, 372, MATCH($B$1, resultados!$A$1:$ZZ$1, 0))</f>
        <v/>
      </c>
      <c r="B378">
        <f>INDEX(resultados!$A$2:$ZZ$415, 372, MATCH($B$2, resultados!$A$1:$ZZ$1, 0))</f>
        <v/>
      </c>
      <c r="C378">
        <f>INDEX(resultados!$A$2:$ZZ$415, 372, MATCH($B$3, resultados!$A$1:$ZZ$1, 0))</f>
        <v/>
      </c>
    </row>
    <row r="379">
      <c r="A379">
        <f>INDEX(resultados!$A$2:$ZZ$415, 373, MATCH($B$1, resultados!$A$1:$ZZ$1, 0))</f>
        <v/>
      </c>
      <c r="B379">
        <f>INDEX(resultados!$A$2:$ZZ$415, 373, MATCH($B$2, resultados!$A$1:$ZZ$1, 0))</f>
        <v/>
      </c>
      <c r="C379">
        <f>INDEX(resultados!$A$2:$ZZ$415, 373, MATCH($B$3, resultados!$A$1:$ZZ$1, 0))</f>
        <v/>
      </c>
    </row>
    <row r="380">
      <c r="A380">
        <f>INDEX(resultados!$A$2:$ZZ$415, 374, MATCH($B$1, resultados!$A$1:$ZZ$1, 0))</f>
        <v/>
      </c>
      <c r="B380">
        <f>INDEX(resultados!$A$2:$ZZ$415, 374, MATCH($B$2, resultados!$A$1:$ZZ$1, 0))</f>
        <v/>
      </c>
      <c r="C380">
        <f>INDEX(resultados!$A$2:$ZZ$415, 374, MATCH($B$3, resultados!$A$1:$ZZ$1, 0))</f>
        <v/>
      </c>
    </row>
    <row r="381">
      <c r="A381">
        <f>INDEX(resultados!$A$2:$ZZ$415, 375, MATCH($B$1, resultados!$A$1:$ZZ$1, 0))</f>
        <v/>
      </c>
      <c r="B381">
        <f>INDEX(resultados!$A$2:$ZZ$415, 375, MATCH($B$2, resultados!$A$1:$ZZ$1, 0))</f>
        <v/>
      </c>
      <c r="C381">
        <f>INDEX(resultados!$A$2:$ZZ$415, 375, MATCH($B$3, resultados!$A$1:$ZZ$1, 0))</f>
        <v/>
      </c>
    </row>
    <row r="382">
      <c r="A382">
        <f>INDEX(resultados!$A$2:$ZZ$415, 376, MATCH($B$1, resultados!$A$1:$ZZ$1, 0))</f>
        <v/>
      </c>
      <c r="B382">
        <f>INDEX(resultados!$A$2:$ZZ$415, 376, MATCH($B$2, resultados!$A$1:$ZZ$1, 0))</f>
        <v/>
      </c>
      <c r="C382">
        <f>INDEX(resultados!$A$2:$ZZ$415, 376, MATCH($B$3, resultados!$A$1:$ZZ$1, 0))</f>
        <v/>
      </c>
    </row>
    <row r="383">
      <c r="A383">
        <f>INDEX(resultados!$A$2:$ZZ$415, 377, MATCH($B$1, resultados!$A$1:$ZZ$1, 0))</f>
        <v/>
      </c>
      <c r="B383">
        <f>INDEX(resultados!$A$2:$ZZ$415, 377, MATCH($B$2, resultados!$A$1:$ZZ$1, 0))</f>
        <v/>
      </c>
      <c r="C383">
        <f>INDEX(resultados!$A$2:$ZZ$415, 377, MATCH($B$3, resultados!$A$1:$ZZ$1, 0))</f>
        <v/>
      </c>
    </row>
    <row r="384">
      <c r="A384">
        <f>INDEX(resultados!$A$2:$ZZ$415, 378, MATCH($B$1, resultados!$A$1:$ZZ$1, 0))</f>
        <v/>
      </c>
      <c r="B384">
        <f>INDEX(resultados!$A$2:$ZZ$415, 378, MATCH($B$2, resultados!$A$1:$ZZ$1, 0))</f>
        <v/>
      </c>
      <c r="C384">
        <f>INDEX(resultados!$A$2:$ZZ$415, 378, MATCH($B$3, resultados!$A$1:$ZZ$1, 0))</f>
        <v/>
      </c>
    </row>
    <row r="385">
      <c r="A385">
        <f>INDEX(resultados!$A$2:$ZZ$415, 379, MATCH($B$1, resultados!$A$1:$ZZ$1, 0))</f>
        <v/>
      </c>
      <c r="B385">
        <f>INDEX(resultados!$A$2:$ZZ$415, 379, MATCH($B$2, resultados!$A$1:$ZZ$1, 0))</f>
        <v/>
      </c>
      <c r="C385">
        <f>INDEX(resultados!$A$2:$ZZ$415, 379, MATCH($B$3, resultados!$A$1:$ZZ$1, 0))</f>
        <v/>
      </c>
    </row>
    <row r="386">
      <c r="A386">
        <f>INDEX(resultados!$A$2:$ZZ$415, 380, MATCH($B$1, resultados!$A$1:$ZZ$1, 0))</f>
        <v/>
      </c>
      <c r="B386">
        <f>INDEX(resultados!$A$2:$ZZ$415, 380, MATCH($B$2, resultados!$A$1:$ZZ$1, 0))</f>
        <v/>
      </c>
      <c r="C386">
        <f>INDEX(resultados!$A$2:$ZZ$415, 380, MATCH($B$3, resultados!$A$1:$ZZ$1, 0))</f>
        <v/>
      </c>
    </row>
    <row r="387">
      <c r="A387">
        <f>INDEX(resultados!$A$2:$ZZ$415, 381, MATCH($B$1, resultados!$A$1:$ZZ$1, 0))</f>
        <v/>
      </c>
      <c r="B387">
        <f>INDEX(resultados!$A$2:$ZZ$415, 381, MATCH($B$2, resultados!$A$1:$ZZ$1, 0))</f>
        <v/>
      </c>
      <c r="C387">
        <f>INDEX(resultados!$A$2:$ZZ$415, 381, MATCH($B$3, resultados!$A$1:$ZZ$1, 0))</f>
        <v/>
      </c>
    </row>
    <row r="388">
      <c r="A388">
        <f>INDEX(resultados!$A$2:$ZZ$415, 382, MATCH($B$1, resultados!$A$1:$ZZ$1, 0))</f>
        <v/>
      </c>
      <c r="B388">
        <f>INDEX(resultados!$A$2:$ZZ$415, 382, MATCH($B$2, resultados!$A$1:$ZZ$1, 0))</f>
        <v/>
      </c>
      <c r="C388">
        <f>INDEX(resultados!$A$2:$ZZ$415, 382, MATCH($B$3, resultados!$A$1:$ZZ$1, 0))</f>
        <v/>
      </c>
    </row>
    <row r="389">
      <c r="A389">
        <f>INDEX(resultados!$A$2:$ZZ$415, 383, MATCH($B$1, resultados!$A$1:$ZZ$1, 0))</f>
        <v/>
      </c>
      <c r="B389">
        <f>INDEX(resultados!$A$2:$ZZ$415, 383, MATCH($B$2, resultados!$A$1:$ZZ$1, 0))</f>
        <v/>
      </c>
      <c r="C389">
        <f>INDEX(resultados!$A$2:$ZZ$415, 383, MATCH($B$3, resultados!$A$1:$ZZ$1, 0))</f>
        <v/>
      </c>
    </row>
    <row r="390">
      <c r="A390">
        <f>INDEX(resultados!$A$2:$ZZ$415, 384, MATCH($B$1, resultados!$A$1:$ZZ$1, 0))</f>
        <v/>
      </c>
      <c r="B390">
        <f>INDEX(resultados!$A$2:$ZZ$415, 384, MATCH($B$2, resultados!$A$1:$ZZ$1, 0))</f>
        <v/>
      </c>
      <c r="C390">
        <f>INDEX(resultados!$A$2:$ZZ$415, 384, MATCH($B$3, resultados!$A$1:$ZZ$1, 0))</f>
        <v/>
      </c>
    </row>
    <row r="391">
      <c r="A391">
        <f>INDEX(resultados!$A$2:$ZZ$415, 385, MATCH($B$1, resultados!$A$1:$ZZ$1, 0))</f>
        <v/>
      </c>
      <c r="B391">
        <f>INDEX(resultados!$A$2:$ZZ$415, 385, MATCH($B$2, resultados!$A$1:$ZZ$1, 0))</f>
        <v/>
      </c>
      <c r="C391">
        <f>INDEX(resultados!$A$2:$ZZ$415, 385, MATCH($B$3, resultados!$A$1:$ZZ$1, 0))</f>
        <v/>
      </c>
    </row>
    <row r="392">
      <c r="A392">
        <f>INDEX(resultados!$A$2:$ZZ$415, 386, MATCH($B$1, resultados!$A$1:$ZZ$1, 0))</f>
        <v/>
      </c>
      <c r="B392">
        <f>INDEX(resultados!$A$2:$ZZ$415, 386, MATCH($B$2, resultados!$A$1:$ZZ$1, 0))</f>
        <v/>
      </c>
      <c r="C392">
        <f>INDEX(resultados!$A$2:$ZZ$415, 386, MATCH($B$3, resultados!$A$1:$ZZ$1, 0))</f>
        <v/>
      </c>
    </row>
    <row r="393">
      <c r="A393">
        <f>INDEX(resultados!$A$2:$ZZ$415, 387, MATCH($B$1, resultados!$A$1:$ZZ$1, 0))</f>
        <v/>
      </c>
      <c r="B393">
        <f>INDEX(resultados!$A$2:$ZZ$415, 387, MATCH($B$2, resultados!$A$1:$ZZ$1, 0))</f>
        <v/>
      </c>
      <c r="C393">
        <f>INDEX(resultados!$A$2:$ZZ$415, 387, MATCH($B$3, resultados!$A$1:$ZZ$1, 0))</f>
        <v/>
      </c>
    </row>
    <row r="394">
      <c r="A394">
        <f>INDEX(resultados!$A$2:$ZZ$415, 388, MATCH($B$1, resultados!$A$1:$ZZ$1, 0))</f>
        <v/>
      </c>
      <c r="B394">
        <f>INDEX(resultados!$A$2:$ZZ$415, 388, MATCH($B$2, resultados!$A$1:$ZZ$1, 0))</f>
        <v/>
      </c>
      <c r="C394">
        <f>INDEX(resultados!$A$2:$ZZ$415, 388, MATCH($B$3, resultados!$A$1:$ZZ$1, 0))</f>
        <v/>
      </c>
    </row>
    <row r="395">
      <c r="A395">
        <f>INDEX(resultados!$A$2:$ZZ$415, 389, MATCH($B$1, resultados!$A$1:$ZZ$1, 0))</f>
        <v/>
      </c>
      <c r="B395">
        <f>INDEX(resultados!$A$2:$ZZ$415, 389, MATCH($B$2, resultados!$A$1:$ZZ$1, 0))</f>
        <v/>
      </c>
      <c r="C395">
        <f>INDEX(resultados!$A$2:$ZZ$415, 389, MATCH($B$3, resultados!$A$1:$ZZ$1, 0))</f>
        <v/>
      </c>
    </row>
    <row r="396">
      <c r="A396">
        <f>INDEX(resultados!$A$2:$ZZ$415, 390, MATCH($B$1, resultados!$A$1:$ZZ$1, 0))</f>
        <v/>
      </c>
      <c r="B396">
        <f>INDEX(resultados!$A$2:$ZZ$415, 390, MATCH($B$2, resultados!$A$1:$ZZ$1, 0))</f>
        <v/>
      </c>
      <c r="C396">
        <f>INDEX(resultados!$A$2:$ZZ$415, 390, MATCH($B$3, resultados!$A$1:$ZZ$1, 0))</f>
        <v/>
      </c>
    </row>
    <row r="397">
      <c r="A397">
        <f>INDEX(resultados!$A$2:$ZZ$415, 391, MATCH($B$1, resultados!$A$1:$ZZ$1, 0))</f>
        <v/>
      </c>
      <c r="B397">
        <f>INDEX(resultados!$A$2:$ZZ$415, 391, MATCH($B$2, resultados!$A$1:$ZZ$1, 0))</f>
        <v/>
      </c>
      <c r="C397">
        <f>INDEX(resultados!$A$2:$ZZ$415, 391, MATCH($B$3, resultados!$A$1:$ZZ$1, 0))</f>
        <v/>
      </c>
    </row>
    <row r="398">
      <c r="A398">
        <f>INDEX(resultados!$A$2:$ZZ$415, 392, MATCH($B$1, resultados!$A$1:$ZZ$1, 0))</f>
        <v/>
      </c>
      <c r="B398">
        <f>INDEX(resultados!$A$2:$ZZ$415, 392, MATCH($B$2, resultados!$A$1:$ZZ$1, 0))</f>
        <v/>
      </c>
      <c r="C398">
        <f>INDEX(resultados!$A$2:$ZZ$415, 392, MATCH($B$3, resultados!$A$1:$ZZ$1, 0))</f>
        <v/>
      </c>
    </row>
    <row r="399">
      <c r="A399">
        <f>INDEX(resultados!$A$2:$ZZ$415, 393, MATCH($B$1, resultados!$A$1:$ZZ$1, 0))</f>
        <v/>
      </c>
      <c r="B399">
        <f>INDEX(resultados!$A$2:$ZZ$415, 393, MATCH($B$2, resultados!$A$1:$ZZ$1, 0))</f>
        <v/>
      </c>
      <c r="C399">
        <f>INDEX(resultados!$A$2:$ZZ$415, 393, MATCH($B$3, resultados!$A$1:$ZZ$1, 0))</f>
        <v/>
      </c>
    </row>
    <row r="400">
      <c r="A400">
        <f>INDEX(resultados!$A$2:$ZZ$415, 394, MATCH($B$1, resultados!$A$1:$ZZ$1, 0))</f>
        <v/>
      </c>
      <c r="B400">
        <f>INDEX(resultados!$A$2:$ZZ$415, 394, MATCH($B$2, resultados!$A$1:$ZZ$1, 0))</f>
        <v/>
      </c>
      <c r="C400">
        <f>INDEX(resultados!$A$2:$ZZ$415, 394, MATCH($B$3, resultados!$A$1:$ZZ$1, 0))</f>
        <v/>
      </c>
    </row>
    <row r="401">
      <c r="A401">
        <f>INDEX(resultados!$A$2:$ZZ$415, 395, MATCH($B$1, resultados!$A$1:$ZZ$1, 0))</f>
        <v/>
      </c>
      <c r="B401">
        <f>INDEX(resultados!$A$2:$ZZ$415, 395, MATCH($B$2, resultados!$A$1:$ZZ$1, 0))</f>
        <v/>
      </c>
      <c r="C401">
        <f>INDEX(resultados!$A$2:$ZZ$415, 395, MATCH($B$3, resultados!$A$1:$ZZ$1, 0))</f>
        <v/>
      </c>
    </row>
    <row r="402">
      <c r="A402">
        <f>INDEX(resultados!$A$2:$ZZ$415, 396, MATCH($B$1, resultados!$A$1:$ZZ$1, 0))</f>
        <v/>
      </c>
      <c r="B402">
        <f>INDEX(resultados!$A$2:$ZZ$415, 396, MATCH($B$2, resultados!$A$1:$ZZ$1, 0))</f>
        <v/>
      </c>
      <c r="C402">
        <f>INDEX(resultados!$A$2:$ZZ$415, 396, MATCH($B$3, resultados!$A$1:$ZZ$1, 0))</f>
        <v/>
      </c>
    </row>
    <row r="403">
      <c r="A403">
        <f>INDEX(resultados!$A$2:$ZZ$415, 397, MATCH($B$1, resultados!$A$1:$ZZ$1, 0))</f>
        <v/>
      </c>
      <c r="B403">
        <f>INDEX(resultados!$A$2:$ZZ$415, 397, MATCH($B$2, resultados!$A$1:$ZZ$1, 0))</f>
        <v/>
      </c>
      <c r="C403">
        <f>INDEX(resultados!$A$2:$ZZ$415, 397, MATCH($B$3, resultados!$A$1:$ZZ$1, 0))</f>
        <v/>
      </c>
    </row>
    <row r="404">
      <c r="A404">
        <f>INDEX(resultados!$A$2:$ZZ$415, 398, MATCH($B$1, resultados!$A$1:$ZZ$1, 0))</f>
        <v/>
      </c>
      <c r="B404">
        <f>INDEX(resultados!$A$2:$ZZ$415, 398, MATCH($B$2, resultados!$A$1:$ZZ$1, 0))</f>
        <v/>
      </c>
      <c r="C404">
        <f>INDEX(resultados!$A$2:$ZZ$415, 398, MATCH($B$3, resultados!$A$1:$ZZ$1, 0))</f>
        <v/>
      </c>
    </row>
    <row r="405">
      <c r="A405">
        <f>INDEX(resultados!$A$2:$ZZ$415, 399, MATCH($B$1, resultados!$A$1:$ZZ$1, 0))</f>
        <v/>
      </c>
      <c r="B405">
        <f>INDEX(resultados!$A$2:$ZZ$415, 399, MATCH($B$2, resultados!$A$1:$ZZ$1, 0))</f>
        <v/>
      </c>
      <c r="C405">
        <f>INDEX(resultados!$A$2:$ZZ$415, 399, MATCH($B$3, resultados!$A$1:$ZZ$1, 0))</f>
        <v/>
      </c>
    </row>
    <row r="406">
      <c r="A406">
        <f>INDEX(resultados!$A$2:$ZZ$415, 400, MATCH($B$1, resultados!$A$1:$ZZ$1, 0))</f>
        <v/>
      </c>
      <c r="B406">
        <f>INDEX(resultados!$A$2:$ZZ$415, 400, MATCH($B$2, resultados!$A$1:$ZZ$1, 0))</f>
        <v/>
      </c>
      <c r="C406">
        <f>INDEX(resultados!$A$2:$ZZ$415, 400, MATCH($B$3, resultados!$A$1:$ZZ$1, 0))</f>
        <v/>
      </c>
    </row>
    <row r="407">
      <c r="A407">
        <f>INDEX(resultados!$A$2:$ZZ$415, 401, MATCH($B$1, resultados!$A$1:$ZZ$1, 0))</f>
        <v/>
      </c>
      <c r="B407">
        <f>INDEX(resultados!$A$2:$ZZ$415, 401, MATCH($B$2, resultados!$A$1:$ZZ$1, 0))</f>
        <v/>
      </c>
      <c r="C407">
        <f>INDEX(resultados!$A$2:$ZZ$415, 401, MATCH($B$3, resultados!$A$1:$ZZ$1, 0))</f>
        <v/>
      </c>
    </row>
    <row r="408">
      <c r="A408">
        <f>INDEX(resultados!$A$2:$ZZ$415, 402, MATCH($B$1, resultados!$A$1:$ZZ$1, 0))</f>
        <v/>
      </c>
      <c r="B408">
        <f>INDEX(resultados!$A$2:$ZZ$415, 402, MATCH($B$2, resultados!$A$1:$ZZ$1, 0))</f>
        <v/>
      </c>
      <c r="C408">
        <f>INDEX(resultados!$A$2:$ZZ$415, 402, MATCH($B$3, resultados!$A$1:$ZZ$1, 0))</f>
        <v/>
      </c>
    </row>
    <row r="409">
      <c r="A409">
        <f>INDEX(resultados!$A$2:$ZZ$415, 403, MATCH($B$1, resultados!$A$1:$ZZ$1, 0))</f>
        <v/>
      </c>
      <c r="B409">
        <f>INDEX(resultados!$A$2:$ZZ$415, 403, MATCH($B$2, resultados!$A$1:$ZZ$1, 0))</f>
        <v/>
      </c>
      <c r="C409">
        <f>INDEX(resultados!$A$2:$ZZ$415, 403, MATCH($B$3, resultados!$A$1:$ZZ$1, 0))</f>
        <v/>
      </c>
    </row>
    <row r="410">
      <c r="A410">
        <f>INDEX(resultados!$A$2:$ZZ$415, 404, MATCH($B$1, resultados!$A$1:$ZZ$1, 0))</f>
        <v/>
      </c>
      <c r="B410">
        <f>INDEX(resultados!$A$2:$ZZ$415, 404, MATCH($B$2, resultados!$A$1:$ZZ$1, 0))</f>
        <v/>
      </c>
      <c r="C410">
        <f>INDEX(resultados!$A$2:$ZZ$415, 404, MATCH($B$3, resultados!$A$1:$ZZ$1, 0))</f>
        <v/>
      </c>
    </row>
    <row r="411">
      <c r="A411">
        <f>INDEX(resultados!$A$2:$ZZ$415, 405, MATCH($B$1, resultados!$A$1:$ZZ$1, 0))</f>
        <v/>
      </c>
      <c r="B411">
        <f>INDEX(resultados!$A$2:$ZZ$415, 405, MATCH($B$2, resultados!$A$1:$ZZ$1, 0))</f>
        <v/>
      </c>
      <c r="C411">
        <f>INDEX(resultados!$A$2:$ZZ$415, 405, MATCH($B$3, resultados!$A$1:$ZZ$1, 0))</f>
        <v/>
      </c>
    </row>
    <row r="412">
      <c r="A412">
        <f>INDEX(resultados!$A$2:$ZZ$415, 406, MATCH($B$1, resultados!$A$1:$ZZ$1, 0))</f>
        <v/>
      </c>
      <c r="B412">
        <f>INDEX(resultados!$A$2:$ZZ$415, 406, MATCH($B$2, resultados!$A$1:$ZZ$1, 0))</f>
        <v/>
      </c>
      <c r="C412">
        <f>INDEX(resultados!$A$2:$ZZ$415, 406, MATCH($B$3, resultados!$A$1:$ZZ$1, 0))</f>
        <v/>
      </c>
    </row>
    <row r="413">
      <c r="A413">
        <f>INDEX(resultados!$A$2:$ZZ$415, 407, MATCH($B$1, resultados!$A$1:$ZZ$1, 0))</f>
        <v/>
      </c>
      <c r="B413">
        <f>INDEX(resultados!$A$2:$ZZ$415, 407, MATCH($B$2, resultados!$A$1:$ZZ$1, 0))</f>
        <v/>
      </c>
      <c r="C413">
        <f>INDEX(resultados!$A$2:$ZZ$415, 407, MATCH($B$3, resultados!$A$1:$ZZ$1, 0))</f>
        <v/>
      </c>
    </row>
    <row r="414">
      <c r="A414">
        <f>INDEX(resultados!$A$2:$ZZ$415, 408, MATCH($B$1, resultados!$A$1:$ZZ$1, 0))</f>
        <v/>
      </c>
      <c r="B414">
        <f>INDEX(resultados!$A$2:$ZZ$415, 408, MATCH($B$2, resultados!$A$1:$ZZ$1, 0))</f>
        <v/>
      </c>
      <c r="C414">
        <f>INDEX(resultados!$A$2:$ZZ$415, 408, MATCH($B$3, resultados!$A$1:$ZZ$1, 0))</f>
        <v/>
      </c>
    </row>
    <row r="415">
      <c r="A415">
        <f>INDEX(resultados!$A$2:$ZZ$415, 409, MATCH($B$1, resultados!$A$1:$ZZ$1, 0))</f>
        <v/>
      </c>
      <c r="B415">
        <f>INDEX(resultados!$A$2:$ZZ$415, 409, MATCH($B$2, resultados!$A$1:$ZZ$1, 0))</f>
        <v/>
      </c>
      <c r="C415">
        <f>INDEX(resultados!$A$2:$ZZ$415, 409, MATCH($B$3, resultados!$A$1:$ZZ$1, 0))</f>
        <v/>
      </c>
    </row>
    <row r="416">
      <c r="A416">
        <f>INDEX(resultados!$A$2:$ZZ$415, 410, MATCH($B$1, resultados!$A$1:$ZZ$1, 0))</f>
        <v/>
      </c>
      <c r="B416">
        <f>INDEX(resultados!$A$2:$ZZ$415, 410, MATCH($B$2, resultados!$A$1:$ZZ$1, 0))</f>
        <v/>
      </c>
      <c r="C416">
        <f>INDEX(resultados!$A$2:$ZZ$415, 410, MATCH($B$3, resultados!$A$1:$ZZ$1, 0))</f>
        <v/>
      </c>
    </row>
    <row r="417">
      <c r="A417">
        <f>INDEX(resultados!$A$2:$ZZ$415, 411, MATCH($B$1, resultados!$A$1:$ZZ$1, 0))</f>
        <v/>
      </c>
      <c r="B417">
        <f>INDEX(resultados!$A$2:$ZZ$415, 411, MATCH($B$2, resultados!$A$1:$ZZ$1, 0))</f>
        <v/>
      </c>
      <c r="C417">
        <f>INDEX(resultados!$A$2:$ZZ$415, 411, MATCH($B$3, resultados!$A$1:$ZZ$1, 0))</f>
        <v/>
      </c>
    </row>
    <row r="418">
      <c r="A418">
        <f>INDEX(resultados!$A$2:$ZZ$415, 412, MATCH($B$1, resultados!$A$1:$ZZ$1, 0))</f>
        <v/>
      </c>
      <c r="B418">
        <f>INDEX(resultados!$A$2:$ZZ$415, 412, MATCH($B$2, resultados!$A$1:$ZZ$1, 0))</f>
        <v/>
      </c>
      <c r="C418">
        <f>INDEX(resultados!$A$2:$ZZ$415, 412, MATCH($B$3, resultados!$A$1:$ZZ$1, 0))</f>
        <v/>
      </c>
    </row>
    <row r="419">
      <c r="A419">
        <f>INDEX(resultados!$A$2:$ZZ$415, 413, MATCH($B$1, resultados!$A$1:$ZZ$1, 0))</f>
        <v/>
      </c>
      <c r="B419">
        <f>INDEX(resultados!$A$2:$ZZ$415, 413, MATCH($B$2, resultados!$A$1:$ZZ$1, 0))</f>
        <v/>
      </c>
      <c r="C419">
        <f>INDEX(resultados!$A$2:$ZZ$415, 413, MATCH($B$3, resultados!$A$1:$ZZ$1, 0))</f>
        <v/>
      </c>
    </row>
    <row r="420">
      <c r="A420">
        <f>INDEX(resultados!$A$2:$ZZ$415, 414, MATCH($B$1, resultados!$A$1:$ZZ$1, 0))</f>
        <v/>
      </c>
      <c r="B420">
        <f>INDEX(resultados!$A$2:$ZZ$415, 414, MATCH($B$2, resultados!$A$1:$ZZ$1, 0))</f>
        <v/>
      </c>
      <c r="C420">
        <f>INDEX(resultados!$A$2:$ZZ$415, 414,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2024-09-25T21:10:00Z</dcterms:created>
  <dcterms:modified xmlns:dcterms="http://purl.org/dc/terms/" xmlns:xsi="http://www.w3.org/2001/XMLSchema-instance" xsi:type="dcterms:W3CDTF">2024-09-25T21:10:00Z</dcterms:modified>
</cp:coreProperties>
</file>