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xVal>
          <yVal>
            <numRef>
              <f>gráficos!$B$7:$B$434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  <c r="AA2" t="n">
        <v>1290.683774177706</v>
      </c>
      <c r="AB2" t="n">
        <v>1765.970480779363</v>
      </c>
      <c r="AC2" t="n">
        <v>1597.428736648917</v>
      </c>
      <c r="AD2" t="n">
        <v>1290683.774177706</v>
      </c>
      <c r="AE2" t="n">
        <v>1765970.480779363</v>
      </c>
      <c r="AF2" t="n">
        <v>1.72627441523844e-06</v>
      </c>
      <c r="AG2" t="n">
        <v>16.28761574074074</v>
      </c>
      <c r="AH2" t="n">
        <v>1597428.736648917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  <c r="AA3" t="n">
        <v>792.8226791413109</v>
      </c>
      <c r="AB3" t="n">
        <v>1084.774966469202</v>
      </c>
      <c r="AC3" t="n">
        <v>981.2455661606085</v>
      </c>
      <c r="AD3" t="n">
        <v>792822.6791413109</v>
      </c>
      <c r="AE3" t="n">
        <v>1084774.966469202</v>
      </c>
      <c r="AF3" t="n">
        <v>2.419796537476366e-06</v>
      </c>
      <c r="AG3" t="n">
        <v>11.62037037037037</v>
      </c>
      <c r="AH3" t="n">
        <v>981245.5661606085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  <c r="AA4" t="n">
        <v>680.7130388254473</v>
      </c>
      <c r="AB4" t="n">
        <v>931.3816106607733</v>
      </c>
      <c r="AC4" t="n">
        <v>842.4918569416089</v>
      </c>
      <c r="AD4" t="n">
        <v>680713.0388254472</v>
      </c>
      <c r="AE4" t="n">
        <v>931381.6106607732</v>
      </c>
      <c r="AF4" t="n">
        <v>2.692074663651323e-06</v>
      </c>
      <c r="AG4" t="n">
        <v>10.44560185185185</v>
      </c>
      <c r="AH4" t="n">
        <v>842491.8569416089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  <c r="AA5" t="n">
        <v>642.8221646814734</v>
      </c>
      <c r="AB5" t="n">
        <v>879.5376450295986</v>
      </c>
      <c r="AC5" t="n">
        <v>795.5958066268109</v>
      </c>
      <c r="AD5" t="n">
        <v>642822.1646814734</v>
      </c>
      <c r="AE5" t="n">
        <v>879537.6450295986</v>
      </c>
      <c r="AF5" t="n">
        <v>2.836959276830074e-06</v>
      </c>
      <c r="AG5" t="n">
        <v>9.910300925925926</v>
      </c>
      <c r="AH5" t="n">
        <v>795595.8066268109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  <c r="AA6" t="n">
        <v>610.797307945399</v>
      </c>
      <c r="AB6" t="n">
        <v>835.7198232063354</v>
      </c>
      <c r="AC6" t="n">
        <v>755.9598962196608</v>
      </c>
      <c r="AD6" t="n">
        <v>610797.307945399</v>
      </c>
      <c r="AE6" t="n">
        <v>835719.8232063354</v>
      </c>
      <c r="AF6" t="n">
        <v>2.922276976609378e-06</v>
      </c>
      <c r="AG6" t="n">
        <v>9.620949074074074</v>
      </c>
      <c r="AH6" t="n">
        <v>755959.8962196608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  <c r="AA7" t="n">
        <v>596.6112496955357</v>
      </c>
      <c r="AB7" t="n">
        <v>816.3098324641525</v>
      </c>
      <c r="AC7" t="n">
        <v>738.4023677518184</v>
      </c>
      <c r="AD7" t="n">
        <v>596611.2496955356</v>
      </c>
      <c r="AE7" t="n">
        <v>816309.8324641525</v>
      </c>
      <c r="AF7" t="n">
        <v>2.984370382257415e-06</v>
      </c>
      <c r="AG7" t="n">
        <v>9.421296296296298</v>
      </c>
      <c r="AH7" t="n">
        <v>738402.3677518184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  <c r="AA8" t="n">
        <v>587.2460452816861</v>
      </c>
      <c r="AB8" t="n">
        <v>803.4959466214643</v>
      </c>
      <c r="AC8" t="n">
        <v>726.8114211895547</v>
      </c>
      <c r="AD8" t="n">
        <v>587246.0452816861</v>
      </c>
      <c r="AE8" t="n">
        <v>803495.9466214643</v>
      </c>
      <c r="AF8" t="n">
        <v>3.027806614377402e-06</v>
      </c>
      <c r="AG8" t="n">
        <v>9.285300925925927</v>
      </c>
      <c r="AH8" t="n">
        <v>726811.4211895547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  <c r="AA9" t="n">
        <v>568.6693631834701</v>
      </c>
      <c r="AB9" t="n">
        <v>778.0785106293118</v>
      </c>
      <c r="AC9" t="n">
        <v>703.8197896148977</v>
      </c>
      <c r="AD9" t="n">
        <v>568669.3631834701</v>
      </c>
      <c r="AE9" t="n">
        <v>778078.5106293118</v>
      </c>
      <c r="AF9" t="n">
        <v>3.059387767484776e-06</v>
      </c>
      <c r="AG9" t="n">
        <v>9.189814814814815</v>
      </c>
      <c r="AH9" t="n">
        <v>703819.7896148977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  <c r="AA10" t="n">
        <v>562.7440043332714</v>
      </c>
      <c r="AB10" t="n">
        <v>769.9711732420867</v>
      </c>
      <c r="AC10" t="n">
        <v>696.4862051291899</v>
      </c>
      <c r="AD10" t="n">
        <v>562744.0043332714</v>
      </c>
      <c r="AE10" t="n">
        <v>769971.1732420867</v>
      </c>
      <c r="AF10" t="n">
        <v>3.086790491104097e-06</v>
      </c>
      <c r="AG10" t="n">
        <v>9.108796296296296</v>
      </c>
      <c r="AH10" t="n">
        <v>696486.2051291899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  <c r="AA11" t="n">
        <v>558.0221874123207</v>
      </c>
      <c r="AB11" t="n">
        <v>763.5105750189814</v>
      </c>
      <c r="AC11" t="n">
        <v>690.6421973329913</v>
      </c>
      <c r="AD11" t="n">
        <v>558022.1874123208</v>
      </c>
      <c r="AE11" t="n">
        <v>763510.5750189814</v>
      </c>
      <c r="AF11" t="n">
        <v>3.107391120207984e-06</v>
      </c>
      <c r="AG11" t="n">
        <v>9.048032407407407</v>
      </c>
      <c r="AH11" t="n">
        <v>690642.1973329913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  <c r="AA12" t="n">
        <v>553.7491068925507</v>
      </c>
      <c r="AB12" t="n">
        <v>757.6639577368239</v>
      </c>
      <c r="AC12" t="n">
        <v>685.3535729984642</v>
      </c>
      <c r="AD12" t="n">
        <v>553749.1068925507</v>
      </c>
      <c r="AE12" t="n">
        <v>757663.9577368239</v>
      </c>
      <c r="AF12" t="n">
        <v>3.127797403754287e-06</v>
      </c>
      <c r="AG12" t="n">
        <v>8.990162037037036</v>
      </c>
      <c r="AH12" t="n">
        <v>685353.5729984642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  <c r="AA13" t="n">
        <v>550.7040347280591</v>
      </c>
      <c r="AB13" t="n">
        <v>753.4975556622641</v>
      </c>
      <c r="AC13" t="n">
        <v>681.5848064903181</v>
      </c>
      <c r="AD13" t="n">
        <v>550704.0347280591</v>
      </c>
      <c r="AE13" t="n">
        <v>753497.5556622641</v>
      </c>
      <c r="AF13" t="n">
        <v>3.140332692218445e-06</v>
      </c>
      <c r="AG13" t="n">
        <v>8.952546296296296</v>
      </c>
      <c r="AH13" t="n">
        <v>681584.8064903182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  <c r="AA14" t="n">
        <v>547.7454611086002</v>
      </c>
      <c r="AB14" t="n">
        <v>749.4495047130641</v>
      </c>
      <c r="AC14" t="n">
        <v>677.9230958422348</v>
      </c>
      <c r="AD14" t="n">
        <v>547745.4611086003</v>
      </c>
      <c r="AE14" t="n">
        <v>749449.5047130642</v>
      </c>
      <c r="AF14" t="n">
        <v>3.154617090700856e-06</v>
      </c>
      <c r="AG14" t="n">
        <v>8.912037037037036</v>
      </c>
      <c r="AH14" t="n">
        <v>677923.0958422348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  <c r="AA15" t="n">
        <v>544.1208786326571</v>
      </c>
      <c r="AB15" t="n">
        <v>744.4901910641854</v>
      </c>
      <c r="AC15" t="n">
        <v>673.4370921275645</v>
      </c>
      <c r="AD15" t="n">
        <v>544120.8786326571</v>
      </c>
      <c r="AE15" t="n">
        <v>744490.1910641855</v>
      </c>
      <c r="AF15" t="n">
        <v>3.168609970846893e-06</v>
      </c>
      <c r="AG15" t="n">
        <v>8.874421296296298</v>
      </c>
      <c r="AH15" t="n">
        <v>673437.0921275645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  <c r="AA16" t="n">
        <v>543.4951342825333</v>
      </c>
      <c r="AB16" t="n">
        <v>743.6340200384536</v>
      </c>
      <c r="AC16" t="n">
        <v>672.6626328628852</v>
      </c>
      <c r="AD16" t="n">
        <v>543495.1342825333</v>
      </c>
      <c r="AE16" t="n">
        <v>743634.0200384536</v>
      </c>
      <c r="AF16" t="n">
        <v>3.173468609786489e-06</v>
      </c>
      <c r="AG16" t="n">
        <v>8.859953703703704</v>
      </c>
      <c r="AH16" t="n">
        <v>672662.6328628851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  <c r="AA17" t="n">
        <v>540.8562900876843</v>
      </c>
      <c r="AB17" t="n">
        <v>740.0234369934716</v>
      </c>
      <c r="AC17" t="n">
        <v>669.3966387962311</v>
      </c>
      <c r="AD17" t="n">
        <v>540856.2900876843</v>
      </c>
      <c r="AE17" t="n">
        <v>740023.4369934716</v>
      </c>
      <c r="AF17" t="n">
        <v>3.184060442674808e-06</v>
      </c>
      <c r="AG17" t="n">
        <v>8.831018518518519</v>
      </c>
      <c r="AH17" t="n">
        <v>669396.638796231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  <c r="AA18" t="n">
        <v>539.2696094919271</v>
      </c>
      <c r="AB18" t="n">
        <v>737.852470602949</v>
      </c>
      <c r="AC18" t="n">
        <v>667.4328663910495</v>
      </c>
      <c r="AD18" t="n">
        <v>539269.6094919271</v>
      </c>
      <c r="AE18" t="n">
        <v>737852.470602949</v>
      </c>
      <c r="AF18" t="n">
        <v>3.190376673296283e-06</v>
      </c>
      <c r="AG18" t="n">
        <v>8.813657407407408</v>
      </c>
      <c r="AH18" t="n">
        <v>667432.8663910495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  <c r="AA19" t="n">
        <v>537.6463517677987</v>
      </c>
      <c r="AB19" t="n">
        <v>735.6314577717201</v>
      </c>
      <c r="AC19" t="n">
        <v>665.4238239072218</v>
      </c>
      <c r="AD19" t="n">
        <v>537646.3517677987</v>
      </c>
      <c r="AE19" t="n">
        <v>735631.4577717201</v>
      </c>
      <c r="AF19" t="n">
        <v>3.197664631705677e-06</v>
      </c>
      <c r="AG19" t="n">
        <v>8.793402777777779</v>
      </c>
      <c r="AH19" t="n">
        <v>665423.8239072219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535.326485755501</v>
      </c>
      <c r="AB20" t="n">
        <v>732.457314748429</v>
      </c>
      <c r="AC20" t="n">
        <v>662.552616639136</v>
      </c>
      <c r="AD20" t="n">
        <v>535326.4857555011</v>
      </c>
      <c r="AE20" t="n">
        <v>732457.314748429</v>
      </c>
      <c r="AF20" t="n">
        <v>3.204952590115071e-06</v>
      </c>
      <c r="AG20" t="n">
        <v>8.773148148148149</v>
      </c>
      <c r="AH20" t="n">
        <v>662552.616639136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  <c r="AA21" t="n">
        <v>535.6417442022772</v>
      </c>
      <c r="AB21" t="n">
        <v>732.8886652635293</v>
      </c>
      <c r="AC21" t="n">
        <v>662.9427996664792</v>
      </c>
      <c r="AD21" t="n">
        <v>535641.7442022772</v>
      </c>
      <c r="AE21" t="n">
        <v>732888.6652635293</v>
      </c>
      <c r="AF21" t="n">
        <v>3.203300652875608e-06</v>
      </c>
      <c r="AG21" t="n">
        <v>8.778935185185185</v>
      </c>
      <c r="AH21" t="n">
        <v>662942.7996664792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  <c r="AA22" t="n">
        <v>532.9755923563315</v>
      </c>
      <c r="AB22" t="n">
        <v>729.2407186855883</v>
      </c>
      <c r="AC22" t="n">
        <v>659.6430079900118</v>
      </c>
      <c r="AD22" t="n">
        <v>532975.5923563315</v>
      </c>
      <c r="AE22" t="n">
        <v>729240.7186855882</v>
      </c>
      <c r="AF22" t="n">
        <v>3.212823585197216e-06</v>
      </c>
      <c r="AG22" t="n">
        <v>8.75</v>
      </c>
      <c r="AH22" t="n">
        <v>659643.0079900118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532.2052166860317</v>
      </c>
      <c r="AB23" t="n">
        <v>728.1866567069081</v>
      </c>
      <c r="AC23" t="n">
        <v>658.6895442071917</v>
      </c>
      <c r="AD23" t="n">
        <v>532205.2166860317</v>
      </c>
      <c r="AE23" t="n">
        <v>728186.6567069081</v>
      </c>
      <c r="AF23" t="n">
        <v>3.217487878579228e-06</v>
      </c>
      <c r="AG23" t="n">
        <v>8.738425925925926</v>
      </c>
      <c r="AH23" t="n">
        <v>658689.5442071917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  <c r="AA24" t="n">
        <v>532.110256016539</v>
      </c>
      <c r="AB24" t="n">
        <v>728.0567273295391</v>
      </c>
      <c r="AC24" t="n">
        <v>658.5720151072417</v>
      </c>
      <c r="AD24" t="n">
        <v>532110.2560165389</v>
      </c>
      <c r="AE24" t="n">
        <v>728056.727329539</v>
      </c>
      <c r="AF24" t="n">
        <v>3.217487878579228e-06</v>
      </c>
      <c r="AG24" t="n">
        <v>8.738425925925926</v>
      </c>
      <c r="AH24" t="n">
        <v>658572.0151072417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  <c r="AA25" t="n">
        <v>529.9227785359915</v>
      </c>
      <c r="AB25" t="n">
        <v>725.0637241359586</v>
      </c>
      <c r="AC25" t="n">
        <v>655.86465993775</v>
      </c>
      <c r="AD25" t="n">
        <v>529922.7785359914</v>
      </c>
      <c r="AE25" t="n">
        <v>725063.7241359586</v>
      </c>
      <c r="AF25" t="n">
        <v>3.225747564776541e-06</v>
      </c>
      <c r="AG25" t="n">
        <v>8.715277777777779</v>
      </c>
      <c r="AH25" t="n">
        <v>655864.6599377501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  <c r="AA26" t="n">
        <v>529.6464357491711</v>
      </c>
      <c r="AB26" t="n">
        <v>724.6856197436477</v>
      </c>
      <c r="AC26" t="n">
        <v>655.5226412979686</v>
      </c>
      <c r="AD26" t="n">
        <v>529646.4357491712</v>
      </c>
      <c r="AE26" t="n">
        <v>724685.6197436478</v>
      </c>
      <c r="AF26" t="n">
        <v>3.225067355324998e-06</v>
      </c>
      <c r="AG26" t="n">
        <v>8.718171296296296</v>
      </c>
      <c r="AH26" t="n">
        <v>655522.6412979686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  <c r="AA27" t="n">
        <v>527.1370435993693</v>
      </c>
      <c r="AB27" t="n">
        <v>721.2521586977205</v>
      </c>
      <c r="AC27" t="n">
        <v>652.4168649553718</v>
      </c>
      <c r="AD27" t="n">
        <v>527137.0435993694</v>
      </c>
      <c r="AE27" t="n">
        <v>721252.1586977205</v>
      </c>
      <c r="AF27" t="n">
        <v>3.234395942089022e-06</v>
      </c>
      <c r="AG27" t="n">
        <v>8.69212962962963</v>
      </c>
      <c r="AH27" t="n">
        <v>652416.8649553718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  <c r="AA28" t="n">
        <v>527.5280411768488</v>
      </c>
      <c r="AB28" t="n">
        <v>721.7871388328235</v>
      </c>
      <c r="AC28" t="n">
        <v>652.90078733723</v>
      </c>
      <c r="AD28" t="n">
        <v>527528.0411768488</v>
      </c>
      <c r="AE28" t="n">
        <v>721787.1388328235</v>
      </c>
      <c r="AF28" t="n">
        <v>3.233132695964727e-06</v>
      </c>
      <c r="AG28" t="n">
        <v>8.697916666666666</v>
      </c>
      <c r="AH28" t="n">
        <v>652900.7873372299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  <c r="AA29" t="n">
        <v>526.8418872125525</v>
      </c>
      <c r="AB29" t="n">
        <v>720.8483127078971</v>
      </c>
      <c r="AC29" t="n">
        <v>652.0515614600156</v>
      </c>
      <c r="AD29" t="n">
        <v>526841.8872125525</v>
      </c>
      <c r="AE29" t="n">
        <v>720848.312707897</v>
      </c>
      <c r="AF29" t="n">
        <v>3.233424214301103e-06</v>
      </c>
      <c r="AG29" t="n">
        <v>8.695023148148149</v>
      </c>
      <c r="AH29" t="n">
        <v>652051.5614600156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  <c r="AA30" t="n">
        <v>525.3361068365452</v>
      </c>
      <c r="AB30" t="n">
        <v>718.788037567102</v>
      </c>
      <c r="AC30" t="n">
        <v>650.1879160870438</v>
      </c>
      <c r="AD30" t="n">
        <v>525336.1068365453</v>
      </c>
      <c r="AE30" t="n">
        <v>718788.037567102</v>
      </c>
      <c r="AF30" t="n">
        <v>3.240420654374121e-06</v>
      </c>
      <c r="AG30" t="n">
        <v>8.677662037037036</v>
      </c>
      <c r="AH30" t="n">
        <v>650187.9160870438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  <c r="AA31" t="n">
        <v>525.5095682267556</v>
      </c>
      <c r="AB31" t="n">
        <v>719.0253750937643</v>
      </c>
      <c r="AC31" t="n">
        <v>650.4026024532667</v>
      </c>
      <c r="AD31" t="n">
        <v>525509.5682267556</v>
      </c>
      <c r="AE31" t="n">
        <v>719025.3750937643</v>
      </c>
      <c r="AF31" t="n">
        <v>3.240226308816537e-06</v>
      </c>
      <c r="AG31" t="n">
        <v>8.677662037037036</v>
      </c>
      <c r="AH31" t="n">
        <v>650402.6024532667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  <c r="AA32" t="n">
        <v>522.8757748091944</v>
      </c>
      <c r="AB32" t="n">
        <v>715.4217027450921</v>
      </c>
      <c r="AC32" t="n">
        <v>647.1428595357659</v>
      </c>
      <c r="AD32" t="n">
        <v>522875.7748091943</v>
      </c>
      <c r="AE32" t="n">
        <v>715421.7027450921</v>
      </c>
      <c r="AF32" t="n">
        <v>3.24139238216204e-06</v>
      </c>
      <c r="AG32" t="n">
        <v>8.674768518518519</v>
      </c>
      <c r="AH32" t="n">
        <v>647142.8595357658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  <c r="AA33" t="n">
        <v>521.3257028967004</v>
      </c>
      <c r="AB33" t="n">
        <v>713.3008259700714</v>
      </c>
      <c r="AC33" t="n">
        <v>645.2243962634839</v>
      </c>
      <c r="AD33" t="n">
        <v>521325.7028967004</v>
      </c>
      <c r="AE33" t="n">
        <v>713300.8259700714</v>
      </c>
      <c r="AF33" t="n">
        <v>3.248291649456267e-06</v>
      </c>
      <c r="AG33" t="n">
        <v>8.657407407407408</v>
      </c>
      <c r="AH33" t="n">
        <v>645224.3962634839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  <c r="AA34" t="n">
        <v>522.4948024036451</v>
      </c>
      <c r="AB34" t="n">
        <v>714.9004394925031</v>
      </c>
      <c r="AC34" t="n">
        <v>646.6713449164064</v>
      </c>
      <c r="AD34" t="n">
        <v>522494.802403645</v>
      </c>
      <c r="AE34" t="n">
        <v>714900.4394925031</v>
      </c>
      <c r="AF34" t="n">
        <v>3.248874686129018e-06</v>
      </c>
      <c r="AG34" t="n">
        <v>8.654513888888889</v>
      </c>
      <c r="AH34" t="n">
        <v>646671.3449164064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522.6537337584249</v>
      </c>
      <c r="AB35" t="n">
        <v>715.1178963836694</v>
      </c>
      <c r="AC35" t="n">
        <v>646.8680480270825</v>
      </c>
      <c r="AD35" t="n">
        <v>522653.7337584249</v>
      </c>
      <c r="AE35" t="n">
        <v>715117.8963836695</v>
      </c>
      <c r="AF35" t="n">
        <v>3.247028403331971e-06</v>
      </c>
      <c r="AG35" t="n">
        <v>8.660300925925926</v>
      </c>
      <c r="AH35" t="n">
        <v>646868.0480270826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  <c r="AA36" t="n">
        <v>521.4782528765398</v>
      </c>
      <c r="AB36" t="n">
        <v>713.5095515825178</v>
      </c>
      <c r="AC36" t="n">
        <v>645.4132013964266</v>
      </c>
      <c r="AD36" t="n">
        <v>521478.2528765398</v>
      </c>
      <c r="AE36" t="n">
        <v>713509.5515825178</v>
      </c>
      <c r="AF36" t="n">
        <v>3.24595950276526e-06</v>
      </c>
      <c r="AG36" t="n">
        <v>8.663194444444445</v>
      </c>
      <c r="AH36" t="n">
        <v>645413.2013964267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518.4709940662322</v>
      </c>
      <c r="AB37" t="n">
        <v>709.3948874073595</v>
      </c>
      <c r="AC37" t="n">
        <v>641.6912349951782</v>
      </c>
      <c r="AD37" t="n">
        <v>518470.9940662321</v>
      </c>
      <c r="AE37" t="n">
        <v>709394.8874073596</v>
      </c>
      <c r="AF37" t="n">
        <v>3.25606547175962e-06</v>
      </c>
      <c r="AG37" t="n">
        <v>8.63425925925926</v>
      </c>
      <c r="AH37" t="n">
        <v>641691.2349951782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  <c r="AA38" t="n">
        <v>519.1908379825511</v>
      </c>
      <c r="AB38" t="n">
        <v>710.3798096109394</v>
      </c>
      <c r="AC38" t="n">
        <v>642.5821576059953</v>
      </c>
      <c r="AD38" t="n">
        <v>519190.8379825511</v>
      </c>
      <c r="AE38" t="n">
        <v>710379.8096109395</v>
      </c>
      <c r="AF38" t="n">
        <v>3.255676780644452e-06</v>
      </c>
      <c r="AG38" t="n">
        <v>8.637152777777779</v>
      </c>
      <c r="AH38" t="n">
        <v>642582.1576059953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  <c r="AA39" t="n">
        <v>519.6899023060923</v>
      </c>
      <c r="AB39" t="n">
        <v>711.0626514355725</v>
      </c>
      <c r="AC39" t="n">
        <v>643.1998299652601</v>
      </c>
      <c r="AD39" t="n">
        <v>519689.9023060923</v>
      </c>
      <c r="AE39" t="n">
        <v>711062.6514355725</v>
      </c>
      <c r="AF39" t="n">
        <v>3.255871126202036e-06</v>
      </c>
      <c r="AG39" t="n">
        <v>8.63425925925926</v>
      </c>
      <c r="AH39" t="n">
        <v>643199.82996526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  <c r="AA40" t="n">
        <v>519.844346045224</v>
      </c>
      <c r="AB40" t="n">
        <v>711.2739681730295</v>
      </c>
      <c r="AC40" t="n">
        <v>643.390978929879</v>
      </c>
      <c r="AD40" t="n">
        <v>519844.3460452241</v>
      </c>
      <c r="AE40" t="n">
        <v>711273.9681730295</v>
      </c>
      <c r="AF40" t="n">
        <v>3.254607880077741e-06</v>
      </c>
      <c r="AG40" t="n">
        <v>8.640046296296296</v>
      </c>
      <c r="AH40" t="n">
        <v>643390.978929879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  <c r="AA41" t="n">
        <v>518.2339839988505</v>
      </c>
      <c r="AB41" t="n">
        <v>709.0705997770218</v>
      </c>
      <c r="AC41" t="n">
        <v>641.3978969211392</v>
      </c>
      <c r="AD41" t="n">
        <v>518233.9839988505</v>
      </c>
      <c r="AE41" t="n">
        <v>709070.5997770218</v>
      </c>
      <c r="AF41" t="n">
        <v>3.254607880077741e-06</v>
      </c>
      <c r="AG41" t="n">
        <v>8.640046296296296</v>
      </c>
      <c r="AH41" t="n">
        <v>641397.8969211392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2.0319</v>
      </c>
      <c r="E2" t="n">
        <v>49.21</v>
      </c>
      <c r="F2" t="n">
        <v>36.45</v>
      </c>
      <c r="G2" t="n">
        <v>6.75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447.13</v>
      </c>
      <c r="Q2" t="n">
        <v>446.72</v>
      </c>
      <c r="R2" t="n">
        <v>365.29</v>
      </c>
      <c r="S2" t="n">
        <v>40.63</v>
      </c>
      <c r="T2" t="n">
        <v>155675.2</v>
      </c>
      <c r="U2" t="n">
        <v>0.11</v>
      </c>
      <c r="V2" t="n">
        <v>0.57</v>
      </c>
      <c r="W2" t="n">
        <v>3.15</v>
      </c>
      <c r="X2" t="n">
        <v>9.609999999999999</v>
      </c>
      <c r="Y2" t="n">
        <v>0.5</v>
      </c>
      <c r="Z2" t="n">
        <v>10</v>
      </c>
      <c r="AA2" t="n">
        <v>981.9049955917807</v>
      </c>
      <c r="AB2" t="n">
        <v>1343.485733559807</v>
      </c>
      <c r="AC2" t="n">
        <v>1215.265340742928</v>
      </c>
      <c r="AD2" t="n">
        <v>981904.9955917806</v>
      </c>
      <c r="AE2" t="n">
        <v>1343485.733559807</v>
      </c>
      <c r="AF2" t="n">
        <v>2.104245700572307e-06</v>
      </c>
      <c r="AG2" t="n">
        <v>14.23900462962963</v>
      </c>
      <c r="AH2" t="n">
        <v>1215265.340742928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2.6699</v>
      </c>
      <c r="E3" t="n">
        <v>37.45</v>
      </c>
      <c r="F3" t="n">
        <v>30.75</v>
      </c>
      <c r="G3" t="n">
        <v>13.57</v>
      </c>
      <c r="H3" t="n">
        <v>0.22</v>
      </c>
      <c r="I3" t="n">
        <v>136</v>
      </c>
      <c r="J3" t="n">
        <v>160.54</v>
      </c>
      <c r="K3" t="n">
        <v>50.28</v>
      </c>
      <c r="L3" t="n">
        <v>2</v>
      </c>
      <c r="M3" t="n">
        <v>134</v>
      </c>
      <c r="N3" t="n">
        <v>28.26</v>
      </c>
      <c r="O3" t="n">
        <v>20034.4</v>
      </c>
      <c r="P3" t="n">
        <v>375.45</v>
      </c>
      <c r="Q3" t="n">
        <v>446.59</v>
      </c>
      <c r="R3" t="n">
        <v>179.59</v>
      </c>
      <c r="S3" t="n">
        <v>40.63</v>
      </c>
      <c r="T3" t="n">
        <v>63766.25</v>
      </c>
      <c r="U3" t="n">
        <v>0.23</v>
      </c>
      <c r="V3" t="n">
        <v>0.68</v>
      </c>
      <c r="W3" t="n">
        <v>2.81</v>
      </c>
      <c r="X3" t="n">
        <v>3.92</v>
      </c>
      <c r="Y3" t="n">
        <v>0.5</v>
      </c>
      <c r="Z3" t="n">
        <v>10</v>
      </c>
      <c r="AA3" t="n">
        <v>663.2532099966235</v>
      </c>
      <c r="AB3" t="n">
        <v>907.4923025838916</v>
      </c>
      <c r="AC3" t="n">
        <v>820.8825108987306</v>
      </c>
      <c r="AD3" t="n">
        <v>663253.2099966235</v>
      </c>
      <c r="AE3" t="n">
        <v>907492.3025838917</v>
      </c>
      <c r="AF3" t="n">
        <v>2.76496165950982e-06</v>
      </c>
      <c r="AG3" t="n">
        <v>10.83622685185185</v>
      </c>
      <c r="AH3" t="n">
        <v>820882.5108987306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2.9017</v>
      </c>
      <c r="E4" t="n">
        <v>34.46</v>
      </c>
      <c r="F4" t="n">
        <v>29.34</v>
      </c>
      <c r="G4" t="n">
        <v>20.23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356.58</v>
      </c>
      <c r="Q4" t="n">
        <v>446.59</v>
      </c>
      <c r="R4" t="n">
        <v>132.6</v>
      </c>
      <c r="S4" t="n">
        <v>40.63</v>
      </c>
      <c r="T4" t="n">
        <v>40513.27</v>
      </c>
      <c r="U4" t="n">
        <v>0.31</v>
      </c>
      <c r="V4" t="n">
        <v>0.71</v>
      </c>
      <c r="W4" t="n">
        <v>2.76</v>
      </c>
      <c r="X4" t="n">
        <v>2.51</v>
      </c>
      <c r="Y4" t="n">
        <v>0.5</v>
      </c>
      <c r="Z4" t="n">
        <v>10</v>
      </c>
      <c r="AA4" t="n">
        <v>593.6689331804101</v>
      </c>
      <c r="AB4" t="n">
        <v>812.2840252023144</v>
      </c>
      <c r="AC4" t="n">
        <v>734.7607778847943</v>
      </c>
      <c r="AD4" t="n">
        <v>593668.9331804102</v>
      </c>
      <c r="AE4" t="n">
        <v>812284.0252023144</v>
      </c>
      <c r="AF4" t="n">
        <v>3.005014887224107e-06</v>
      </c>
      <c r="AG4" t="n">
        <v>9.971064814814815</v>
      </c>
      <c r="AH4" t="n">
        <v>734760.7778847943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3.0273</v>
      </c>
      <c r="E5" t="n">
        <v>33.03</v>
      </c>
      <c r="F5" t="n">
        <v>28.65</v>
      </c>
      <c r="G5" t="n">
        <v>26.86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346.91</v>
      </c>
      <c r="Q5" t="n">
        <v>446.57</v>
      </c>
      <c r="R5" t="n">
        <v>110.37</v>
      </c>
      <c r="S5" t="n">
        <v>40.63</v>
      </c>
      <c r="T5" t="n">
        <v>29514.41</v>
      </c>
      <c r="U5" t="n">
        <v>0.37</v>
      </c>
      <c r="V5" t="n">
        <v>0.73</v>
      </c>
      <c r="W5" t="n">
        <v>2.72</v>
      </c>
      <c r="X5" t="n">
        <v>1.82</v>
      </c>
      <c r="Y5" t="n">
        <v>0.5</v>
      </c>
      <c r="Z5" t="n">
        <v>10</v>
      </c>
      <c r="AA5" t="n">
        <v>555.2258958476866</v>
      </c>
      <c r="AB5" t="n">
        <v>759.6845655365714</v>
      </c>
      <c r="AC5" t="n">
        <v>687.1813368257446</v>
      </c>
      <c r="AD5" t="n">
        <v>555225.8958476866</v>
      </c>
      <c r="AE5" t="n">
        <v>759684.5655365714</v>
      </c>
      <c r="AF5" t="n">
        <v>3.135086869108984e-06</v>
      </c>
      <c r="AG5" t="n">
        <v>9.557291666666668</v>
      </c>
      <c r="AH5" t="n">
        <v>687181.3368257446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3.1084</v>
      </c>
      <c r="E6" t="n">
        <v>32.17</v>
      </c>
      <c r="F6" t="n">
        <v>28.24</v>
      </c>
      <c r="G6" t="n">
        <v>33.88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340.41</v>
      </c>
      <c r="Q6" t="n">
        <v>446.56</v>
      </c>
      <c r="R6" t="n">
        <v>97</v>
      </c>
      <c r="S6" t="n">
        <v>40.63</v>
      </c>
      <c r="T6" t="n">
        <v>22902.44</v>
      </c>
      <c r="U6" t="n">
        <v>0.42</v>
      </c>
      <c r="V6" t="n">
        <v>0.74</v>
      </c>
      <c r="W6" t="n">
        <v>2.69</v>
      </c>
      <c r="X6" t="n">
        <v>1.41</v>
      </c>
      <c r="Y6" t="n">
        <v>0.5</v>
      </c>
      <c r="Z6" t="n">
        <v>10</v>
      </c>
      <c r="AA6" t="n">
        <v>538.7917894647873</v>
      </c>
      <c r="AB6" t="n">
        <v>737.1986961618844</v>
      </c>
      <c r="AC6" t="n">
        <v>666.8414872650618</v>
      </c>
      <c r="AD6" t="n">
        <v>538791.7894647872</v>
      </c>
      <c r="AE6" t="n">
        <v>737198.6961618845</v>
      </c>
      <c r="AF6" t="n">
        <v>3.219074430660446e-06</v>
      </c>
      <c r="AG6" t="n">
        <v>9.308449074074074</v>
      </c>
      <c r="AH6" t="n">
        <v>666841.4872650618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3.1557</v>
      </c>
      <c r="E7" t="n">
        <v>31.69</v>
      </c>
      <c r="F7" t="n">
        <v>28.01</v>
      </c>
      <c r="G7" t="n">
        <v>40.02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336.27</v>
      </c>
      <c r="Q7" t="n">
        <v>446.56</v>
      </c>
      <c r="R7" t="n">
        <v>89.43000000000001</v>
      </c>
      <c r="S7" t="n">
        <v>40.63</v>
      </c>
      <c r="T7" t="n">
        <v>19154.77</v>
      </c>
      <c r="U7" t="n">
        <v>0.45</v>
      </c>
      <c r="V7" t="n">
        <v>0.74</v>
      </c>
      <c r="W7" t="n">
        <v>2.69</v>
      </c>
      <c r="X7" t="n">
        <v>1.18</v>
      </c>
      <c r="Y7" t="n">
        <v>0.5</v>
      </c>
      <c r="Z7" t="n">
        <v>10</v>
      </c>
      <c r="AA7" t="n">
        <v>517.862172967583</v>
      </c>
      <c r="AB7" t="n">
        <v>708.5618715208966</v>
      </c>
      <c r="AC7" t="n">
        <v>640.937720975774</v>
      </c>
      <c r="AD7" t="n">
        <v>517862.172967583</v>
      </c>
      <c r="AE7" t="n">
        <v>708561.8715208966</v>
      </c>
      <c r="AF7" t="n">
        <v>3.268058544857537e-06</v>
      </c>
      <c r="AG7" t="n">
        <v>9.169560185185185</v>
      </c>
      <c r="AH7" t="n">
        <v>640937.720975774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3.1915</v>
      </c>
      <c r="E8" t="n">
        <v>31.33</v>
      </c>
      <c r="F8" t="n">
        <v>27.85</v>
      </c>
      <c r="G8" t="n">
        <v>46.41</v>
      </c>
      <c r="H8" t="n">
        <v>0.74</v>
      </c>
      <c r="I8" t="n">
        <v>36</v>
      </c>
      <c r="J8" t="n">
        <v>167.72</v>
      </c>
      <c r="K8" t="n">
        <v>50.28</v>
      </c>
      <c r="L8" t="n">
        <v>7</v>
      </c>
      <c r="M8" t="n">
        <v>34</v>
      </c>
      <c r="N8" t="n">
        <v>30.44</v>
      </c>
      <c r="O8" t="n">
        <v>20919.39</v>
      </c>
      <c r="P8" t="n">
        <v>333.16</v>
      </c>
      <c r="Q8" t="n">
        <v>446.58</v>
      </c>
      <c r="R8" t="n">
        <v>84.40000000000001</v>
      </c>
      <c r="S8" t="n">
        <v>40.63</v>
      </c>
      <c r="T8" t="n">
        <v>16668.37</v>
      </c>
      <c r="U8" t="n">
        <v>0.48</v>
      </c>
      <c r="V8" t="n">
        <v>0.75</v>
      </c>
      <c r="W8" t="n">
        <v>2.67</v>
      </c>
      <c r="X8" t="n">
        <v>1.02</v>
      </c>
      <c r="Y8" t="n">
        <v>0.5</v>
      </c>
      <c r="Z8" t="n">
        <v>10</v>
      </c>
      <c r="AA8" t="n">
        <v>511.0436375415643</v>
      </c>
      <c r="AB8" t="n">
        <v>699.2324505384651</v>
      </c>
      <c r="AC8" t="n">
        <v>632.4986868379812</v>
      </c>
      <c r="AD8" t="n">
        <v>511043.6375415643</v>
      </c>
      <c r="AE8" t="n">
        <v>699232.4505384651</v>
      </c>
      <c r="AF8" t="n">
        <v>3.305133202114532e-06</v>
      </c>
      <c r="AG8" t="n">
        <v>9.065393518518517</v>
      </c>
      <c r="AH8" t="n">
        <v>632498.6868379811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3.2246</v>
      </c>
      <c r="E9" t="n">
        <v>31.01</v>
      </c>
      <c r="F9" t="n">
        <v>27.69</v>
      </c>
      <c r="G9" t="n">
        <v>53.59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29</v>
      </c>
      <c r="N9" t="n">
        <v>30.89</v>
      </c>
      <c r="O9" t="n">
        <v>21098.19</v>
      </c>
      <c r="P9" t="n">
        <v>329.71</v>
      </c>
      <c r="Q9" t="n">
        <v>446.57</v>
      </c>
      <c r="R9" t="n">
        <v>79.26000000000001</v>
      </c>
      <c r="S9" t="n">
        <v>40.63</v>
      </c>
      <c r="T9" t="n">
        <v>14125.29</v>
      </c>
      <c r="U9" t="n">
        <v>0.51</v>
      </c>
      <c r="V9" t="n">
        <v>0.75</v>
      </c>
      <c r="W9" t="n">
        <v>2.66</v>
      </c>
      <c r="X9" t="n">
        <v>0.86</v>
      </c>
      <c r="Y9" t="n">
        <v>0.5</v>
      </c>
      <c r="Z9" t="n">
        <v>10</v>
      </c>
      <c r="AA9" t="n">
        <v>504.2332479245395</v>
      </c>
      <c r="AB9" t="n">
        <v>689.9141750112667</v>
      </c>
      <c r="AC9" t="n">
        <v>624.0697344488169</v>
      </c>
      <c r="AD9" t="n">
        <v>504233.2479245395</v>
      </c>
      <c r="AE9" t="n">
        <v>689914.1750112667</v>
      </c>
      <c r="AF9" t="n">
        <v>3.339411726002983e-06</v>
      </c>
      <c r="AG9" t="n">
        <v>8.972800925925926</v>
      </c>
      <c r="AH9" t="n">
        <v>624069.7344488169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3.2505</v>
      </c>
      <c r="E10" t="n">
        <v>30.76</v>
      </c>
      <c r="F10" t="n">
        <v>27.57</v>
      </c>
      <c r="G10" t="n">
        <v>61.27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326.7</v>
      </c>
      <c r="Q10" t="n">
        <v>446.56</v>
      </c>
      <c r="R10" t="n">
        <v>75.3</v>
      </c>
      <c r="S10" t="n">
        <v>40.63</v>
      </c>
      <c r="T10" t="n">
        <v>12167.48</v>
      </c>
      <c r="U10" t="n">
        <v>0.54</v>
      </c>
      <c r="V10" t="n">
        <v>0.75</v>
      </c>
      <c r="W10" t="n">
        <v>2.65</v>
      </c>
      <c r="X10" t="n">
        <v>0.74</v>
      </c>
      <c r="Y10" t="n">
        <v>0.5</v>
      </c>
      <c r="Z10" t="n">
        <v>10</v>
      </c>
      <c r="AA10" t="n">
        <v>498.9178297529795</v>
      </c>
      <c r="AB10" t="n">
        <v>682.6413853692387</v>
      </c>
      <c r="AC10" t="n">
        <v>617.4910496427997</v>
      </c>
      <c r="AD10" t="n">
        <v>498917.8297529795</v>
      </c>
      <c r="AE10" t="n">
        <v>682641.3853692387</v>
      </c>
      <c r="AF10" t="n">
        <v>3.366233894241982e-06</v>
      </c>
      <c r="AG10" t="n">
        <v>8.900462962962964</v>
      </c>
      <c r="AH10" t="n">
        <v>617491.0496427997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3.2637</v>
      </c>
      <c r="E11" t="n">
        <v>30.64</v>
      </c>
      <c r="F11" t="n">
        <v>27.51</v>
      </c>
      <c r="G11" t="n">
        <v>66.02</v>
      </c>
      <c r="H11" t="n">
        <v>1.03</v>
      </c>
      <c r="I11" t="n">
        <v>25</v>
      </c>
      <c r="J11" t="n">
        <v>172.08</v>
      </c>
      <c r="K11" t="n">
        <v>50.28</v>
      </c>
      <c r="L11" t="n">
        <v>10</v>
      </c>
      <c r="M11" t="n">
        <v>23</v>
      </c>
      <c r="N11" t="n">
        <v>31.8</v>
      </c>
      <c r="O11" t="n">
        <v>21457.64</v>
      </c>
      <c r="P11" t="n">
        <v>324.74</v>
      </c>
      <c r="Q11" t="n">
        <v>446.56</v>
      </c>
      <c r="R11" t="n">
        <v>73.33</v>
      </c>
      <c r="S11" t="n">
        <v>40.63</v>
      </c>
      <c r="T11" t="n">
        <v>11191.54</v>
      </c>
      <c r="U11" t="n">
        <v>0.55</v>
      </c>
      <c r="V11" t="n">
        <v>0.76</v>
      </c>
      <c r="W11" t="n">
        <v>2.65</v>
      </c>
      <c r="X11" t="n">
        <v>0.68</v>
      </c>
      <c r="Y11" t="n">
        <v>0.5</v>
      </c>
      <c r="Z11" t="n">
        <v>10</v>
      </c>
      <c r="AA11" t="n">
        <v>495.9293337809245</v>
      </c>
      <c r="AB11" t="n">
        <v>678.552393337136</v>
      </c>
      <c r="AC11" t="n">
        <v>613.7923052713045</v>
      </c>
      <c r="AD11" t="n">
        <v>495929.3337809246</v>
      </c>
      <c r="AE11" t="n">
        <v>678552.393337136</v>
      </c>
      <c r="AF11" t="n">
        <v>3.37990387959931e-06</v>
      </c>
      <c r="AG11" t="n">
        <v>8.865740740740742</v>
      </c>
      <c r="AH11" t="n">
        <v>613792.3052713044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3.2844</v>
      </c>
      <c r="E12" t="n">
        <v>30.45</v>
      </c>
      <c r="F12" t="n">
        <v>27.41</v>
      </c>
      <c r="G12" t="n">
        <v>74.77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322.18</v>
      </c>
      <c r="Q12" t="n">
        <v>446.56</v>
      </c>
      <c r="R12" t="n">
        <v>70.18000000000001</v>
      </c>
      <c r="S12" t="n">
        <v>40.63</v>
      </c>
      <c r="T12" t="n">
        <v>9629.940000000001</v>
      </c>
      <c r="U12" t="n">
        <v>0.58</v>
      </c>
      <c r="V12" t="n">
        <v>0.76</v>
      </c>
      <c r="W12" t="n">
        <v>2.65</v>
      </c>
      <c r="X12" t="n">
        <v>0.59</v>
      </c>
      <c r="Y12" t="n">
        <v>0.5</v>
      </c>
      <c r="Z12" t="n">
        <v>10</v>
      </c>
      <c r="AA12" t="n">
        <v>491.6505685293262</v>
      </c>
      <c r="AB12" t="n">
        <v>672.6979979540987</v>
      </c>
      <c r="AC12" t="n">
        <v>608.4966451669287</v>
      </c>
      <c r="AD12" t="n">
        <v>491650.5685293262</v>
      </c>
      <c r="AE12" t="n">
        <v>672697.9979540987</v>
      </c>
      <c r="AF12" t="n">
        <v>3.401340902091484e-06</v>
      </c>
      <c r="AG12" t="n">
        <v>8.810763888888889</v>
      </c>
      <c r="AH12" t="n">
        <v>608496.6451669288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27.39</v>
      </c>
      <c r="G13" t="n">
        <v>78.26000000000001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319.75</v>
      </c>
      <c r="Q13" t="n">
        <v>446.56</v>
      </c>
      <c r="R13" t="n">
        <v>69.61</v>
      </c>
      <c r="S13" t="n">
        <v>40.63</v>
      </c>
      <c r="T13" t="n">
        <v>9351.209999999999</v>
      </c>
      <c r="U13" t="n">
        <v>0.58</v>
      </c>
      <c r="V13" t="n">
        <v>0.76</v>
      </c>
      <c r="W13" t="n">
        <v>2.64</v>
      </c>
      <c r="X13" t="n">
        <v>0.5600000000000001</v>
      </c>
      <c r="Y13" t="n">
        <v>0.5</v>
      </c>
      <c r="Z13" t="n">
        <v>10</v>
      </c>
      <c r="AA13" t="n">
        <v>489.2180962798381</v>
      </c>
      <c r="AB13" t="n">
        <v>669.3697821092471</v>
      </c>
      <c r="AC13" t="n">
        <v>605.4860695711295</v>
      </c>
      <c r="AD13" t="n">
        <v>489218.0962798381</v>
      </c>
      <c r="AE13" t="n">
        <v>669369.7821092472</v>
      </c>
      <c r="AF13" t="n">
        <v>3.407450971304229e-06</v>
      </c>
      <c r="AG13" t="n">
        <v>8.793402777777779</v>
      </c>
      <c r="AH13" t="n">
        <v>605486.0695711295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3.3004</v>
      </c>
      <c r="E14" t="n">
        <v>30.3</v>
      </c>
      <c r="F14" t="n">
        <v>27.36</v>
      </c>
      <c r="G14" t="n">
        <v>86.41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319.69</v>
      </c>
      <c r="Q14" t="n">
        <v>446.58</v>
      </c>
      <c r="R14" t="n">
        <v>68.56</v>
      </c>
      <c r="S14" t="n">
        <v>40.63</v>
      </c>
      <c r="T14" t="n">
        <v>8837.43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488.0921896349402</v>
      </c>
      <c r="AB14" t="n">
        <v>667.8292669662023</v>
      </c>
      <c r="AC14" t="n">
        <v>604.0925790312102</v>
      </c>
      <c r="AD14" t="n">
        <v>488092.1896349402</v>
      </c>
      <c r="AE14" t="n">
        <v>667829.2669662023</v>
      </c>
      <c r="AF14" t="n">
        <v>3.417910581312487e-06</v>
      </c>
      <c r="AG14" t="n">
        <v>8.767361111111112</v>
      </c>
      <c r="AH14" t="n">
        <v>604092.5790312103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3.3099</v>
      </c>
      <c r="E15" t="n">
        <v>30.21</v>
      </c>
      <c r="F15" t="n">
        <v>27.31</v>
      </c>
      <c r="G15" t="n">
        <v>91.03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16</v>
      </c>
      <c r="N15" t="n">
        <v>33.69</v>
      </c>
      <c r="O15" t="n">
        <v>22184.13</v>
      </c>
      <c r="P15" t="n">
        <v>316.33</v>
      </c>
      <c r="Q15" t="n">
        <v>446.57</v>
      </c>
      <c r="R15" t="n">
        <v>66.79000000000001</v>
      </c>
      <c r="S15" t="n">
        <v>40.63</v>
      </c>
      <c r="T15" t="n">
        <v>7957.49</v>
      </c>
      <c r="U15" t="n">
        <v>0.61</v>
      </c>
      <c r="V15" t="n">
        <v>0.76</v>
      </c>
      <c r="W15" t="n">
        <v>2.64</v>
      </c>
      <c r="X15" t="n">
        <v>0.48</v>
      </c>
      <c r="Y15" t="n">
        <v>0.5</v>
      </c>
      <c r="Z15" t="n">
        <v>10</v>
      </c>
      <c r="AA15" t="n">
        <v>484.5563746961389</v>
      </c>
      <c r="AB15" t="n">
        <v>662.9914089777885</v>
      </c>
      <c r="AC15" t="n">
        <v>599.7164394192343</v>
      </c>
      <c r="AD15" t="n">
        <v>484556.3746961389</v>
      </c>
      <c r="AE15" t="n">
        <v>662991.4089777885</v>
      </c>
      <c r="AF15" t="n">
        <v>3.427748828349957e-06</v>
      </c>
      <c r="AG15" t="n">
        <v>8.741319444444445</v>
      </c>
      <c r="AH15" t="n">
        <v>599716.4394192344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3.3152</v>
      </c>
      <c r="E16" t="n">
        <v>30.16</v>
      </c>
      <c r="F16" t="n">
        <v>27.29</v>
      </c>
      <c r="G16" t="n">
        <v>96.33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315.08</v>
      </c>
      <c r="Q16" t="n">
        <v>446.56</v>
      </c>
      <c r="R16" t="n">
        <v>66.43000000000001</v>
      </c>
      <c r="S16" t="n">
        <v>40.63</v>
      </c>
      <c r="T16" t="n">
        <v>7777.77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483.0731851089764</v>
      </c>
      <c r="AB16" t="n">
        <v>660.9620435509262</v>
      </c>
      <c r="AC16" t="n">
        <v>597.8807537804795</v>
      </c>
      <c r="AD16" t="n">
        <v>483073.1851089764</v>
      </c>
      <c r="AE16" t="n">
        <v>660962.0435509261</v>
      </c>
      <c r="AF16" t="n">
        <v>3.433237534591915e-06</v>
      </c>
      <c r="AG16" t="n">
        <v>8.726851851851853</v>
      </c>
      <c r="AH16" t="n">
        <v>597880.7537804795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3.3313</v>
      </c>
      <c r="E17" t="n">
        <v>30.02</v>
      </c>
      <c r="F17" t="n">
        <v>27.21</v>
      </c>
      <c r="G17" t="n">
        <v>108.84</v>
      </c>
      <c r="H17" t="n">
        <v>1.57</v>
      </c>
      <c r="I17" t="n">
        <v>15</v>
      </c>
      <c r="J17" t="n">
        <v>180.95</v>
      </c>
      <c r="K17" t="n">
        <v>50.28</v>
      </c>
      <c r="L17" t="n">
        <v>16</v>
      </c>
      <c r="M17" t="n">
        <v>13</v>
      </c>
      <c r="N17" t="n">
        <v>34.67</v>
      </c>
      <c r="O17" t="n">
        <v>22551.28</v>
      </c>
      <c r="P17" t="n">
        <v>312.66</v>
      </c>
      <c r="Q17" t="n">
        <v>446.56</v>
      </c>
      <c r="R17" t="n">
        <v>63.68</v>
      </c>
      <c r="S17" t="n">
        <v>40.63</v>
      </c>
      <c r="T17" t="n">
        <v>6413.66</v>
      </c>
      <c r="U17" t="n">
        <v>0.64</v>
      </c>
      <c r="V17" t="n">
        <v>0.76</v>
      </c>
      <c r="W17" t="n">
        <v>2.63</v>
      </c>
      <c r="X17" t="n">
        <v>0.38</v>
      </c>
      <c r="Y17" t="n">
        <v>0.5</v>
      </c>
      <c r="Z17" t="n">
        <v>10</v>
      </c>
      <c r="AA17" t="n">
        <v>479.535853984045</v>
      </c>
      <c r="AB17" t="n">
        <v>656.1221110497597</v>
      </c>
      <c r="AC17" t="n">
        <v>593.5027376443363</v>
      </c>
      <c r="AD17" t="n">
        <v>479535.853984045</v>
      </c>
      <c r="AE17" t="n">
        <v>656122.1110497597</v>
      </c>
      <c r="AF17" t="n">
        <v>3.44991077430805e-06</v>
      </c>
      <c r="AG17" t="n">
        <v>8.686342592592593</v>
      </c>
      <c r="AH17" t="n">
        <v>593502.7376443363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3.33</v>
      </c>
      <c r="E18" t="n">
        <v>30.03</v>
      </c>
      <c r="F18" t="n">
        <v>27.22</v>
      </c>
      <c r="G18" t="n">
        <v>108.89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312.13</v>
      </c>
      <c r="Q18" t="n">
        <v>446.56</v>
      </c>
      <c r="R18" t="n">
        <v>64.09</v>
      </c>
      <c r="S18" t="n">
        <v>40.63</v>
      </c>
      <c r="T18" t="n">
        <v>6618.8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479.3044864785857</v>
      </c>
      <c r="AB18" t="n">
        <v>655.8055438215762</v>
      </c>
      <c r="AC18" t="n">
        <v>593.2163831481059</v>
      </c>
      <c r="AD18" t="n">
        <v>479304.4864785856</v>
      </c>
      <c r="AE18" t="n">
        <v>655805.5438215762</v>
      </c>
      <c r="AF18" t="n">
        <v>3.448564487871344e-06</v>
      </c>
      <c r="AG18" t="n">
        <v>8.689236111111112</v>
      </c>
      <c r="AH18" t="n">
        <v>593216.3831481059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3.3372</v>
      </c>
      <c r="E19" t="n">
        <v>29.97</v>
      </c>
      <c r="F19" t="n">
        <v>27.19</v>
      </c>
      <c r="G19" t="n">
        <v>116.53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309.99</v>
      </c>
      <c r="Q19" t="n">
        <v>446.56</v>
      </c>
      <c r="R19" t="n">
        <v>63.09</v>
      </c>
      <c r="S19" t="n">
        <v>40.63</v>
      </c>
      <c r="T19" t="n">
        <v>6125.92</v>
      </c>
      <c r="U19" t="n">
        <v>0.64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476.9850442611786</v>
      </c>
      <c r="AB19" t="n">
        <v>652.6319806531511</v>
      </c>
      <c r="AC19" t="n">
        <v>590.3457003943514</v>
      </c>
      <c r="AD19" t="n">
        <v>476985.0442611786</v>
      </c>
      <c r="AE19" t="n">
        <v>652631.9806531512</v>
      </c>
      <c r="AF19" t="n">
        <v>3.456020843520795e-06</v>
      </c>
      <c r="AG19" t="n">
        <v>8.671875</v>
      </c>
      <c r="AH19" t="n">
        <v>590345.7003943514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3.3435</v>
      </c>
      <c r="E20" t="n">
        <v>29.91</v>
      </c>
      <c r="F20" t="n">
        <v>27.17</v>
      </c>
      <c r="G20" t="n">
        <v>125.38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309.6</v>
      </c>
      <c r="Q20" t="n">
        <v>446.58</v>
      </c>
      <c r="R20" t="n">
        <v>62.14</v>
      </c>
      <c r="S20" t="n">
        <v>40.63</v>
      </c>
      <c r="T20" t="n">
        <v>5657.59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476.0557622778646</v>
      </c>
      <c r="AB20" t="n">
        <v>651.3604960465534</v>
      </c>
      <c r="AC20" t="n">
        <v>589.1955644940674</v>
      </c>
      <c r="AD20" t="n">
        <v>476055.7622778646</v>
      </c>
      <c r="AE20" t="n">
        <v>651360.4960465534</v>
      </c>
      <c r="AF20" t="n">
        <v>3.462545154714065e-06</v>
      </c>
      <c r="AG20" t="n">
        <v>8.654513888888889</v>
      </c>
      <c r="AH20" t="n">
        <v>589195.5644940675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3.351</v>
      </c>
      <c r="E21" t="n">
        <v>29.84</v>
      </c>
      <c r="F21" t="n">
        <v>27.13</v>
      </c>
      <c r="G21" t="n">
        <v>135.66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306.14</v>
      </c>
      <c r="Q21" t="n">
        <v>446.56</v>
      </c>
      <c r="R21" t="n">
        <v>61.07</v>
      </c>
      <c r="S21" t="n">
        <v>40.63</v>
      </c>
      <c r="T21" t="n">
        <v>5127.45</v>
      </c>
      <c r="U21" t="n">
        <v>0.67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472.7411240655165</v>
      </c>
      <c r="AB21" t="n">
        <v>646.8252618129011</v>
      </c>
      <c r="AC21" t="n">
        <v>585.0931666504338</v>
      </c>
      <c r="AD21" t="n">
        <v>472741.1240655165</v>
      </c>
      <c r="AE21" t="n">
        <v>646825.2618129011</v>
      </c>
      <c r="AF21" t="n">
        <v>3.47031219184891e-06</v>
      </c>
      <c r="AG21" t="n">
        <v>8.63425925925926</v>
      </c>
      <c r="AH21" t="n">
        <v>585093.1666504338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3.3506</v>
      </c>
      <c r="E22" t="n">
        <v>29.84</v>
      </c>
      <c r="F22" t="n">
        <v>27.13</v>
      </c>
      <c r="G22" t="n">
        <v>135.67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10</v>
      </c>
      <c r="N22" t="n">
        <v>37.21</v>
      </c>
      <c r="O22" t="n">
        <v>23481.16</v>
      </c>
      <c r="P22" t="n">
        <v>305.82</v>
      </c>
      <c r="Q22" t="n">
        <v>446.57</v>
      </c>
      <c r="R22" t="n">
        <v>61.22</v>
      </c>
      <c r="S22" t="n">
        <v>40.63</v>
      </c>
      <c r="T22" t="n">
        <v>5200.79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472.5466499078225</v>
      </c>
      <c r="AB22" t="n">
        <v>646.55917369075</v>
      </c>
      <c r="AC22" t="n">
        <v>584.8524736052037</v>
      </c>
      <c r="AD22" t="n">
        <v>472546.6499078225</v>
      </c>
      <c r="AE22" t="n">
        <v>646559.1736907499</v>
      </c>
      <c r="AF22" t="n">
        <v>3.469897949868385e-06</v>
      </c>
      <c r="AG22" t="n">
        <v>8.63425925925926</v>
      </c>
      <c r="AH22" t="n">
        <v>584852.4736052037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3.3582</v>
      </c>
      <c r="E23" t="n">
        <v>29.78</v>
      </c>
      <c r="F23" t="n">
        <v>27.1</v>
      </c>
      <c r="G23" t="n">
        <v>147.81</v>
      </c>
      <c r="H23" t="n">
        <v>2.05</v>
      </c>
      <c r="I23" t="n">
        <v>11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303.45</v>
      </c>
      <c r="Q23" t="n">
        <v>446.56</v>
      </c>
      <c r="R23" t="n">
        <v>60.06</v>
      </c>
      <c r="S23" t="n">
        <v>40.63</v>
      </c>
      <c r="T23" t="n">
        <v>4624.13</v>
      </c>
      <c r="U23" t="n">
        <v>0.68</v>
      </c>
      <c r="V23" t="n">
        <v>0.77</v>
      </c>
      <c r="W23" t="n">
        <v>2.63</v>
      </c>
      <c r="X23" t="n">
        <v>0.27</v>
      </c>
      <c r="Y23" t="n">
        <v>0.5</v>
      </c>
      <c r="Z23" t="n">
        <v>10</v>
      </c>
      <c r="AA23" t="n">
        <v>470.0541361263984</v>
      </c>
      <c r="AB23" t="n">
        <v>643.1488063730581</v>
      </c>
      <c r="AC23" t="n">
        <v>581.7675869578317</v>
      </c>
      <c r="AD23" t="n">
        <v>470054.1361263983</v>
      </c>
      <c r="AE23" t="n">
        <v>643148.806373058</v>
      </c>
      <c r="AF23" t="n">
        <v>3.477768547498362e-06</v>
      </c>
      <c r="AG23" t="n">
        <v>8.616898148148149</v>
      </c>
      <c r="AH23" t="n">
        <v>581767.5869578316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3.3561</v>
      </c>
      <c r="E24" t="n">
        <v>29.8</v>
      </c>
      <c r="F24" t="n">
        <v>27.12</v>
      </c>
      <c r="G24" t="n">
        <v>147.91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9</v>
      </c>
      <c r="N24" t="n">
        <v>38.27</v>
      </c>
      <c r="O24" t="n">
        <v>23857.96</v>
      </c>
      <c r="P24" t="n">
        <v>303.9</v>
      </c>
      <c r="Q24" t="n">
        <v>446.56</v>
      </c>
      <c r="R24" t="n">
        <v>60.61</v>
      </c>
      <c r="S24" t="n">
        <v>40.63</v>
      </c>
      <c r="T24" t="n">
        <v>4900.5</v>
      </c>
      <c r="U24" t="n">
        <v>0.67</v>
      </c>
      <c r="V24" t="n">
        <v>0.77</v>
      </c>
      <c r="W24" t="n">
        <v>2.63</v>
      </c>
      <c r="X24" t="n">
        <v>0.29</v>
      </c>
      <c r="Y24" t="n">
        <v>0.5</v>
      </c>
      <c r="Z24" t="n">
        <v>10</v>
      </c>
      <c r="AA24" t="n">
        <v>470.6306950465262</v>
      </c>
      <c r="AB24" t="n">
        <v>643.9376797235612</v>
      </c>
      <c r="AC24" t="n">
        <v>582.4811713429535</v>
      </c>
      <c r="AD24" t="n">
        <v>470630.6950465261</v>
      </c>
      <c r="AE24" t="n">
        <v>643937.6797235613</v>
      </c>
      <c r="AF24" t="n">
        <v>3.475593777100605e-06</v>
      </c>
      <c r="AG24" t="n">
        <v>8.622685185185185</v>
      </c>
      <c r="AH24" t="n">
        <v>582481.1713429536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3.3642</v>
      </c>
      <c r="E25" t="n">
        <v>29.72</v>
      </c>
      <c r="F25" t="n">
        <v>27.08</v>
      </c>
      <c r="G25" t="n">
        <v>162.47</v>
      </c>
      <c r="H25" t="n">
        <v>2.21</v>
      </c>
      <c r="I25" t="n">
        <v>10</v>
      </c>
      <c r="J25" t="n">
        <v>193.08</v>
      </c>
      <c r="K25" t="n">
        <v>50.28</v>
      </c>
      <c r="L25" t="n">
        <v>24</v>
      </c>
      <c r="M25" t="n">
        <v>8</v>
      </c>
      <c r="N25" t="n">
        <v>38.8</v>
      </c>
      <c r="O25" t="n">
        <v>24047.45</v>
      </c>
      <c r="P25" t="n">
        <v>300.29</v>
      </c>
      <c r="Q25" t="n">
        <v>446.56</v>
      </c>
      <c r="R25" t="n">
        <v>59.59</v>
      </c>
      <c r="S25" t="n">
        <v>40.63</v>
      </c>
      <c r="T25" t="n">
        <v>4393.46</v>
      </c>
      <c r="U25" t="n">
        <v>0.68</v>
      </c>
      <c r="V25" t="n">
        <v>0.77</v>
      </c>
      <c r="W25" t="n">
        <v>2.62</v>
      </c>
      <c r="X25" t="n">
        <v>0.25</v>
      </c>
      <c r="Y25" t="n">
        <v>0.5</v>
      </c>
      <c r="Z25" t="n">
        <v>10</v>
      </c>
      <c r="AA25" t="n">
        <v>467.1791347595257</v>
      </c>
      <c r="AB25" t="n">
        <v>639.2151026667941</v>
      </c>
      <c r="AC25" t="n">
        <v>578.2093104123057</v>
      </c>
      <c r="AD25" t="n">
        <v>467179.1347595257</v>
      </c>
      <c r="AE25" t="n">
        <v>639215.1026667941</v>
      </c>
      <c r="AF25" t="n">
        <v>3.483982177206238e-06</v>
      </c>
      <c r="AG25" t="n">
        <v>8.599537037037036</v>
      </c>
      <c r="AH25" t="n">
        <v>578209.3104123058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3.3628</v>
      </c>
      <c r="E26" t="n">
        <v>29.74</v>
      </c>
      <c r="F26" t="n">
        <v>27.09</v>
      </c>
      <c r="G26" t="n">
        <v>162.54</v>
      </c>
      <c r="H26" t="n">
        <v>2.28</v>
      </c>
      <c r="I26" t="n">
        <v>10</v>
      </c>
      <c r="J26" t="n">
        <v>194.62</v>
      </c>
      <c r="K26" t="n">
        <v>50.28</v>
      </c>
      <c r="L26" t="n">
        <v>25</v>
      </c>
      <c r="M26" t="n">
        <v>8</v>
      </c>
      <c r="N26" t="n">
        <v>39.34</v>
      </c>
      <c r="O26" t="n">
        <v>24237.67</v>
      </c>
      <c r="P26" t="n">
        <v>300.81</v>
      </c>
      <c r="Q26" t="n">
        <v>446.56</v>
      </c>
      <c r="R26" t="n">
        <v>59.78</v>
      </c>
      <c r="S26" t="n">
        <v>40.63</v>
      </c>
      <c r="T26" t="n">
        <v>4490.8</v>
      </c>
      <c r="U26" t="n">
        <v>0.68</v>
      </c>
      <c r="V26" t="n">
        <v>0.77</v>
      </c>
      <c r="W26" t="n">
        <v>2.62</v>
      </c>
      <c r="X26" t="n">
        <v>0.26</v>
      </c>
      <c r="Y26" t="n">
        <v>0.5</v>
      </c>
      <c r="Z26" t="n">
        <v>10</v>
      </c>
      <c r="AA26" t="n">
        <v>467.7093766768102</v>
      </c>
      <c r="AB26" t="n">
        <v>639.9406030506454</v>
      </c>
      <c r="AC26" t="n">
        <v>578.8655700577685</v>
      </c>
      <c r="AD26" t="n">
        <v>467709.3766768102</v>
      </c>
      <c r="AE26" t="n">
        <v>639940.6030506454</v>
      </c>
      <c r="AF26" t="n">
        <v>3.4825323302744e-06</v>
      </c>
      <c r="AG26" t="n">
        <v>8.605324074074074</v>
      </c>
      <c r="AH26" t="n">
        <v>578865.5700577685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3.3637</v>
      </c>
      <c r="E27" t="n">
        <v>29.73</v>
      </c>
      <c r="F27" t="n">
        <v>27.08</v>
      </c>
      <c r="G27" t="n">
        <v>162.5</v>
      </c>
      <c r="H27" t="n">
        <v>2.35</v>
      </c>
      <c r="I27" t="n">
        <v>10</v>
      </c>
      <c r="J27" t="n">
        <v>196.17</v>
      </c>
      <c r="K27" t="n">
        <v>50.28</v>
      </c>
      <c r="L27" t="n">
        <v>26</v>
      </c>
      <c r="M27" t="n">
        <v>8</v>
      </c>
      <c r="N27" t="n">
        <v>39.89</v>
      </c>
      <c r="O27" t="n">
        <v>24428.62</v>
      </c>
      <c r="P27" t="n">
        <v>296.47</v>
      </c>
      <c r="Q27" t="n">
        <v>446.56</v>
      </c>
      <c r="R27" t="n">
        <v>59.48</v>
      </c>
      <c r="S27" t="n">
        <v>40.63</v>
      </c>
      <c r="T27" t="n">
        <v>4340.01</v>
      </c>
      <c r="U27" t="n">
        <v>0.68</v>
      </c>
      <c r="V27" t="n">
        <v>0.77</v>
      </c>
      <c r="W27" t="n">
        <v>2.63</v>
      </c>
      <c r="X27" t="n">
        <v>0.26</v>
      </c>
      <c r="Y27" t="n">
        <v>0.5</v>
      </c>
      <c r="Z27" t="n">
        <v>10</v>
      </c>
      <c r="AA27" t="n">
        <v>464.4770315971178</v>
      </c>
      <c r="AB27" t="n">
        <v>635.5179659116095</v>
      </c>
      <c r="AC27" t="n">
        <v>574.865023200072</v>
      </c>
      <c r="AD27" t="n">
        <v>464477.0315971178</v>
      </c>
      <c r="AE27" t="n">
        <v>635517.9659116095</v>
      </c>
      <c r="AF27" t="n">
        <v>3.483464374730582e-06</v>
      </c>
      <c r="AG27" t="n">
        <v>8.602430555555555</v>
      </c>
      <c r="AH27" t="n">
        <v>574865.023200072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3.3706</v>
      </c>
      <c r="E28" t="n">
        <v>29.67</v>
      </c>
      <c r="F28" t="n">
        <v>27.05</v>
      </c>
      <c r="G28" t="n">
        <v>180.36</v>
      </c>
      <c r="H28" t="n">
        <v>2.42</v>
      </c>
      <c r="I28" t="n">
        <v>9</v>
      </c>
      <c r="J28" t="n">
        <v>197.73</v>
      </c>
      <c r="K28" t="n">
        <v>50.28</v>
      </c>
      <c r="L28" t="n">
        <v>27</v>
      </c>
      <c r="M28" t="n">
        <v>7</v>
      </c>
      <c r="N28" t="n">
        <v>40.45</v>
      </c>
      <c r="O28" t="n">
        <v>24620.33</v>
      </c>
      <c r="P28" t="n">
        <v>295.56</v>
      </c>
      <c r="Q28" t="n">
        <v>446.56</v>
      </c>
      <c r="R28" t="n">
        <v>58.59</v>
      </c>
      <c r="S28" t="n">
        <v>40.63</v>
      </c>
      <c r="T28" t="n">
        <v>3900.86</v>
      </c>
      <c r="U28" t="n">
        <v>0.6899999999999999</v>
      </c>
      <c r="V28" t="n">
        <v>0.77</v>
      </c>
      <c r="W28" t="n">
        <v>2.62</v>
      </c>
      <c r="X28" t="n">
        <v>0.23</v>
      </c>
      <c r="Y28" t="n">
        <v>0.5</v>
      </c>
      <c r="Z28" t="n">
        <v>10</v>
      </c>
      <c r="AA28" t="n">
        <v>463.1213515921666</v>
      </c>
      <c r="AB28" t="n">
        <v>633.6630647204545</v>
      </c>
      <c r="AC28" t="n">
        <v>573.1871511752306</v>
      </c>
      <c r="AD28" t="n">
        <v>463121.3515921666</v>
      </c>
      <c r="AE28" t="n">
        <v>633663.0647204545</v>
      </c>
      <c r="AF28" t="n">
        <v>3.49061004889464e-06</v>
      </c>
      <c r="AG28" t="n">
        <v>8.585069444444445</v>
      </c>
      <c r="AH28" t="n">
        <v>573187.1511752306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3.3695</v>
      </c>
      <c r="E29" t="n">
        <v>29.68</v>
      </c>
      <c r="F29" t="n">
        <v>27.06</v>
      </c>
      <c r="G29" t="n">
        <v>180.43</v>
      </c>
      <c r="H29" t="n">
        <v>2.49</v>
      </c>
      <c r="I29" t="n">
        <v>9</v>
      </c>
      <c r="J29" t="n">
        <v>199.29</v>
      </c>
      <c r="K29" t="n">
        <v>50.28</v>
      </c>
      <c r="L29" t="n">
        <v>28</v>
      </c>
      <c r="M29" t="n">
        <v>7</v>
      </c>
      <c r="N29" t="n">
        <v>41.01</v>
      </c>
      <c r="O29" t="n">
        <v>24812.8</v>
      </c>
      <c r="P29" t="n">
        <v>296.73</v>
      </c>
      <c r="Q29" t="n">
        <v>446.56</v>
      </c>
      <c r="R29" t="n">
        <v>58.87</v>
      </c>
      <c r="S29" t="n">
        <v>40.63</v>
      </c>
      <c r="T29" t="n">
        <v>4041.64</v>
      </c>
      <c r="U29" t="n">
        <v>0.6899999999999999</v>
      </c>
      <c r="V29" t="n">
        <v>0.77</v>
      </c>
      <c r="W29" t="n">
        <v>2.63</v>
      </c>
      <c r="X29" t="n">
        <v>0.24</v>
      </c>
      <c r="Y29" t="n">
        <v>0.5</v>
      </c>
      <c r="Z29" t="n">
        <v>10</v>
      </c>
      <c r="AA29" t="n">
        <v>464.089047740747</v>
      </c>
      <c r="AB29" t="n">
        <v>634.9871092826833</v>
      </c>
      <c r="AC29" t="n">
        <v>574.3848307827485</v>
      </c>
      <c r="AD29" t="n">
        <v>464089.047740747</v>
      </c>
      <c r="AE29" t="n">
        <v>634987.1092826832</v>
      </c>
      <c r="AF29" t="n">
        <v>3.489470883448196e-06</v>
      </c>
      <c r="AG29" t="n">
        <v>8.587962962962964</v>
      </c>
      <c r="AH29" t="n">
        <v>574384.8307827485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3.3691</v>
      </c>
      <c r="E30" t="n">
        <v>29.68</v>
      </c>
      <c r="F30" t="n">
        <v>27.07</v>
      </c>
      <c r="G30" t="n">
        <v>180.45</v>
      </c>
      <c r="H30" t="n">
        <v>2.56</v>
      </c>
      <c r="I30" t="n">
        <v>9</v>
      </c>
      <c r="J30" t="n">
        <v>200.85</v>
      </c>
      <c r="K30" t="n">
        <v>50.28</v>
      </c>
      <c r="L30" t="n">
        <v>29</v>
      </c>
      <c r="M30" t="n">
        <v>7</v>
      </c>
      <c r="N30" t="n">
        <v>41.57</v>
      </c>
      <c r="O30" t="n">
        <v>25006.03</v>
      </c>
      <c r="P30" t="n">
        <v>292.97</v>
      </c>
      <c r="Q30" t="n">
        <v>446.56</v>
      </c>
      <c r="R30" t="n">
        <v>59.15</v>
      </c>
      <c r="S30" t="n">
        <v>40.63</v>
      </c>
      <c r="T30" t="n">
        <v>4181</v>
      </c>
      <c r="U30" t="n">
        <v>0.6899999999999999</v>
      </c>
      <c r="V30" t="n">
        <v>0.77</v>
      </c>
      <c r="W30" t="n">
        <v>2.62</v>
      </c>
      <c r="X30" t="n">
        <v>0.24</v>
      </c>
      <c r="Y30" t="n">
        <v>0.5</v>
      </c>
      <c r="Z30" t="n">
        <v>10</v>
      </c>
      <c r="AA30" t="n">
        <v>461.4562090407379</v>
      </c>
      <c r="AB30" t="n">
        <v>631.3847432206851</v>
      </c>
      <c r="AC30" t="n">
        <v>571.1262694817549</v>
      </c>
      <c r="AD30" t="n">
        <v>461456.2090407379</v>
      </c>
      <c r="AE30" t="n">
        <v>631384.743220685</v>
      </c>
      <c r="AF30" t="n">
        <v>3.48905664146767e-06</v>
      </c>
      <c r="AG30" t="n">
        <v>8.587962962962964</v>
      </c>
      <c r="AH30" t="n">
        <v>571126.2694817549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3.3784</v>
      </c>
      <c r="E31" t="n">
        <v>29.6</v>
      </c>
      <c r="F31" t="n">
        <v>27.02</v>
      </c>
      <c r="G31" t="n">
        <v>202.63</v>
      </c>
      <c r="H31" t="n">
        <v>2.63</v>
      </c>
      <c r="I31" t="n">
        <v>8</v>
      </c>
      <c r="J31" t="n">
        <v>202.43</v>
      </c>
      <c r="K31" t="n">
        <v>50.28</v>
      </c>
      <c r="L31" t="n">
        <v>30</v>
      </c>
      <c r="M31" t="n">
        <v>6</v>
      </c>
      <c r="N31" t="n">
        <v>42.15</v>
      </c>
      <c r="O31" t="n">
        <v>25200.04</v>
      </c>
      <c r="P31" t="n">
        <v>290.49</v>
      </c>
      <c r="Q31" t="n">
        <v>446.56</v>
      </c>
      <c r="R31" t="n">
        <v>57.45</v>
      </c>
      <c r="S31" t="n">
        <v>40.63</v>
      </c>
      <c r="T31" t="n">
        <v>3334.82</v>
      </c>
      <c r="U31" t="n">
        <v>0.71</v>
      </c>
      <c r="V31" t="n">
        <v>0.77</v>
      </c>
      <c r="W31" t="n">
        <v>2.62</v>
      </c>
      <c r="X31" t="n">
        <v>0.19</v>
      </c>
      <c r="Y31" t="n">
        <v>0.5</v>
      </c>
      <c r="Z31" t="n">
        <v>10</v>
      </c>
      <c r="AA31" t="n">
        <v>447.1214022118768</v>
      </c>
      <c r="AB31" t="n">
        <v>611.7712281103932</v>
      </c>
      <c r="AC31" t="n">
        <v>553.3846407258479</v>
      </c>
      <c r="AD31" t="n">
        <v>447121.4022118768</v>
      </c>
      <c r="AE31" t="n">
        <v>611771.2281103932</v>
      </c>
      <c r="AF31" t="n">
        <v>3.498687767514879e-06</v>
      </c>
      <c r="AG31" t="n">
        <v>8.564814814814815</v>
      </c>
      <c r="AH31" t="n">
        <v>553384.6407258479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3.3778</v>
      </c>
      <c r="E32" t="n">
        <v>29.61</v>
      </c>
      <c r="F32" t="n">
        <v>27.02</v>
      </c>
      <c r="G32" t="n">
        <v>202.67</v>
      </c>
      <c r="H32" t="n">
        <v>2.7</v>
      </c>
      <c r="I32" t="n">
        <v>8</v>
      </c>
      <c r="J32" t="n">
        <v>204.01</v>
      </c>
      <c r="K32" t="n">
        <v>50.28</v>
      </c>
      <c r="L32" t="n">
        <v>31</v>
      </c>
      <c r="M32" t="n">
        <v>6</v>
      </c>
      <c r="N32" t="n">
        <v>42.73</v>
      </c>
      <c r="O32" t="n">
        <v>25394.96</v>
      </c>
      <c r="P32" t="n">
        <v>291.12</v>
      </c>
      <c r="Q32" t="n">
        <v>446.56</v>
      </c>
      <c r="R32" t="n">
        <v>57.59</v>
      </c>
      <c r="S32" t="n">
        <v>40.63</v>
      </c>
      <c r="T32" t="n">
        <v>3405.35</v>
      </c>
      <c r="U32" t="n">
        <v>0.71</v>
      </c>
      <c r="V32" t="n">
        <v>0.77</v>
      </c>
      <c r="W32" t="n">
        <v>2.62</v>
      </c>
      <c r="X32" t="n">
        <v>0.2</v>
      </c>
      <c r="Y32" t="n">
        <v>0.5</v>
      </c>
      <c r="Z32" t="n">
        <v>10</v>
      </c>
      <c r="AA32" t="n">
        <v>447.6243555766966</v>
      </c>
      <c r="AB32" t="n">
        <v>612.459391092876</v>
      </c>
      <c r="AC32" t="n">
        <v>554.0071263991254</v>
      </c>
      <c r="AD32" t="n">
        <v>447624.3555766966</v>
      </c>
      <c r="AE32" t="n">
        <v>612459.391092876</v>
      </c>
      <c r="AF32" t="n">
        <v>3.498066404544091e-06</v>
      </c>
      <c r="AG32" t="n">
        <v>8.567708333333334</v>
      </c>
      <c r="AH32" t="n">
        <v>554007.1263991253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3.3769</v>
      </c>
      <c r="E33" t="n">
        <v>29.61</v>
      </c>
      <c r="F33" t="n">
        <v>27.03</v>
      </c>
      <c r="G33" t="n">
        <v>202.73</v>
      </c>
      <c r="H33" t="n">
        <v>2.76</v>
      </c>
      <c r="I33" t="n">
        <v>8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290.21</v>
      </c>
      <c r="Q33" t="n">
        <v>446.56</v>
      </c>
      <c r="R33" t="n">
        <v>57.89</v>
      </c>
      <c r="S33" t="n">
        <v>40.63</v>
      </c>
      <c r="T33" t="n">
        <v>3556.88</v>
      </c>
      <c r="U33" t="n">
        <v>0.7</v>
      </c>
      <c r="V33" t="n">
        <v>0.77</v>
      </c>
      <c r="W33" t="n">
        <v>2.62</v>
      </c>
      <c r="X33" t="n">
        <v>0.2</v>
      </c>
      <c r="Y33" t="n">
        <v>0.5</v>
      </c>
      <c r="Z33" t="n">
        <v>10</v>
      </c>
      <c r="AA33" t="n">
        <v>447.081577593946</v>
      </c>
      <c r="AB33" t="n">
        <v>611.716738311202</v>
      </c>
      <c r="AC33" t="n">
        <v>553.3353513566146</v>
      </c>
      <c r="AD33" t="n">
        <v>447081.577593946</v>
      </c>
      <c r="AE33" t="n">
        <v>611716.738311202</v>
      </c>
      <c r="AF33" t="n">
        <v>3.49713436008791e-06</v>
      </c>
      <c r="AG33" t="n">
        <v>8.567708333333334</v>
      </c>
      <c r="AH33" t="n">
        <v>553335.3513566146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3.3777</v>
      </c>
      <c r="E34" t="n">
        <v>29.61</v>
      </c>
      <c r="F34" t="n">
        <v>27.02</v>
      </c>
      <c r="G34" t="n">
        <v>202.68</v>
      </c>
      <c r="H34" t="n">
        <v>2.83</v>
      </c>
      <c r="I34" t="n">
        <v>8</v>
      </c>
      <c r="J34" t="n">
        <v>207.19</v>
      </c>
      <c r="K34" t="n">
        <v>50.28</v>
      </c>
      <c r="L34" t="n">
        <v>33</v>
      </c>
      <c r="M34" t="n">
        <v>5</v>
      </c>
      <c r="N34" t="n">
        <v>43.91</v>
      </c>
      <c r="O34" t="n">
        <v>25786.97</v>
      </c>
      <c r="P34" t="n">
        <v>287.6</v>
      </c>
      <c r="Q34" t="n">
        <v>446.56</v>
      </c>
      <c r="R34" t="n">
        <v>57.7</v>
      </c>
      <c r="S34" t="n">
        <v>40.63</v>
      </c>
      <c r="T34" t="n">
        <v>3458.17</v>
      </c>
      <c r="U34" t="n">
        <v>0.7</v>
      </c>
      <c r="V34" t="n">
        <v>0.77</v>
      </c>
      <c r="W34" t="n">
        <v>2.62</v>
      </c>
      <c r="X34" t="n">
        <v>0.2</v>
      </c>
      <c r="Y34" t="n">
        <v>0.5</v>
      </c>
      <c r="Z34" t="n">
        <v>10</v>
      </c>
      <c r="AA34" t="n">
        <v>445.1124677125241</v>
      </c>
      <c r="AB34" t="n">
        <v>609.0225153004437</v>
      </c>
      <c r="AC34" t="n">
        <v>550.8982612086372</v>
      </c>
      <c r="AD34" t="n">
        <v>445112.4677125241</v>
      </c>
      <c r="AE34" t="n">
        <v>609022.5153004437</v>
      </c>
      <c r="AF34" t="n">
        <v>3.497962844048959e-06</v>
      </c>
      <c r="AG34" t="n">
        <v>8.567708333333334</v>
      </c>
      <c r="AH34" t="n">
        <v>550898.2612086373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3.3828</v>
      </c>
      <c r="E35" t="n">
        <v>29.56</v>
      </c>
      <c r="F35" t="n">
        <v>27.01</v>
      </c>
      <c r="G35" t="n">
        <v>231.53</v>
      </c>
      <c r="H35" t="n">
        <v>2.89</v>
      </c>
      <c r="I35" t="n">
        <v>7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283.24</v>
      </c>
      <c r="Q35" t="n">
        <v>446.56</v>
      </c>
      <c r="R35" t="n">
        <v>57.21</v>
      </c>
      <c r="S35" t="n">
        <v>40.63</v>
      </c>
      <c r="T35" t="n">
        <v>3220.2</v>
      </c>
      <c r="U35" t="n">
        <v>0.71</v>
      </c>
      <c r="V35" t="n">
        <v>0.77</v>
      </c>
      <c r="W35" t="n">
        <v>2.62</v>
      </c>
      <c r="X35" t="n">
        <v>0.18</v>
      </c>
      <c r="Y35" t="n">
        <v>0.5</v>
      </c>
      <c r="Z35" t="n">
        <v>10</v>
      </c>
      <c r="AA35" t="n">
        <v>441.5271054585942</v>
      </c>
      <c r="AB35" t="n">
        <v>604.1168644895977</v>
      </c>
      <c r="AC35" t="n">
        <v>546.4607988260541</v>
      </c>
      <c r="AD35" t="n">
        <v>441527.1054585942</v>
      </c>
      <c r="AE35" t="n">
        <v>604116.8644895976</v>
      </c>
      <c r="AF35" t="n">
        <v>3.503244429300655e-06</v>
      </c>
      <c r="AG35" t="n">
        <v>8.55324074074074</v>
      </c>
      <c r="AH35" t="n">
        <v>546460.7988260541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3.3829</v>
      </c>
      <c r="E36" t="n">
        <v>29.56</v>
      </c>
      <c r="F36" t="n">
        <v>27.01</v>
      </c>
      <c r="G36" t="n">
        <v>231.52</v>
      </c>
      <c r="H36" t="n">
        <v>2.96</v>
      </c>
      <c r="I36" t="n">
        <v>7</v>
      </c>
      <c r="J36" t="n">
        <v>210.39</v>
      </c>
      <c r="K36" t="n">
        <v>50.28</v>
      </c>
      <c r="L36" t="n">
        <v>35</v>
      </c>
      <c r="M36" t="n">
        <v>2</v>
      </c>
      <c r="N36" t="n">
        <v>45.11</v>
      </c>
      <c r="O36" t="n">
        <v>26182.25</v>
      </c>
      <c r="P36" t="n">
        <v>285.22</v>
      </c>
      <c r="Q36" t="n">
        <v>446.56</v>
      </c>
      <c r="R36" t="n">
        <v>57.09</v>
      </c>
      <c r="S36" t="n">
        <v>40.63</v>
      </c>
      <c r="T36" t="n">
        <v>3162.23</v>
      </c>
      <c r="U36" t="n">
        <v>0.71</v>
      </c>
      <c r="V36" t="n">
        <v>0.77</v>
      </c>
      <c r="W36" t="n">
        <v>2.62</v>
      </c>
      <c r="X36" t="n">
        <v>0.18</v>
      </c>
      <c r="Y36" t="n">
        <v>0.5</v>
      </c>
      <c r="Z36" t="n">
        <v>10</v>
      </c>
      <c r="AA36" t="n">
        <v>442.934269446822</v>
      </c>
      <c r="AB36" t="n">
        <v>606.0422083379846</v>
      </c>
      <c r="AC36" t="n">
        <v>548.2023905597882</v>
      </c>
      <c r="AD36" t="n">
        <v>442934.269446822</v>
      </c>
      <c r="AE36" t="n">
        <v>606042.2083379845</v>
      </c>
      <c r="AF36" t="n">
        <v>3.503347989795786e-06</v>
      </c>
      <c r="AG36" t="n">
        <v>8.55324074074074</v>
      </c>
      <c r="AH36" t="n">
        <v>548202.3905597882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3.3836</v>
      </c>
      <c r="E37" t="n">
        <v>29.55</v>
      </c>
      <c r="F37" t="n">
        <v>27</v>
      </c>
      <c r="G37" t="n">
        <v>231.46</v>
      </c>
      <c r="H37" t="n">
        <v>3.02</v>
      </c>
      <c r="I37" t="n">
        <v>7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287.01</v>
      </c>
      <c r="Q37" t="n">
        <v>446.56</v>
      </c>
      <c r="R37" t="n">
        <v>56.91</v>
      </c>
      <c r="S37" t="n">
        <v>40.63</v>
      </c>
      <c r="T37" t="n">
        <v>3071.18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444.1232625040109</v>
      </c>
      <c r="AB37" t="n">
        <v>607.6690410935021</v>
      </c>
      <c r="AC37" t="n">
        <v>549.6739606803933</v>
      </c>
      <c r="AD37" t="n">
        <v>444123.2625040109</v>
      </c>
      <c r="AE37" t="n">
        <v>607669.0410935021</v>
      </c>
      <c r="AF37" t="n">
        <v>3.504072913261705e-06</v>
      </c>
      <c r="AG37" t="n">
        <v>8.550347222222223</v>
      </c>
      <c r="AH37" t="n">
        <v>549673.9606803933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3.3842</v>
      </c>
      <c r="E38" t="n">
        <v>29.55</v>
      </c>
      <c r="F38" t="n">
        <v>27</v>
      </c>
      <c r="G38" t="n">
        <v>231.42</v>
      </c>
      <c r="H38" t="n">
        <v>3.08</v>
      </c>
      <c r="I38" t="n">
        <v>7</v>
      </c>
      <c r="J38" t="n">
        <v>213.62</v>
      </c>
      <c r="K38" t="n">
        <v>50.28</v>
      </c>
      <c r="L38" t="n">
        <v>37</v>
      </c>
      <c r="M38" t="n">
        <v>1</v>
      </c>
      <c r="N38" t="n">
        <v>46.34</v>
      </c>
      <c r="O38" t="n">
        <v>26580.87</v>
      </c>
      <c r="P38" t="n">
        <v>288.62</v>
      </c>
      <c r="Q38" t="n">
        <v>446.56</v>
      </c>
      <c r="R38" t="n">
        <v>56.63</v>
      </c>
      <c r="S38" t="n">
        <v>40.63</v>
      </c>
      <c r="T38" t="n">
        <v>2932.21</v>
      </c>
      <c r="U38" t="n">
        <v>0.72</v>
      </c>
      <c r="V38" t="n">
        <v>0.77</v>
      </c>
      <c r="W38" t="n">
        <v>2.63</v>
      </c>
      <c r="X38" t="n">
        <v>0.17</v>
      </c>
      <c r="Y38" t="n">
        <v>0.5</v>
      </c>
      <c r="Z38" t="n">
        <v>10</v>
      </c>
      <c r="AA38" t="n">
        <v>445.2226937115565</v>
      </c>
      <c r="AB38" t="n">
        <v>609.1733313751477</v>
      </c>
      <c r="AC38" t="n">
        <v>551.0346836088432</v>
      </c>
      <c r="AD38" t="n">
        <v>445222.6937115565</v>
      </c>
      <c r="AE38" t="n">
        <v>609173.3313751477</v>
      </c>
      <c r="AF38" t="n">
        <v>3.504694276232492e-06</v>
      </c>
      <c r="AG38" t="n">
        <v>8.550347222222223</v>
      </c>
      <c r="AH38" t="n">
        <v>551034.6836088432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3.3844</v>
      </c>
      <c r="E39" t="n">
        <v>29.55</v>
      </c>
      <c r="F39" t="n">
        <v>27</v>
      </c>
      <c r="G39" t="n">
        <v>231.4</v>
      </c>
      <c r="H39" t="n">
        <v>3.14</v>
      </c>
      <c r="I39" t="n">
        <v>7</v>
      </c>
      <c r="J39" t="n">
        <v>215.25</v>
      </c>
      <c r="K39" t="n">
        <v>50.28</v>
      </c>
      <c r="L39" t="n">
        <v>38</v>
      </c>
      <c r="M39" t="n">
        <v>1</v>
      </c>
      <c r="N39" t="n">
        <v>46.97</v>
      </c>
      <c r="O39" t="n">
        <v>26781.46</v>
      </c>
      <c r="P39" t="n">
        <v>290.13</v>
      </c>
      <c r="Q39" t="n">
        <v>446.56</v>
      </c>
      <c r="R39" t="n">
        <v>56.67</v>
      </c>
      <c r="S39" t="n">
        <v>40.63</v>
      </c>
      <c r="T39" t="n">
        <v>2952.14</v>
      </c>
      <c r="U39" t="n">
        <v>0.72</v>
      </c>
      <c r="V39" t="n">
        <v>0.77</v>
      </c>
      <c r="W39" t="n">
        <v>2.62</v>
      </c>
      <c r="X39" t="n">
        <v>0.17</v>
      </c>
      <c r="Y39" t="n">
        <v>0.5</v>
      </c>
      <c r="Z39" t="n">
        <v>10</v>
      </c>
      <c r="AA39" t="n">
        <v>446.284673021492</v>
      </c>
      <c r="AB39" t="n">
        <v>610.6263783182219</v>
      </c>
      <c r="AC39" t="n">
        <v>552.3490537910347</v>
      </c>
      <c r="AD39" t="n">
        <v>446284.673021492</v>
      </c>
      <c r="AE39" t="n">
        <v>610626.3783182219</v>
      </c>
      <c r="AF39" t="n">
        <v>3.504901397222755e-06</v>
      </c>
      <c r="AG39" t="n">
        <v>8.550347222222223</v>
      </c>
      <c r="AH39" t="n">
        <v>552349.0537910347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3.3843</v>
      </c>
      <c r="E40" t="n">
        <v>29.55</v>
      </c>
      <c r="F40" t="n">
        <v>27</v>
      </c>
      <c r="G40" t="n">
        <v>231.41</v>
      </c>
      <c r="H40" t="n">
        <v>3.2</v>
      </c>
      <c r="I40" t="n">
        <v>7</v>
      </c>
      <c r="J40" t="n">
        <v>216.88</v>
      </c>
      <c r="K40" t="n">
        <v>50.28</v>
      </c>
      <c r="L40" t="n">
        <v>39</v>
      </c>
      <c r="M40" t="n">
        <v>0</v>
      </c>
      <c r="N40" t="n">
        <v>47.6</v>
      </c>
      <c r="O40" t="n">
        <v>26982.93</v>
      </c>
      <c r="P40" t="n">
        <v>292.1</v>
      </c>
      <c r="Q40" t="n">
        <v>446.56</v>
      </c>
      <c r="R40" t="n">
        <v>56.63</v>
      </c>
      <c r="S40" t="n">
        <v>40.63</v>
      </c>
      <c r="T40" t="n">
        <v>2931.89</v>
      </c>
      <c r="U40" t="n">
        <v>0.72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447.7011672141782</v>
      </c>
      <c r="AB40" t="n">
        <v>612.5644881639685</v>
      </c>
      <c r="AC40" t="n">
        <v>554.1021931532575</v>
      </c>
      <c r="AD40" t="n">
        <v>447701.1672141781</v>
      </c>
      <c r="AE40" t="n">
        <v>612564.4881639684</v>
      </c>
      <c r="AF40" t="n">
        <v>3.504797836727624e-06</v>
      </c>
      <c r="AG40" t="n">
        <v>8.550347222222223</v>
      </c>
      <c r="AH40" t="n">
        <v>554102.1931532575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2.6954</v>
      </c>
      <c r="E2" t="n">
        <v>37.1</v>
      </c>
      <c r="F2" t="n">
        <v>32.09</v>
      </c>
      <c r="G2" t="n">
        <v>10.64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249.3</v>
      </c>
      <c r="Q2" t="n">
        <v>446.63</v>
      </c>
      <c r="R2" t="n">
        <v>222.82</v>
      </c>
      <c r="S2" t="n">
        <v>40.63</v>
      </c>
      <c r="T2" t="n">
        <v>85154.7</v>
      </c>
      <c r="U2" t="n">
        <v>0.18</v>
      </c>
      <c r="V2" t="n">
        <v>0.65</v>
      </c>
      <c r="W2" t="n">
        <v>2.9</v>
      </c>
      <c r="X2" t="n">
        <v>5.26</v>
      </c>
      <c r="Y2" t="n">
        <v>0.5</v>
      </c>
      <c r="Z2" t="n">
        <v>10</v>
      </c>
      <c r="AA2" t="n">
        <v>493.3868972818937</v>
      </c>
      <c r="AB2" t="n">
        <v>675.0737195547796</v>
      </c>
      <c r="AC2" t="n">
        <v>610.6456312323868</v>
      </c>
      <c r="AD2" t="n">
        <v>493386.8972818936</v>
      </c>
      <c r="AE2" t="n">
        <v>675073.7195547796</v>
      </c>
      <c r="AF2" t="n">
        <v>3.480110406755396e-06</v>
      </c>
      <c r="AG2" t="n">
        <v>10.7349537037037</v>
      </c>
      <c r="AH2" t="n">
        <v>610645.6312323868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3.0827</v>
      </c>
      <c r="E3" t="n">
        <v>32.44</v>
      </c>
      <c r="F3" t="n">
        <v>29.15</v>
      </c>
      <c r="G3" t="n">
        <v>21.59</v>
      </c>
      <c r="H3" t="n">
        <v>0.43</v>
      </c>
      <c r="I3" t="n">
        <v>81</v>
      </c>
      <c r="J3" t="n">
        <v>82.04000000000001</v>
      </c>
      <c r="K3" t="n">
        <v>35.1</v>
      </c>
      <c r="L3" t="n">
        <v>2</v>
      </c>
      <c r="M3" t="n">
        <v>79</v>
      </c>
      <c r="N3" t="n">
        <v>9.94</v>
      </c>
      <c r="O3" t="n">
        <v>10352.53</v>
      </c>
      <c r="P3" t="n">
        <v>222.73</v>
      </c>
      <c r="Q3" t="n">
        <v>446.59</v>
      </c>
      <c r="R3" t="n">
        <v>126.32</v>
      </c>
      <c r="S3" t="n">
        <v>40.63</v>
      </c>
      <c r="T3" t="n">
        <v>37405.58</v>
      </c>
      <c r="U3" t="n">
        <v>0.32</v>
      </c>
      <c r="V3" t="n">
        <v>0.71</v>
      </c>
      <c r="W3" t="n">
        <v>2.76</v>
      </c>
      <c r="X3" t="n">
        <v>2.32</v>
      </c>
      <c r="Y3" t="n">
        <v>0.5</v>
      </c>
      <c r="Z3" t="n">
        <v>10</v>
      </c>
      <c r="AA3" t="n">
        <v>404.9254814339389</v>
      </c>
      <c r="AB3" t="n">
        <v>554.0369077493756</v>
      </c>
      <c r="AC3" t="n">
        <v>501.1604028694582</v>
      </c>
      <c r="AD3" t="n">
        <v>404925.4814339389</v>
      </c>
      <c r="AE3" t="n">
        <v>554036.9077493756</v>
      </c>
      <c r="AF3" t="n">
        <v>3.980164855273748e-06</v>
      </c>
      <c r="AG3" t="n">
        <v>9.386574074074074</v>
      </c>
      <c r="AH3" t="n">
        <v>501160.4028694582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3.2187</v>
      </c>
      <c r="E4" t="n">
        <v>31.07</v>
      </c>
      <c r="F4" t="n">
        <v>28.28</v>
      </c>
      <c r="G4" t="n">
        <v>32.63</v>
      </c>
      <c r="H4" t="n">
        <v>0.63</v>
      </c>
      <c r="I4" t="n">
        <v>52</v>
      </c>
      <c r="J4" t="n">
        <v>83.25</v>
      </c>
      <c r="K4" t="n">
        <v>35.1</v>
      </c>
      <c r="L4" t="n">
        <v>3</v>
      </c>
      <c r="M4" t="n">
        <v>50</v>
      </c>
      <c r="N4" t="n">
        <v>10.15</v>
      </c>
      <c r="O4" t="n">
        <v>10501.19</v>
      </c>
      <c r="P4" t="n">
        <v>212.03</v>
      </c>
      <c r="Q4" t="n">
        <v>446.59</v>
      </c>
      <c r="R4" t="n">
        <v>98.52</v>
      </c>
      <c r="S4" t="n">
        <v>40.63</v>
      </c>
      <c r="T4" t="n">
        <v>23648.31</v>
      </c>
      <c r="U4" t="n">
        <v>0.41</v>
      </c>
      <c r="V4" t="n">
        <v>0.73</v>
      </c>
      <c r="W4" t="n">
        <v>2.69</v>
      </c>
      <c r="X4" t="n">
        <v>1.45</v>
      </c>
      <c r="Y4" t="n">
        <v>0.5</v>
      </c>
      <c r="Z4" t="n">
        <v>10</v>
      </c>
      <c r="AA4" t="n">
        <v>374.0028853502914</v>
      </c>
      <c r="AB4" t="n">
        <v>511.7272475790709</v>
      </c>
      <c r="AC4" t="n">
        <v>462.8887172838264</v>
      </c>
      <c r="AD4" t="n">
        <v>374002.8853502914</v>
      </c>
      <c r="AE4" t="n">
        <v>511727.2475790709</v>
      </c>
      <c r="AF4" t="n">
        <v>4.155758464874822e-06</v>
      </c>
      <c r="AG4" t="n">
        <v>8.990162037037036</v>
      </c>
      <c r="AH4" t="n">
        <v>462888.7172838264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3.2868</v>
      </c>
      <c r="E5" t="n">
        <v>30.42</v>
      </c>
      <c r="F5" t="n">
        <v>27.88</v>
      </c>
      <c r="G5" t="n">
        <v>44.02</v>
      </c>
      <c r="H5" t="n">
        <v>0.83</v>
      </c>
      <c r="I5" t="n">
        <v>38</v>
      </c>
      <c r="J5" t="n">
        <v>84.45999999999999</v>
      </c>
      <c r="K5" t="n">
        <v>35.1</v>
      </c>
      <c r="L5" t="n">
        <v>4</v>
      </c>
      <c r="M5" t="n">
        <v>36</v>
      </c>
      <c r="N5" t="n">
        <v>10.36</v>
      </c>
      <c r="O5" t="n">
        <v>10650.22</v>
      </c>
      <c r="P5" t="n">
        <v>204.86</v>
      </c>
      <c r="Q5" t="n">
        <v>446.58</v>
      </c>
      <c r="R5" t="n">
        <v>85.27</v>
      </c>
      <c r="S5" t="n">
        <v>40.63</v>
      </c>
      <c r="T5" t="n">
        <v>17095.45</v>
      </c>
      <c r="U5" t="n">
        <v>0.48</v>
      </c>
      <c r="V5" t="n">
        <v>0.75</v>
      </c>
      <c r="W5" t="n">
        <v>2.67</v>
      </c>
      <c r="X5" t="n">
        <v>1.05</v>
      </c>
      <c r="Y5" t="n">
        <v>0.5</v>
      </c>
      <c r="Z5" t="n">
        <v>10</v>
      </c>
      <c r="AA5" t="n">
        <v>363.1424006187033</v>
      </c>
      <c r="AB5" t="n">
        <v>496.8674532385411</v>
      </c>
      <c r="AC5" t="n">
        <v>449.4471208593045</v>
      </c>
      <c r="AD5" t="n">
        <v>363142.4006187033</v>
      </c>
      <c r="AE5" t="n">
        <v>496867.4532385411</v>
      </c>
      <c r="AF5" t="n">
        <v>4.243684382623594e-06</v>
      </c>
      <c r="AG5" t="n">
        <v>8.802083333333334</v>
      </c>
      <c r="AH5" t="n">
        <v>449447.1208593045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3.3232</v>
      </c>
      <c r="E6" t="n">
        <v>30.09</v>
      </c>
      <c r="F6" t="n">
        <v>27.68</v>
      </c>
      <c r="G6" t="n">
        <v>55.37</v>
      </c>
      <c r="H6" t="n">
        <v>1.02</v>
      </c>
      <c r="I6" t="n">
        <v>30</v>
      </c>
      <c r="J6" t="n">
        <v>85.67</v>
      </c>
      <c r="K6" t="n">
        <v>35.1</v>
      </c>
      <c r="L6" t="n">
        <v>5</v>
      </c>
      <c r="M6" t="n">
        <v>28</v>
      </c>
      <c r="N6" t="n">
        <v>10.57</v>
      </c>
      <c r="O6" t="n">
        <v>10799.59</v>
      </c>
      <c r="P6" t="n">
        <v>199.8</v>
      </c>
      <c r="Q6" t="n">
        <v>446.57</v>
      </c>
      <c r="R6" t="n">
        <v>78.78</v>
      </c>
      <c r="S6" t="n">
        <v>40.63</v>
      </c>
      <c r="T6" t="n">
        <v>13888.41</v>
      </c>
      <c r="U6" t="n">
        <v>0.52</v>
      </c>
      <c r="V6" t="n">
        <v>0.75</v>
      </c>
      <c r="W6" t="n">
        <v>2.67</v>
      </c>
      <c r="X6" t="n">
        <v>0.85</v>
      </c>
      <c r="Y6" t="n">
        <v>0.5</v>
      </c>
      <c r="Z6" t="n">
        <v>10</v>
      </c>
      <c r="AA6" t="n">
        <v>356.6577088090719</v>
      </c>
      <c r="AB6" t="n">
        <v>487.9948118201916</v>
      </c>
      <c r="AC6" t="n">
        <v>441.4212718850918</v>
      </c>
      <c r="AD6" t="n">
        <v>356657.7088090719</v>
      </c>
      <c r="AE6" t="n">
        <v>487994.8118201916</v>
      </c>
      <c r="AF6" t="n">
        <v>4.290681495781528e-06</v>
      </c>
      <c r="AG6" t="n">
        <v>8.706597222222223</v>
      </c>
      <c r="AH6" t="n">
        <v>441421.2718850917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3.3521</v>
      </c>
      <c r="E7" t="n">
        <v>29.83</v>
      </c>
      <c r="F7" t="n">
        <v>27.51</v>
      </c>
      <c r="G7" t="n">
        <v>66.02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23</v>
      </c>
      <c r="N7" t="n">
        <v>10.78</v>
      </c>
      <c r="O7" t="n">
        <v>10949.33</v>
      </c>
      <c r="P7" t="n">
        <v>194.15</v>
      </c>
      <c r="Q7" t="n">
        <v>446.56</v>
      </c>
      <c r="R7" t="n">
        <v>73.40000000000001</v>
      </c>
      <c r="S7" t="n">
        <v>40.63</v>
      </c>
      <c r="T7" t="n">
        <v>11223.49</v>
      </c>
      <c r="U7" t="n">
        <v>0.55</v>
      </c>
      <c r="V7" t="n">
        <v>0.76</v>
      </c>
      <c r="W7" t="n">
        <v>2.65</v>
      </c>
      <c r="X7" t="n">
        <v>0.68</v>
      </c>
      <c r="Y7" t="n">
        <v>0.5</v>
      </c>
      <c r="Z7" t="n">
        <v>10</v>
      </c>
      <c r="AA7" t="n">
        <v>350.406348357449</v>
      </c>
      <c r="AB7" t="n">
        <v>479.4414246597223</v>
      </c>
      <c r="AC7" t="n">
        <v>433.6842079904633</v>
      </c>
      <c r="AD7" t="n">
        <v>350406.348357449</v>
      </c>
      <c r="AE7" t="n">
        <v>479441.4246597223</v>
      </c>
      <c r="AF7" t="n">
        <v>4.327995137821757e-06</v>
      </c>
      <c r="AG7" t="n">
        <v>8.63136574074074</v>
      </c>
      <c r="AH7" t="n">
        <v>433684.2079904634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3.3714</v>
      </c>
      <c r="E8" t="n">
        <v>29.66</v>
      </c>
      <c r="F8" t="n">
        <v>27.41</v>
      </c>
      <c r="G8" t="n">
        <v>78.31</v>
      </c>
      <c r="H8" t="n">
        <v>1.39</v>
      </c>
      <c r="I8" t="n">
        <v>21</v>
      </c>
      <c r="J8" t="n">
        <v>88.09999999999999</v>
      </c>
      <c r="K8" t="n">
        <v>35.1</v>
      </c>
      <c r="L8" t="n">
        <v>7</v>
      </c>
      <c r="M8" t="n">
        <v>19</v>
      </c>
      <c r="N8" t="n">
        <v>11</v>
      </c>
      <c r="O8" t="n">
        <v>11099.43</v>
      </c>
      <c r="P8" t="n">
        <v>187.88</v>
      </c>
      <c r="Q8" t="n">
        <v>446.57</v>
      </c>
      <c r="R8" t="n">
        <v>69.95999999999999</v>
      </c>
      <c r="S8" t="n">
        <v>40.63</v>
      </c>
      <c r="T8" t="n">
        <v>9527.299999999999</v>
      </c>
      <c r="U8" t="n">
        <v>0.58</v>
      </c>
      <c r="V8" t="n">
        <v>0.76</v>
      </c>
      <c r="W8" t="n">
        <v>2.65</v>
      </c>
      <c r="X8" t="n">
        <v>0.58</v>
      </c>
      <c r="Y8" t="n">
        <v>0.5</v>
      </c>
      <c r="Z8" t="n">
        <v>10</v>
      </c>
      <c r="AA8" t="n">
        <v>344.5301946756048</v>
      </c>
      <c r="AB8" t="n">
        <v>471.4014119546187</v>
      </c>
      <c r="AC8" t="n">
        <v>426.4115228137062</v>
      </c>
      <c r="AD8" t="n">
        <v>344530.1946756048</v>
      </c>
      <c r="AE8" t="n">
        <v>471401.4119546186</v>
      </c>
      <c r="AF8" t="n">
        <v>4.352913936831321e-06</v>
      </c>
      <c r="AG8" t="n">
        <v>8.582175925925926</v>
      </c>
      <c r="AH8" t="n">
        <v>426411.5228137062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3.3892</v>
      </c>
      <c r="E9" t="n">
        <v>29.51</v>
      </c>
      <c r="F9" t="n">
        <v>27.3</v>
      </c>
      <c r="G9" t="n">
        <v>91.01000000000001</v>
      </c>
      <c r="H9" t="n">
        <v>1.57</v>
      </c>
      <c r="I9" t="n">
        <v>18</v>
      </c>
      <c r="J9" t="n">
        <v>89.31999999999999</v>
      </c>
      <c r="K9" t="n">
        <v>35.1</v>
      </c>
      <c r="L9" t="n">
        <v>8</v>
      </c>
      <c r="M9" t="n">
        <v>16</v>
      </c>
      <c r="N9" t="n">
        <v>11.22</v>
      </c>
      <c r="O9" t="n">
        <v>11249.89</v>
      </c>
      <c r="P9" t="n">
        <v>182.98</v>
      </c>
      <c r="Q9" t="n">
        <v>446.58</v>
      </c>
      <c r="R9" t="n">
        <v>66.65000000000001</v>
      </c>
      <c r="S9" t="n">
        <v>40.63</v>
      </c>
      <c r="T9" t="n">
        <v>7886.96</v>
      </c>
      <c r="U9" t="n">
        <v>0.61</v>
      </c>
      <c r="V9" t="n">
        <v>0.76</v>
      </c>
      <c r="W9" t="n">
        <v>2.64</v>
      </c>
      <c r="X9" t="n">
        <v>0.48</v>
      </c>
      <c r="Y9" t="n">
        <v>0.5</v>
      </c>
      <c r="Z9" t="n">
        <v>10</v>
      </c>
      <c r="AA9" t="n">
        <v>329.467804703314</v>
      </c>
      <c r="AB9" t="n">
        <v>450.7923854887832</v>
      </c>
      <c r="AC9" t="n">
        <v>407.7693929088197</v>
      </c>
      <c r="AD9" t="n">
        <v>329467.804703314</v>
      </c>
      <c r="AE9" t="n">
        <v>450792.3854887832</v>
      </c>
      <c r="AF9" t="n">
        <v>4.375896041617344e-06</v>
      </c>
      <c r="AG9" t="n">
        <v>8.538773148148149</v>
      </c>
      <c r="AH9" t="n">
        <v>407769.3929088197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3.3981</v>
      </c>
      <c r="E10" t="n">
        <v>29.43</v>
      </c>
      <c r="F10" t="n">
        <v>27.26</v>
      </c>
      <c r="G10" t="n">
        <v>102.23</v>
      </c>
      <c r="H10" t="n">
        <v>1.75</v>
      </c>
      <c r="I10" t="n">
        <v>16</v>
      </c>
      <c r="J10" t="n">
        <v>90.54000000000001</v>
      </c>
      <c r="K10" t="n">
        <v>35.1</v>
      </c>
      <c r="L10" t="n">
        <v>9</v>
      </c>
      <c r="M10" t="n">
        <v>13</v>
      </c>
      <c r="N10" t="n">
        <v>11.44</v>
      </c>
      <c r="O10" t="n">
        <v>11400.71</v>
      </c>
      <c r="P10" t="n">
        <v>179.09</v>
      </c>
      <c r="Q10" t="n">
        <v>446.56</v>
      </c>
      <c r="R10" t="n">
        <v>65.25</v>
      </c>
      <c r="S10" t="n">
        <v>40.63</v>
      </c>
      <c r="T10" t="n">
        <v>7194.05</v>
      </c>
      <c r="U10" t="n">
        <v>0.62</v>
      </c>
      <c r="V10" t="n">
        <v>0.76</v>
      </c>
      <c r="W10" t="n">
        <v>2.64</v>
      </c>
      <c r="X10" t="n">
        <v>0.43</v>
      </c>
      <c r="Y10" t="n">
        <v>0.5</v>
      </c>
      <c r="Z10" t="n">
        <v>10</v>
      </c>
      <c r="AA10" t="n">
        <v>326.1099681145705</v>
      </c>
      <c r="AB10" t="n">
        <v>446.1980453307692</v>
      </c>
      <c r="AC10" t="n">
        <v>403.6135301272897</v>
      </c>
      <c r="AD10" t="n">
        <v>326109.9681145705</v>
      </c>
      <c r="AE10" t="n">
        <v>446198.0453307692</v>
      </c>
      <c r="AF10" t="n">
        <v>4.387387094010355e-06</v>
      </c>
      <c r="AG10" t="n">
        <v>8.515625</v>
      </c>
      <c r="AH10" t="n">
        <v>403613.5301272896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3.4041</v>
      </c>
      <c r="E11" t="n">
        <v>29.38</v>
      </c>
      <c r="F11" t="n">
        <v>27.23</v>
      </c>
      <c r="G11" t="n">
        <v>108.9</v>
      </c>
      <c r="H11" t="n">
        <v>1.91</v>
      </c>
      <c r="I11" t="n">
        <v>15</v>
      </c>
      <c r="J11" t="n">
        <v>91.77</v>
      </c>
      <c r="K11" t="n">
        <v>35.1</v>
      </c>
      <c r="L11" t="n">
        <v>10</v>
      </c>
      <c r="M11" t="n">
        <v>4</v>
      </c>
      <c r="N11" t="n">
        <v>11.67</v>
      </c>
      <c r="O11" t="n">
        <v>11551.91</v>
      </c>
      <c r="P11" t="n">
        <v>175.9</v>
      </c>
      <c r="Q11" t="n">
        <v>446.56</v>
      </c>
      <c r="R11" t="n">
        <v>63.76</v>
      </c>
      <c r="S11" t="n">
        <v>40.63</v>
      </c>
      <c r="T11" t="n">
        <v>6454.43</v>
      </c>
      <c r="U11" t="n">
        <v>0.64</v>
      </c>
      <c r="V11" t="n">
        <v>0.76</v>
      </c>
      <c r="W11" t="n">
        <v>2.64</v>
      </c>
      <c r="X11" t="n">
        <v>0.4</v>
      </c>
      <c r="Y11" t="n">
        <v>0.5</v>
      </c>
      <c r="Z11" t="n">
        <v>10</v>
      </c>
      <c r="AA11" t="n">
        <v>323.4462329381814</v>
      </c>
      <c r="AB11" t="n">
        <v>442.5534053467314</v>
      </c>
      <c r="AC11" t="n">
        <v>400.3167294680441</v>
      </c>
      <c r="AD11" t="n">
        <v>323446.2329381814</v>
      </c>
      <c r="AE11" t="n">
        <v>442553.4053467314</v>
      </c>
      <c r="AF11" t="n">
        <v>4.39513387090452e-06</v>
      </c>
      <c r="AG11" t="n">
        <v>8.501157407407407</v>
      </c>
      <c r="AH11" t="n">
        <v>400316.7294680441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3.4095</v>
      </c>
      <c r="E12" t="n">
        <v>29.33</v>
      </c>
      <c r="F12" t="n">
        <v>27.2</v>
      </c>
      <c r="G12" t="n">
        <v>116.56</v>
      </c>
      <c r="H12" t="n">
        <v>2.08</v>
      </c>
      <c r="I12" t="n">
        <v>14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178.04</v>
      </c>
      <c r="Q12" t="n">
        <v>446.56</v>
      </c>
      <c r="R12" t="n">
        <v>62.78</v>
      </c>
      <c r="S12" t="n">
        <v>40.63</v>
      </c>
      <c r="T12" t="n">
        <v>5969.08</v>
      </c>
      <c r="U12" t="n">
        <v>0.65</v>
      </c>
      <c r="V12" t="n">
        <v>0.76</v>
      </c>
      <c r="W12" t="n">
        <v>2.64</v>
      </c>
      <c r="X12" t="n">
        <v>0.37</v>
      </c>
      <c r="Y12" t="n">
        <v>0.5</v>
      </c>
      <c r="Z12" t="n">
        <v>10</v>
      </c>
      <c r="AA12" t="n">
        <v>324.4344092252716</v>
      </c>
      <c r="AB12" t="n">
        <v>443.9054717379892</v>
      </c>
      <c r="AC12" t="n">
        <v>401.5397565405573</v>
      </c>
      <c r="AD12" t="n">
        <v>324434.4092252715</v>
      </c>
      <c r="AE12" t="n">
        <v>443905.4717379892</v>
      </c>
      <c r="AF12" t="n">
        <v>4.402105970109269e-06</v>
      </c>
      <c r="AG12" t="n">
        <v>8.486689814814815</v>
      </c>
      <c r="AH12" t="n">
        <v>401539.7565405573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2.4546</v>
      </c>
      <c r="E2" t="n">
        <v>40.74</v>
      </c>
      <c r="F2" t="n">
        <v>33.59</v>
      </c>
      <c r="G2" t="n">
        <v>8.76</v>
      </c>
      <c r="H2" t="n">
        <v>0.16</v>
      </c>
      <c r="I2" t="n">
        <v>230</v>
      </c>
      <c r="J2" t="n">
        <v>107.41</v>
      </c>
      <c r="K2" t="n">
        <v>41.65</v>
      </c>
      <c r="L2" t="n">
        <v>1</v>
      </c>
      <c r="M2" t="n">
        <v>228</v>
      </c>
      <c r="N2" t="n">
        <v>14.77</v>
      </c>
      <c r="O2" t="n">
        <v>13481.73</v>
      </c>
      <c r="P2" t="n">
        <v>317.65</v>
      </c>
      <c r="Q2" t="n">
        <v>446.61</v>
      </c>
      <c r="R2" t="n">
        <v>271.37</v>
      </c>
      <c r="S2" t="n">
        <v>40.63</v>
      </c>
      <c r="T2" t="n">
        <v>109186.98</v>
      </c>
      <c r="U2" t="n">
        <v>0.15</v>
      </c>
      <c r="V2" t="n">
        <v>0.62</v>
      </c>
      <c r="W2" t="n">
        <v>3</v>
      </c>
      <c r="X2" t="n">
        <v>6.76</v>
      </c>
      <c r="Y2" t="n">
        <v>0.5</v>
      </c>
      <c r="Z2" t="n">
        <v>10</v>
      </c>
      <c r="AA2" t="n">
        <v>631.7553102847608</v>
      </c>
      <c r="AB2" t="n">
        <v>864.3954866088582</v>
      </c>
      <c r="AC2" t="n">
        <v>781.898794553593</v>
      </c>
      <c r="AD2" t="n">
        <v>631755.3102847608</v>
      </c>
      <c r="AE2" t="n">
        <v>864395.4866088582</v>
      </c>
      <c r="AF2" t="n">
        <v>2.890384723357908e-06</v>
      </c>
      <c r="AG2" t="n">
        <v>11.78819444444444</v>
      </c>
      <c r="AH2" t="n">
        <v>781898.794553593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2.9421</v>
      </c>
      <c r="E3" t="n">
        <v>33.99</v>
      </c>
      <c r="F3" t="n">
        <v>29.71</v>
      </c>
      <c r="G3" t="n">
        <v>17.65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278.04</v>
      </c>
      <c r="Q3" t="n">
        <v>446.62</v>
      </c>
      <c r="R3" t="n">
        <v>145.1</v>
      </c>
      <c r="S3" t="n">
        <v>40.63</v>
      </c>
      <c r="T3" t="n">
        <v>46696.7</v>
      </c>
      <c r="U3" t="n">
        <v>0.28</v>
      </c>
      <c r="V3" t="n">
        <v>0.7</v>
      </c>
      <c r="W3" t="n">
        <v>2.77</v>
      </c>
      <c r="X3" t="n">
        <v>2.88</v>
      </c>
      <c r="Y3" t="n">
        <v>0.5</v>
      </c>
      <c r="Z3" t="n">
        <v>10</v>
      </c>
      <c r="AA3" t="n">
        <v>483.1150042331199</v>
      </c>
      <c r="AB3" t="n">
        <v>661.0192623215087</v>
      </c>
      <c r="AC3" t="n">
        <v>597.9325116719048</v>
      </c>
      <c r="AD3" t="n">
        <v>483115.0042331198</v>
      </c>
      <c r="AE3" t="n">
        <v>661019.2623215087</v>
      </c>
      <c r="AF3" t="n">
        <v>3.464434488141164e-06</v>
      </c>
      <c r="AG3" t="n">
        <v>9.835069444444445</v>
      </c>
      <c r="AH3" t="n">
        <v>597932.5116719047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3.1085</v>
      </c>
      <c r="E4" t="n">
        <v>32.17</v>
      </c>
      <c r="F4" t="n">
        <v>28.69</v>
      </c>
      <c r="G4" t="n">
        <v>26.48</v>
      </c>
      <c r="H4" t="n">
        <v>0.48</v>
      </c>
      <c r="I4" t="n">
        <v>65</v>
      </c>
      <c r="J4" t="n">
        <v>109.96</v>
      </c>
      <c r="K4" t="n">
        <v>41.65</v>
      </c>
      <c r="L4" t="n">
        <v>3</v>
      </c>
      <c r="M4" t="n">
        <v>63</v>
      </c>
      <c r="N4" t="n">
        <v>15.31</v>
      </c>
      <c r="O4" t="n">
        <v>13795.21</v>
      </c>
      <c r="P4" t="n">
        <v>265.89</v>
      </c>
      <c r="Q4" t="n">
        <v>446.57</v>
      </c>
      <c r="R4" t="n">
        <v>111.93</v>
      </c>
      <c r="S4" t="n">
        <v>40.63</v>
      </c>
      <c r="T4" t="n">
        <v>30292.02</v>
      </c>
      <c r="U4" t="n">
        <v>0.36</v>
      </c>
      <c r="V4" t="n">
        <v>0.72</v>
      </c>
      <c r="W4" t="n">
        <v>2.72</v>
      </c>
      <c r="X4" t="n">
        <v>1.86</v>
      </c>
      <c r="Y4" t="n">
        <v>0.5</v>
      </c>
      <c r="Z4" t="n">
        <v>10</v>
      </c>
      <c r="AA4" t="n">
        <v>453.7149214112675</v>
      </c>
      <c r="AB4" t="n">
        <v>620.7927719645369</v>
      </c>
      <c r="AC4" t="n">
        <v>561.5451810963684</v>
      </c>
      <c r="AD4" t="n">
        <v>453714.9214112675</v>
      </c>
      <c r="AE4" t="n">
        <v>620792.7719645369</v>
      </c>
      <c r="AF4" t="n">
        <v>3.660376807853849e-06</v>
      </c>
      <c r="AG4" t="n">
        <v>9.308449074074074</v>
      </c>
      <c r="AH4" t="n">
        <v>561545.1810963685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3.1967</v>
      </c>
      <c r="E5" t="n">
        <v>31.28</v>
      </c>
      <c r="F5" t="n">
        <v>28.18</v>
      </c>
      <c r="G5" t="n">
        <v>35.22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258.47</v>
      </c>
      <c r="Q5" t="n">
        <v>446.58</v>
      </c>
      <c r="R5" t="n">
        <v>95.31999999999999</v>
      </c>
      <c r="S5" t="n">
        <v>40.63</v>
      </c>
      <c r="T5" t="n">
        <v>22071.51</v>
      </c>
      <c r="U5" t="n">
        <v>0.43</v>
      </c>
      <c r="V5" t="n">
        <v>0.74</v>
      </c>
      <c r="W5" t="n">
        <v>2.69</v>
      </c>
      <c r="X5" t="n">
        <v>1.35</v>
      </c>
      <c r="Y5" t="n">
        <v>0.5</v>
      </c>
      <c r="Z5" t="n">
        <v>10</v>
      </c>
      <c r="AA5" t="n">
        <v>427.9965180712607</v>
      </c>
      <c r="AB5" t="n">
        <v>585.6037178988613</v>
      </c>
      <c r="AC5" t="n">
        <v>529.7145209625733</v>
      </c>
      <c r="AD5" t="n">
        <v>427996.5180712607</v>
      </c>
      <c r="AE5" t="n">
        <v>585603.7178988613</v>
      </c>
      <c r="AF5" t="n">
        <v>3.764235657605404e-06</v>
      </c>
      <c r="AG5" t="n">
        <v>9.050925925925926</v>
      </c>
      <c r="AH5" t="n">
        <v>529714.5209625732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3.2472</v>
      </c>
      <c r="E6" t="n">
        <v>30.8</v>
      </c>
      <c r="F6" t="n">
        <v>27.92</v>
      </c>
      <c r="G6" t="n">
        <v>44.08</v>
      </c>
      <c r="H6" t="n">
        <v>0.78</v>
      </c>
      <c r="I6" t="n">
        <v>38</v>
      </c>
      <c r="J6" t="n">
        <v>112.51</v>
      </c>
      <c r="K6" t="n">
        <v>41.65</v>
      </c>
      <c r="L6" t="n">
        <v>5</v>
      </c>
      <c r="M6" t="n">
        <v>36</v>
      </c>
      <c r="N6" t="n">
        <v>15.86</v>
      </c>
      <c r="O6" t="n">
        <v>14110.24</v>
      </c>
      <c r="P6" t="n">
        <v>253.15</v>
      </c>
      <c r="Q6" t="n">
        <v>446.56</v>
      </c>
      <c r="R6" t="n">
        <v>86.45999999999999</v>
      </c>
      <c r="S6" t="n">
        <v>40.63</v>
      </c>
      <c r="T6" t="n">
        <v>17689.64</v>
      </c>
      <c r="U6" t="n">
        <v>0.47</v>
      </c>
      <c r="V6" t="n">
        <v>0.74</v>
      </c>
      <c r="W6" t="n">
        <v>2.68</v>
      </c>
      <c r="X6" t="n">
        <v>1.09</v>
      </c>
      <c r="Y6" t="n">
        <v>0.5</v>
      </c>
      <c r="Z6" t="n">
        <v>10</v>
      </c>
      <c r="AA6" t="n">
        <v>418.9370629428474</v>
      </c>
      <c r="AB6" t="n">
        <v>573.2081717172136</v>
      </c>
      <c r="AC6" t="n">
        <v>518.5019883112438</v>
      </c>
      <c r="AD6" t="n">
        <v>418937.0629428474</v>
      </c>
      <c r="AE6" t="n">
        <v>573208.1717172137</v>
      </c>
      <c r="AF6" t="n">
        <v>3.823701325547054e-06</v>
      </c>
      <c r="AG6" t="n">
        <v>8.912037037037036</v>
      </c>
      <c r="AH6" t="n">
        <v>518501.9883112438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3.2878</v>
      </c>
      <c r="E7" t="n">
        <v>30.42</v>
      </c>
      <c r="F7" t="n">
        <v>27.69</v>
      </c>
      <c r="G7" t="n">
        <v>53.59</v>
      </c>
      <c r="H7" t="n">
        <v>0.93</v>
      </c>
      <c r="I7" t="n">
        <v>31</v>
      </c>
      <c r="J7" t="n">
        <v>113.79</v>
      </c>
      <c r="K7" t="n">
        <v>41.65</v>
      </c>
      <c r="L7" t="n">
        <v>6</v>
      </c>
      <c r="M7" t="n">
        <v>29</v>
      </c>
      <c r="N7" t="n">
        <v>16.14</v>
      </c>
      <c r="O7" t="n">
        <v>14268.39</v>
      </c>
      <c r="P7" t="n">
        <v>249.02</v>
      </c>
      <c r="Q7" t="n">
        <v>446.57</v>
      </c>
      <c r="R7" t="n">
        <v>79.66</v>
      </c>
      <c r="S7" t="n">
        <v>40.63</v>
      </c>
      <c r="T7" t="n">
        <v>14324</v>
      </c>
      <c r="U7" t="n">
        <v>0.51</v>
      </c>
      <c r="V7" t="n">
        <v>0.75</v>
      </c>
      <c r="W7" t="n">
        <v>2.65</v>
      </c>
      <c r="X7" t="n">
        <v>0.86</v>
      </c>
      <c r="Y7" t="n">
        <v>0.5</v>
      </c>
      <c r="Z7" t="n">
        <v>10</v>
      </c>
      <c r="AA7" t="n">
        <v>412.041609998425</v>
      </c>
      <c r="AB7" t="n">
        <v>563.7735087927408</v>
      </c>
      <c r="AC7" t="n">
        <v>509.9677563746499</v>
      </c>
      <c r="AD7" t="n">
        <v>412041.609998425</v>
      </c>
      <c r="AE7" t="n">
        <v>563773.5087927408</v>
      </c>
      <c r="AF7" t="n">
        <v>3.871509367496183e-06</v>
      </c>
      <c r="AG7" t="n">
        <v>8.802083333333334</v>
      </c>
      <c r="AH7" t="n">
        <v>509967.7563746499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3.3075</v>
      </c>
      <c r="E8" t="n">
        <v>30.23</v>
      </c>
      <c r="F8" t="n">
        <v>27.6</v>
      </c>
      <c r="G8" t="n">
        <v>61.33</v>
      </c>
      <c r="H8" t="n">
        <v>1.07</v>
      </c>
      <c r="I8" t="n">
        <v>27</v>
      </c>
      <c r="J8" t="n">
        <v>115.08</v>
      </c>
      <c r="K8" t="n">
        <v>41.65</v>
      </c>
      <c r="L8" t="n">
        <v>7</v>
      </c>
      <c r="M8" t="n">
        <v>25</v>
      </c>
      <c r="N8" t="n">
        <v>16.43</v>
      </c>
      <c r="O8" t="n">
        <v>14426.96</v>
      </c>
      <c r="P8" t="n">
        <v>245.14</v>
      </c>
      <c r="Q8" t="n">
        <v>446.56</v>
      </c>
      <c r="R8" t="n">
        <v>76.27</v>
      </c>
      <c r="S8" t="n">
        <v>40.63</v>
      </c>
      <c r="T8" t="n">
        <v>12650.76</v>
      </c>
      <c r="U8" t="n">
        <v>0.53</v>
      </c>
      <c r="V8" t="n">
        <v>0.75</v>
      </c>
      <c r="W8" t="n">
        <v>2.66</v>
      </c>
      <c r="X8" t="n">
        <v>0.77</v>
      </c>
      <c r="Y8" t="n">
        <v>0.5</v>
      </c>
      <c r="Z8" t="n">
        <v>10</v>
      </c>
      <c r="AA8" t="n">
        <v>407.4416013847657</v>
      </c>
      <c r="AB8" t="n">
        <v>557.4795740694748</v>
      </c>
      <c r="AC8" t="n">
        <v>504.2745059477797</v>
      </c>
      <c r="AD8" t="n">
        <v>407441.6013847657</v>
      </c>
      <c r="AE8" t="n">
        <v>557479.5740694748</v>
      </c>
      <c r="AF8" t="n">
        <v>3.894706865683323e-06</v>
      </c>
      <c r="AG8" t="n">
        <v>8.747106481481483</v>
      </c>
      <c r="AH8" t="n">
        <v>504274.5059477797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3.3323</v>
      </c>
      <c r="E9" t="n">
        <v>30.01</v>
      </c>
      <c r="F9" t="n">
        <v>27.46</v>
      </c>
      <c r="G9" t="n">
        <v>71.64</v>
      </c>
      <c r="H9" t="n">
        <v>1.21</v>
      </c>
      <c r="I9" t="n">
        <v>23</v>
      </c>
      <c r="J9" t="n">
        <v>116.37</v>
      </c>
      <c r="K9" t="n">
        <v>41.65</v>
      </c>
      <c r="L9" t="n">
        <v>8</v>
      </c>
      <c r="M9" t="n">
        <v>21</v>
      </c>
      <c r="N9" t="n">
        <v>16.72</v>
      </c>
      <c r="O9" t="n">
        <v>14585.96</v>
      </c>
      <c r="P9" t="n">
        <v>241.45</v>
      </c>
      <c r="Q9" t="n">
        <v>446.57</v>
      </c>
      <c r="R9" t="n">
        <v>71.94</v>
      </c>
      <c r="S9" t="n">
        <v>40.63</v>
      </c>
      <c r="T9" t="n">
        <v>10506.3</v>
      </c>
      <c r="U9" t="n">
        <v>0.5600000000000001</v>
      </c>
      <c r="V9" t="n">
        <v>0.76</v>
      </c>
      <c r="W9" t="n">
        <v>2.65</v>
      </c>
      <c r="X9" t="n">
        <v>0.63</v>
      </c>
      <c r="Y9" t="n">
        <v>0.5</v>
      </c>
      <c r="Z9" t="n">
        <v>10</v>
      </c>
      <c r="AA9" t="n">
        <v>402.5254775979534</v>
      </c>
      <c r="AB9" t="n">
        <v>550.7531166202835</v>
      </c>
      <c r="AC9" t="n">
        <v>498.190012156897</v>
      </c>
      <c r="AD9" t="n">
        <v>402525.4775979534</v>
      </c>
      <c r="AE9" t="n">
        <v>550753.1166202836</v>
      </c>
      <c r="AF9" t="n">
        <v>3.923909807563578e-06</v>
      </c>
      <c r="AG9" t="n">
        <v>8.683449074074074</v>
      </c>
      <c r="AH9" t="n">
        <v>498190.012156897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3.3491</v>
      </c>
      <c r="E10" t="n">
        <v>29.86</v>
      </c>
      <c r="F10" t="n">
        <v>27.38</v>
      </c>
      <c r="G10" t="n">
        <v>82.13</v>
      </c>
      <c r="H10" t="n">
        <v>1.35</v>
      </c>
      <c r="I10" t="n">
        <v>20</v>
      </c>
      <c r="J10" t="n">
        <v>117.66</v>
      </c>
      <c r="K10" t="n">
        <v>41.65</v>
      </c>
      <c r="L10" t="n">
        <v>9</v>
      </c>
      <c r="M10" t="n">
        <v>18</v>
      </c>
      <c r="N10" t="n">
        <v>17.01</v>
      </c>
      <c r="O10" t="n">
        <v>14745.39</v>
      </c>
      <c r="P10" t="n">
        <v>237.09</v>
      </c>
      <c r="Q10" t="n">
        <v>446.56</v>
      </c>
      <c r="R10" t="n">
        <v>69.20999999999999</v>
      </c>
      <c r="S10" t="n">
        <v>40.63</v>
      </c>
      <c r="T10" t="n">
        <v>9155.51</v>
      </c>
      <c r="U10" t="n">
        <v>0.59</v>
      </c>
      <c r="V10" t="n">
        <v>0.76</v>
      </c>
      <c r="W10" t="n">
        <v>2.64</v>
      </c>
      <c r="X10" t="n">
        <v>0.55</v>
      </c>
      <c r="Y10" t="n">
        <v>0.5</v>
      </c>
      <c r="Z10" t="n">
        <v>10</v>
      </c>
      <c r="AA10" t="n">
        <v>397.9315393151127</v>
      </c>
      <c r="AB10" t="n">
        <v>544.4674875914477</v>
      </c>
      <c r="AC10" t="n">
        <v>492.5042747406374</v>
      </c>
      <c r="AD10" t="n">
        <v>397931.5393151127</v>
      </c>
      <c r="AE10" t="n">
        <v>544467.4875914477</v>
      </c>
      <c r="AF10" t="n">
        <v>3.943692445611493e-06</v>
      </c>
      <c r="AG10" t="n">
        <v>8.640046296296296</v>
      </c>
      <c r="AH10" t="n">
        <v>492504.2747406374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3.3615</v>
      </c>
      <c r="E11" t="n">
        <v>29.75</v>
      </c>
      <c r="F11" t="n">
        <v>27.31</v>
      </c>
      <c r="G11" t="n">
        <v>91.04000000000001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16</v>
      </c>
      <c r="N11" t="n">
        <v>17.31</v>
      </c>
      <c r="O11" t="n">
        <v>14905.25</v>
      </c>
      <c r="P11" t="n">
        <v>234.94</v>
      </c>
      <c r="Q11" t="n">
        <v>446.56</v>
      </c>
      <c r="R11" t="n">
        <v>67.09</v>
      </c>
      <c r="S11" t="n">
        <v>40.63</v>
      </c>
      <c r="T11" t="n">
        <v>8106.02</v>
      </c>
      <c r="U11" t="n">
        <v>0.61</v>
      </c>
      <c r="V11" t="n">
        <v>0.76</v>
      </c>
      <c r="W11" t="n">
        <v>2.64</v>
      </c>
      <c r="X11" t="n">
        <v>0.48</v>
      </c>
      <c r="Y11" t="n">
        <v>0.5</v>
      </c>
      <c r="Z11" t="n">
        <v>10</v>
      </c>
      <c r="AA11" t="n">
        <v>395.3104586682026</v>
      </c>
      <c r="AB11" t="n">
        <v>540.8812094164282</v>
      </c>
      <c r="AC11" t="n">
        <v>489.2602659212687</v>
      </c>
      <c r="AD11" t="n">
        <v>395310.4586682026</v>
      </c>
      <c r="AE11" t="n">
        <v>540881.2094164282</v>
      </c>
      <c r="AF11" t="n">
        <v>3.958293916551621e-06</v>
      </c>
      <c r="AG11" t="n">
        <v>8.608217592592593</v>
      </c>
      <c r="AH11" t="n">
        <v>489260.2659212687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3.3714</v>
      </c>
      <c r="E12" t="n">
        <v>29.66</v>
      </c>
      <c r="F12" t="n">
        <v>27.27</v>
      </c>
      <c r="G12" t="n">
        <v>102.26</v>
      </c>
      <c r="H12" t="n">
        <v>1.61</v>
      </c>
      <c r="I12" t="n">
        <v>16</v>
      </c>
      <c r="J12" t="n">
        <v>120.26</v>
      </c>
      <c r="K12" t="n">
        <v>41.65</v>
      </c>
      <c r="L12" t="n">
        <v>11</v>
      </c>
      <c r="M12" t="n">
        <v>14</v>
      </c>
      <c r="N12" t="n">
        <v>17.61</v>
      </c>
      <c r="O12" t="n">
        <v>15065.56</v>
      </c>
      <c r="P12" t="n">
        <v>230.67</v>
      </c>
      <c r="Q12" t="n">
        <v>446.56</v>
      </c>
      <c r="R12" t="n">
        <v>65.53</v>
      </c>
      <c r="S12" t="n">
        <v>40.63</v>
      </c>
      <c r="T12" t="n">
        <v>7336.16</v>
      </c>
      <c r="U12" t="n">
        <v>0.62</v>
      </c>
      <c r="V12" t="n">
        <v>0.76</v>
      </c>
      <c r="W12" t="n">
        <v>2.64</v>
      </c>
      <c r="X12" t="n">
        <v>0.44</v>
      </c>
      <c r="Y12" t="n">
        <v>0.5</v>
      </c>
      <c r="Z12" t="n">
        <v>10</v>
      </c>
      <c r="AA12" t="n">
        <v>391.4407039644068</v>
      </c>
      <c r="AB12" t="n">
        <v>535.5864403091662</v>
      </c>
      <c r="AC12" t="n">
        <v>484.4708221463487</v>
      </c>
      <c r="AD12" t="n">
        <v>391440.7039644068</v>
      </c>
      <c r="AE12" t="n">
        <v>535586.4403091662</v>
      </c>
      <c r="AF12" t="n">
        <v>3.969951542544142e-06</v>
      </c>
      <c r="AG12" t="n">
        <v>8.582175925925926</v>
      </c>
      <c r="AH12" t="n">
        <v>484470.8221463487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3.3798</v>
      </c>
      <c r="E13" t="n">
        <v>29.59</v>
      </c>
      <c r="F13" t="n">
        <v>27.22</v>
      </c>
      <c r="G13" t="n">
        <v>108.87</v>
      </c>
      <c r="H13" t="n">
        <v>1.74</v>
      </c>
      <c r="I13" t="n">
        <v>15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227.38</v>
      </c>
      <c r="Q13" t="n">
        <v>446.56</v>
      </c>
      <c r="R13" t="n">
        <v>63.91</v>
      </c>
      <c r="S13" t="n">
        <v>40.63</v>
      </c>
      <c r="T13" t="n">
        <v>6531.46</v>
      </c>
      <c r="U13" t="n">
        <v>0.64</v>
      </c>
      <c r="V13" t="n">
        <v>0.76</v>
      </c>
      <c r="W13" t="n">
        <v>2.63</v>
      </c>
      <c r="X13" t="n">
        <v>0.39</v>
      </c>
      <c r="Y13" t="n">
        <v>0.5</v>
      </c>
      <c r="Z13" t="n">
        <v>10</v>
      </c>
      <c r="AA13" t="n">
        <v>377.5710155529641</v>
      </c>
      <c r="AB13" t="n">
        <v>516.6093207371624</v>
      </c>
      <c r="AC13" t="n">
        <v>467.3048522317424</v>
      </c>
      <c r="AD13" t="n">
        <v>377571.0155529641</v>
      </c>
      <c r="AE13" t="n">
        <v>516609.3207371624</v>
      </c>
      <c r="AF13" t="n">
        <v>3.979842861568101e-06</v>
      </c>
      <c r="AG13" t="n">
        <v>8.561921296296296</v>
      </c>
      <c r="AH13" t="n">
        <v>467304.8522317423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3.385</v>
      </c>
      <c r="E14" t="n">
        <v>29.54</v>
      </c>
      <c r="F14" t="n">
        <v>27.2</v>
      </c>
      <c r="G14" t="n">
        <v>116.55</v>
      </c>
      <c r="H14" t="n">
        <v>1.87</v>
      </c>
      <c r="I14" t="n">
        <v>14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224.04</v>
      </c>
      <c r="Q14" t="n">
        <v>446.58</v>
      </c>
      <c r="R14" t="n">
        <v>63.17</v>
      </c>
      <c r="S14" t="n">
        <v>40.63</v>
      </c>
      <c r="T14" t="n">
        <v>6165.1</v>
      </c>
      <c r="U14" t="n">
        <v>0.64</v>
      </c>
      <c r="V14" t="n">
        <v>0.76</v>
      </c>
      <c r="W14" t="n">
        <v>2.63</v>
      </c>
      <c r="X14" t="n">
        <v>0.37</v>
      </c>
      <c r="Y14" t="n">
        <v>0.5</v>
      </c>
      <c r="Z14" t="n">
        <v>10</v>
      </c>
      <c r="AA14" t="n">
        <v>374.7758817765833</v>
      </c>
      <c r="AB14" t="n">
        <v>512.784895391719</v>
      </c>
      <c r="AC14" t="n">
        <v>463.8454246736534</v>
      </c>
      <c r="AD14" t="n">
        <v>374775.8817765833</v>
      </c>
      <c r="AE14" t="n">
        <v>512784.895391719</v>
      </c>
      <c r="AF14" t="n">
        <v>3.985966059059121e-06</v>
      </c>
      <c r="AG14" t="n">
        <v>8.547453703703704</v>
      </c>
      <c r="AH14" t="n">
        <v>463845.4246736534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3.3897</v>
      </c>
      <c r="E15" t="n">
        <v>29.5</v>
      </c>
      <c r="F15" t="n">
        <v>27.18</v>
      </c>
      <c r="G15" t="n">
        <v>125.43</v>
      </c>
      <c r="H15" t="n">
        <v>1.99</v>
      </c>
      <c r="I15" t="n">
        <v>13</v>
      </c>
      <c r="J15" t="n">
        <v>124.18</v>
      </c>
      <c r="K15" t="n">
        <v>41.65</v>
      </c>
      <c r="L15" t="n">
        <v>14</v>
      </c>
      <c r="M15" t="n">
        <v>11</v>
      </c>
      <c r="N15" t="n">
        <v>18.53</v>
      </c>
      <c r="O15" t="n">
        <v>15549.15</v>
      </c>
      <c r="P15" t="n">
        <v>222.63</v>
      </c>
      <c r="Q15" t="n">
        <v>446.56</v>
      </c>
      <c r="R15" t="n">
        <v>62.7</v>
      </c>
      <c r="S15" t="n">
        <v>40.63</v>
      </c>
      <c r="T15" t="n">
        <v>5933.88</v>
      </c>
      <c r="U15" t="n">
        <v>0.65</v>
      </c>
      <c r="V15" t="n">
        <v>0.76</v>
      </c>
      <c r="W15" t="n">
        <v>2.63</v>
      </c>
      <c r="X15" t="n">
        <v>0.35</v>
      </c>
      <c r="Y15" t="n">
        <v>0.5</v>
      </c>
      <c r="Z15" t="n">
        <v>10</v>
      </c>
      <c r="AA15" t="n">
        <v>373.3999229151423</v>
      </c>
      <c r="AB15" t="n">
        <v>510.9022477744746</v>
      </c>
      <c r="AC15" t="n">
        <v>462.1424543026863</v>
      </c>
      <c r="AD15" t="n">
        <v>373399.9229151423</v>
      </c>
      <c r="AE15" t="n">
        <v>510902.2477744746</v>
      </c>
      <c r="AF15" t="n">
        <v>3.991500487560622e-06</v>
      </c>
      <c r="AG15" t="n">
        <v>8.53587962962963</v>
      </c>
      <c r="AH15" t="n">
        <v>462142.4543026863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3.3958</v>
      </c>
      <c r="E16" t="n">
        <v>29.45</v>
      </c>
      <c r="F16" t="n">
        <v>27.15</v>
      </c>
      <c r="G16" t="n">
        <v>135.73</v>
      </c>
      <c r="H16" t="n">
        <v>2.11</v>
      </c>
      <c r="I16" t="n">
        <v>12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217.61</v>
      </c>
      <c r="Q16" t="n">
        <v>446.56</v>
      </c>
      <c r="R16" t="n">
        <v>61.59</v>
      </c>
      <c r="S16" t="n">
        <v>40.63</v>
      </c>
      <c r="T16" t="n">
        <v>5387.09</v>
      </c>
      <c r="U16" t="n">
        <v>0.66</v>
      </c>
      <c r="V16" t="n">
        <v>0.77</v>
      </c>
      <c r="W16" t="n">
        <v>2.63</v>
      </c>
      <c r="X16" t="n">
        <v>0.32</v>
      </c>
      <c r="Y16" t="n">
        <v>0.5</v>
      </c>
      <c r="Z16" t="n">
        <v>10</v>
      </c>
      <c r="AA16" t="n">
        <v>369.3373826121753</v>
      </c>
      <c r="AB16" t="n">
        <v>505.3437009053262</v>
      </c>
      <c r="AC16" t="n">
        <v>457.1144073452598</v>
      </c>
      <c r="AD16" t="n">
        <v>369337.3826121753</v>
      </c>
      <c r="AE16" t="n">
        <v>505343.7009053262</v>
      </c>
      <c r="AF16" t="n">
        <v>3.998683469232781e-06</v>
      </c>
      <c r="AG16" t="n">
        <v>8.521412037037036</v>
      </c>
      <c r="AH16" t="n">
        <v>457114.4073452599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3.4019</v>
      </c>
      <c r="E17" t="n">
        <v>29.4</v>
      </c>
      <c r="F17" t="n">
        <v>27.11</v>
      </c>
      <c r="G17" t="n">
        <v>147.9</v>
      </c>
      <c r="H17" t="n">
        <v>2.23</v>
      </c>
      <c r="I17" t="n">
        <v>11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214.54</v>
      </c>
      <c r="Q17" t="n">
        <v>446.56</v>
      </c>
      <c r="R17" t="n">
        <v>60.4</v>
      </c>
      <c r="S17" t="n">
        <v>40.63</v>
      </c>
      <c r="T17" t="n">
        <v>4795.75</v>
      </c>
      <c r="U17" t="n">
        <v>0.67</v>
      </c>
      <c r="V17" t="n">
        <v>0.77</v>
      </c>
      <c r="W17" t="n">
        <v>2.63</v>
      </c>
      <c r="X17" t="n">
        <v>0.29</v>
      </c>
      <c r="Y17" t="n">
        <v>0.5</v>
      </c>
      <c r="Z17" t="n">
        <v>10</v>
      </c>
      <c r="AA17" t="n">
        <v>366.6502875719029</v>
      </c>
      <c r="AB17" t="n">
        <v>501.6670989249588</v>
      </c>
      <c r="AC17" t="n">
        <v>453.7886950977555</v>
      </c>
      <c r="AD17" t="n">
        <v>366650.2875719029</v>
      </c>
      <c r="AE17" t="n">
        <v>501667.0989249588</v>
      </c>
      <c r="AF17" t="n">
        <v>4.00586645090494e-06</v>
      </c>
      <c r="AG17" t="n">
        <v>8.506944444444445</v>
      </c>
      <c r="AH17" t="n">
        <v>453788.6950977555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3.4013</v>
      </c>
      <c r="E18" t="n">
        <v>29.4</v>
      </c>
      <c r="F18" t="n">
        <v>27.12</v>
      </c>
      <c r="G18" t="n">
        <v>147.93</v>
      </c>
      <c r="H18" t="n">
        <v>2.34</v>
      </c>
      <c r="I18" t="n">
        <v>11</v>
      </c>
      <c r="J18" t="n">
        <v>128.13</v>
      </c>
      <c r="K18" t="n">
        <v>41.65</v>
      </c>
      <c r="L18" t="n">
        <v>17</v>
      </c>
      <c r="M18" t="n">
        <v>4</v>
      </c>
      <c r="N18" t="n">
        <v>19.48</v>
      </c>
      <c r="O18" t="n">
        <v>16036.82</v>
      </c>
      <c r="P18" t="n">
        <v>214.55</v>
      </c>
      <c r="Q18" t="n">
        <v>446.56</v>
      </c>
      <c r="R18" t="n">
        <v>60.57</v>
      </c>
      <c r="S18" t="n">
        <v>40.63</v>
      </c>
      <c r="T18" t="n">
        <v>4880.56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366.7220272244033</v>
      </c>
      <c r="AB18" t="n">
        <v>501.76525628244</v>
      </c>
      <c r="AC18" t="n">
        <v>453.8774844548034</v>
      </c>
      <c r="AD18" t="n">
        <v>366722.0272244033</v>
      </c>
      <c r="AE18" t="n">
        <v>501765.25628244</v>
      </c>
      <c r="AF18" t="n">
        <v>4.005159928117515e-06</v>
      </c>
      <c r="AG18" t="n">
        <v>8.506944444444445</v>
      </c>
      <c r="AH18" t="n">
        <v>453877.4844548034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3.4022</v>
      </c>
      <c r="E19" t="n">
        <v>29.39</v>
      </c>
      <c r="F19" t="n">
        <v>27.11</v>
      </c>
      <c r="G19" t="n">
        <v>147.88</v>
      </c>
      <c r="H19" t="n">
        <v>2.46</v>
      </c>
      <c r="I19" t="n">
        <v>11</v>
      </c>
      <c r="J19" t="n">
        <v>129.46</v>
      </c>
      <c r="K19" t="n">
        <v>41.65</v>
      </c>
      <c r="L19" t="n">
        <v>18</v>
      </c>
      <c r="M19" t="n">
        <v>1</v>
      </c>
      <c r="N19" t="n">
        <v>19.81</v>
      </c>
      <c r="O19" t="n">
        <v>16200.3</v>
      </c>
      <c r="P19" t="n">
        <v>215.26</v>
      </c>
      <c r="Q19" t="n">
        <v>446.56</v>
      </c>
      <c r="R19" t="n">
        <v>60.11</v>
      </c>
      <c r="S19" t="n">
        <v>40.63</v>
      </c>
      <c r="T19" t="n">
        <v>4649.26</v>
      </c>
      <c r="U19" t="n">
        <v>0.68</v>
      </c>
      <c r="V19" t="n">
        <v>0.77</v>
      </c>
      <c r="W19" t="n">
        <v>2.64</v>
      </c>
      <c r="X19" t="n">
        <v>0.28</v>
      </c>
      <c r="Y19" t="n">
        <v>0.5</v>
      </c>
      <c r="Z19" t="n">
        <v>10</v>
      </c>
      <c r="AA19" t="n">
        <v>367.1425913355297</v>
      </c>
      <c r="AB19" t="n">
        <v>502.3406906532622</v>
      </c>
      <c r="AC19" t="n">
        <v>454.3980001769016</v>
      </c>
      <c r="AD19" t="n">
        <v>367142.5913355297</v>
      </c>
      <c r="AE19" t="n">
        <v>502340.6906532623</v>
      </c>
      <c r="AF19" t="n">
        <v>4.006219712298654e-06</v>
      </c>
      <c r="AG19" t="n">
        <v>8.504050925925926</v>
      </c>
      <c r="AH19" t="n">
        <v>454398.0001769016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3.4084</v>
      </c>
      <c r="E20" t="n">
        <v>29.34</v>
      </c>
      <c r="F20" t="n">
        <v>27.08</v>
      </c>
      <c r="G20" t="n">
        <v>162.49</v>
      </c>
      <c r="H20" t="n">
        <v>2.57</v>
      </c>
      <c r="I20" t="n">
        <v>10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215.92</v>
      </c>
      <c r="Q20" t="n">
        <v>446.56</v>
      </c>
      <c r="R20" t="n">
        <v>59.12</v>
      </c>
      <c r="S20" t="n">
        <v>40.63</v>
      </c>
      <c r="T20" t="n">
        <v>4159.31</v>
      </c>
      <c r="U20" t="n">
        <v>0.6899999999999999</v>
      </c>
      <c r="V20" t="n">
        <v>0.77</v>
      </c>
      <c r="W20" t="n">
        <v>2.64</v>
      </c>
      <c r="X20" t="n">
        <v>0.25</v>
      </c>
      <c r="Y20" t="n">
        <v>0.5</v>
      </c>
      <c r="Z20" t="n">
        <v>10</v>
      </c>
      <c r="AA20" t="n">
        <v>366.9597640423508</v>
      </c>
      <c r="AB20" t="n">
        <v>502.090538284964</v>
      </c>
      <c r="AC20" t="n">
        <v>454.1717219995427</v>
      </c>
      <c r="AD20" t="n">
        <v>366959.7640423508</v>
      </c>
      <c r="AE20" t="n">
        <v>502090.538284964</v>
      </c>
      <c r="AF20" t="n">
        <v>4.013520447768718e-06</v>
      </c>
      <c r="AG20" t="n">
        <v>8.489583333333334</v>
      </c>
      <c r="AH20" t="n">
        <v>454171.7219995427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3.4079</v>
      </c>
      <c r="E21" t="n">
        <v>29.34</v>
      </c>
      <c r="F21" t="n">
        <v>27.09</v>
      </c>
      <c r="G21" t="n">
        <v>162.51</v>
      </c>
      <c r="H21" t="n">
        <v>2.67</v>
      </c>
      <c r="I21" t="n">
        <v>10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218.13</v>
      </c>
      <c r="Q21" t="n">
        <v>446.56</v>
      </c>
      <c r="R21" t="n">
        <v>59.29</v>
      </c>
      <c r="S21" t="n">
        <v>40.63</v>
      </c>
      <c r="T21" t="n">
        <v>4245.93</v>
      </c>
      <c r="U21" t="n">
        <v>0.6899999999999999</v>
      </c>
      <c r="V21" t="n">
        <v>0.77</v>
      </c>
      <c r="W21" t="n">
        <v>2.63</v>
      </c>
      <c r="X21" t="n">
        <v>0.26</v>
      </c>
      <c r="Y21" t="n">
        <v>0.5</v>
      </c>
      <c r="Z21" t="n">
        <v>10</v>
      </c>
      <c r="AA21" t="n">
        <v>368.5863094152999</v>
      </c>
      <c r="AB21" t="n">
        <v>504.3160494223503</v>
      </c>
      <c r="AC21" t="n">
        <v>456.1848334775013</v>
      </c>
      <c r="AD21" t="n">
        <v>368586.3094152999</v>
      </c>
      <c r="AE21" t="n">
        <v>504316.0494223502</v>
      </c>
      <c r="AF21" t="n">
        <v>4.012931678779197e-06</v>
      </c>
      <c r="AG21" t="n">
        <v>8.489583333333334</v>
      </c>
      <c r="AH21" t="n">
        <v>456184.8334775013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31.01</v>
      </c>
      <c r="G2" t="n">
        <v>12.92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142</v>
      </c>
      <c r="N2" t="n">
        <v>6.84</v>
      </c>
      <c r="O2" t="n">
        <v>7851.41</v>
      </c>
      <c r="P2" t="n">
        <v>198.15</v>
      </c>
      <c r="Q2" t="n">
        <v>446.61</v>
      </c>
      <c r="R2" t="n">
        <v>187.03</v>
      </c>
      <c r="S2" t="n">
        <v>40.63</v>
      </c>
      <c r="T2" t="n">
        <v>67446.32000000001</v>
      </c>
      <c r="U2" t="n">
        <v>0.22</v>
      </c>
      <c r="V2" t="n">
        <v>0.67</v>
      </c>
      <c r="W2" t="n">
        <v>2.86</v>
      </c>
      <c r="X2" t="n">
        <v>4.18</v>
      </c>
      <c r="Y2" t="n">
        <v>0.5</v>
      </c>
      <c r="Z2" t="n">
        <v>10</v>
      </c>
      <c r="AA2" t="n">
        <v>400.6996226074458</v>
      </c>
      <c r="AB2" t="n">
        <v>548.2549012712341</v>
      </c>
      <c r="AC2" t="n">
        <v>495.9302229744934</v>
      </c>
      <c r="AD2" t="n">
        <v>400699.6226074458</v>
      </c>
      <c r="AE2" t="n">
        <v>548254.901271234</v>
      </c>
      <c r="AF2" t="n">
        <v>4.028265730854299e-06</v>
      </c>
      <c r="AG2" t="n">
        <v>10.07233796296296</v>
      </c>
      <c r="AH2" t="n">
        <v>495930.2229744934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3.1842</v>
      </c>
      <c r="E3" t="n">
        <v>31.41</v>
      </c>
      <c r="F3" t="n">
        <v>28.71</v>
      </c>
      <c r="G3" t="n">
        <v>26.5</v>
      </c>
      <c r="H3" t="n">
        <v>0.55</v>
      </c>
      <c r="I3" t="n">
        <v>65</v>
      </c>
      <c r="J3" t="n">
        <v>62.92</v>
      </c>
      <c r="K3" t="n">
        <v>28.92</v>
      </c>
      <c r="L3" t="n">
        <v>2</v>
      </c>
      <c r="M3" t="n">
        <v>63</v>
      </c>
      <c r="N3" t="n">
        <v>7</v>
      </c>
      <c r="O3" t="n">
        <v>7994.37</v>
      </c>
      <c r="P3" t="n">
        <v>178.11</v>
      </c>
      <c r="Q3" t="n">
        <v>446.57</v>
      </c>
      <c r="R3" t="n">
        <v>112.18</v>
      </c>
      <c r="S3" t="n">
        <v>40.63</v>
      </c>
      <c r="T3" t="n">
        <v>30415.32</v>
      </c>
      <c r="U3" t="n">
        <v>0.36</v>
      </c>
      <c r="V3" t="n">
        <v>0.72</v>
      </c>
      <c r="W3" t="n">
        <v>2.72</v>
      </c>
      <c r="X3" t="n">
        <v>1.88</v>
      </c>
      <c r="Y3" t="n">
        <v>0.5</v>
      </c>
      <c r="Z3" t="n">
        <v>10</v>
      </c>
      <c r="AA3" t="n">
        <v>337.4265184556575</v>
      </c>
      <c r="AB3" t="n">
        <v>461.68184875841</v>
      </c>
      <c r="AC3" t="n">
        <v>417.619581087451</v>
      </c>
      <c r="AD3" t="n">
        <v>337426.5184556575</v>
      </c>
      <c r="AE3" t="n">
        <v>461681.84875841</v>
      </c>
      <c r="AF3" t="n">
        <v>4.464447370500943e-06</v>
      </c>
      <c r="AG3" t="n">
        <v>9.088541666666666</v>
      </c>
      <c r="AH3" t="n">
        <v>417619.581087451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3.2912</v>
      </c>
      <c r="E4" t="n">
        <v>30.38</v>
      </c>
      <c r="F4" t="n">
        <v>28</v>
      </c>
      <c r="G4" t="n">
        <v>40.01</v>
      </c>
      <c r="H4" t="n">
        <v>0.8100000000000001</v>
      </c>
      <c r="I4" t="n">
        <v>42</v>
      </c>
      <c r="J4" t="n">
        <v>64.08</v>
      </c>
      <c r="K4" t="n">
        <v>28.92</v>
      </c>
      <c r="L4" t="n">
        <v>3</v>
      </c>
      <c r="M4" t="n">
        <v>40</v>
      </c>
      <c r="N4" t="n">
        <v>7.16</v>
      </c>
      <c r="O4" t="n">
        <v>8137.65</v>
      </c>
      <c r="P4" t="n">
        <v>168.1</v>
      </c>
      <c r="Q4" t="n">
        <v>446.57</v>
      </c>
      <c r="R4" t="n">
        <v>89.36</v>
      </c>
      <c r="S4" t="n">
        <v>40.63</v>
      </c>
      <c r="T4" t="n">
        <v>19118.04</v>
      </c>
      <c r="U4" t="n">
        <v>0.45</v>
      </c>
      <c r="V4" t="n">
        <v>0.74</v>
      </c>
      <c r="W4" t="n">
        <v>2.68</v>
      </c>
      <c r="X4" t="n">
        <v>1.18</v>
      </c>
      <c r="Y4" t="n">
        <v>0.5</v>
      </c>
      <c r="Z4" t="n">
        <v>10</v>
      </c>
      <c r="AA4" t="n">
        <v>322.1618247917954</v>
      </c>
      <c r="AB4" t="n">
        <v>440.7960214567578</v>
      </c>
      <c r="AC4" t="n">
        <v>398.7270678300258</v>
      </c>
      <c r="AD4" t="n">
        <v>322161.8247917953</v>
      </c>
      <c r="AE4" t="n">
        <v>440796.0214567578</v>
      </c>
      <c r="AF4" t="n">
        <v>4.61446805658963e-06</v>
      </c>
      <c r="AG4" t="n">
        <v>8.79050925925926</v>
      </c>
      <c r="AH4" t="n">
        <v>398727.0678300257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3.3466</v>
      </c>
      <c r="E5" t="n">
        <v>29.88</v>
      </c>
      <c r="F5" t="n">
        <v>27.67</v>
      </c>
      <c r="G5" t="n">
        <v>55.34</v>
      </c>
      <c r="H5" t="n">
        <v>1.07</v>
      </c>
      <c r="I5" t="n">
        <v>30</v>
      </c>
      <c r="J5" t="n">
        <v>65.25</v>
      </c>
      <c r="K5" t="n">
        <v>28.92</v>
      </c>
      <c r="L5" t="n">
        <v>4</v>
      </c>
      <c r="M5" t="n">
        <v>28</v>
      </c>
      <c r="N5" t="n">
        <v>7.33</v>
      </c>
      <c r="O5" t="n">
        <v>8281.25</v>
      </c>
      <c r="P5" t="n">
        <v>160.77</v>
      </c>
      <c r="Q5" t="n">
        <v>446.58</v>
      </c>
      <c r="R5" t="n">
        <v>78.84999999999999</v>
      </c>
      <c r="S5" t="n">
        <v>40.63</v>
      </c>
      <c r="T5" t="n">
        <v>13925.76</v>
      </c>
      <c r="U5" t="n">
        <v>0.52</v>
      </c>
      <c r="V5" t="n">
        <v>0.75</v>
      </c>
      <c r="W5" t="n">
        <v>2.65</v>
      </c>
      <c r="X5" t="n">
        <v>0.84</v>
      </c>
      <c r="Y5" t="n">
        <v>0.5</v>
      </c>
      <c r="Z5" t="n">
        <v>10</v>
      </c>
      <c r="AA5" t="n">
        <v>313.2478813287831</v>
      </c>
      <c r="AB5" t="n">
        <v>428.5995707552334</v>
      </c>
      <c r="AC5" t="n">
        <v>387.6946292656287</v>
      </c>
      <c r="AD5" t="n">
        <v>313247.8813287831</v>
      </c>
      <c r="AE5" t="n">
        <v>428599.5707552334</v>
      </c>
      <c r="AF5" t="n">
        <v>4.692142318358914e-06</v>
      </c>
      <c r="AG5" t="n">
        <v>8.645833333333334</v>
      </c>
      <c r="AH5" t="n">
        <v>387694.6292656288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3.3819</v>
      </c>
      <c r="E6" t="n">
        <v>29.57</v>
      </c>
      <c r="F6" t="n">
        <v>27.45</v>
      </c>
      <c r="G6" t="n">
        <v>71.62</v>
      </c>
      <c r="H6" t="n">
        <v>1.31</v>
      </c>
      <c r="I6" t="n">
        <v>23</v>
      </c>
      <c r="J6" t="n">
        <v>66.42</v>
      </c>
      <c r="K6" t="n">
        <v>28.92</v>
      </c>
      <c r="L6" t="n">
        <v>5</v>
      </c>
      <c r="M6" t="n">
        <v>20</v>
      </c>
      <c r="N6" t="n">
        <v>7.49</v>
      </c>
      <c r="O6" t="n">
        <v>8425.16</v>
      </c>
      <c r="P6" t="n">
        <v>153</v>
      </c>
      <c r="Q6" t="n">
        <v>446.62</v>
      </c>
      <c r="R6" t="n">
        <v>71.66</v>
      </c>
      <c r="S6" t="n">
        <v>40.63</v>
      </c>
      <c r="T6" t="n">
        <v>10364.91</v>
      </c>
      <c r="U6" t="n">
        <v>0.57</v>
      </c>
      <c r="V6" t="n">
        <v>0.76</v>
      </c>
      <c r="W6" t="n">
        <v>2.65</v>
      </c>
      <c r="X6" t="n">
        <v>0.62</v>
      </c>
      <c r="Y6" t="n">
        <v>0.5</v>
      </c>
      <c r="Z6" t="n">
        <v>10</v>
      </c>
      <c r="AA6" t="n">
        <v>295.609059310898</v>
      </c>
      <c r="AB6" t="n">
        <v>404.4653563004561</v>
      </c>
      <c r="AC6" t="n">
        <v>365.8637503658327</v>
      </c>
      <c r="AD6" t="n">
        <v>295609.059310898</v>
      </c>
      <c r="AE6" t="n">
        <v>404465.3563004561</v>
      </c>
      <c r="AF6" t="n">
        <v>4.741635124143313e-06</v>
      </c>
      <c r="AG6" t="n">
        <v>8.55613425925926</v>
      </c>
      <c r="AH6" t="n">
        <v>365863.7503658327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3.3945</v>
      </c>
      <c r="E7" t="n">
        <v>29.46</v>
      </c>
      <c r="F7" t="n">
        <v>27.39</v>
      </c>
      <c r="G7" t="n">
        <v>82.16</v>
      </c>
      <c r="H7" t="n">
        <v>1.55</v>
      </c>
      <c r="I7" t="n">
        <v>20</v>
      </c>
      <c r="J7" t="n">
        <v>67.59</v>
      </c>
      <c r="K7" t="n">
        <v>28.92</v>
      </c>
      <c r="L7" t="n">
        <v>6</v>
      </c>
      <c r="M7" t="n">
        <v>7</v>
      </c>
      <c r="N7" t="n">
        <v>7.66</v>
      </c>
      <c r="O7" t="n">
        <v>8569.4</v>
      </c>
      <c r="P7" t="n">
        <v>148.63</v>
      </c>
      <c r="Q7" t="n">
        <v>446.56</v>
      </c>
      <c r="R7" t="n">
        <v>69.12</v>
      </c>
      <c r="S7" t="n">
        <v>40.63</v>
      </c>
      <c r="T7" t="n">
        <v>9108.35</v>
      </c>
      <c r="U7" t="n">
        <v>0.59</v>
      </c>
      <c r="V7" t="n">
        <v>0.76</v>
      </c>
      <c r="W7" t="n">
        <v>2.65</v>
      </c>
      <c r="X7" t="n">
        <v>0.5600000000000001</v>
      </c>
      <c r="Y7" t="n">
        <v>0.5</v>
      </c>
      <c r="Z7" t="n">
        <v>10</v>
      </c>
      <c r="AA7" t="n">
        <v>291.7754557873791</v>
      </c>
      <c r="AB7" t="n">
        <v>399.2200508329265</v>
      </c>
      <c r="AC7" t="n">
        <v>361.1190494902916</v>
      </c>
      <c r="AD7" t="n">
        <v>291775.4557873791</v>
      </c>
      <c r="AE7" t="n">
        <v>399220.0508329265</v>
      </c>
      <c r="AF7" t="n">
        <v>4.759301111477121e-06</v>
      </c>
      <c r="AG7" t="n">
        <v>8.524305555555555</v>
      </c>
      <c r="AH7" t="n">
        <v>361119.0494902916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3.3994</v>
      </c>
      <c r="E8" t="n">
        <v>29.42</v>
      </c>
      <c r="F8" t="n">
        <v>27.36</v>
      </c>
      <c r="G8" t="n">
        <v>86.39</v>
      </c>
      <c r="H8" t="n">
        <v>1.78</v>
      </c>
      <c r="I8" t="n">
        <v>19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149.54</v>
      </c>
      <c r="Q8" t="n">
        <v>446.6</v>
      </c>
      <c r="R8" t="n">
        <v>67.97</v>
      </c>
      <c r="S8" t="n">
        <v>40.63</v>
      </c>
      <c r="T8" t="n">
        <v>8542.07</v>
      </c>
      <c r="U8" t="n">
        <v>0.6</v>
      </c>
      <c r="V8" t="n">
        <v>0.76</v>
      </c>
      <c r="W8" t="n">
        <v>2.66</v>
      </c>
      <c r="X8" t="n">
        <v>0.53</v>
      </c>
      <c r="Y8" t="n">
        <v>0.5</v>
      </c>
      <c r="Z8" t="n">
        <v>10</v>
      </c>
      <c r="AA8" t="n">
        <v>292.1360148243062</v>
      </c>
      <c r="AB8" t="n">
        <v>399.7133836139921</v>
      </c>
      <c r="AC8" t="n">
        <v>361.5652992831293</v>
      </c>
      <c r="AD8" t="n">
        <v>292136.0148243062</v>
      </c>
      <c r="AE8" t="n">
        <v>399713.3836139921</v>
      </c>
      <c r="AF8" t="n">
        <v>4.766171217662491e-06</v>
      </c>
      <c r="AG8" t="n">
        <v>8.512731481481483</v>
      </c>
      <c r="AH8" t="n">
        <v>361565.2992831293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3.3988</v>
      </c>
      <c r="E9" t="n">
        <v>29.42</v>
      </c>
      <c r="F9" t="n">
        <v>27.36</v>
      </c>
      <c r="G9" t="n">
        <v>86.41</v>
      </c>
      <c r="H9" t="n">
        <v>2</v>
      </c>
      <c r="I9" t="n">
        <v>19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151.85</v>
      </c>
      <c r="Q9" t="n">
        <v>446.56</v>
      </c>
      <c r="R9" t="n">
        <v>68.02</v>
      </c>
      <c r="S9" t="n">
        <v>40.63</v>
      </c>
      <c r="T9" t="n">
        <v>8565.780000000001</v>
      </c>
      <c r="U9" t="n">
        <v>0.6</v>
      </c>
      <c r="V9" t="n">
        <v>0.76</v>
      </c>
      <c r="W9" t="n">
        <v>2.66</v>
      </c>
      <c r="X9" t="n">
        <v>0.54</v>
      </c>
      <c r="Y9" t="n">
        <v>0.5</v>
      </c>
      <c r="Z9" t="n">
        <v>10</v>
      </c>
      <c r="AA9" t="n">
        <v>293.8079602322451</v>
      </c>
      <c r="AB9" t="n">
        <v>402.0010130821599</v>
      </c>
      <c r="AC9" t="n">
        <v>363.6346006055633</v>
      </c>
      <c r="AD9" t="n">
        <v>293807.9602322452</v>
      </c>
      <c r="AE9" t="n">
        <v>402001.0130821599</v>
      </c>
      <c r="AF9" t="n">
        <v>4.765329980170405e-06</v>
      </c>
      <c r="AG9" t="n">
        <v>8.512731481481483</v>
      </c>
      <c r="AH9" t="n">
        <v>363634.6006055633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1.9669</v>
      </c>
      <c r="E2" t="n">
        <v>50.84</v>
      </c>
      <c r="F2" t="n">
        <v>36.95</v>
      </c>
      <c r="G2" t="n">
        <v>6.52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469.22</v>
      </c>
      <c r="Q2" t="n">
        <v>446.66</v>
      </c>
      <c r="R2" t="n">
        <v>381.48</v>
      </c>
      <c r="S2" t="n">
        <v>40.63</v>
      </c>
      <c r="T2" t="n">
        <v>163690.86</v>
      </c>
      <c r="U2" t="n">
        <v>0.11</v>
      </c>
      <c r="V2" t="n">
        <v>0.5600000000000001</v>
      </c>
      <c r="W2" t="n">
        <v>3.17</v>
      </c>
      <c r="X2" t="n">
        <v>10.11</v>
      </c>
      <c r="Y2" t="n">
        <v>0.5</v>
      </c>
      <c r="Z2" t="n">
        <v>10</v>
      </c>
      <c r="AA2" t="n">
        <v>1054.798109103908</v>
      </c>
      <c r="AB2" t="n">
        <v>1443.221307284308</v>
      </c>
      <c r="AC2" t="n">
        <v>1305.48229129092</v>
      </c>
      <c r="AD2" t="n">
        <v>1054798.109103909</v>
      </c>
      <c r="AE2" t="n">
        <v>1443221.307284308</v>
      </c>
      <c r="AF2" t="n">
        <v>2.00233492550199e-06</v>
      </c>
      <c r="AG2" t="n">
        <v>14.71064814814815</v>
      </c>
      <c r="AH2" t="n">
        <v>1305482.29129092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2.6233</v>
      </c>
      <c r="E3" t="n">
        <v>38.12</v>
      </c>
      <c r="F3" t="n">
        <v>30.93</v>
      </c>
      <c r="G3" t="n">
        <v>13.07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391.26</v>
      </c>
      <c r="Q3" t="n">
        <v>446.59</v>
      </c>
      <c r="R3" t="n">
        <v>184.83</v>
      </c>
      <c r="S3" t="n">
        <v>40.63</v>
      </c>
      <c r="T3" t="n">
        <v>66357</v>
      </c>
      <c r="U3" t="n">
        <v>0.22</v>
      </c>
      <c r="V3" t="n">
        <v>0.67</v>
      </c>
      <c r="W3" t="n">
        <v>2.85</v>
      </c>
      <c r="X3" t="n">
        <v>4.11</v>
      </c>
      <c r="Y3" t="n">
        <v>0.5</v>
      </c>
      <c r="Z3" t="n">
        <v>10</v>
      </c>
      <c r="AA3" t="n">
        <v>691.9008842342739</v>
      </c>
      <c r="AB3" t="n">
        <v>946.6893143220346</v>
      </c>
      <c r="AC3" t="n">
        <v>856.3386148499367</v>
      </c>
      <c r="AD3" t="n">
        <v>691900.8842342739</v>
      </c>
      <c r="AE3" t="n">
        <v>946689.3143220346</v>
      </c>
      <c r="AF3" t="n">
        <v>2.670560379312303e-06</v>
      </c>
      <c r="AG3" t="n">
        <v>11.03009259259259</v>
      </c>
      <c r="AH3" t="n">
        <v>856338.6148499367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2.8723</v>
      </c>
      <c r="E4" t="n">
        <v>34.82</v>
      </c>
      <c r="F4" t="n">
        <v>29.39</v>
      </c>
      <c r="G4" t="n">
        <v>19.6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370.45</v>
      </c>
      <c r="Q4" t="n">
        <v>446.57</v>
      </c>
      <c r="R4" t="n">
        <v>135.04</v>
      </c>
      <c r="S4" t="n">
        <v>40.63</v>
      </c>
      <c r="T4" t="n">
        <v>41720.81</v>
      </c>
      <c r="U4" t="n">
        <v>0.3</v>
      </c>
      <c r="V4" t="n">
        <v>0.71</v>
      </c>
      <c r="W4" t="n">
        <v>2.75</v>
      </c>
      <c r="X4" t="n">
        <v>2.56</v>
      </c>
      <c r="Y4" t="n">
        <v>0.5</v>
      </c>
      <c r="Z4" t="n">
        <v>10</v>
      </c>
      <c r="AA4" t="n">
        <v>614.3035847472227</v>
      </c>
      <c r="AB4" t="n">
        <v>840.5172658126057</v>
      </c>
      <c r="AC4" t="n">
        <v>760.2994776368416</v>
      </c>
      <c r="AD4" t="n">
        <v>614303.5847472226</v>
      </c>
      <c r="AE4" t="n">
        <v>840517.2658126057</v>
      </c>
      <c r="AF4" t="n">
        <v>2.924046269011828e-06</v>
      </c>
      <c r="AG4" t="n">
        <v>10.07523148148148</v>
      </c>
      <c r="AH4" t="n">
        <v>760299.4776368416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3.0032</v>
      </c>
      <c r="E5" t="n">
        <v>33.3</v>
      </c>
      <c r="F5" t="n">
        <v>28.69</v>
      </c>
      <c r="G5" t="n">
        <v>26.08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360.14</v>
      </c>
      <c r="Q5" t="n">
        <v>446.57</v>
      </c>
      <c r="R5" t="n">
        <v>111.59</v>
      </c>
      <c r="S5" t="n">
        <v>40.63</v>
      </c>
      <c r="T5" t="n">
        <v>30113.9</v>
      </c>
      <c r="U5" t="n">
        <v>0.36</v>
      </c>
      <c r="V5" t="n">
        <v>0.72</v>
      </c>
      <c r="W5" t="n">
        <v>2.72</v>
      </c>
      <c r="X5" t="n">
        <v>1.86</v>
      </c>
      <c r="Y5" t="n">
        <v>0.5</v>
      </c>
      <c r="Z5" t="n">
        <v>10</v>
      </c>
      <c r="AA5" t="n">
        <v>573.2255218695942</v>
      </c>
      <c r="AB5" t="n">
        <v>784.3124479472018</v>
      </c>
      <c r="AC5" t="n">
        <v>709.4587687045544</v>
      </c>
      <c r="AD5" t="n">
        <v>573225.5218695942</v>
      </c>
      <c r="AE5" t="n">
        <v>784312.4479472018</v>
      </c>
      <c r="AF5" t="n">
        <v>3.057304513837803e-06</v>
      </c>
      <c r="AG5" t="n">
        <v>9.635416666666666</v>
      </c>
      <c r="AH5" t="n">
        <v>709458.7687045544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3.0845</v>
      </c>
      <c r="E6" t="n">
        <v>32.42</v>
      </c>
      <c r="F6" t="n">
        <v>28.29</v>
      </c>
      <c r="G6" t="n">
        <v>32.64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353.69</v>
      </c>
      <c r="Q6" t="n">
        <v>446.59</v>
      </c>
      <c r="R6" t="n">
        <v>98.7</v>
      </c>
      <c r="S6" t="n">
        <v>40.63</v>
      </c>
      <c r="T6" t="n">
        <v>23741.09</v>
      </c>
      <c r="U6" t="n">
        <v>0.41</v>
      </c>
      <c r="V6" t="n">
        <v>0.73</v>
      </c>
      <c r="W6" t="n">
        <v>2.69</v>
      </c>
      <c r="X6" t="n">
        <v>1.46</v>
      </c>
      <c r="Y6" t="n">
        <v>0.5</v>
      </c>
      <c r="Z6" t="n">
        <v>10</v>
      </c>
      <c r="AA6" t="n">
        <v>556.2509827300223</v>
      </c>
      <c r="AB6" t="n">
        <v>761.087134632625</v>
      </c>
      <c r="AC6" t="n">
        <v>688.4500466957887</v>
      </c>
      <c r="AD6" t="n">
        <v>556250.9827300223</v>
      </c>
      <c r="AE6" t="n">
        <v>761087.1346326249</v>
      </c>
      <c r="AF6" t="n">
        <v>3.14006918384813e-06</v>
      </c>
      <c r="AG6" t="n">
        <v>9.380787037037038</v>
      </c>
      <c r="AH6" t="n">
        <v>688450.0466957887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3.1403</v>
      </c>
      <c r="E7" t="n">
        <v>31.84</v>
      </c>
      <c r="F7" t="n">
        <v>28.01</v>
      </c>
      <c r="G7" t="n">
        <v>39.09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349.09</v>
      </c>
      <c r="Q7" t="n">
        <v>446.56</v>
      </c>
      <c r="R7" t="n">
        <v>89.81999999999999</v>
      </c>
      <c r="S7" t="n">
        <v>40.63</v>
      </c>
      <c r="T7" t="n">
        <v>19343.63</v>
      </c>
      <c r="U7" t="n">
        <v>0.45</v>
      </c>
      <c r="V7" t="n">
        <v>0.74</v>
      </c>
      <c r="W7" t="n">
        <v>2.68</v>
      </c>
      <c r="X7" t="n">
        <v>1.19</v>
      </c>
      <c r="Y7" t="n">
        <v>0.5</v>
      </c>
      <c r="Z7" t="n">
        <v>10</v>
      </c>
      <c r="AA7" t="n">
        <v>533.3626327516612</v>
      </c>
      <c r="AB7" t="n">
        <v>729.7702844294956</v>
      </c>
      <c r="AC7" t="n">
        <v>660.1220327225708</v>
      </c>
      <c r="AD7" t="n">
        <v>533362.6327516612</v>
      </c>
      <c r="AE7" t="n">
        <v>729770.2844294957</v>
      </c>
      <c r="AF7" t="n">
        <v>3.196874455515734e-06</v>
      </c>
      <c r="AG7" t="n">
        <v>9.212962962962964</v>
      </c>
      <c r="AH7" t="n">
        <v>660122.0327225708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3.1759</v>
      </c>
      <c r="E8" t="n">
        <v>31.49</v>
      </c>
      <c r="F8" t="n">
        <v>27.86</v>
      </c>
      <c r="G8" t="n">
        <v>45.18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346.27</v>
      </c>
      <c r="Q8" t="n">
        <v>446.56</v>
      </c>
      <c r="R8" t="n">
        <v>84.91</v>
      </c>
      <c r="S8" t="n">
        <v>40.63</v>
      </c>
      <c r="T8" t="n">
        <v>16919.21</v>
      </c>
      <c r="U8" t="n">
        <v>0.48</v>
      </c>
      <c r="V8" t="n">
        <v>0.75</v>
      </c>
      <c r="W8" t="n">
        <v>2.67</v>
      </c>
      <c r="X8" t="n">
        <v>1.03</v>
      </c>
      <c r="Y8" t="n">
        <v>0.5</v>
      </c>
      <c r="Z8" t="n">
        <v>10</v>
      </c>
      <c r="AA8" t="n">
        <v>526.6183850632625</v>
      </c>
      <c r="AB8" t="n">
        <v>720.5425072070195</v>
      </c>
      <c r="AC8" t="n">
        <v>651.7749416069412</v>
      </c>
      <c r="AD8" t="n">
        <v>526618.3850632625</v>
      </c>
      <c r="AE8" t="n">
        <v>720542.5072070195</v>
      </c>
      <c r="AF8" t="n">
        <v>3.233115811633417e-06</v>
      </c>
      <c r="AG8" t="n">
        <v>9.111689814814815</v>
      </c>
      <c r="AH8" t="n">
        <v>651774.9416069412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3.2063</v>
      </c>
      <c r="E9" t="n">
        <v>31.19</v>
      </c>
      <c r="F9" t="n">
        <v>27.73</v>
      </c>
      <c r="G9" t="n">
        <v>52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343.3</v>
      </c>
      <c r="Q9" t="n">
        <v>446.57</v>
      </c>
      <c r="R9" t="n">
        <v>80.62</v>
      </c>
      <c r="S9" t="n">
        <v>40.63</v>
      </c>
      <c r="T9" t="n">
        <v>14798.79</v>
      </c>
      <c r="U9" t="n">
        <v>0.5</v>
      </c>
      <c r="V9" t="n">
        <v>0.75</v>
      </c>
      <c r="W9" t="n">
        <v>2.66</v>
      </c>
      <c r="X9" t="n">
        <v>0.9</v>
      </c>
      <c r="Y9" t="n">
        <v>0.5</v>
      </c>
      <c r="Z9" t="n">
        <v>10</v>
      </c>
      <c r="AA9" t="n">
        <v>520.5475231159467</v>
      </c>
      <c r="AB9" t="n">
        <v>712.2360860631752</v>
      </c>
      <c r="AC9" t="n">
        <v>644.2612736389301</v>
      </c>
      <c r="AD9" t="n">
        <v>520547.5231159466</v>
      </c>
      <c r="AE9" t="n">
        <v>712236.0860631752</v>
      </c>
      <c r="AF9" t="n">
        <v>3.264063486520428e-06</v>
      </c>
      <c r="AG9" t="n">
        <v>9.02488425925926</v>
      </c>
      <c r="AH9" t="n">
        <v>644261.2736389301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3.2279</v>
      </c>
      <c r="E10" t="n">
        <v>30.98</v>
      </c>
      <c r="F10" t="n">
        <v>27.62</v>
      </c>
      <c r="G10" t="n">
        <v>57.16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340.59</v>
      </c>
      <c r="Q10" t="n">
        <v>446.56</v>
      </c>
      <c r="R10" t="n">
        <v>77.31</v>
      </c>
      <c r="S10" t="n">
        <v>40.63</v>
      </c>
      <c r="T10" t="n">
        <v>13158.09</v>
      </c>
      <c r="U10" t="n">
        <v>0.53</v>
      </c>
      <c r="V10" t="n">
        <v>0.75</v>
      </c>
      <c r="W10" t="n">
        <v>2.65</v>
      </c>
      <c r="X10" t="n">
        <v>0.8</v>
      </c>
      <c r="Y10" t="n">
        <v>0.5</v>
      </c>
      <c r="Z10" t="n">
        <v>10</v>
      </c>
      <c r="AA10" t="n">
        <v>515.6248046832312</v>
      </c>
      <c r="AB10" t="n">
        <v>705.500605528524</v>
      </c>
      <c r="AC10" t="n">
        <v>638.1686179131997</v>
      </c>
      <c r="AD10" t="n">
        <v>515624.8046832312</v>
      </c>
      <c r="AE10" t="n">
        <v>705500.605528524</v>
      </c>
      <c r="AF10" t="n">
        <v>3.286052623940145e-06</v>
      </c>
      <c r="AG10" t="n">
        <v>8.96412037037037</v>
      </c>
      <c r="AH10" t="n">
        <v>638168.6179131997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3.2473</v>
      </c>
      <c r="E11" t="n">
        <v>30.8</v>
      </c>
      <c r="F11" t="n">
        <v>27.54</v>
      </c>
      <c r="G11" t="n">
        <v>63.56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24</v>
      </c>
      <c r="N11" t="n">
        <v>34.73</v>
      </c>
      <c r="O11" t="n">
        <v>22572.13</v>
      </c>
      <c r="P11" t="n">
        <v>338.62</v>
      </c>
      <c r="Q11" t="n">
        <v>446.56</v>
      </c>
      <c r="R11" t="n">
        <v>74.34</v>
      </c>
      <c r="S11" t="n">
        <v>40.63</v>
      </c>
      <c r="T11" t="n">
        <v>11688.42</v>
      </c>
      <c r="U11" t="n">
        <v>0.55</v>
      </c>
      <c r="V11" t="n">
        <v>0.75</v>
      </c>
      <c r="W11" t="n">
        <v>2.65</v>
      </c>
      <c r="X11" t="n">
        <v>0.71</v>
      </c>
      <c r="Y11" t="n">
        <v>0.5</v>
      </c>
      <c r="Z11" t="n">
        <v>10</v>
      </c>
      <c r="AA11" t="n">
        <v>511.8183953811999</v>
      </c>
      <c r="AB11" t="n">
        <v>700.292508394558</v>
      </c>
      <c r="AC11" t="n">
        <v>633.4575742600892</v>
      </c>
      <c r="AD11" t="n">
        <v>511818.3953811999</v>
      </c>
      <c r="AE11" t="n">
        <v>700292.508394558</v>
      </c>
      <c r="AF11" t="n">
        <v>3.30580212699304e-06</v>
      </c>
      <c r="AG11" t="n">
        <v>8.912037037037036</v>
      </c>
      <c r="AH11" t="n">
        <v>633457.5742600892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3.2677</v>
      </c>
      <c r="E12" t="n">
        <v>30.6</v>
      </c>
      <c r="F12" t="n">
        <v>27.45</v>
      </c>
      <c r="G12" t="n">
        <v>71.61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336.02</v>
      </c>
      <c r="Q12" t="n">
        <v>446.56</v>
      </c>
      <c r="R12" t="n">
        <v>71.52</v>
      </c>
      <c r="S12" t="n">
        <v>40.63</v>
      </c>
      <c r="T12" t="n">
        <v>10297.43</v>
      </c>
      <c r="U12" t="n">
        <v>0.57</v>
      </c>
      <c r="V12" t="n">
        <v>0.76</v>
      </c>
      <c r="W12" t="n">
        <v>2.65</v>
      </c>
      <c r="X12" t="n">
        <v>0.62</v>
      </c>
      <c r="Y12" t="n">
        <v>0.5</v>
      </c>
      <c r="Z12" t="n">
        <v>10</v>
      </c>
      <c r="AA12" t="n">
        <v>507.4540512831118</v>
      </c>
      <c r="AB12" t="n">
        <v>694.3210202582812</v>
      </c>
      <c r="AC12" t="n">
        <v>628.0559965705024</v>
      </c>
      <c r="AD12" t="n">
        <v>507454.0512831118</v>
      </c>
      <c r="AE12" t="n">
        <v>694321.0202582813</v>
      </c>
      <c r="AF12" t="n">
        <v>3.326569645667218e-06</v>
      </c>
      <c r="AG12" t="n">
        <v>8.854166666666668</v>
      </c>
      <c r="AH12" t="n">
        <v>628055.9965705024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3.2805</v>
      </c>
      <c r="E13" t="n">
        <v>30.48</v>
      </c>
      <c r="F13" t="n">
        <v>27.4</v>
      </c>
      <c r="G13" t="n">
        <v>78.28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333.98</v>
      </c>
      <c r="Q13" t="n">
        <v>446.57</v>
      </c>
      <c r="R13" t="n">
        <v>69.77</v>
      </c>
      <c r="S13" t="n">
        <v>40.63</v>
      </c>
      <c r="T13" t="n">
        <v>9429.959999999999</v>
      </c>
      <c r="U13" t="n">
        <v>0.58</v>
      </c>
      <c r="V13" t="n">
        <v>0.76</v>
      </c>
      <c r="W13" t="n">
        <v>2.64</v>
      </c>
      <c r="X13" t="n">
        <v>0.57</v>
      </c>
      <c r="Y13" t="n">
        <v>0.5</v>
      </c>
      <c r="Z13" t="n">
        <v>10</v>
      </c>
      <c r="AA13" t="n">
        <v>504.4632871084219</v>
      </c>
      <c r="AB13" t="n">
        <v>690.2289247712671</v>
      </c>
      <c r="AC13" t="n">
        <v>624.3544449334769</v>
      </c>
      <c r="AD13" t="n">
        <v>504463.2871084219</v>
      </c>
      <c r="AE13" t="n">
        <v>690228.9247712671</v>
      </c>
      <c r="AF13" t="n">
        <v>3.339600245619643e-06</v>
      </c>
      <c r="AG13" t="n">
        <v>8.819444444444445</v>
      </c>
      <c r="AH13" t="n">
        <v>624354.4449334769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3.289</v>
      </c>
      <c r="E14" t="n">
        <v>30.4</v>
      </c>
      <c r="F14" t="n">
        <v>27.35</v>
      </c>
      <c r="G14" t="n">
        <v>82.06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332.66</v>
      </c>
      <c r="Q14" t="n">
        <v>446.56</v>
      </c>
      <c r="R14" t="n">
        <v>68.3</v>
      </c>
      <c r="S14" t="n">
        <v>40.63</v>
      </c>
      <c r="T14" t="n">
        <v>8702.379999999999</v>
      </c>
      <c r="U14" t="n">
        <v>0.59</v>
      </c>
      <c r="V14" t="n">
        <v>0.76</v>
      </c>
      <c r="W14" t="n">
        <v>2.64</v>
      </c>
      <c r="X14" t="n">
        <v>0.53</v>
      </c>
      <c r="Y14" t="n">
        <v>0.5</v>
      </c>
      <c r="Z14" t="n">
        <v>10</v>
      </c>
      <c r="AA14" t="n">
        <v>502.4606945812388</v>
      </c>
      <c r="AB14" t="n">
        <v>687.4888893274283</v>
      </c>
      <c r="AC14" t="n">
        <v>621.875914626734</v>
      </c>
      <c r="AD14" t="n">
        <v>502460.6945812388</v>
      </c>
      <c r="AE14" t="n">
        <v>687488.8893274283</v>
      </c>
      <c r="AF14" t="n">
        <v>3.348253378400551e-06</v>
      </c>
      <c r="AG14" t="n">
        <v>8.796296296296296</v>
      </c>
      <c r="AH14" t="n">
        <v>621875.914626734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3.3002</v>
      </c>
      <c r="E15" t="n">
        <v>30.3</v>
      </c>
      <c r="F15" t="n">
        <v>27.32</v>
      </c>
      <c r="G15" t="n">
        <v>91.06</v>
      </c>
      <c r="H15" t="n">
        <v>1.33</v>
      </c>
      <c r="I15" t="n">
        <v>18</v>
      </c>
      <c r="J15" t="n">
        <v>187.14</v>
      </c>
      <c r="K15" t="n">
        <v>51.39</v>
      </c>
      <c r="L15" t="n">
        <v>14</v>
      </c>
      <c r="M15" t="n">
        <v>16</v>
      </c>
      <c r="N15" t="n">
        <v>36.75</v>
      </c>
      <c r="O15" t="n">
        <v>23314.98</v>
      </c>
      <c r="P15" t="n">
        <v>331.22</v>
      </c>
      <c r="Q15" t="n">
        <v>446.57</v>
      </c>
      <c r="R15" t="n">
        <v>67.04000000000001</v>
      </c>
      <c r="S15" t="n">
        <v>40.63</v>
      </c>
      <c r="T15" t="n">
        <v>8079.03</v>
      </c>
      <c r="U15" t="n">
        <v>0.61</v>
      </c>
      <c r="V15" t="n">
        <v>0.76</v>
      </c>
      <c r="W15" t="n">
        <v>2.64</v>
      </c>
      <c r="X15" t="n">
        <v>0.49</v>
      </c>
      <c r="Y15" t="n">
        <v>0.5</v>
      </c>
      <c r="Z15" t="n">
        <v>10</v>
      </c>
      <c r="AA15" t="n">
        <v>500.1739824532515</v>
      </c>
      <c r="AB15" t="n">
        <v>684.3601089112969</v>
      </c>
      <c r="AC15" t="n">
        <v>619.0457406222473</v>
      </c>
      <c r="AD15" t="n">
        <v>500173.9824532515</v>
      </c>
      <c r="AE15" t="n">
        <v>684360.1089112969</v>
      </c>
      <c r="AF15" t="n">
        <v>3.359655153358922e-06</v>
      </c>
      <c r="AG15" t="n">
        <v>8.767361111111112</v>
      </c>
      <c r="AH15" t="n">
        <v>619045.7406222473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3.3067</v>
      </c>
      <c r="E16" t="n">
        <v>30.24</v>
      </c>
      <c r="F16" t="n">
        <v>27.29</v>
      </c>
      <c r="G16" t="n">
        <v>96.33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329.15</v>
      </c>
      <c r="Q16" t="n">
        <v>446.56</v>
      </c>
      <c r="R16" t="n">
        <v>66.28</v>
      </c>
      <c r="S16" t="n">
        <v>40.63</v>
      </c>
      <c r="T16" t="n">
        <v>7707.17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497.9102384492337</v>
      </c>
      <c r="AB16" t="n">
        <v>681.2627544956628</v>
      </c>
      <c r="AC16" t="n">
        <v>616.243993364877</v>
      </c>
      <c r="AD16" t="n">
        <v>497910.2384492337</v>
      </c>
      <c r="AE16" t="n">
        <v>681262.7544956628</v>
      </c>
      <c r="AF16" t="n">
        <v>3.366272254897264e-06</v>
      </c>
      <c r="AG16" t="n">
        <v>8.75</v>
      </c>
      <c r="AH16" t="n">
        <v>616243.9933648771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3.3147</v>
      </c>
      <c r="E17" t="n">
        <v>30.17</v>
      </c>
      <c r="F17" t="n">
        <v>27.25</v>
      </c>
      <c r="G17" t="n">
        <v>102.2</v>
      </c>
      <c r="H17" t="n">
        <v>1.49</v>
      </c>
      <c r="I17" t="n">
        <v>16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327.89</v>
      </c>
      <c r="Q17" t="n">
        <v>446.56</v>
      </c>
      <c r="R17" t="n">
        <v>65.16</v>
      </c>
      <c r="S17" t="n">
        <v>40.63</v>
      </c>
      <c r="T17" t="n">
        <v>7151.39</v>
      </c>
      <c r="U17" t="n">
        <v>0.62</v>
      </c>
      <c r="V17" t="n">
        <v>0.76</v>
      </c>
      <c r="W17" t="n">
        <v>2.63</v>
      </c>
      <c r="X17" t="n">
        <v>0.43</v>
      </c>
      <c r="Y17" t="n">
        <v>0.5</v>
      </c>
      <c r="Z17" t="n">
        <v>10</v>
      </c>
      <c r="AA17" t="n">
        <v>496.0658942294769</v>
      </c>
      <c r="AB17" t="n">
        <v>678.7392413674672</v>
      </c>
      <c r="AC17" t="n">
        <v>613.9613207878637</v>
      </c>
      <c r="AD17" t="n">
        <v>496065.8942294769</v>
      </c>
      <c r="AE17" t="n">
        <v>678739.2413674672</v>
      </c>
      <c r="AF17" t="n">
        <v>3.37441637986753e-06</v>
      </c>
      <c r="AG17" t="n">
        <v>8.729745370370372</v>
      </c>
      <c r="AH17" t="n">
        <v>613961.3207878637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3.3219</v>
      </c>
      <c r="E18" t="n">
        <v>30.1</v>
      </c>
      <c r="F18" t="n">
        <v>27.22</v>
      </c>
      <c r="G18" t="n">
        <v>108.89</v>
      </c>
      <c r="H18" t="n">
        <v>1.57</v>
      </c>
      <c r="I18" t="n">
        <v>15</v>
      </c>
      <c r="J18" t="n">
        <v>191.72</v>
      </c>
      <c r="K18" t="n">
        <v>51.39</v>
      </c>
      <c r="L18" t="n">
        <v>17</v>
      </c>
      <c r="M18" t="n">
        <v>13</v>
      </c>
      <c r="N18" t="n">
        <v>38.33</v>
      </c>
      <c r="O18" t="n">
        <v>23879.37</v>
      </c>
      <c r="P18" t="n">
        <v>326.13</v>
      </c>
      <c r="Q18" t="n">
        <v>446.56</v>
      </c>
      <c r="R18" t="n">
        <v>64.13</v>
      </c>
      <c r="S18" t="n">
        <v>40.63</v>
      </c>
      <c r="T18" t="n">
        <v>6639.23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493.97721374509</v>
      </c>
      <c r="AB18" t="n">
        <v>675.8814165826492</v>
      </c>
      <c r="AC18" t="n">
        <v>611.3762427895265</v>
      </c>
      <c r="AD18" t="n">
        <v>493977.2137450899</v>
      </c>
      <c r="AE18" t="n">
        <v>675881.4165826492</v>
      </c>
      <c r="AF18" t="n">
        <v>3.381746092340769e-06</v>
      </c>
      <c r="AG18" t="n">
        <v>8.709490740740742</v>
      </c>
      <c r="AH18" t="n">
        <v>611376.2427895265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3.3274</v>
      </c>
      <c r="E19" t="n">
        <v>30.05</v>
      </c>
      <c r="F19" t="n">
        <v>27.21</v>
      </c>
      <c r="G19" t="n">
        <v>116.6</v>
      </c>
      <c r="H19" t="n">
        <v>1.65</v>
      </c>
      <c r="I19" t="n">
        <v>14</v>
      </c>
      <c r="J19" t="n">
        <v>193.26</v>
      </c>
      <c r="K19" t="n">
        <v>51.39</v>
      </c>
      <c r="L19" t="n">
        <v>18</v>
      </c>
      <c r="M19" t="n">
        <v>12</v>
      </c>
      <c r="N19" t="n">
        <v>38.86</v>
      </c>
      <c r="O19" t="n">
        <v>24068.93</v>
      </c>
      <c r="P19" t="n">
        <v>325.09</v>
      </c>
      <c r="Q19" t="n">
        <v>446.56</v>
      </c>
      <c r="R19" t="n">
        <v>63.58</v>
      </c>
      <c r="S19" t="n">
        <v>40.63</v>
      </c>
      <c r="T19" t="n">
        <v>6367.63</v>
      </c>
      <c r="U19" t="n">
        <v>0.64</v>
      </c>
      <c r="V19" t="n">
        <v>0.76</v>
      </c>
      <c r="W19" t="n">
        <v>2.63</v>
      </c>
      <c r="X19" t="n">
        <v>0.38</v>
      </c>
      <c r="Y19" t="n">
        <v>0.5</v>
      </c>
      <c r="Z19" t="n">
        <v>10</v>
      </c>
      <c r="AA19" t="n">
        <v>492.6508177089253</v>
      </c>
      <c r="AB19" t="n">
        <v>674.0665830095056</v>
      </c>
      <c r="AC19" t="n">
        <v>609.7346143854687</v>
      </c>
      <c r="AD19" t="n">
        <v>492650.8177089253</v>
      </c>
      <c r="AE19" t="n">
        <v>674066.5830095056</v>
      </c>
      <c r="AF19" t="n">
        <v>3.387345178257827e-06</v>
      </c>
      <c r="AG19" t="n">
        <v>8.695023148148149</v>
      </c>
      <c r="AH19" t="n">
        <v>609734.6143854688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3.3282</v>
      </c>
      <c r="E20" t="n">
        <v>30.05</v>
      </c>
      <c r="F20" t="n">
        <v>27.2</v>
      </c>
      <c r="G20" t="n">
        <v>116.57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322.48</v>
      </c>
      <c r="Q20" t="n">
        <v>446.56</v>
      </c>
      <c r="R20" t="n">
        <v>63.34</v>
      </c>
      <c r="S20" t="n">
        <v>40.63</v>
      </c>
      <c r="T20" t="n">
        <v>6249.7</v>
      </c>
      <c r="U20" t="n">
        <v>0.64</v>
      </c>
      <c r="V20" t="n">
        <v>0.76</v>
      </c>
      <c r="W20" t="n">
        <v>2.63</v>
      </c>
      <c r="X20" t="n">
        <v>0.37</v>
      </c>
      <c r="Y20" t="n">
        <v>0.5</v>
      </c>
      <c r="Z20" t="n">
        <v>10</v>
      </c>
      <c r="AA20" t="n">
        <v>490.6438561883346</v>
      </c>
      <c r="AB20" t="n">
        <v>671.3205697161399</v>
      </c>
      <c r="AC20" t="n">
        <v>607.2506767467678</v>
      </c>
      <c r="AD20" t="n">
        <v>490643.8561883345</v>
      </c>
      <c r="AE20" t="n">
        <v>671320.5697161398</v>
      </c>
      <c r="AF20" t="n">
        <v>3.388159590754853e-06</v>
      </c>
      <c r="AG20" t="n">
        <v>8.695023148148149</v>
      </c>
      <c r="AH20" t="n">
        <v>607250.6767467678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3.3353</v>
      </c>
      <c r="E21" t="n">
        <v>29.98</v>
      </c>
      <c r="F21" t="n">
        <v>27.17</v>
      </c>
      <c r="G21" t="n">
        <v>125.4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323.18</v>
      </c>
      <c r="Q21" t="n">
        <v>446.56</v>
      </c>
      <c r="R21" t="n">
        <v>62.44</v>
      </c>
      <c r="S21" t="n">
        <v>40.63</v>
      </c>
      <c r="T21" t="n">
        <v>5804.84</v>
      </c>
      <c r="U21" t="n">
        <v>0.65</v>
      </c>
      <c r="V21" t="n">
        <v>0.76</v>
      </c>
      <c r="W21" t="n">
        <v>2.63</v>
      </c>
      <c r="X21" t="n">
        <v>0.34</v>
      </c>
      <c r="Y21" t="n">
        <v>0.5</v>
      </c>
      <c r="Z21" t="n">
        <v>10</v>
      </c>
      <c r="AA21" t="n">
        <v>490.368842726994</v>
      </c>
      <c r="AB21" t="n">
        <v>670.9442841655962</v>
      </c>
      <c r="AC21" t="n">
        <v>606.910303361048</v>
      </c>
      <c r="AD21" t="n">
        <v>490368.8427269941</v>
      </c>
      <c r="AE21" t="n">
        <v>670944.2841655961</v>
      </c>
      <c r="AF21" t="n">
        <v>3.395387501665965e-06</v>
      </c>
      <c r="AG21" t="n">
        <v>8.674768518518519</v>
      </c>
      <c r="AH21" t="n">
        <v>606910.303361048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3.343</v>
      </c>
      <c r="E22" t="n">
        <v>29.91</v>
      </c>
      <c r="F22" t="n">
        <v>27.13</v>
      </c>
      <c r="G22" t="n">
        <v>135.67</v>
      </c>
      <c r="H22" t="n">
        <v>1.88</v>
      </c>
      <c r="I22" t="n">
        <v>12</v>
      </c>
      <c r="J22" t="n">
        <v>197.9</v>
      </c>
      <c r="K22" t="n">
        <v>51.39</v>
      </c>
      <c r="L22" t="n">
        <v>21</v>
      </c>
      <c r="M22" t="n">
        <v>10</v>
      </c>
      <c r="N22" t="n">
        <v>40.51</v>
      </c>
      <c r="O22" t="n">
        <v>24642.07</v>
      </c>
      <c r="P22" t="n">
        <v>319.99</v>
      </c>
      <c r="Q22" t="n">
        <v>446.56</v>
      </c>
      <c r="R22" t="n">
        <v>61.15</v>
      </c>
      <c r="S22" t="n">
        <v>40.63</v>
      </c>
      <c r="T22" t="n">
        <v>5165.9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487.1907019969027</v>
      </c>
      <c r="AB22" t="n">
        <v>666.5958118090117</v>
      </c>
      <c r="AC22" t="n">
        <v>602.9768431030567</v>
      </c>
      <c r="AD22" t="n">
        <v>487190.7019969027</v>
      </c>
      <c r="AE22" t="n">
        <v>666595.8118090117</v>
      </c>
      <c r="AF22" t="n">
        <v>3.403226221949845e-06</v>
      </c>
      <c r="AG22" t="n">
        <v>8.654513888888889</v>
      </c>
      <c r="AH22" t="n">
        <v>602976.8431030567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3.3419</v>
      </c>
      <c r="E23" t="n">
        <v>29.92</v>
      </c>
      <c r="F23" t="n">
        <v>27.14</v>
      </c>
      <c r="G23" t="n">
        <v>135.72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319.81</v>
      </c>
      <c r="Q23" t="n">
        <v>446.57</v>
      </c>
      <c r="R23" t="n">
        <v>61.45</v>
      </c>
      <c r="S23" t="n">
        <v>40.63</v>
      </c>
      <c r="T23" t="n">
        <v>5313.29</v>
      </c>
      <c r="U23" t="n">
        <v>0.66</v>
      </c>
      <c r="V23" t="n">
        <v>0.77</v>
      </c>
      <c r="W23" t="n">
        <v>2.63</v>
      </c>
      <c r="X23" t="n">
        <v>0.32</v>
      </c>
      <c r="Y23" t="n">
        <v>0.5</v>
      </c>
      <c r="Z23" t="n">
        <v>10</v>
      </c>
      <c r="AA23" t="n">
        <v>487.1975251993001</v>
      </c>
      <c r="AB23" t="n">
        <v>666.6051476155504</v>
      </c>
      <c r="AC23" t="n">
        <v>602.9852879133222</v>
      </c>
      <c r="AD23" t="n">
        <v>487197.5251993001</v>
      </c>
      <c r="AE23" t="n">
        <v>666605.1476155504</v>
      </c>
      <c r="AF23" t="n">
        <v>3.402106404766433e-06</v>
      </c>
      <c r="AG23" t="n">
        <v>8.657407407407408</v>
      </c>
      <c r="AH23" t="n">
        <v>602985.2879133222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3.3504</v>
      </c>
      <c r="E24" t="n">
        <v>29.85</v>
      </c>
      <c r="F24" t="n">
        <v>27.1</v>
      </c>
      <c r="G24" t="n">
        <v>147.83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9</v>
      </c>
      <c r="N24" t="n">
        <v>41.64</v>
      </c>
      <c r="O24" t="n">
        <v>25027.94</v>
      </c>
      <c r="P24" t="n">
        <v>317.36</v>
      </c>
      <c r="Q24" t="n">
        <v>446.56</v>
      </c>
      <c r="R24" t="n">
        <v>60.1</v>
      </c>
      <c r="S24" t="n">
        <v>40.63</v>
      </c>
      <c r="T24" t="n">
        <v>4644.69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484.4917814128507</v>
      </c>
      <c r="AB24" t="n">
        <v>662.9030295979389</v>
      </c>
      <c r="AC24" t="n">
        <v>599.6364948433564</v>
      </c>
      <c r="AD24" t="n">
        <v>484491.7814128507</v>
      </c>
      <c r="AE24" t="n">
        <v>662903.029597939</v>
      </c>
      <c r="AF24" t="n">
        <v>3.410759537547341e-06</v>
      </c>
      <c r="AG24" t="n">
        <v>8.637152777777779</v>
      </c>
      <c r="AH24" t="n">
        <v>599636.4948433564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3.3481</v>
      </c>
      <c r="E25" t="n">
        <v>29.87</v>
      </c>
      <c r="F25" t="n">
        <v>27.12</v>
      </c>
      <c r="G25" t="n">
        <v>147.94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9</v>
      </c>
      <c r="N25" t="n">
        <v>42.21</v>
      </c>
      <c r="O25" t="n">
        <v>25222.04</v>
      </c>
      <c r="P25" t="n">
        <v>317.76</v>
      </c>
      <c r="Q25" t="n">
        <v>446.56</v>
      </c>
      <c r="R25" t="n">
        <v>60.84</v>
      </c>
      <c r="S25" t="n">
        <v>40.63</v>
      </c>
      <c r="T25" t="n">
        <v>5013.28</v>
      </c>
      <c r="U25" t="n">
        <v>0.67</v>
      </c>
      <c r="V25" t="n">
        <v>0.77</v>
      </c>
      <c r="W25" t="n">
        <v>2.63</v>
      </c>
      <c r="X25" t="n">
        <v>0.29</v>
      </c>
      <c r="Y25" t="n">
        <v>0.5</v>
      </c>
      <c r="Z25" t="n">
        <v>10</v>
      </c>
      <c r="AA25" t="n">
        <v>485.0620889570201</v>
      </c>
      <c r="AB25" t="n">
        <v>663.6833495400647</v>
      </c>
      <c r="AC25" t="n">
        <v>600.3423421453915</v>
      </c>
      <c r="AD25" t="n">
        <v>485062.0889570201</v>
      </c>
      <c r="AE25" t="n">
        <v>663683.3495400647</v>
      </c>
      <c r="AF25" t="n">
        <v>3.40841810161839e-06</v>
      </c>
      <c r="AG25" t="n">
        <v>8.642939814814815</v>
      </c>
      <c r="AH25" t="n">
        <v>600342.3421453915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3.3566</v>
      </c>
      <c r="E26" t="n">
        <v>29.79</v>
      </c>
      <c r="F26" t="n">
        <v>27.08</v>
      </c>
      <c r="G26" t="n">
        <v>162.49</v>
      </c>
      <c r="H26" t="n">
        <v>2.17</v>
      </c>
      <c r="I26" t="n">
        <v>10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314.22</v>
      </c>
      <c r="Q26" t="n">
        <v>446.56</v>
      </c>
      <c r="R26" t="n">
        <v>59.54</v>
      </c>
      <c r="S26" t="n">
        <v>40.63</v>
      </c>
      <c r="T26" t="n">
        <v>4369.08</v>
      </c>
      <c r="U26" t="n">
        <v>0.68</v>
      </c>
      <c r="V26" t="n">
        <v>0.77</v>
      </c>
      <c r="W26" t="n">
        <v>2.62</v>
      </c>
      <c r="X26" t="n">
        <v>0.25</v>
      </c>
      <c r="Y26" t="n">
        <v>0.5</v>
      </c>
      <c r="Z26" t="n">
        <v>10</v>
      </c>
      <c r="AA26" t="n">
        <v>481.5813348103478</v>
      </c>
      <c r="AB26" t="n">
        <v>658.9208281565523</v>
      </c>
      <c r="AC26" t="n">
        <v>596.0343491184808</v>
      </c>
      <c r="AD26" t="n">
        <v>481581.3348103478</v>
      </c>
      <c r="AE26" t="n">
        <v>658920.8281565523</v>
      </c>
      <c r="AF26" t="n">
        <v>3.417071234399297e-06</v>
      </c>
      <c r="AG26" t="n">
        <v>8.619791666666666</v>
      </c>
      <c r="AH26" t="n">
        <v>596034.3491184808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3.3555</v>
      </c>
      <c r="E27" t="n">
        <v>29.8</v>
      </c>
      <c r="F27" t="n">
        <v>27.09</v>
      </c>
      <c r="G27" t="n">
        <v>162.54</v>
      </c>
      <c r="H27" t="n">
        <v>2.24</v>
      </c>
      <c r="I27" t="n">
        <v>10</v>
      </c>
      <c r="J27" t="n">
        <v>205.77</v>
      </c>
      <c r="K27" t="n">
        <v>51.39</v>
      </c>
      <c r="L27" t="n">
        <v>26</v>
      </c>
      <c r="M27" t="n">
        <v>8</v>
      </c>
      <c r="N27" t="n">
        <v>43.38</v>
      </c>
      <c r="O27" t="n">
        <v>25612.75</v>
      </c>
      <c r="P27" t="n">
        <v>314.89</v>
      </c>
      <c r="Q27" t="n">
        <v>446.56</v>
      </c>
      <c r="R27" t="n">
        <v>59.93</v>
      </c>
      <c r="S27" t="n">
        <v>40.63</v>
      </c>
      <c r="T27" t="n">
        <v>4564.62</v>
      </c>
      <c r="U27" t="n">
        <v>0.68</v>
      </c>
      <c r="V27" t="n">
        <v>0.77</v>
      </c>
      <c r="W27" t="n">
        <v>2.62</v>
      </c>
      <c r="X27" t="n">
        <v>0.26</v>
      </c>
      <c r="Y27" t="n">
        <v>0.5</v>
      </c>
      <c r="Z27" t="n">
        <v>10</v>
      </c>
      <c r="AA27" t="n">
        <v>482.1989724710156</v>
      </c>
      <c r="AB27" t="n">
        <v>659.7659072521286</v>
      </c>
      <c r="AC27" t="n">
        <v>596.7987750512511</v>
      </c>
      <c r="AD27" t="n">
        <v>482198.9724710156</v>
      </c>
      <c r="AE27" t="n">
        <v>659765.9072521286</v>
      </c>
      <c r="AF27" t="n">
        <v>3.415951417215886e-06</v>
      </c>
      <c r="AG27" t="n">
        <v>8.622685185185185</v>
      </c>
      <c r="AH27" t="n">
        <v>596798.7750512512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3.3571</v>
      </c>
      <c r="E28" t="n">
        <v>29.79</v>
      </c>
      <c r="F28" t="n">
        <v>27.08</v>
      </c>
      <c r="G28" t="n">
        <v>162.46</v>
      </c>
      <c r="H28" t="n">
        <v>2.31</v>
      </c>
      <c r="I28" t="n">
        <v>10</v>
      </c>
      <c r="J28" t="n">
        <v>207.37</v>
      </c>
      <c r="K28" t="n">
        <v>51.39</v>
      </c>
      <c r="L28" t="n">
        <v>27</v>
      </c>
      <c r="M28" t="n">
        <v>8</v>
      </c>
      <c r="N28" t="n">
        <v>43.97</v>
      </c>
      <c r="O28" t="n">
        <v>25809.25</v>
      </c>
      <c r="P28" t="n">
        <v>312.69</v>
      </c>
      <c r="Q28" t="n">
        <v>446.56</v>
      </c>
      <c r="R28" t="n">
        <v>59.54</v>
      </c>
      <c r="S28" t="n">
        <v>40.63</v>
      </c>
      <c r="T28" t="n">
        <v>4370.5</v>
      </c>
      <c r="U28" t="n">
        <v>0.68</v>
      </c>
      <c r="V28" t="n">
        <v>0.77</v>
      </c>
      <c r="W28" t="n">
        <v>2.62</v>
      </c>
      <c r="X28" t="n">
        <v>0.25</v>
      </c>
      <c r="Y28" t="n">
        <v>0.5</v>
      </c>
      <c r="Z28" t="n">
        <v>10</v>
      </c>
      <c r="AA28" t="n">
        <v>480.4323936964781</v>
      </c>
      <c r="AB28" t="n">
        <v>657.3487962368513</v>
      </c>
      <c r="AC28" t="n">
        <v>594.6123497188354</v>
      </c>
      <c r="AD28" t="n">
        <v>480432.3936964781</v>
      </c>
      <c r="AE28" t="n">
        <v>657348.7962368513</v>
      </c>
      <c r="AF28" t="n">
        <v>3.417580242209939e-06</v>
      </c>
      <c r="AG28" t="n">
        <v>8.619791666666666</v>
      </c>
      <c r="AH28" t="n">
        <v>594612.3497188354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3.3643</v>
      </c>
      <c r="E29" t="n">
        <v>29.72</v>
      </c>
      <c r="F29" t="n">
        <v>27.05</v>
      </c>
      <c r="G29" t="n">
        <v>180.31</v>
      </c>
      <c r="H29" t="n">
        <v>2.38</v>
      </c>
      <c r="I29" t="n">
        <v>9</v>
      </c>
      <c r="J29" t="n">
        <v>208.97</v>
      </c>
      <c r="K29" t="n">
        <v>51.39</v>
      </c>
      <c r="L29" t="n">
        <v>28</v>
      </c>
      <c r="M29" t="n">
        <v>7</v>
      </c>
      <c r="N29" t="n">
        <v>44.57</v>
      </c>
      <c r="O29" t="n">
        <v>26006.56</v>
      </c>
      <c r="P29" t="n">
        <v>309.38</v>
      </c>
      <c r="Q29" t="n">
        <v>446.56</v>
      </c>
      <c r="R29" t="n">
        <v>58.43</v>
      </c>
      <c r="S29" t="n">
        <v>40.63</v>
      </c>
      <c r="T29" t="n">
        <v>3819.89</v>
      </c>
      <c r="U29" t="n">
        <v>0.7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477.2891748135548</v>
      </c>
      <c r="AB29" t="n">
        <v>653.0481054922052</v>
      </c>
      <c r="AC29" t="n">
        <v>590.7221108628011</v>
      </c>
      <c r="AD29" t="n">
        <v>477289.1748135549</v>
      </c>
      <c r="AE29" t="n">
        <v>653048.1054922052</v>
      </c>
      <c r="AF29" t="n">
        <v>3.424909954683178e-06</v>
      </c>
      <c r="AG29" t="n">
        <v>8.599537037037036</v>
      </c>
      <c r="AH29" t="n">
        <v>590722.1108628011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3.3642</v>
      </c>
      <c r="E30" t="n">
        <v>29.72</v>
      </c>
      <c r="F30" t="n">
        <v>27.05</v>
      </c>
      <c r="G30" t="n">
        <v>180.31</v>
      </c>
      <c r="H30" t="n">
        <v>2.45</v>
      </c>
      <c r="I30" t="n">
        <v>9</v>
      </c>
      <c r="J30" t="n">
        <v>210.57</v>
      </c>
      <c r="K30" t="n">
        <v>51.39</v>
      </c>
      <c r="L30" t="n">
        <v>29</v>
      </c>
      <c r="M30" t="n">
        <v>7</v>
      </c>
      <c r="N30" t="n">
        <v>45.18</v>
      </c>
      <c r="O30" t="n">
        <v>26204.71</v>
      </c>
      <c r="P30" t="n">
        <v>311.59</v>
      </c>
      <c r="Q30" t="n">
        <v>446.56</v>
      </c>
      <c r="R30" t="n">
        <v>58.36</v>
      </c>
      <c r="S30" t="n">
        <v>40.63</v>
      </c>
      <c r="T30" t="n">
        <v>3786.24</v>
      </c>
      <c r="U30" t="n">
        <v>0.7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478.8872067671982</v>
      </c>
      <c r="AB30" t="n">
        <v>655.2346033113745</v>
      </c>
      <c r="AC30" t="n">
        <v>592.6999323988775</v>
      </c>
      <c r="AD30" t="n">
        <v>478887.2067671982</v>
      </c>
      <c r="AE30" t="n">
        <v>655234.6033113744</v>
      </c>
      <c r="AF30" t="n">
        <v>3.42480815312105e-06</v>
      </c>
      <c r="AG30" t="n">
        <v>8.599537037037036</v>
      </c>
      <c r="AH30" t="n">
        <v>592699.9323988776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3.3636</v>
      </c>
      <c r="E31" t="n">
        <v>29.73</v>
      </c>
      <c r="F31" t="n">
        <v>27.05</v>
      </c>
      <c r="G31" t="n">
        <v>180.35</v>
      </c>
      <c r="H31" t="n">
        <v>2.51</v>
      </c>
      <c r="I31" t="n">
        <v>9</v>
      </c>
      <c r="J31" t="n">
        <v>212.19</v>
      </c>
      <c r="K31" t="n">
        <v>51.39</v>
      </c>
      <c r="L31" t="n">
        <v>30</v>
      </c>
      <c r="M31" t="n">
        <v>7</v>
      </c>
      <c r="N31" t="n">
        <v>45.79</v>
      </c>
      <c r="O31" t="n">
        <v>26403.69</v>
      </c>
      <c r="P31" t="n">
        <v>309.79</v>
      </c>
      <c r="Q31" t="n">
        <v>446.56</v>
      </c>
      <c r="R31" t="n">
        <v>58.66</v>
      </c>
      <c r="S31" t="n">
        <v>40.63</v>
      </c>
      <c r="T31" t="n">
        <v>3933.75</v>
      </c>
      <c r="U31" t="n">
        <v>0.6899999999999999</v>
      </c>
      <c r="V31" t="n">
        <v>0.77</v>
      </c>
      <c r="W31" t="n">
        <v>2.62</v>
      </c>
      <c r="X31" t="n">
        <v>0.22</v>
      </c>
      <c r="Y31" t="n">
        <v>0.5</v>
      </c>
      <c r="Z31" t="n">
        <v>10</v>
      </c>
      <c r="AA31" t="n">
        <v>477.6482695377461</v>
      </c>
      <c r="AB31" t="n">
        <v>653.539434735985</v>
      </c>
      <c r="AC31" t="n">
        <v>591.1665483331394</v>
      </c>
      <c r="AD31" t="n">
        <v>477648.2695377461</v>
      </c>
      <c r="AE31" t="n">
        <v>653539.434735985</v>
      </c>
      <c r="AF31" t="n">
        <v>3.42419734374828e-06</v>
      </c>
      <c r="AG31" t="n">
        <v>8.602430555555555</v>
      </c>
      <c r="AH31" t="n">
        <v>591166.5483331394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3.3628</v>
      </c>
      <c r="E32" t="n">
        <v>29.74</v>
      </c>
      <c r="F32" t="n">
        <v>27.06</v>
      </c>
      <c r="G32" t="n">
        <v>180.4</v>
      </c>
      <c r="H32" t="n">
        <v>2.58</v>
      </c>
      <c r="I32" t="n">
        <v>9</v>
      </c>
      <c r="J32" t="n">
        <v>213.81</v>
      </c>
      <c r="K32" t="n">
        <v>51.39</v>
      </c>
      <c r="L32" t="n">
        <v>31</v>
      </c>
      <c r="M32" t="n">
        <v>7</v>
      </c>
      <c r="N32" t="n">
        <v>46.41</v>
      </c>
      <c r="O32" t="n">
        <v>26603.52</v>
      </c>
      <c r="P32" t="n">
        <v>307.14</v>
      </c>
      <c r="Q32" t="n">
        <v>446.56</v>
      </c>
      <c r="R32" t="n">
        <v>58.76</v>
      </c>
      <c r="S32" t="n">
        <v>40.63</v>
      </c>
      <c r="T32" t="n">
        <v>3985.76</v>
      </c>
      <c r="U32" t="n">
        <v>0.6899999999999999</v>
      </c>
      <c r="V32" t="n">
        <v>0.77</v>
      </c>
      <c r="W32" t="n">
        <v>2.62</v>
      </c>
      <c r="X32" t="n">
        <v>0.23</v>
      </c>
      <c r="Y32" t="n">
        <v>0.5</v>
      </c>
      <c r="Z32" t="n">
        <v>10</v>
      </c>
      <c r="AA32" t="n">
        <v>475.8478286815759</v>
      </c>
      <c r="AB32" t="n">
        <v>651.0759921267281</v>
      </c>
      <c r="AC32" t="n">
        <v>588.9382132290467</v>
      </c>
      <c r="AD32" t="n">
        <v>475847.8286815759</v>
      </c>
      <c r="AE32" t="n">
        <v>651075.9921267282</v>
      </c>
      <c r="AF32" t="n">
        <v>3.423382931251253e-06</v>
      </c>
      <c r="AG32" t="n">
        <v>8.605324074074074</v>
      </c>
      <c r="AH32" t="n">
        <v>588938.2132290467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3.3714</v>
      </c>
      <c r="E33" t="n">
        <v>29.66</v>
      </c>
      <c r="F33" t="n">
        <v>27.02</v>
      </c>
      <c r="G33" t="n">
        <v>202.63</v>
      </c>
      <c r="H33" t="n">
        <v>2.64</v>
      </c>
      <c r="I33" t="n">
        <v>8</v>
      </c>
      <c r="J33" t="n">
        <v>215.43</v>
      </c>
      <c r="K33" t="n">
        <v>51.39</v>
      </c>
      <c r="L33" t="n">
        <v>32</v>
      </c>
      <c r="M33" t="n">
        <v>6</v>
      </c>
      <c r="N33" t="n">
        <v>47.04</v>
      </c>
      <c r="O33" t="n">
        <v>26804.21</v>
      </c>
      <c r="P33" t="n">
        <v>305.4</v>
      </c>
      <c r="Q33" t="n">
        <v>446.56</v>
      </c>
      <c r="R33" t="n">
        <v>57.39</v>
      </c>
      <c r="S33" t="n">
        <v>40.63</v>
      </c>
      <c r="T33" t="n">
        <v>3304.13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473.6877902317427</v>
      </c>
      <c r="AB33" t="n">
        <v>648.1205322254955</v>
      </c>
      <c r="AC33" t="n">
        <v>586.2648182727735</v>
      </c>
      <c r="AD33" t="n">
        <v>473687.7902317427</v>
      </c>
      <c r="AE33" t="n">
        <v>648120.5322254954</v>
      </c>
      <c r="AF33" t="n">
        <v>3.432137865594289e-06</v>
      </c>
      <c r="AG33" t="n">
        <v>8.582175925925926</v>
      </c>
      <c r="AH33" t="n">
        <v>586264.8182727735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3.3718</v>
      </c>
      <c r="E34" t="n">
        <v>29.66</v>
      </c>
      <c r="F34" t="n">
        <v>27.01</v>
      </c>
      <c r="G34" t="n">
        <v>202.61</v>
      </c>
      <c r="H34" t="n">
        <v>2.7</v>
      </c>
      <c r="I34" t="n">
        <v>8</v>
      </c>
      <c r="J34" t="n">
        <v>217.07</v>
      </c>
      <c r="K34" t="n">
        <v>51.39</v>
      </c>
      <c r="L34" t="n">
        <v>33</v>
      </c>
      <c r="M34" t="n">
        <v>6</v>
      </c>
      <c r="N34" t="n">
        <v>47.68</v>
      </c>
      <c r="O34" t="n">
        <v>27005.77</v>
      </c>
      <c r="P34" t="n">
        <v>305.93</v>
      </c>
      <c r="Q34" t="n">
        <v>446.56</v>
      </c>
      <c r="R34" t="n">
        <v>57.28</v>
      </c>
      <c r="S34" t="n">
        <v>40.63</v>
      </c>
      <c r="T34" t="n">
        <v>3248.94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473.9998674287334</v>
      </c>
      <c r="AB34" t="n">
        <v>648.5475300142924</v>
      </c>
      <c r="AC34" t="n">
        <v>586.651063991903</v>
      </c>
      <c r="AD34" t="n">
        <v>473999.8674287334</v>
      </c>
      <c r="AE34" t="n">
        <v>648547.5300142925</v>
      </c>
      <c r="AF34" t="n">
        <v>3.432545071842802e-06</v>
      </c>
      <c r="AG34" t="n">
        <v>8.582175925925926</v>
      </c>
      <c r="AH34" t="n">
        <v>586651.063991903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3.3705</v>
      </c>
      <c r="E35" t="n">
        <v>29.67</v>
      </c>
      <c r="F35" t="n">
        <v>27.03</v>
      </c>
      <c r="G35" t="n">
        <v>202.69</v>
      </c>
      <c r="H35" t="n">
        <v>2.76</v>
      </c>
      <c r="I35" t="n">
        <v>8</v>
      </c>
      <c r="J35" t="n">
        <v>218.71</v>
      </c>
      <c r="K35" t="n">
        <v>51.39</v>
      </c>
      <c r="L35" t="n">
        <v>34</v>
      </c>
      <c r="M35" t="n">
        <v>6</v>
      </c>
      <c r="N35" t="n">
        <v>48.32</v>
      </c>
      <c r="O35" t="n">
        <v>27208.22</v>
      </c>
      <c r="P35" t="n">
        <v>304.1</v>
      </c>
      <c r="Q35" t="n">
        <v>446.56</v>
      </c>
      <c r="R35" t="n">
        <v>57.75</v>
      </c>
      <c r="S35" t="n">
        <v>40.63</v>
      </c>
      <c r="T35" t="n">
        <v>3485.25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472.8683303797062</v>
      </c>
      <c r="AB35" t="n">
        <v>646.999311103922</v>
      </c>
      <c r="AC35" t="n">
        <v>585.2506049213993</v>
      </c>
      <c r="AD35" t="n">
        <v>472868.3303797062</v>
      </c>
      <c r="AE35" t="n">
        <v>646999.311103922</v>
      </c>
      <c r="AF35" t="n">
        <v>3.431221651535134e-06</v>
      </c>
      <c r="AG35" t="n">
        <v>8.585069444444445</v>
      </c>
      <c r="AH35" t="n">
        <v>585250.6049213993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3.3704</v>
      </c>
      <c r="E36" t="n">
        <v>29.67</v>
      </c>
      <c r="F36" t="n">
        <v>27.03</v>
      </c>
      <c r="G36" t="n">
        <v>202.7</v>
      </c>
      <c r="H36" t="n">
        <v>2.82</v>
      </c>
      <c r="I36" t="n">
        <v>8</v>
      </c>
      <c r="J36" t="n">
        <v>220.36</v>
      </c>
      <c r="K36" t="n">
        <v>51.39</v>
      </c>
      <c r="L36" t="n">
        <v>35</v>
      </c>
      <c r="M36" t="n">
        <v>6</v>
      </c>
      <c r="N36" t="n">
        <v>48.97</v>
      </c>
      <c r="O36" t="n">
        <v>27411.55</v>
      </c>
      <c r="P36" t="n">
        <v>302.68</v>
      </c>
      <c r="Q36" t="n">
        <v>446.56</v>
      </c>
      <c r="R36" t="n">
        <v>57.75</v>
      </c>
      <c r="S36" t="n">
        <v>40.63</v>
      </c>
      <c r="T36" t="n">
        <v>3483.4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471.8583505136104</v>
      </c>
      <c r="AB36" t="n">
        <v>645.6174120939628</v>
      </c>
      <c r="AC36" t="n">
        <v>584.0005924134432</v>
      </c>
      <c r="AD36" t="n">
        <v>471858.3505136104</v>
      </c>
      <c r="AE36" t="n">
        <v>645617.4120939628</v>
      </c>
      <c r="AF36" t="n">
        <v>3.431119849973006e-06</v>
      </c>
      <c r="AG36" t="n">
        <v>8.585069444444445</v>
      </c>
      <c r="AH36" t="n">
        <v>584000.5924134433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3.3762</v>
      </c>
      <c r="E37" t="n">
        <v>29.62</v>
      </c>
      <c r="F37" t="n">
        <v>27.01</v>
      </c>
      <c r="G37" t="n">
        <v>231.51</v>
      </c>
      <c r="H37" t="n">
        <v>2.88</v>
      </c>
      <c r="I37" t="n">
        <v>7</v>
      </c>
      <c r="J37" t="n">
        <v>222.01</v>
      </c>
      <c r="K37" t="n">
        <v>51.39</v>
      </c>
      <c r="L37" t="n">
        <v>36</v>
      </c>
      <c r="M37" t="n">
        <v>5</v>
      </c>
      <c r="N37" t="n">
        <v>49.62</v>
      </c>
      <c r="O37" t="n">
        <v>27615.8</v>
      </c>
      <c r="P37" t="n">
        <v>299.61</v>
      </c>
      <c r="Q37" t="n">
        <v>446.56</v>
      </c>
      <c r="R37" t="n">
        <v>57.2</v>
      </c>
      <c r="S37" t="n">
        <v>40.63</v>
      </c>
      <c r="T37" t="n">
        <v>3217.36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457.3675477336209</v>
      </c>
      <c r="AB37" t="n">
        <v>625.7904564412811</v>
      </c>
      <c r="AC37" t="n">
        <v>566.0658935809464</v>
      </c>
      <c r="AD37" t="n">
        <v>457367.5477336209</v>
      </c>
      <c r="AE37" t="n">
        <v>625790.4564412811</v>
      </c>
      <c r="AF37" t="n">
        <v>3.437024340576448e-06</v>
      </c>
      <c r="AG37" t="n">
        <v>8.570601851851853</v>
      </c>
      <c r="AH37" t="n">
        <v>566065.8935809464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3.3763</v>
      </c>
      <c r="E38" t="n">
        <v>29.62</v>
      </c>
      <c r="F38" t="n">
        <v>27.01</v>
      </c>
      <c r="G38" t="n">
        <v>231.5</v>
      </c>
      <c r="H38" t="n">
        <v>2.94</v>
      </c>
      <c r="I38" t="n">
        <v>7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301.59</v>
      </c>
      <c r="Q38" t="n">
        <v>446.56</v>
      </c>
      <c r="R38" t="n">
        <v>57.1</v>
      </c>
      <c r="S38" t="n">
        <v>40.63</v>
      </c>
      <c r="T38" t="n">
        <v>3164.9</v>
      </c>
      <c r="U38" t="n">
        <v>0.71</v>
      </c>
      <c r="V38" t="n">
        <v>0.77</v>
      </c>
      <c r="W38" t="n">
        <v>2.62</v>
      </c>
      <c r="X38" t="n">
        <v>0.18</v>
      </c>
      <c r="Y38" t="n">
        <v>0.5</v>
      </c>
      <c r="Z38" t="n">
        <v>10</v>
      </c>
      <c r="AA38" t="n">
        <v>458.7770369926325</v>
      </c>
      <c r="AB38" t="n">
        <v>627.7189818277385</v>
      </c>
      <c r="AC38" t="n">
        <v>567.8103632112227</v>
      </c>
      <c r="AD38" t="n">
        <v>458777.0369926326</v>
      </c>
      <c r="AE38" t="n">
        <v>627718.9818277385</v>
      </c>
      <c r="AF38" t="n">
        <v>3.437126142138577e-06</v>
      </c>
      <c r="AG38" t="n">
        <v>8.570601851851853</v>
      </c>
      <c r="AH38" t="n">
        <v>567810.3632112227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3.3764</v>
      </c>
      <c r="E39" t="n">
        <v>29.62</v>
      </c>
      <c r="F39" t="n">
        <v>27.01</v>
      </c>
      <c r="G39" t="n">
        <v>231.5</v>
      </c>
      <c r="H39" t="n">
        <v>3</v>
      </c>
      <c r="I39" t="n">
        <v>7</v>
      </c>
      <c r="J39" t="n">
        <v>225.35</v>
      </c>
      <c r="K39" t="n">
        <v>51.39</v>
      </c>
      <c r="L39" t="n">
        <v>38</v>
      </c>
      <c r="M39" t="n">
        <v>4</v>
      </c>
      <c r="N39" t="n">
        <v>50.96</v>
      </c>
      <c r="O39" t="n">
        <v>28027.19</v>
      </c>
      <c r="P39" t="n">
        <v>303.53</v>
      </c>
      <c r="Q39" t="n">
        <v>446.56</v>
      </c>
      <c r="R39" t="n">
        <v>57.21</v>
      </c>
      <c r="S39" t="n">
        <v>40.63</v>
      </c>
      <c r="T39" t="n">
        <v>3222.25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460.1577891861511</v>
      </c>
      <c r="AB39" t="n">
        <v>629.6081878933984</v>
      </c>
      <c r="AC39" t="n">
        <v>569.5192661014933</v>
      </c>
      <c r="AD39" t="n">
        <v>460157.7891861511</v>
      </c>
      <c r="AE39" t="n">
        <v>629608.1878933983</v>
      </c>
      <c r="AF39" t="n">
        <v>3.437227943700705e-06</v>
      </c>
      <c r="AG39" t="n">
        <v>8.570601851851853</v>
      </c>
      <c r="AH39" t="n">
        <v>569519.2661014933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3.3766</v>
      </c>
      <c r="E40" t="n">
        <v>29.62</v>
      </c>
      <c r="F40" t="n">
        <v>27.01</v>
      </c>
      <c r="G40" t="n">
        <v>231.48</v>
      </c>
      <c r="H40" t="n">
        <v>3.05</v>
      </c>
      <c r="I40" t="n">
        <v>7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304.65</v>
      </c>
      <c r="Q40" t="n">
        <v>446.56</v>
      </c>
      <c r="R40" t="n">
        <v>56.94</v>
      </c>
      <c r="S40" t="n">
        <v>40.63</v>
      </c>
      <c r="T40" t="n">
        <v>3086.08</v>
      </c>
      <c r="U40" t="n">
        <v>0.71</v>
      </c>
      <c r="V40" t="n">
        <v>0.77</v>
      </c>
      <c r="W40" t="n">
        <v>2.62</v>
      </c>
      <c r="X40" t="n">
        <v>0.18</v>
      </c>
      <c r="Y40" t="n">
        <v>0.5</v>
      </c>
      <c r="Z40" t="n">
        <v>10</v>
      </c>
      <c r="AA40" t="n">
        <v>460.942068664468</v>
      </c>
      <c r="AB40" t="n">
        <v>630.6812736756001</v>
      </c>
      <c r="AC40" t="n">
        <v>570.4899380827271</v>
      </c>
      <c r="AD40" t="n">
        <v>460942.068664468</v>
      </c>
      <c r="AE40" t="n">
        <v>630681.2736756001</v>
      </c>
      <c r="AF40" t="n">
        <v>3.437431546824962e-06</v>
      </c>
      <c r="AG40" t="n">
        <v>8.570601851851853</v>
      </c>
      <c r="AH40" t="n">
        <v>570489.9380827271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3.3763</v>
      </c>
      <c r="E41" t="n">
        <v>29.62</v>
      </c>
      <c r="F41" t="n">
        <v>27.01</v>
      </c>
      <c r="G41" t="n">
        <v>231.5</v>
      </c>
      <c r="H41" t="n">
        <v>3.11</v>
      </c>
      <c r="I41" t="n">
        <v>7</v>
      </c>
      <c r="J41" t="n">
        <v>228.71</v>
      </c>
      <c r="K41" t="n">
        <v>51.39</v>
      </c>
      <c r="L41" t="n">
        <v>40</v>
      </c>
      <c r="M41" t="n">
        <v>2</v>
      </c>
      <c r="N41" t="n">
        <v>52.32</v>
      </c>
      <c r="O41" t="n">
        <v>28442.24</v>
      </c>
      <c r="P41" t="n">
        <v>305.7</v>
      </c>
      <c r="Q41" t="n">
        <v>446.56</v>
      </c>
      <c r="R41" t="n">
        <v>57.09</v>
      </c>
      <c r="S41" t="n">
        <v>40.63</v>
      </c>
      <c r="T41" t="n">
        <v>3162.11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461.721279007751</v>
      </c>
      <c r="AB41" t="n">
        <v>631.747423643614</v>
      </c>
      <c r="AC41" t="n">
        <v>571.4543361941446</v>
      </c>
      <c r="AD41" t="n">
        <v>461721.279007751</v>
      </c>
      <c r="AE41" t="n">
        <v>631747.4236436139</v>
      </c>
      <c r="AF41" t="n">
        <v>3.437126142138577e-06</v>
      </c>
      <c r="AG41" t="n">
        <v>8.570601851851853</v>
      </c>
      <c r="AH41" t="n">
        <v>571454.3361941446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2.9801</v>
      </c>
      <c r="E2" t="n">
        <v>33.56</v>
      </c>
      <c r="F2" t="n">
        <v>30.32</v>
      </c>
      <c r="G2" t="n">
        <v>14.91</v>
      </c>
      <c r="H2" t="n">
        <v>0.34</v>
      </c>
      <c r="I2" t="n">
        <v>122</v>
      </c>
      <c r="J2" t="n">
        <v>51.33</v>
      </c>
      <c r="K2" t="n">
        <v>24.83</v>
      </c>
      <c r="L2" t="n">
        <v>1</v>
      </c>
      <c r="M2" t="n">
        <v>120</v>
      </c>
      <c r="N2" t="n">
        <v>5.51</v>
      </c>
      <c r="O2" t="n">
        <v>6564.78</v>
      </c>
      <c r="P2" t="n">
        <v>168.22</v>
      </c>
      <c r="Q2" t="n">
        <v>446.59</v>
      </c>
      <c r="R2" t="n">
        <v>164.61</v>
      </c>
      <c r="S2" t="n">
        <v>40.63</v>
      </c>
      <c r="T2" t="n">
        <v>56343.98</v>
      </c>
      <c r="U2" t="n">
        <v>0.25</v>
      </c>
      <c r="V2" t="n">
        <v>0.6899999999999999</v>
      </c>
      <c r="W2" t="n">
        <v>2.81</v>
      </c>
      <c r="X2" t="n">
        <v>3.49</v>
      </c>
      <c r="Y2" t="n">
        <v>0.5</v>
      </c>
      <c r="Z2" t="n">
        <v>10</v>
      </c>
      <c r="AA2" t="n">
        <v>346.8590237131061</v>
      </c>
      <c r="AB2" t="n">
        <v>474.587818584414</v>
      </c>
      <c r="AC2" t="n">
        <v>429.2938232669035</v>
      </c>
      <c r="AD2" t="n">
        <v>346859.0237131061</v>
      </c>
      <c r="AE2" t="n">
        <v>474587.818584414</v>
      </c>
      <c r="AF2" t="n">
        <v>4.402260761444697e-06</v>
      </c>
      <c r="AG2" t="n">
        <v>9.710648148148149</v>
      </c>
      <c r="AH2" t="n">
        <v>429293.8232669035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3.2418</v>
      </c>
      <c r="E3" t="n">
        <v>30.85</v>
      </c>
      <c r="F3" t="n">
        <v>28.41</v>
      </c>
      <c r="G3" t="n">
        <v>30.44</v>
      </c>
      <c r="H3" t="n">
        <v>0.66</v>
      </c>
      <c r="I3" t="n">
        <v>56</v>
      </c>
      <c r="J3" t="n">
        <v>52.47</v>
      </c>
      <c r="K3" t="n">
        <v>24.83</v>
      </c>
      <c r="L3" t="n">
        <v>2</v>
      </c>
      <c r="M3" t="n">
        <v>54</v>
      </c>
      <c r="N3" t="n">
        <v>5.64</v>
      </c>
      <c r="O3" t="n">
        <v>6705.1</v>
      </c>
      <c r="P3" t="n">
        <v>151.23</v>
      </c>
      <c r="Q3" t="n">
        <v>446.58</v>
      </c>
      <c r="R3" t="n">
        <v>102.82</v>
      </c>
      <c r="S3" t="n">
        <v>40.63</v>
      </c>
      <c r="T3" t="n">
        <v>25780.69</v>
      </c>
      <c r="U3" t="n">
        <v>0.4</v>
      </c>
      <c r="V3" t="n">
        <v>0.73</v>
      </c>
      <c r="W3" t="n">
        <v>2.7</v>
      </c>
      <c r="X3" t="n">
        <v>1.59</v>
      </c>
      <c r="Y3" t="n">
        <v>0.5</v>
      </c>
      <c r="Z3" t="n">
        <v>10</v>
      </c>
      <c r="AA3" t="n">
        <v>304.7314569763471</v>
      </c>
      <c r="AB3" t="n">
        <v>416.9470232381049</v>
      </c>
      <c r="AC3" t="n">
        <v>377.1541845290819</v>
      </c>
      <c r="AD3" t="n">
        <v>304731.4569763471</v>
      </c>
      <c r="AE3" t="n">
        <v>416947.0232381049</v>
      </c>
      <c r="AF3" t="n">
        <v>4.788849010587368e-06</v>
      </c>
      <c r="AG3" t="n">
        <v>8.92650462962963</v>
      </c>
      <c r="AH3" t="n">
        <v>377154.1845290819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3.3334</v>
      </c>
      <c r="E4" t="n">
        <v>30</v>
      </c>
      <c r="F4" t="n">
        <v>27.82</v>
      </c>
      <c r="G4" t="n">
        <v>47.7</v>
      </c>
      <c r="H4" t="n">
        <v>0.97</v>
      </c>
      <c r="I4" t="n">
        <v>35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140.87</v>
      </c>
      <c r="Q4" t="n">
        <v>446.58</v>
      </c>
      <c r="R4" t="n">
        <v>83.67</v>
      </c>
      <c r="S4" t="n">
        <v>40.63</v>
      </c>
      <c r="T4" t="n">
        <v>16308.61</v>
      </c>
      <c r="U4" t="n">
        <v>0.49</v>
      </c>
      <c r="V4" t="n">
        <v>0.75</v>
      </c>
      <c r="W4" t="n">
        <v>2.67</v>
      </c>
      <c r="X4" t="n">
        <v>1</v>
      </c>
      <c r="Y4" t="n">
        <v>0.5</v>
      </c>
      <c r="Z4" t="n">
        <v>10</v>
      </c>
      <c r="AA4" t="n">
        <v>291.6079002072306</v>
      </c>
      <c r="AB4" t="n">
        <v>398.9907938961367</v>
      </c>
      <c r="AC4" t="n">
        <v>360.9116725137849</v>
      </c>
      <c r="AD4" t="n">
        <v>291607.9002072306</v>
      </c>
      <c r="AE4" t="n">
        <v>398990.7938961367</v>
      </c>
      <c r="AF4" t="n">
        <v>4.924162283883007e-06</v>
      </c>
      <c r="AG4" t="n">
        <v>8.680555555555555</v>
      </c>
      <c r="AH4" t="n">
        <v>360911.672513785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3.378</v>
      </c>
      <c r="E5" t="n">
        <v>29.6</v>
      </c>
      <c r="F5" t="n">
        <v>27.54</v>
      </c>
      <c r="G5" t="n">
        <v>63.55</v>
      </c>
      <c r="H5" t="n">
        <v>1.27</v>
      </c>
      <c r="I5" t="n">
        <v>26</v>
      </c>
      <c r="J5" t="n">
        <v>54.75</v>
      </c>
      <c r="K5" t="n">
        <v>24.83</v>
      </c>
      <c r="L5" t="n">
        <v>4</v>
      </c>
      <c r="M5" t="n">
        <v>17</v>
      </c>
      <c r="N5" t="n">
        <v>5.92</v>
      </c>
      <c r="O5" t="n">
        <v>6986.39</v>
      </c>
      <c r="P5" t="n">
        <v>133.26</v>
      </c>
      <c r="Q5" t="n">
        <v>446.6</v>
      </c>
      <c r="R5" t="n">
        <v>74.17</v>
      </c>
      <c r="S5" t="n">
        <v>40.63</v>
      </c>
      <c r="T5" t="n">
        <v>11605.33</v>
      </c>
      <c r="U5" t="n">
        <v>0.55</v>
      </c>
      <c r="V5" t="n">
        <v>0.75</v>
      </c>
      <c r="W5" t="n">
        <v>2.66</v>
      </c>
      <c r="X5" t="n">
        <v>0.71</v>
      </c>
      <c r="Y5" t="n">
        <v>0.5</v>
      </c>
      <c r="Z5" t="n">
        <v>10</v>
      </c>
      <c r="AA5" t="n">
        <v>274.0226297521714</v>
      </c>
      <c r="AB5" t="n">
        <v>374.9298510521461</v>
      </c>
      <c r="AC5" t="n">
        <v>339.1470722850794</v>
      </c>
      <c r="AD5" t="n">
        <v>274022.6297521715</v>
      </c>
      <c r="AE5" t="n">
        <v>374929.8510521461</v>
      </c>
      <c r="AF5" t="n">
        <v>4.990046257561889e-06</v>
      </c>
      <c r="AG5" t="n">
        <v>8.564814814814815</v>
      </c>
      <c r="AH5" t="n">
        <v>339147.0722850795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3.3855</v>
      </c>
      <c r="E6" t="n">
        <v>29.54</v>
      </c>
      <c r="F6" t="n">
        <v>27.5</v>
      </c>
      <c r="G6" t="n">
        <v>68.73999999999999</v>
      </c>
      <c r="H6" t="n">
        <v>1.55</v>
      </c>
      <c r="I6" t="n">
        <v>24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132.3</v>
      </c>
      <c r="Q6" t="n">
        <v>446.62</v>
      </c>
      <c r="R6" t="n">
        <v>72.13</v>
      </c>
      <c r="S6" t="n">
        <v>40.63</v>
      </c>
      <c r="T6" t="n">
        <v>10594.36</v>
      </c>
      <c r="U6" t="n">
        <v>0.5600000000000001</v>
      </c>
      <c r="V6" t="n">
        <v>0.76</v>
      </c>
      <c r="W6" t="n">
        <v>2.67</v>
      </c>
      <c r="X6" t="n">
        <v>0.67</v>
      </c>
      <c r="Y6" t="n">
        <v>0.5</v>
      </c>
      <c r="Z6" t="n">
        <v>10</v>
      </c>
      <c r="AA6" t="n">
        <v>272.9462230455927</v>
      </c>
      <c r="AB6" t="n">
        <v>373.4570639084927</v>
      </c>
      <c r="AC6" t="n">
        <v>337.8148458793465</v>
      </c>
      <c r="AD6" t="n">
        <v>272946.2230455927</v>
      </c>
      <c r="AE6" t="n">
        <v>373457.0639084927</v>
      </c>
      <c r="AF6" t="n">
        <v>5.001125401117754e-06</v>
      </c>
      <c r="AG6" t="n">
        <v>8.547453703703704</v>
      </c>
      <c r="AH6" t="n">
        <v>337814.8458793465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2.2356</v>
      </c>
      <c r="E2" t="n">
        <v>44.73</v>
      </c>
      <c r="F2" t="n">
        <v>35.01</v>
      </c>
      <c r="G2" t="n">
        <v>7.58</v>
      </c>
      <c r="H2" t="n">
        <v>0.13</v>
      </c>
      <c r="I2" t="n">
        <v>277</v>
      </c>
      <c r="J2" t="n">
        <v>133.21</v>
      </c>
      <c r="K2" t="n">
        <v>46.47</v>
      </c>
      <c r="L2" t="n">
        <v>1</v>
      </c>
      <c r="M2" t="n">
        <v>275</v>
      </c>
      <c r="N2" t="n">
        <v>20.75</v>
      </c>
      <c r="O2" t="n">
        <v>16663.42</v>
      </c>
      <c r="P2" t="n">
        <v>382.22</v>
      </c>
      <c r="Q2" t="n">
        <v>446.63</v>
      </c>
      <c r="R2" t="n">
        <v>317.85</v>
      </c>
      <c r="S2" t="n">
        <v>40.63</v>
      </c>
      <c r="T2" t="n">
        <v>132191.72</v>
      </c>
      <c r="U2" t="n">
        <v>0.13</v>
      </c>
      <c r="V2" t="n">
        <v>0.59</v>
      </c>
      <c r="W2" t="n">
        <v>3.07</v>
      </c>
      <c r="X2" t="n">
        <v>8.18</v>
      </c>
      <c r="Y2" t="n">
        <v>0.5</v>
      </c>
      <c r="Z2" t="n">
        <v>10</v>
      </c>
      <c r="AA2" t="n">
        <v>795.0102406531815</v>
      </c>
      <c r="AB2" t="n">
        <v>1087.768084638147</v>
      </c>
      <c r="AC2" t="n">
        <v>983.9530253323765</v>
      </c>
      <c r="AD2" t="n">
        <v>795010.2406531816</v>
      </c>
      <c r="AE2" t="n">
        <v>1087768.084638147</v>
      </c>
      <c r="AF2" t="n">
        <v>2.452737261891593e-06</v>
      </c>
      <c r="AG2" t="n">
        <v>12.94270833333333</v>
      </c>
      <c r="AH2" t="n">
        <v>983953.0253323765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2.803</v>
      </c>
      <c r="E3" t="n">
        <v>35.68</v>
      </c>
      <c r="F3" t="n">
        <v>30.26</v>
      </c>
      <c r="G3" t="n">
        <v>15.26</v>
      </c>
      <c r="H3" t="n">
        <v>0.26</v>
      </c>
      <c r="I3" t="n">
        <v>119</v>
      </c>
      <c r="J3" t="n">
        <v>134.55</v>
      </c>
      <c r="K3" t="n">
        <v>46.47</v>
      </c>
      <c r="L3" t="n">
        <v>2</v>
      </c>
      <c r="M3" t="n">
        <v>117</v>
      </c>
      <c r="N3" t="n">
        <v>21.09</v>
      </c>
      <c r="O3" t="n">
        <v>16828.84</v>
      </c>
      <c r="P3" t="n">
        <v>328.26</v>
      </c>
      <c r="Q3" t="n">
        <v>446.59</v>
      </c>
      <c r="R3" t="n">
        <v>162.45</v>
      </c>
      <c r="S3" t="n">
        <v>40.63</v>
      </c>
      <c r="T3" t="n">
        <v>55280.56</v>
      </c>
      <c r="U3" t="n">
        <v>0.25</v>
      </c>
      <c r="V3" t="n">
        <v>0.6899999999999999</v>
      </c>
      <c r="W3" t="n">
        <v>2.82</v>
      </c>
      <c r="X3" t="n">
        <v>3.43</v>
      </c>
      <c r="Y3" t="n">
        <v>0.5</v>
      </c>
      <c r="Z3" t="n">
        <v>10</v>
      </c>
      <c r="AA3" t="n">
        <v>572.0528459541139</v>
      </c>
      <c r="AB3" t="n">
        <v>782.7079410248315</v>
      </c>
      <c r="AC3" t="n">
        <v>708.0073936709153</v>
      </c>
      <c r="AD3" t="n">
        <v>572052.8459541139</v>
      </c>
      <c r="AE3" t="n">
        <v>782707.9410248315</v>
      </c>
      <c r="AF3" t="n">
        <v>3.075247157399417e-06</v>
      </c>
      <c r="AG3" t="n">
        <v>10.32407407407407</v>
      </c>
      <c r="AH3" t="n">
        <v>708007.3936709154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28.99</v>
      </c>
      <c r="G4" t="n">
        <v>22.89</v>
      </c>
      <c r="H4" t="n">
        <v>0.39</v>
      </c>
      <c r="I4" t="n">
        <v>76</v>
      </c>
      <c r="J4" t="n">
        <v>135.9</v>
      </c>
      <c r="K4" t="n">
        <v>46.47</v>
      </c>
      <c r="L4" t="n">
        <v>3</v>
      </c>
      <c r="M4" t="n">
        <v>74</v>
      </c>
      <c r="N4" t="n">
        <v>21.43</v>
      </c>
      <c r="O4" t="n">
        <v>16994.64</v>
      </c>
      <c r="P4" t="n">
        <v>312.55</v>
      </c>
      <c r="Q4" t="n">
        <v>446.56</v>
      </c>
      <c r="R4" t="n">
        <v>121.87</v>
      </c>
      <c r="S4" t="n">
        <v>40.63</v>
      </c>
      <c r="T4" t="n">
        <v>35203.63</v>
      </c>
      <c r="U4" t="n">
        <v>0.33</v>
      </c>
      <c r="V4" t="n">
        <v>0.72</v>
      </c>
      <c r="W4" t="n">
        <v>2.73</v>
      </c>
      <c r="X4" t="n">
        <v>2.16</v>
      </c>
      <c r="Y4" t="n">
        <v>0.5</v>
      </c>
      <c r="Z4" t="n">
        <v>10</v>
      </c>
      <c r="AA4" t="n">
        <v>517.4916819329944</v>
      </c>
      <c r="AB4" t="n">
        <v>708.0549493424616</v>
      </c>
      <c r="AC4" t="n">
        <v>640.4791787385791</v>
      </c>
      <c r="AD4" t="n">
        <v>517491.6819329944</v>
      </c>
      <c r="AE4" t="n">
        <v>708054.9493424615</v>
      </c>
      <c r="AF4" t="n">
        <v>3.300706768832017e-06</v>
      </c>
      <c r="AG4" t="n">
        <v>9.618055555555555</v>
      </c>
      <c r="AH4" t="n">
        <v>640479.178738579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3.1124</v>
      </c>
      <c r="E5" t="n">
        <v>32.13</v>
      </c>
      <c r="F5" t="n">
        <v>28.43</v>
      </c>
      <c r="G5" t="n">
        <v>30.46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54</v>
      </c>
      <c r="N5" t="n">
        <v>21.78</v>
      </c>
      <c r="O5" t="n">
        <v>17160.92</v>
      </c>
      <c r="P5" t="n">
        <v>304.55</v>
      </c>
      <c r="Q5" t="n">
        <v>446.57</v>
      </c>
      <c r="R5" t="n">
        <v>103.12</v>
      </c>
      <c r="S5" t="n">
        <v>40.63</v>
      </c>
      <c r="T5" t="n">
        <v>25929.09</v>
      </c>
      <c r="U5" t="n">
        <v>0.39</v>
      </c>
      <c r="V5" t="n">
        <v>0.73</v>
      </c>
      <c r="W5" t="n">
        <v>2.71</v>
      </c>
      <c r="X5" t="n">
        <v>1.6</v>
      </c>
      <c r="Y5" t="n">
        <v>0.5</v>
      </c>
      <c r="Z5" t="n">
        <v>10</v>
      </c>
      <c r="AA5" t="n">
        <v>497.8762833223823</v>
      </c>
      <c r="AB5" t="n">
        <v>681.21629559311</v>
      </c>
      <c r="AC5" t="n">
        <v>616.2019684347786</v>
      </c>
      <c r="AD5" t="n">
        <v>497876.2833223823</v>
      </c>
      <c r="AE5" t="n">
        <v>681216.29559311</v>
      </c>
      <c r="AF5" t="n">
        <v>3.41469827067069e-06</v>
      </c>
      <c r="AG5" t="n">
        <v>9.296875000000002</v>
      </c>
      <c r="AH5" t="n">
        <v>616201.9684347785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3.1813</v>
      </c>
      <c r="E6" t="n">
        <v>31.43</v>
      </c>
      <c r="F6" t="n">
        <v>28.06</v>
      </c>
      <c r="G6" t="n">
        <v>38.26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298.55</v>
      </c>
      <c r="Q6" t="n">
        <v>446.57</v>
      </c>
      <c r="R6" t="n">
        <v>91.14</v>
      </c>
      <c r="S6" t="n">
        <v>40.63</v>
      </c>
      <c r="T6" t="n">
        <v>19998.42</v>
      </c>
      <c r="U6" t="n">
        <v>0.45</v>
      </c>
      <c r="V6" t="n">
        <v>0.74</v>
      </c>
      <c r="W6" t="n">
        <v>2.69</v>
      </c>
      <c r="X6" t="n">
        <v>1.23</v>
      </c>
      <c r="Y6" t="n">
        <v>0.5</v>
      </c>
      <c r="Z6" t="n">
        <v>10</v>
      </c>
      <c r="AA6" t="n">
        <v>473.9332968537022</v>
      </c>
      <c r="AB6" t="n">
        <v>648.4564452166483</v>
      </c>
      <c r="AC6" t="n">
        <v>586.5686721995074</v>
      </c>
      <c r="AD6" t="n">
        <v>473933.2968537022</v>
      </c>
      <c r="AE6" t="n">
        <v>648456.4452166483</v>
      </c>
      <c r="AF6" t="n">
        <v>3.49029032530673e-06</v>
      </c>
      <c r="AG6" t="n">
        <v>9.094328703703704</v>
      </c>
      <c r="AH6" t="n">
        <v>586568.6721995075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3.2206</v>
      </c>
      <c r="E7" t="n">
        <v>31.05</v>
      </c>
      <c r="F7" t="n">
        <v>27.86</v>
      </c>
      <c r="G7" t="n">
        <v>45.18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295.15</v>
      </c>
      <c r="Q7" t="n">
        <v>446.57</v>
      </c>
      <c r="R7" t="n">
        <v>85.08</v>
      </c>
      <c r="S7" t="n">
        <v>40.63</v>
      </c>
      <c r="T7" t="n">
        <v>17005.84</v>
      </c>
      <c r="U7" t="n">
        <v>0.48</v>
      </c>
      <c r="V7" t="n">
        <v>0.75</v>
      </c>
      <c r="W7" t="n">
        <v>2.67</v>
      </c>
      <c r="X7" t="n">
        <v>1.03</v>
      </c>
      <c r="Y7" t="n">
        <v>0.5</v>
      </c>
      <c r="Z7" t="n">
        <v>10</v>
      </c>
      <c r="AA7" t="n">
        <v>466.8018444594786</v>
      </c>
      <c r="AB7" t="n">
        <v>638.6988774333965</v>
      </c>
      <c r="AC7" t="n">
        <v>577.742352990657</v>
      </c>
      <c r="AD7" t="n">
        <v>466801.8444594786</v>
      </c>
      <c r="AE7" t="n">
        <v>638698.8774333965</v>
      </c>
      <c r="AF7" t="n">
        <v>3.533407418879972e-06</v>
      </c>
      <c r="AG7" t="n">
        <v>8.984375</v>
      </c>
      <c r="AH7" t="n">
        <v>577742.352990657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3.2544</v>
      </c>
      <c r="E8" t="n">
        <v>30.73</v>
      </c>
      <c r="F8" t="n">
        <v>27.7</v>
      </c>
      <c r="G8" t="n">
        <v>53.62</v>
      </c>
      <c r="H8" t="n">
        <v>0.88</v>
      </c>
      <c r="I8" t="n">
        <v>31</v>
      </c>
      <c r="J8" t="n">
        <v>141.31</v>
      </c>
      <c r="K8" t="n">
        <v>46.47</v>
      </c>
      <c r="L8" t="n">
        <v>7</v>
      </c>
      <c r="M8" t="n">
        <v>29</v>
      </c>
      <c r="N8" t="n">
        <v>22.85</v>
      </c>
      <c r="O8" t="n">
        <v>17662.75</v>
      </c>
      <c r="P8" t="n">
        <v>291.43</v>
      </c>
      <c r="Q8" t="n">
        <v>446.56</v>
      </c>
      <c r="R8" t="n">
        <v>79.87</v>
      </c>
      <c r="S8" t="n">
        <v>40.63</v>
      </c>
      <c r="T8" t="n">
        <v>14429.89</v>
      </c>
      <c r="U8" t="n">
        <v>0.51</v>
      </c>
      <c r="V8" t="n">
        <v>0.75</v>
      </c>
      <c r="W8" t="n">
        <v>2.66</v>
      </c>
      <c r="X8" t="n">
        <v>0.88</v>
      </c>
      <c r="Y8" t="n">
        <v>0.5</v>
      </c>
      <c r="Z8" t="n">
        <v>10</v>
      </c>
      <c r="AA8" t="n">
        <v>460.3937785920519</v>
      </c>
      <c r="AB8" t="n">
        <v>629.9310790096696</v>
      </c>
      <c r="AC8" t="n">
        <v>569.8113409428082</v>
      </c>
      <c r="AD8" t="n">
        <v>460393.7785920519</v>
      </c>
      <c r="AE8" t="n">
        <v>629931.0790096696</v>
      </c>
      <c r="AF8" t="n">
        <v>3.570490313607086e-06</v>
      </c>
      <c r="AG8" t="n">
        <v>8.891782407407408</v>
      </c>
      <c r="AH8" t="n">
        <v>569811.3409428082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3.278</v>
      </c>
      <c r="E9" t="n">
        <v>30.51</v>
      </c>
      <c r="F9" t="n">
        <v>27.59</v>
      </c>
      <c r="G9" t="n">
        <v>61.31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25</v>
      </c>
      <c r="N9" t="n">
        <v>23.21</v>
      </c>
      <c r="O9" t="n">
        <v>17831.04</v>
      </c>
      <c r="P9" t="n">
        <v>288.13</v>
      </c>
      <c r="Q9" t="n">
        <v>446.59</v>
      </c>
      <c r="R9" t="n">
        <v>75.98999999999999</v>
      </c>
      <c r="S9" t="n">
        <v>40.63</v>
      </c>
      <c r="T9" t="n">
        <v>12511.66</v>
      </c>
      <c r="U9" t="n">
        <v>0.53</v>
      </c>
      <c r="V9" t="n">
        <v>0.75</v>
      </c>
      <c r="W9" t="n">
        <v>2.66</v>
      </c>
      <c r="X9" t="n">
        <v>0.76</v>
      </c>
      <c r="Y9" t="n">
        <v>0.5</v>
      </c>
      <c r="Z9" t="n">
        <v>10</v>
      </c>
      <c r="AA9" t="n">
        <v>455.4844954455857</v>
      </c>
      <c r="AB9" t="n">
        <v>623.2139812263875</v>
      </c>
      <c r="AC9" t="n">
        <v>563.7353135444566</v>
      </c>
      <c r="AD9" t="n">
        <v>455484.4954455857</v>
      </c>
      <c r="AE9" t="n">
        <v>623213.9812263876</v>
      </c>
      <c r="AF9" t="n">
        <v>3.59638251229229e-06</v>
      </c>
      <c r="AG9" t="n">
        <v>8.828125000000002</v>
      </c>
      <c r="AH9" t="n">
        <v>563735.3135444566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3.2986</v>
      </c>
      <c r="E10" t="n">
        <v>30.32</v>
      </c>
      <c r="F10" t="n">
        <v>27.48</v>
      </c>
      <c r="G10" t="n">
        <v>68.70999999999999</v>
      </c>
      <c r="H10" t="n">
        <v>1.11</v>
      </c>
      <c r="I10" t="n">
        <v>24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285.16</v>
      </c>
      <c r="Q10" t="n">
        <v>446.57</v>
      </c>
      <c r="R10" t="n">
        <v>72.73999999999999</v>
      </c>
      <c r="S10" t="n">
        <v>40.63</v>
      </c>
      <c r="T10" t="n">
        <v>10898.22</v>
      </c>
      <c r="U10" t="n">
        <v>0.5600000000000001</v>
      </c>
      <c r="V10" t="n">
        <v>0.76</v>
      </c>
      <c r="W10" t="n">
        <v>2.64</v>
      </c>
      <c r="X10" t="n">
        <v>0.65</v>
      </c>
      <c r="Y10" t="n">
        <v>0.5</v>
      </c>
      <c r="Z10" t="n">
        <v>10</v>
      </c>
      <c r="AA10" t="n">
        <v>451.1501730439599</v>
      </c>
      <c r="AB10" t="n">
        <v>617.2835700996743</v>
      </c>
      <c r="AC10" t="n">
        <v>558.3708925322925</v>
      </c>
      <c r="AD10" t="n">
        <v>451150.1730439599</v>
      </c>
      <c r="AE10" t="n">
        <v>617283.5700996743</v>
      </c>
      <c r="AF10" t="n">
        <v>3.618983329788696e-06</v>
      </c>
      <c r="AG10" t="n">
        <v>8.773148148148149</v>
      </c>
      <c r="AH10" t="n">
        <v>558370.8925322925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3.3107</v>
      </c>
      <c r="E11" t="n">
        <v>30.21</v>
      </c>
      <c r="F11" t="n">
        <v>27.43</v>
      </c>
      <c r="G11" t="n">
        <v>74.8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20</v>
      </c>
      <c r="N11" t="n">
        <v>23.95</v>
      </c>
      <c r="O11" t="n">
        <v>18169.15</v>
      </c>
      <c r="P11" t="n">
        <v>281.83</v>
      </c>
      <c r="Q11" t="n">
        <v>446.6</v>
      </c>
      <c r="R11" t="n">
        <v>70.7</v>
      </c>
      <c r="S11" t="n">
        <v>40.63</v>
      </c>
      <c r="T11" t="n">
        <v>9892</v>
      </c>
      <c r="U11" t="n">
        <v>0.57</v>
      </c>
      <c r="V11" t="n">
        <v>0.76</v>
      </c>
      <c r="W11" t="n">
        <v>2.64</v>
      </c>
      <c r="X11" t="n">
        <v>0.6</v>
      </c>
      <c r="Y11" t="n">
        <v>0.5</v>
      </c>
      <c r="Z11" t="n">
        <v>10</v>
      </c>
      <c r="AA11" t="n">
        <v>447.513731603597</v>
      </c>
      <c r="AB11" t="n">
        <v>612.3080304924958</v>
      </c>
      <c r="AC11" t="n">
        <v>553.8702114420096</v>
      </c>
      <c r="AD11" t="n">
        <v>447513.7316035969</v>
      </c>
      <c r="AE11" t="n">
        <v>612308.0304924959</v>
      </c>
      <c r="AF11" t="n">
        <v>3.632258567250178e-06</v>
      </c>
      <c r="AG11" t="n">
        <v>8.741319444444445</v>
      </c>
      <c r="AH11" t="n">
        <v>553870.2114420095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3.3222</v>
      </c>
      <c r="E12" t="n">
        <v>30.1</v>
      </c>
      <c r="F12" t="n">
        <v>27.38</v>
      </c>
      <c r="G12" t="n">
        <v>82.13</v>
      </c>
      <c r="H12" t="n">
        <v>1.33</v>
      </c>
      <c r="I12" t="n">
        <v>20</v>
      </c>
      <c r="J12" t="n">
        <v>146.8</v>
      </c>
      <c r="K12" t="n">
        <v>46.47</v>
      </c>
      <c r="L12" t="n">
        <v>11</v>
      </c>
      <c r="M12" t="n">
        <v>18</v>
      </c>
      <c r="N12" t="n">
        <v>24.33</v>
      </c>
      <c r="O12" t="n">
        <v>18338.99</v>
      </c>
      <c r="P12" t="n">
        <v>279.85</v>
      </c>
      <c r="Q12" t="n">
        <v>446.59</v>
      </c>
      <c r="R12" t="n">
        <v>69.12</v>
      </c>
      <c r="S12" t="n">
        <v>40.63</v>
      </c>
      <c r="T12" t="n">
        <v>9112.459999999999</v>
      </c>
      <c r="U12" t="n">
        <v>0.59</v>
      </c>
      <c r="V12" t="n">
        <v>0.76</v>
      </c>
      <c r="W12" t="n">
        <v>2.64</v>
      </c>
      <c r="X12" t="n">
        <v>0.55</v>
      </c>
      <c r="Y12" t="n">
        <v>0.5</v>
      </c>
      <c r="Z12" t="n">
        <v>10</v>
      </c>
      <c r="AA12" t="n">
        <v>444.9375806198</v>
      </c>
      <c r="AB12" t="n">
        <v>608.7832270647046</v>
      </c>
      <c r="AC12" t="n">
        <v>550.681810306274</v>
      </c>
      <c r="AD12" t="n">
        <v>444937.5806198</v>
      </c>
      <c r="AE12" t="n">
        <v>608783.2270647046</v>
      </c>
      <c r="AF12" t="n">
        <v>3.6448755284739e-06</v>
      </c>
      <c r="AG12" t="n">
        <v>8.709490740740742</v>
      </c>
      <c r="AH12" t="n">
        <v>550681.810306274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3.3362</v>
      </c>
      <c r="E13" t="n">
        <v>29.97</v>
      </c>
      <c r="F13" t="n">
        <v>27.3</v>
      </c>
      <c r="G13" t="n">
        <v>91.01000000000001</v>
      </c>
      <c r="H13" t="n">
        <v>1.43</v>
      </c>
      <c r="I13" t="n">
        <v>18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277.31</v>
      </c>
      <c r="Q13" t="n">
        <v>446.56</v>
      </c>
      <c r="R13" t="n">
        <v>66.7</v>
      </c>
      <c r="S13" t="n">
        <v>40.63</v>
      </c>
      <c r="T13" t="n">
        <v>7911.69</v>
      </c>
      <c r="U13" t="n">
        <v>0.61</v>
      </c>
      <c r="V13" t="n">
        <v>0.76</v>
      </c>
      <c r="W13" t="n">
        <v>2.64</v>
      </c>
      <c r="X13" t="n">
        <v>0.48</v>
      </c>
      <c r="Y13" t="n">
        <v>0.5</v>
      </c>
      <c r="Z13" t="n">
        <v>10</v>
      </c>
      <c r="AA13" t="n">
        <v>441.676107980455</v>
      </c>
      <c r="AB13" t="n">
        <v>604.3207363135349</v>
      </c>
      <c r="AC13" t="n">
        <v>546.6452134092508</v>
      </c>
      <c r="AD13" t="n">
        <v>441676.107980455</v>
      </c>
      <c r="AE13" t="n">
        <v>604320.7363135349</v>
      </c>
      <c r="AF13" t="n">
        <v>3.660235307354953e-06</v>
      </c>
      <c r="AG13" t="n">
        <v>8.671875</v>
      </c>
      <c r="AH13" t="n">
        <v>546645.2134092508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3.3409</v>
      </c>
      <c r="E14" t="n">
        <v>29.93</v>
      </c>
      <c r="F14" t="n">
        <v>27.29</v>
      </c>
      <c r="G14" t="n">
        <v>96.31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274.99</v>
      </c>
      <c r="Q14" t="n">
        <v>446.56</v>
      </c>
      <c r="R14" t="n">
        <v>66.23999999999999</v>
      </c>
      <c r="S14" t="n">
        <v>40.63</v>
      </c>
      <c r="T14" t="n">
        <v>7685.67</v>
      </c>
      <c r="U14" t="n">
        <v>0.61</v>
      </c>
      <c r="V14" t="n">
        <v>0.76</v>
      </c>
      <c r="W14" t="n">
        <v>2.64</v>
      </c>
      <c r="X14" t="n">
        <v>0.46</v>
      </c>
      <c r="Y14" t="n">
        <v>0.5</v>
      </c>
      <c r="Z14" t="n">
        <v>10</v>
      </c>
      <c r="AA14" t="n">
        <v>439.5737561135932</v>
      </c>
      <c r="AB14" t="n">
        <v>601.444205740076</v>
      </c>
      <c r="AC14" t="n">
        <v>544.0432148764869</v>
      </c>
      <c r="AD14" t="n">
        <v>439573.7561135932</v>
      </c>
      <c r="AE14" t="n">
        <v>601444.205740076</v>
      </c>
      <c r="AF14" t="n">
        <v>3.665391804550735e-06</v>
      </c>
      <c r="AG14" t="n">
        <v>8.660300925925926</v>
      </c>
      <c r="AH14" t="n">
        <v>544043.2148764869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3.3562</v>
      </c>
      <c r="E15" t="n">
        <v>29.8</v>
      </c>
      <c r="F15" t="n">
        <v>27.21</v>
      </c>
      <c r="G15" t="n">
        <v>108.83</v>
      </c>
      <c r="H15" t="n">
        <v>1.64</v>
      </c>
      <c r="I15" t="n">
        <v>15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271.47</v>
      </c>
      <c r="Q15" t="n">
        <v>446.56</v>
      </c>
      <c r="R15" t="n">
        <v>63.51</v>
      </c>
      <c r="S15" t="n">
        <v>40.63</v>
      </c>
      <c r="T15" t="n">
        <v>6327.67</v>
      </c>
      <c r="U15" t="n">
        <v>0.64</v>
      </c>
      <c r="V15" t="n">
        <v>0.76</v>
      </c>
      <c r="W15" t="n">
        <v>2.63</v>
      </c>
      <c r="X15" t="n">
        <v>0.38</v>
      </c>
      <c r="Y15" t="n">
        <v>0.5</v>
      </c>
      <c r="Z15" t="n">
        <v>10</v>
      </c>
      <c r="AA15" t="n">
        <v>435.5402146020195</v>
      </c>
      <c r="AB15" t="n">
        <v>595.9253362966482</v>
      </c>
      <c r="AC15" t="n">
        <v>539.0510585869579</v>
      </c>
      <c r="AD15" t="n">
        <v>435540.2146020195</v>
      </c>
      <c r="AE15" t="n">
        <v>595925.3362966483</v>
      </c>
      <c r="AF15" t="n">
        <v>3.682177848613601e-06</v>
      </c>
      <c r="AG15" t="n">
        <v>8.622685185185185</v>
      </c>
      <c r="AH15" t="n">
        <v>539051.0585869579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3.36</v>
      </c>
      <c r="E16" t="n">
        <v>29.76</v>
      </c>
      <c r="F16" t="n">
        <v>27.2</v>
      </c>
      <c r="G16" t="n">
        <v>116.57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12</v>
      </c>
      <c r="N16" t="n">
        <v>25.88</v>
      </c>
      <c r="O16" t="n">
        <v>19023.66</v>
      </c>
      <c r="P16" t="n">
        <v>270.45</v>
      </c>
      <c r="Q16" t="n">
        <v>446.58</v>
      </c>
      <c r="R16" t="n">
        <v>63.38</v>
      </c>
      <c r="S16" t="n">
        <v>40.63</v>
      </c>
      <c r="T16" t="n">
        <v>6270.67</v>
      </c>
      <c r="U16" t="n">
        <v>0.64</v>
      </c>
      <c r="V16" t="n">
        <v>0.76</v>
      </c>
      <c r="W16" t="n">
        <v>2.63</v>
      </c>
      <c r="X16" t="n">
        <v>0.37</v>
      </c>
      <c r="Y16" t="n">
        <v>0.5</v>
      </c>
      <c r="Z16" t="n">
        <v>10</v>
      </c>
      <c r="AA16" t="n">
        <v>434.467539186575</v>
      </c>
      <c r="AB16" t="n">
        <v>594.4576544701378</v>
      </c>
      <c r="AC16" t="n">
        <v>537.7234502540653</v>
      </c>
      <c r="AD16" t="n">
        <v>434467.539186575</v>
      </c>
      <c r="AE16" t="n">
        <v>594457.6544701378</v>
      </c>
      <c r="AF16" t="n">
        <v>3.686346931452744e-06</v>
      </c>
      <c r="AG16" t="n">
        <v>8.611111111111112</v>
      </c>
      <c r="AH16" t="n">
        <v>537723.4502540652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3.3655</v>
      </c>
      <c r="E17" t="n">
        <v>29.71</v>
      </c>
      <c r="F17" t="n">
        <v>27.18</v>
      </c>
      <c r="G17" t="n">
        <v>125.44</v>
      </c>
      <c r="H17" t="n">
        <v>1.84</v>
      </c>
      <c r="I17" t="n">
        <v>13</v>
      </c>
      <c r="J17" t="n">
        <v>153.75</v>
      </c>
      <c r="K17" t="n">
        <v>46.47</v>
      </c>
      <c r="L17" t="n">
        <v>16</v>
      </c>
      <c r="M17" t="n">
        <v>11</v>
      </c>
      <c r="N17" t="n">
        <v>26.28</v>
      </c>
      <c r="O17" t="n">
        <v>19196.18</v>
      </c>
      <c r="P17" t="n">
        <v>267.12</v>
      </c>
      <c r="Q17" t="n">
        <v>446.56</v>
      </c>
      <c r="R17" t="n">
        <v>62.69</v>
      </c>
      <c r="S17" t="n">
        <v>40.63</v>
      </c>
      <c r="T17" t="n">
        <v>5930.37</v>
      </c>
      <c r="U17" t="n">
        <v>0.65</v>
      </c>
      <c r="V17" t="n">
        <v>0.76</v>
      </c>
      <c r="W17" t="n">
        <v>2.63</v>
      </c>
      <c r="X17" t="n">
        <v>0.35</v>
      </c>
      <c r="Y17" t="n">
        <v>0.5</v>
      </c>
      <c r="Z17" t="n">
        <v>10</v>
      </c>
      <c r="AA17" t="n">
        <v>431.5712612428708</v>
      </c>
      <c r="AB17" t="n">
        <v>590.4948392127967</v>
      </c>
      <c r="AC17" t="n">
        <v>534.1388405230385</v>
      </c>
      <c r="AD17" t="n">
        <v>431571.2612428708</v>
      </c>
      <c r="AE17" t="n">
        <v>590494.8392127967</v>
      </c>
      <c r="AF17" t="n">
        <v>3.692381130298871e-06</v>
      </c>
      <c r="AG17" t="n">
        <v>8.596643518518519</v>
      </c>
      <c r="AH17" t="n">
        <v>534138.8405230385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3.366</v>
      </c>
      <c r="E18" t="n">
        <v>29.71</v>
      </c>
      <c r="F18" t="n">
        <v>27.17</v>
      </c>
      <c r="G18" t="n">
        <v>125.42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11</v>
      </c>
      <c r="N18" t="n">
        <v>26.68</v>
      </c>
      <c r="O18" t="n">
        <v>19369.26</v>
      </c>
      <c r="P18" t="n">
        <v>266.22</v>
      </c>
      <c r="Q18" t="n">
        <v>446.56</v>
      </c>
      <c r="R18" t="n">
        <v>62.73</v>
      </c>
      <c r="S18" t="n">
        <v>40.63</v>
      </c>
      <c r="T18" t="n">
        <v>5950.1</v>
      </c>
      <c r="U18" t="n">
        <v>0.65</v>
      </c>
      <c r="V18" t="n">
        <v>0.76</v>
      </c>
      <c r="W18" t="n">
        <v>2.63</v>
      </c>
      <c r="X18" t="n">
        <v>0.35</v>
      </c>
      <c r="Y18" t="n">
        <v>0.5</v>
      </c>
      <c r="Z18" t="n">
        <v>10</v>
      </c>
      <c r="AA18" t="n">
        <v>430.855806740914</v>
      </c>
      <c r="AB18" t="n">
        <v>589.5159227995944</v>
      </c>
      <c r="AC18" t="n">
        <v>533.2533505183945</v>
      </c>
      <c r="AD18" t="n">
        <v>430855.806740914</v>
      </c>
      <c r="AE18" t="n">
        <v>589515.9227995944</v>
      </c>
      <c r="AF18" t="n">
        <v>3.692929693830337e-06</v>
      </c>
      <c r="AG18" t="n">
        <v>8.596643518518519</v>
      </c>
      <c r="AH18" t="n">
        <v>533253.3505183945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3.3733</v>
      </c>
      <c r="E19" t="n">
        <v>29.64</v>
      </c>
      <c r="F19" t="n">
        <v>27.14</v>
      </c>
      <c r="G19" t="n">
        <v>135.69</v>
      </c>
      <c r="H19" t="n">
        <v>2.04</v>
      </c>
      <c r="I19" t="n">
        <v>12</v>
      </c>
      <c r="J19" t="n">
        <v>156.56</v>
      </c>
      <c r="K19" t="n">
        <v>46.47</v>
      </c>
      <c r="L19" t="n">
        <v>18</v>
      </c>
      <c r="M19" t="n">
        <v>10</v>
      </c>
      <c r="N19" t="n">
        <v>27.09</v>
      </c>
      <c r="O19" t="n">
        <v>19542.89</v>
      </c>
      <c r="P19" t="n">
        <v>263.7</v>
      </c>
      <c r="Q19" t="n">
        <v>446.56</v>
      </c>
      <c r="R19" t="n">
        <v>61.22</v>
      </c>
      <c r="S19" t="n">
        <v>40.63</v>
      </c>
      <c r="T19" t="n">
        <v>5201.44</v>
      </c>
      <c r="U19" t="n">
        <v>0.66</v>
      </c>
      <c r="V19" t="n">
        <v>0.77</v>
      </c>
      <c r="W19" t="n">
        <v>2.63</v>
      </c>
      <c r="X19" t="n">
        <v>0.31</v>
      </c>
      <c r="Y19" t="n">
        <v>0.5</v>
      </c>
      <c r="Z19" t="n">
        <v>10</v>
      </c>
      <c r="AA19" t="n">
        <v>417.1560356483236</v>
      </c>
      <c r="AB19" t="n">
        <v>570.7712915994674</v>
      </c>
      <c r="AC19" t="n">
        <v>516.2976806117524</v>
      </c>
      <c r="AD19" t="n">
        <v>417156.0356483236</v>
      </c>
      <c r="AE19" t="n">
        <v>570771.2915994674</v>
      </c>
      <c r="AF19" t="n">
        <v>3.700938721389744e-06</v>
      </c>
      <c r="AG19" t="n">
        <v>8.576388888888889</v>
      </c>
      <c r="AH19" t="n">
        <v>516297.6806117524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3.3801</v>
      </c>
      <c r="E20" t="n">
        <v>29.58</v>
      </c>
      <c r="F20" t="n">
        <v>27.11</v>
      </c>
      <c r="G20" t="n">
        <v>147.85</v>
      </c>
      <c r="H20" t="n">
        <v>2.13</v>
      </c>
      <c r="I20" t="n">
        <v>11</v>
      </c>
      <c r="J20" t="n">
        <v>157.97</v>
      </c>
      <c r="K20" t="n">
        <v>46.47</v>
      </c>
      <c r="L20" t="n">
        <v>19</v>
      </c>
      <c r="M20" t="n">
        <v>9</v>
      </c>
      <c r="N20" t="n">
        <v>27.5</v>
      </c>
      <c r="O20" t="n">
        <v>19717.08</v>
      </c>
      <c r="P20" t="n">
        <v>261.11</v>
      </c>
      <c r="Q20" t="n">
        <v>446.56</v>
      </c>
      <c r="R20" t="n">
        <v>60.21</v>
      </c>
      <c r="S20" t="n">
        <v>40.63</v>
      </c>
      <c r="T20" t="n">
        <v>4700.79</v>
      </c>
      <c r="U20" t="n">
        <v>0.67</v>
      </c>
      <c r="V20" t="n">
        <v>0.77</v>
      </c>
      <c r="W20" t="n">
        <v>2.63</v>
      </c>
      <c r="X20" t="n">
        <v>0.28</v>
      </c>
      <c r="Y20" t="n">
        <v>0.5</v>
      </c>
      <c r="Z20" t="n">
        <v>10</v>
      </c>
      <c r="AA20" t="n">
        <v>414.6805616966821</v>
      </c>
      <c r="AB20" t="n">
        <v>567.3842389286284</v>
      </c>
      <c r="AC20" t="n">
        <v>513.2338834940601</v>
      </c>
      <c r="AD20" t="n">
        <v>414680.5616966821</v>
      </c>
      <c r="AE20" t="n">
        <v>567384.2389286284</v>
      </c>
      <c r="AF20" t="n">
        <v>3.708399185417684e-06</v>
      </c>
      <c r="AG20" t="n">
        <v>8.559027777777777</v>
      </c>
      <c r="AH20" t="n">
        <v>513233.8834940601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3.3793</v>
      </c>
      <c r="E21" t="n">
        <v>29.59</v>
      </c>
      <c r="F21" t="n">
        <v>27.11</v>
      </c>
      <c r="G21" t="n">
        <v>147.88</v>
      </c>
      <c r="H21" t="n">
        <v>2.22</v>
      </c>
      <c r="I21" t="n">
        <v>11</v>
      </c>
      <c r="J21" t="n">
        <v>159.39</v>
      </c>
      <c r="K21" t="n">
        <v>46.47</v>
      </c>
      <c r="L21" t="n">
        <v>20</v>
      </c>
      <c r="M21" t="n">
        <v>9</v>
      </c>
      <c r="N21" t="n">
        <v>27.92</v>
      </c>
      <c r="O21" t="n">
        <v>19891.97</v>
      </c>
      <c r="P21" t="n">
        <v>258.96</v>
      </c>
      <c r="Q21" t="n">
        <v>446.56</v>
      </c>
      <c r="R21" t="n">
        <v>60.48</v>
      </c>
      <c r="S21" t="n">
        <v>40.63</v>
      </c>
      <c r="T21" t="n">
        <v>4835.37</v>
      </c>
      <c r="U21" t="n">
        <v>0.67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413.2043058069005</v>
      </c>
      <c r="AB21" t="n">
        <v>565.3643604924158</v>
      </c>
      <c r="AC21" t="n">
        <v>511.4067794208825</v>
      </c>
      <c r="AD21" t="n">
        <v>413204.3058069005</v>
      </c>
      <c r="AE21" t="n">
        <v>565364.3604924158</v>
      </c>
      <c r="AF21" t="n">
        <v>3.707521483767338e-06</v>
      </c>
      <c r="AG21" t="n">
        <v>8.561921296296296</v>
      </c>
      <c r="AH21" t="n">
        <v>511406.7794208825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3.3857</v>
      </c>
      <c r="E22" t="n">
        <v>29.54</v>
      </c>
      <c r="F22" t="n">
        <v>27.08</v>
      </c>
      <c r="G22" t="n">
        <v>162.5</v>
      </c>
      <c r="H22" t="n">
        <v>2.31</v>
      </c>
      <c r="I22" t="n">
        <v>10</v>
      </c>
      <c r="J22" t="n">
        <v>160.81</v>
      </c>
      <c r="K22" t="n">
        <v>46.47</v>
      </c>
      <c r="L22" t="n">
        <v>21</v>
      </c>
      <c r="M22" t="n">
        <v>8</v>
      </c>
      <c r="N22" t="n">
        <v>28.34</v>
      </c>
      <c r="O22" t="n">
        <v>20067.32</v>
      </c>
      <c r="P22" t="n">
        <v>256.85</v>
      </c>
      <c r="Q22" t="n">
        <v>446.56</v>
      </c>
      <c r="R22" t="n">
        <v>59.56</v>
      </c>
      <c r="S22" t="n">
        <v>40.63</v>
      </c>
      <c r="T22" t="n">
        <v>4382.44</v>
      </c>
      <c r="U22" t="n">
        <v>0.68</v>
      </c>
      <c r="V22" t="n">
        <v>0.77</v>
      </c>
      <c r="W22" t="n">
        <v>2.62</v>
      </c>
      <c r="X22" t="n">
        <v>0.26</v>
      </c>
      <c r="Y22" t="n">
        <v>0.5</v>
      </c>
      <c r="Z22" t="n">
        <v>10</v>
      </c>
      <c r="AA22" t="n">
        <v>411.1148040862176</v>
      </c>
      <c r="AB22" t="n">
        <v>562.5054120558677</v>
      </c>
      <c r="AC22" t="n">
        <v>508.8206850105591</v>
      </c>
      <c r="AD22" t="n">
        <v>411114.8040862177</v>
      </c>
      <c r="AE22" t="n">
        <v>562505.4120558677</v>
      </c>
      <c r="AF22" t="n">
        <v>3.714543096970105e-06</v>
      </c>
      <c r="AG22" t="n">
        <v>8.547453703703704</v>
      </c>
      <c r="AH22" t="n">
        <v>508820.6850105592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3.3862</v>
      </c>
      <c r="E23" t="n">
        <v>29.53</v>
      </c>
      <c r="F23" t="n">
        <v>27.08</v>
      </c>
      <c r="G23" t="n">
        <v>162.47</v>
      </c>
      <c r="H23" t="n">
        <v>2.4</v>
      </c>
      <c r="I23" t="n">
        <v>10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252.42</v>
      </c>
      <c r="Q23" t="n">
        <v>446.56</v>
      </c>
      <c r="R23" t="n">
        <v>59.41</v>
      </c>
      <c r="S23" t="n">
        <v>40.63</v>
      </c>
      <c r="T23" t="n">
        <v>4306.86</v>
      </c>
      <c r="U23" t="n">
        <v>0.68</v>
      </c>
      <c r="V23" t="n">
        <v>0.77</v>
      </c>
      <c r="W23" t="n">
        <v>2.63</v>
      </c>
      <c r="X23" t="n">
        <v>0.25</v>
      </c>
      <c r="Y23" t="n">
        <v>0.5</v>
      </c>
      <c r="Z23" t="n">
        <v>10</v>
      </c>
      <c r="AA23" t="n">
        <v>407.9121158927083</v>
      </c>
      <c r="AB23" t="n">
        <v>558.123352776877</v>
      </c>
      <c r="AC23" t="n">
        <v>504.8568433188966</v>
      </c>
      <c r="AD23" t="n">
        <v>407912.1158927083</v>
      </c>
      <c r="AE23" t="n">
        <v>558123.352776877</v>
      </c>
      <c r="AF23" t="n">
        <v>3.715091660501571e-06</v>
      </c>
      <c r="AG23" t="n">
        <v>8.544560185185185</v>
      </c>
      <c r="AH23" t="n">
        <v>504856.8433188966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3.3921</v>
      </c>
      <c r="E24" t="n">
        <v>29.48</v>
      </c>
      <c r="F24" t="n">
        <v>27.05</v>
      </c>
      <c r="G24" t="n">
        <v>180.36</v>
      </c>
      <c r="H24" t="n">
        <v>2.49</v>
      </c>
      <c r="I24" t="n">
        <v>9</v>
      </c>
      <c r="J24" t="n">
        <v>163.67</v>
      </c>
      <c r="K24" t="n">
        <v>46.47</v>
      </c>
      <c r="L24" t="n">
        <v>23</v>
      </c>
      <c r="M24" t="n">
        <v>7</v>
      </c>
      <c r="N24" t="n">
        <v>29.2</v>
      </c>
      <c r="O24" t="n">
        <v>20419.76</v>
      </c>
      <c r="P24" t="n">
        <v>251.61</v>
      </c>
      <c r="Q24" t="n">
        <v>446.56</v>
      </c>
      <c r="R24" t="n">
        <v>58.67</v>
      </c>
      <c r="S24" t="n">
        <v>40.63</v>
      </c>
      <c r="T24" t="n">
        <v>3940.42</v>
      </c>
      <c r="U24" t="n">
        <v>0.6899999999999999</v>
      </c>
      <c r="V24" t="n">
        <v>0.77</v>
      </c>
      <c r="W24" t="n">
        <v>2.62</v>
      </c>
      <c r="X24" t="n">
        <v>0.23</v>
      </c>
      <c r="Y24" t="n">
        <v>0.5</v>
      </c>
      <c r="Z24" t="n">
        <v>10</v>
      </c>
      <c r="AA24" t="n">
        <v>406.8014223482365</v>
      </c>
      <c r="AB24" t="n">
        <v>556.6036528689899</v>
      </c>
      <c r="AC24" t="n">
        <v>503.4821814373059</v>
      </c>
      <c r="AD24" t="n">
        <v>406801.4223482365</v>
      </c>
      <c r="AE24" t="n">
        <v>556603.6528689899</v>
      </c>
      <c r="AF24" t="n">
        <v>3.721564710172872e-06</v>
      </c>
      <c r="AG24" t="n">
        <v>8.530092592592593</v>
      </c>
      <c r="AH24" t="n">
        <v>503482.1814373059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3.3916</v>
      </c>
      <c r="E25" t="n">
        <v>29.48</v>
      </c>
      <c r="F25" t="n">
        <v>27.06</v>
      </c>
      <c r="G25" t="n">
        <v>180.4</v>
      </c>
      <c r="H25" t="n">
        <v>2.58</v>
      </c>
      <c r="I25" t="n">
        <v>9</v>
      </c>
      <c r="J25" t="n">
        <v>165.1</v>
      </c>
      <c r="K25" t="n">
        <v>46.47</v>
      </c>
      <c r="L25" t="n">
        <v>24</v>
      </c>
      <c r="M25" t="n">
        <v>6</v>
      </c>
      <c r="N25" t="n">
        <v>29.64</v>
      </c>
      <c r="O25" t="n">
        <v>20596.86</v>
      </c>
      <c r="P25" t="n">
        <v>250.64</v>
      </c>
      <c r="Q25" t="n">
        <v>446.56</v>
      </c>
      <c r="R25" t="n">
        <v>58.75</v>
      </c>
      <c r="S25" t="n">
        <v>40.63</v>
      </c>
      <c r="T25" t="n">
        <v>3979.66</v>
      </c>
      <c r="U25" t="n">
        <v>0.6899999999999999</v>
      </c>
      <c r="V25" t="n">
        <v>0.77</v>
      </c>
      <c r="W25" t="n">
        <v>2.62</v>
      </c>
      <c r="X25" t="n">
        <v>0.23</v>
      </c>
      <c r="Y25" t="n">
        <v>0.5</v>
      </c>
      <c r="Z25" t="n">
        <v>10</v>
      </c>
      <c r="AA25" t="n">
        <v>406.1759284832208</v>
      </c>
      <c r="AB25" t="n">
        <v>555.7478245680335</v>
      </c>
      <c r="AC25" t="n">
        <v>502.7080321882302</v>
      </c>
      <c r="AD25" t="n">
        <v>406175.9284832209</v>
      </c>
      <c r="AE25" t="n">
        <v>555747.8245680335</v>
      </c>
      <c r="AF25" t="n">
        <v>3.721016146641406e-06</v>
      </c>
      <c r="AG25" t="n">
        <v>8.530092592592593</v>
      </c>
      <c r="AH25" t="n">
        <v>502708.0321882302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3.3912</v>
      </c>
      <c r="E26" t="n">
        <v>29.49</v>
      </c>
      <c r="F26" t="n">
        <v>27.06</v>
      </c>
      <c r="G26" t="n">
        <v>180.42</v>
      </c>
      <c r="H26" t="n">
        <v>2.66</v>
      </c>
      <c r="I26" t="n">
        <v>9</v>
      </c>
      <c r="J26" t="n">
        <v>166.54</v>
      </c>
      <c r="K26" t="n">
        <v>46.47</v>
      </c>
      <c r="L26" t="n">
        <v>25</v>
      </c>
      <c r="M26" t="n">
        <v>5</v>
      </c>
      <c r="N26" t="n">
        <v>30.08</v>
      </c>
      <c r="O26" t="n">
        <v>20774.56</v>
      </c>
      <c r="P26" t="n">
        <v>248.09</v>
      </c>
      <c r="Q26" t="n">
        <v>446.56</v>
      </c>
      <c r="R26" t="n">
        <v>58.84</v>
      </c>
      <c r="S26" t="n">
        <v>40.63</v>
      </c>
      <c r="T26" t="n">
        <v>4027.38</v>
      </c>
      <c r="U26" t="n">
        <v>0.6899999999999999</v>
      </c>
      <c r="V26" t="n">
        <v>0.77</v>
      </c>
      <c r="W26" t="n">
        <v>2.63</v>
      </c>
      <c r="X26" t="n">
        <v>0.24</v>
      </c>
      <c r="Y26" t="n">
        <v>0.5</v>
      </c>
      <c r="Z26" t="n">
        <v>10</v>
      </c>
      <c r="AA26" t="n">
        <v>404.3873982316496</v>
      </c>
      <c r="AB26" t="n">
        <v>553.300678573448</v>
      </c>
      <c r="AC26" t="n">
        <v>500.4944383727769</v>
      </c>
      <c r="AD26" t="n">
        <v>404387.3982316497</v>
      </c>
      <c r="AE26" t="n">
        <v>553300.678573448</v>
      </c>
      <c r="AF26" t="n">
        <v>3.720577295816233e-06</v>
      </c>
      <c r="AG26" t="n">
        <v>8.532986111111111</v>
      </c>
      <c r="AH26" t="n">
        <v>500494.4383727768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3.3977</v>
      </c>
      <c r="E27" t="n">
        <v>29.43</v>
      </c>
      <c r="F27" t="n">
        <v>27.03</v>
      </c>
      <c r="G27" t="n">
        <v>202.75</v>
      </c>
      <c r="H27" t="n">
        <v>2.74</v>
      </c>
      <c r="I27" t="n">
        <v>8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247.03</v>
      </c>
      <c r="Q27" t="n">
        <v>446.56</v>
      </c>
      <c r="R27" t="n">
        <v>57.63</v>
      </c>
      <c r="S27" t="n">
        <v>40.63</v>
      </c>
      <c r="T27" t="n">
        <v>3423.68</v>
      </c>
      <c r="U27" t="n">
        <v>0.7</v>
      </c>
      <c r="V27" t="n">
        <v>0.77</v>
      </c>
      <c r="W27" t="n">
        <v>2.63</v>
      </c>
      <c r="X27" t="n">
        <v>0.21</v>
      </c>
      <c r="Y27" t="n">
        <v>0.5</v>
      </c>
      <c r="Z27" t="n">
        <v>10</v>
      </c>
      <c r="AA27" t="n">
        <v>403.0618513726024</v>
      </c>
      <c r="AB27" t="n">
        <v>551.4870068818994</v>
      </c>
      <c r="AC27" t="n">
        <v>498.8538609619655</v>
      </c>
      <c r="AD27" t="n">
        <v>403061.8513726024</v>
      </c>
      <c r="AE27" t="n">
        <v>551487.0068818994</v>
      </c>
      <c r="AF27" t="n">
        <v>3.727708621725293e-06</v>
      </c>
      <c r="AG27" t="n">
        <v>8.515625</v>
      </c>
      <c r="AH27" t="n">
        <v>498853.8609619655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3.3979</v>
      </c>
      <c r="E28" t="n">
        <v>29.43</v>
      </c>
      <c r="F28" t="n">
        <v>27.03</v>
      </c>
      <c r="G28" t="n">
        <v>202.74</v>
      </c>
      <c r="H28" t="n">
        <v>2.82</v>
      </c>
      <c r="I28" t="n">
        <v>8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248.7</v>
      </c>
      <c r="Q28" t="n">
        <v>446.56</v>
      </c>
      <c r="R28" t="n">
        <v>57.56</v>
      </c>
      <c r="S28" t="n">
        <v>40.63</v>
      </c>
      <c r="T28" t="n">
        <v>3390.22</v>
      </c>
      <c r="U28" t="n">
        <v>0.71</v>
      </c>
      <c r="V28" t="n">
        <v>0.77</v>
      </c>
      <c r="W28" t="n">
        <v>2.63</v>
      </c>
      <c r="X28" t="n">
        <v>0.2</v>
      </c>
      <c r="Y28" t="n">
        <v>0.5</v>
      </c>
      <c r="Z28" t="n">
        <v>10</v>
      </c>
      <c r="AA28" t="n">
        <v>404.2357001525898</v>
      </c>
      <c r="AB28" t="n">
        <v>553.0931185692313</v>
      </c>
      <c r="AC28" t="n">
        <v>500.3066876040504</v>
      </c>
      <c r="AD28" t="n">
        <v>404235.7001525898</v>
      </c>
      <c r="AE28" t="n">
        <v>553093.1185692312</v>
      </c>
      <c r="AF28" t="n">
        <v>3.72792804713788e-06</v>
      </c>
      <c r="AG28" t="n">
        <v>8.515625</v>
      </c>
      <c r="AH28" t="n">
        <v>500306.6876040504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3.3979</v>
      </c>
      <c r="E29" t="n">
        <v>29.43</v>
      </c>
      <c r="F29" t="n">
        <v>27.03</v>
      </c>
      <c r="G29" t="n">
        <v>202.74</v>
      </c>
      <c r="H29" t="n">
        <v>2.9</v>
      </c>
      <c r="I29" t="n">
        <v>8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250.2</v>
      </c>
      <c r="Q29" t="n">
        <v>446.56</v>
      </c>
      <c r="R29" t="n">
        <v>57.52</v>
      </c>
      <c r="S29" t="n">
        <v>40.63</v>
      </c>
      <c r="T29" t="n">
        <v>3369.97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405.303410320038</v>
      </c>
      <c r="AB29" t="n">
        <v>554.554006724382</v>
      </c>
      <c r="AC29" t="n">
        <v>501.628150644043</v>
      </c>
      <c r="AD29" t="n">
        <v>405303.410320038</v>
      </c>
      <c r="AE29" t="n">
        <v>554554.0067243821</v>
      </c>
      <c r="AF29" t="n">
        <v>3.72792804713788e-06</v>
      </c>
      <c r="AG29" t="n">
        <v>8.515625</v>
      </c>
      <c r="AH29" t="n">
        <v>501628.150644043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3.3979</v>
      </c>
      <c r="E30" t="n">
        <v>29.43</v>
      </c>
      <c r="F30" t="n">
        <v>27.03</v>
      </c>
      <c r="G30" t="n">
        <v>202.74</v>
      </c>
      <c r="H30" t="n">
        <v>2.98</v>
      </c>
      <c r="I30" t="n">
        <v>8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252.19</v>
      </c>
      <c r="Q30" t="n">
        <v>446.56</v>
      </c>
      <c r="R30" t="n">
        <v>57.51</v>
      </c>
      <c r="S30" t="n">
        <v>40.63</v>
      </c>
      <c r="T30" t="n">
        <v>3366.41</v>
      </c>
      <c r="U30" t="n">
        <v>0.71</v>
      </c>
      <c r="V30" t="n">
        <v>0.77</v>
      </c>
      <c r="W30" t="n">
        <v>2.63</v>
      </c>
      <c r="X30" t="n">
        <v>0.2</v>
      </c>
      <c r="Y30" t="n">
        <v>0.5</v>
      </c>
      <c r="Z30" t="n">
        <v>10</v>
      </c>
      <c r="AA30" t="n">
        <v>406.7199058088527</v>
      </c>
      <c r="AB30" t="n">
        <v>556.4921183435489</v>
      </c>
      <c r="AC30" t="n">
        <v>503.3812916104333</v>
      </c>
      <c r="AD30" t="n">
        <v>406719.9058088528</v>
      </c>
      <c r="AE30" t="n">
        <v>556492.1183435488</v>
      </c>
      <c r="AF30" t="n">
        <v>3.72792804713788e-06</v>
      </c>
      <c r="AG30" t="n">
        <v>8.515625</v>
      </c>
      <c r="AH30" t="n">
        <v>503381.2916104333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2.1006</v>
      </c>
      <c r="E2" t="n">
        <v>47.61</v>
      </c>
      <c r="F2" t="n">
        <v>35.92</v>
      </c>
      <c r="G2" t="n">
        <v>7</v>
      </c>
      <c r="H2" t="n">
        <v>0.12</v>
      </c>
      <c r="I2" t="n">
        <v>308</v>
      </c>
      <c r="J2" t="n">
        <v>150.44</v>
      </c>
      <c r="K2" t="n">
        <v>49.1</v>
      </c>
      <c r="L2" t="n">
        <v>1</v>
      </c>
      <c r="M2" t="n">
        <v>306</v>
      </c>
      <c r="N2" t="n">
        <v>25.34</v>
      </c>
      <c r="O2" t="n">
        <v>18787.76</v>
      </c>
      <c r="P2" t="n">
        <v>424.76</v>
      </c>
      <c r="Q2" t="n">
        <v>446.62</v>
      </c>
      <c r="R2" t="n">
        <v>348.84</v>
      </c>
      <c r="S2" t="n">
        <v>40.63</v>
      </c>
      <c r="T2" t="n">
        <v>147528.54</v>
      </c>
      <c r="U2" t="n">
        <v>0.12</v>
      </c>
      <c r="V2" t="n">
        <v>0.58</v>
      </c>
      <c r="W2" t="n">
        <v>3.09</v>
      </c>
      <c r="X2" t="n">
        <v>9.08</v>
      </c>
      <c r="Y2" t="n">
        <v>0.5</v>
      </c>
      <c r="Z2" t="n">
        <v>10</v>
      </c>
      <c r="AA2" t="n">
        <v>911.0901175983363</v>
      </c>
      <c r="AB2" t="n">
        <v>1246.59369335725</v>
      </c>
      <c r="AC2" t="n">
        <v>1127.620540868471</v>
      </c>
      <c r="AD2" t="n">
        <v>911090.1175983363</v>
      </c>
      <c r="AE2" t="n">
        <v>1246593.69335725</v>
      </c>
      <c r="AF2" t="n">
        <v>2.215120105655127e-06</v>
      </c>
      <c r="AG2" t="n">
        <v>13.77604166666667</v>
      </c>
      <c r="AH2" t="n">
        <v>1127620.540868471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2.7094</v>
      </c>
      <c r="E3" t="n">
        <v>36.91</v>
      </c>
      <c r="F3" t="n">
        <v>30.63</v>
      </c>
      <c r="G3" t="n">
        <v>14.03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360.36</v>
      </c>
      <c r="Q3" t="n">
        <v>446.63</v>
      </c>
      <c r="R3" t="n">
        <v>175.21</v>
      </c>
      <c r="S3" t="n">
        <v>40.63</v>
      </c>
      <c r="T3" t="n">
        <v>61602.34</v>
      </c>
      <c r="U3" t="n">
        <v>0.23</v>
      </c>
      <c r="V3" t="n">
        <v>0.68</v>
      </c>
      <c r="W3" t="n">
        <v>2.82</v>
      </c>
      <c r="X3" t="n">
        <v>3.8</v>
      </c>
      <c r="Y3" t="n">
        <v>0.5</v>
      </c>
      <c r="Z3" t="n">
        <v>10</v>
      </c>
      <c r="AA3" t="n">
        <v>637.5464922819968</v>
      </c>
      <c r="AB3" t="n">
        <v>872.3192373063949</v>
      </c>
      <c r="AC3" t="n">
        <v>789.066313605611</v>
      </c>
      <c r="AD3" t="n">
        <v>637546.4922819969</v>
      </c>
      <c r="AE3" t="n">
        <v>872319.237306395</v>
      </c>
      <c r="AF3" t="n">
        <v>2.857110546635248e-06</v>
      </c>
      <c r="AG3" t="n">
        <v>10.67997685185185</v>
      </c>
      <c r="AH3" t="n">
        <v>789066.313605611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2.9392</v>
      </c>
      <c r="E4" t="n">
        <v>34.02</v>
      </c>
      <c r="F4" t="n">
        <v>29.21</v>
      </c>
      <c r="G4" t="n">
        <v>21.12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342.08</v>
      </c>
      <c r="Q4" t="n">
        <v>446.59</v>
      </c>
      <c r="R4" t="n">
        <v>128.83</v>
      </c>
      <c r="S4" t="n">
        <v>40.63</v>
      </c>
      <c r="T4" t="n">
        <v>38648.67</v>
      </c>
      <c r="U4" t="n">
        <v>0.32</v>
      </c>
      <c r="V4" t="n">
        <v>0.71</v>
      </c>
      <c r="W4" t="n">
        <v>2.74</v>
      </c>
      <c r="X4" t="n">
        <v>2.38</v>
      </c>
      <c r="Y4" t="n">
        <v>0.5</v>
      </c>
      <c r="Z4" t="n">
        <v>10</v>
      </c>
      <c r="AA4" t="n">
        <v>560.0873630337106</v>
      </c>
      <c r="AB4" t="n">
        <v>766.3362394132851</v>
      </c>
      <c r="AC4" t="n">
        <v>693.1981842833476</v>
      </c>
      <c r="AD4" t="n">
        <v>560087.3630337106</v>
      </c>
      <c r="AE4" t="n">
        <v>766336.239413285</v>
      </c>
      <c r="AF4" t="n">
        <v>3.099438738713486e-06</v>
      </c>
      <c r="AG4" t="n">
        <v>9.843750000000002</v>
      </c>
      <c r="AH4" t="n">
        <v>693198.1842833476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3.0588</v>
      </c>
      <c r="E5" t="n">
        <v>32.69</v>
      </c>
      <c r="F5" t="n">
        <v>28.55</v>
      </c>
      <c r="G5" t="n">
        <v>28.08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59</v>
      </c>
      <c r="N5" t="n">
        <v>26.53</v>
      </c>
      <c r="O5" t="n">
        <v>19304.72</v>
      </c>
      <c r="P5" t="n">
        <v>332.85</v>
      </c>
      <c r="Q5" t="n">
        <v>446.56</v>
      </c>
      <c r="R5" t="n">
        <v>107.15</v>
      </c>
      <c r="S5" t="n">
        <v>40.63</v>
      </c>
      <c r="T5" t="n">
        <v>27918.84</v>
      </c>
      <c r="U5" t="n">
        <v>0.38</v>
      </c>
      <c r="V5" t="n">
        <v>0.73</v>
      </c>
      <c r="W5" t="n">
        <v>2.71</v>
      </c>
      <c r="X5" t="n">
        <v>1.72</v>
      </c>
      <c r="Y5" t="n">
        <v>0.5</v>
      </c>
      <c r="Z5" t="n">
        <v>10</v>
      </c>
      <c r="AA5" t="n">
        <v>535.4340162483703</v>
      </c>
      <c r="AB5" t="n">
        <v>732.6044427126832</v>
      </c>
      <c r="AC5" t="n">
        <v>662.6857029169772</v>
      </c>
      <c r="AD5" t="n">
        <v>535434.0162483703</v>
      </c>
      <c r="AE5" t="n">
        <v>732604.4427126832</v>
      </c>
      <c r="AF5" t="n">
        <v>3.225559068446112e-06</v>
      </c>
      <c r="AG5" t="n">
        <v>9.458912037037036</v>
      </c>
      <c r="AH5" t="n">
        <v>662685.7029169772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3.1299</v>
      </c>
      <c r="E6" t="n">
        <v>31.95</v>
      </c>
      <c r="F6" t="n">
        <v>28.21</v>
      </c>
      <c r="G6" t="n">
        <v>35.26</v>
      </c>
      <c r="H6" t="n">
        <v>0.57</v>
      </c>
      <c r="I6" t="n">
        <v>48</v>
      </c>
      <c r="J6" t="n">
        <v>156.03</v>
      </c>
      <c r="K6" t="n">
        <v>49.1</v>
      </c>
      <c r="L6" t="n">
        <v>5</v>
      </c>
      <c r="M6" t="n">
        <v>46</v>
      </c>
      <c r="N6" t="n">
        <v>26.94</v>
      </c>
      <c r="O6" t="n">
        <v>19478.15</v>
      </c>
      <c r="P6" t="n">
        <v>327.14</v>
      </c>
      <c r="Q6" t="n">
        <v>446.56</v>
      </c>
      <c r="R6" t="n">
        <v>96.15000000000001</v>
      </c>
      <c r="S6" t="n">
        <v>40.63</v>
      </c>
      <c r="T6" t="n">
        <v>22486.36</v>
      </c>
      <c r="U6" t="n">
        <v>0.42</v>
      </c>
      <c r="V6" t="n">
        <v>0.74</v>
      </c>
      <c r="W6" t="n">
        <v>2.69</v>
      </c>
      <c r="X6" t="n">
        <v>1.38</v>
      </c>
      <c r="Y6" t="n">
        <v>0.5</v>
      </c>
      <c r="Z6" t="n">
        <v>10</v>
      </c>
      <c r="AA6" t="n">
        <v>521.7649825831207</v>
      </c>
      <c r="AB6" t="n">
        <v>713.9018678166836</v>
      </c>
      <c r="AC6" t="n">
        <v>645.768075519823</v>
      </c>
      <c r="AD6" t="n">
        <v>521764.9825831207</v>
      </c>
      <c r="AE6" t="n">
        <v>713901.8678166836</v>
      </c>
      <c r="AF6" t="n">
        <v>3.300535284532982e-06</v>
      </c>
      <c r="AG6" t="n">
        <v>9.244791666666666</v>
      </c>
      <c r="AH6" t="n">
        <v>645768.075519823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3.1793</v>
      </c>
      <c r="E7" t="n">
        <v>31.45</v>
      </c>
      <c r="F7" t="n">
        <v>27.95</v>
      </c>
      <c r="G7" t="n">
        <v>41.93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322.5</v>
      </c>
      <c r="Q7" t="n">
        <v>446.58</v>
      </c>
      <c r="R7" t="n">
        <v>87.84</v>
      </c>
      <c r="S7" t="n">
        <v>40.63</v>
      </c>
      <c r="T7" t="n">
        <v>18371.49</v>
      </c>
      <c r="U7" t="n">
        <v>0.46</v>
      </c>
      <c r="V7" t="n">
        <v>0.74</v>
      </c>
      <c r="W7" t="n">
        <v>2.67</v>
      </c>
      <c r="X7" t="n">
        <v>1.13</v>
      </c>
      <c r="Y7" t="n">
        <v>0.5</v>
      </c>
      <c r="Z7" t="n">
        <v>10</v>
      </c>
      <c r="AA7" t="n">
        <v>500.5643619093336</v>
      </c>
      <c r="AB7" t="n">
        <v>684.8942433054344</v>
      </c>
      <c r="AC7" t="n">
        <v>619.5288979794709</v>
      </c>
      <c r="AD7" t="n">
        <v>500564.3619093336</v>
      </c>
      <c r="AE7" t="n">
        <v>684894.2433054345</v>
      </c>
      <c r="AF7" t="n">
        <v>3.352628464205153e-06</v>
      </c>
      <c r="AG7" t="n">
        <v>9.10011574074074</v>
      </c>
      <c r="AH7" t="n">
        <v>619528.8979794709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3.2164</v>
      </c>
      <c r="E8" t="n">
        <v>31.09</v>
      </c>
      <c r="F8" t="n">
        <v>27.77</v>
      </c>
      <c r="G8" t="n">
        <v>49.01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319.07</v>
      </c>
      <c r="Q8" t="n">
        <v>446.57</v>
      </c>
      <c r="R8" t="n">
        <v>81.84999999999999</v>
      </c>
      <c r="S8" t="n">
        <v>40.63</v>
      </c>
      <c r="T8" t="n">
        <v>15402.88</v>
      </c>
      <c r="U8" t="n">
        <v>0.5</v>
      </c>
      <c r="V8" t="n">
        <v>0.75</v>
      </c>
      <c r="W8" t="n">
        <v>2.67</v>
      </c>
      <c r="X8" t="n">
        <v>0.95</v>
      </c>
      <c r="Y8" t="n">
        <v>0.5</v>
      </c>
      <c r="Z8" t="n">
        <v>10</v>
      </c>
      <c r="AA8" t="n">
        <v>493.3759237988616</v>
      </c>
      <c r="AB8" t="n">
        <v>675.0587051511793</v>
      </c>
      <c r="AC8" t="n">
        <v>610.6320497823933</v>
      </c>
      <c r="AD8" t="n">
        <v>493375.9237988616</v>
      </c>
      <c r="AE8" t="n">
        <v>675058.7051511793</v>
      </c>
      <c r="AF8" t="n">
        <v>3.391751074849638e-06</v>
      </c>
      <c r="AG8" t="n">
        <v>8.995949074074074</v>
      </c>
      <c r="AH8" t="n">
        <v>610632.0497823933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3.2395</v>
      </c>
      <c r="E9" t="n">
        <v>30.87</v>
      </c>
      <c r="F9" t="n">
        <v>27.68</v>
      </c>
      <c r="G9" t="n">
        <v>55.35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28</v>
      </c>
      <c r="N9" t="n">
        <v>28.19</v>
      </c>
      <c r="O9" t="n">
        <v>20001.93</v>
      </c>
      <c r="P9" t="n">
        <v>316.23</v>
      </c>
      <c r="Q9" t="n">
        <v>446.56</v>
      </c>
      <c r="R9" t="n">
        <v>78.72</v>
      </c>
      <c r="S9" t="n">
        <v>40.63</v>
      </c>
      <c r="T9" t="n">
        <v>13862.39</v>
      </c>
      <c r="U9" t="n">
        <v>0.52</v>
      </c>
      <c r="V9" t="n">
        <v>0.75</v>
      </c>
      <c r="W9" t="n">
        <v>2.66</v>
      </c>
      <c r="X9" t="n">
        <v>0.85</v>
      </c>
      <c r="Y9" t="n">
        <v>0.5</v>
      </c>
      <c r="Z9" t="n">
        <v>10</v>
      </c>
      <c r="AA9" t="n">
        <v>488.6313138487517</v>
      </c>
      <c r="AB9" t="n">
        <v>668.566920500021</v>
      </c>
      <c r="AC9" t="n">
        <v>604.7598319470646</v>
      </c>
      <c r="AD9" t="n">
        <v>488631.3138487518</v>
      </c>
      <c r="AE9" t="n">
        <v>668566.920500021</v>
      </c>
      <c r="AF9" t="n">
        <v>3.416110436194318e-06</v>
      </c>
      <c r="AG9" t="n">
        <v>8.932291666666666</v>
      </c>
      <c r="AH9" t="n">
        <v>604759.8319470646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3.2657</v>
      </c>
      <c r="E10" t="n">
        <v>30.62</v>
      </c>
      <c r="F10" t="n">
        <v>27.55</v>
      </c>
      <c r="G10" t="n">
        <v>63.58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313.39</v>
      </c>
      <c r="Q10" t="n">
        <v>446.56</v>
      </c>
      <c r="R10" t="n">
        <v>74.78</v>
      </c>
      <c r="S10" t="n">
        <v>40.63</v>
      </c>
      <c r="T10" t="n">
        <v>11908.17</v>
      </c>
      <c r="U10" t="n">
        <v>0.54</v>
      </c>
      <c r="V10" t="n">
        <v>0.75</v>
      </c>
      <c r="W10" t="n">
        <v>2.65</v>
      </c>
      <c r="X10" t="n">
        <v>0.72</v>
      </c>
      <c r="Y10" t="n">
        <v>0.5</v>
      </c>
      <c r="Z10" t="n">
        <v>10</v>
      </c>
      <c r="AA10" t="n">
        <v>483.5260877059978</v>
      </c>
      <c r="AB10" t="n">
        <v>661.5817248648233</v>
      </c>
      <c r="AC10" t="n">
        <v>598.4412935795065</v>
      </c>
      <c r="AD10" t="n">
        <v>483526.0877059978</v>
      </c>
      <c r="AE10" t="n">
        <v>661581.7248648233</v>
      </c>
      <c r="AF10" t="n">
        <v>3.443738802741097e-06</v>
      </c>
      <c r="AG10" t="n">
        <v>8.859953703703704</v>
      </c>
      <c r="AH10" t="n">
        <v>598441.2935795065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3.2796</v>
      </c>
      <c r="E11" t="n">
        <v>30.49</v>
      </c>
      <c r="F11" t="n">
        <v>27.48</v>
      </c>
      <c r="G11" t="n">
        <v>68.7</v>
      </c>
      <c r="H11" t="n">
        <v>1.09</v>
      </c>
      <c r="I11" t="n">
        <v>24</v>
      </c>
      <c r="J11" t="n">
        <v>163.13</v>
      </c>
      <c r="K11" t="n">
        <v>49.1</v>
      </c>
      <c r="L11" t="n">
        <v>10</v>
      </c>
      <c r="M11" t="n">
        <v>22</v>
      </c>
      <c r="N11" t="n">
        <v>29.04</v>
      </c>
      <c r="O11" t="n">
        <v>20353.94</v>
      </c>
      <c r="P11" t="n">
        <v>310.8</v>
      </c>
      <c r="Q11" t="n">
        <v>446.57</v>
      </c>
      <c r="R11" t="n">
        <v>72.75</v>
      </c>
      <c r="S11" t="n">
        <v>40.63</v>
      </c>
      <c r="T11" t="n">
        <v>10907.09</v>
      </c>
      <c r="U11" t="n">
        <v>0.5600000000000001</v>
      </c>
      <c r="V11" t="n">
        <v>0.76</v>
      </c>
      <c r="W11" t="n">
        <v>2.64</v>
      </c>
      <c r="X11" t="n">
        <v>0.65</v>
      </c>
      <c r="Y11" t="n">
        <v>0.5</v>
      </c>
      <c r="Z11" t="n">
        <v>10</v>
      </c>
      <c r="AA11" t="n">
        <v>480.04859277819</v>
      </c>
      <c r="AB11" t="n">
        <v>656.8236628883479</v>
      </c>
      <c r="AC11" t="n">
        <v>594.1373343600841</v>
      </c>
      <c r="AD11" t="n">
        <v>480048.59277819</v>
      </c>
      <c r="AE11" t="n">
        <v>656823.662888348</v>
      </c>
      <c r="AF11" t="n">
        <v>3.45839660026019e-06</v>
      </c>
      <c r="AG11" t="n">
        <v>8.822337962962964</v>
      </c>
      <c r="AH11" t="n">
        <v>594137.334360084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3.2915</v>
      </c>
      <c r="E12" t="n">
        <v>30.38</v>
      </c>
      <c r="F12" t="n">
        <v>27.43</v>
      </c>
      <c r="G12" t="n">
        <v>74.81999999999999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308.23</v>
      </c>
      <c r="Q12" t="n">
        <v>446.56</v>
      </c>
      <c r="R12" t="n">
        <v>70.83</v>
      </c>
      <c r="S12" t="n">
        <v>40.63</v>
      </c>
      <c r="T12" t="n">
        <v>9953.209999999999</v>
      </c>
      <c r="U12" t="n">
        <v>0.57</v>
      </c>
      <c r="V12" t="n">
        <v>0.76</v>
      </c>
      <c r="W12" t="n">
        <v>2.65</v>
      </c>
      <c r="X12" t="n">
        <v>0.6</v>
      </c>
      <c r="Y12" t="n">
        <v>0.5</v>
      </c>
      <c r="Z12" t="n">
        <v>10</v>
      </c>
      <c r="AA12" t="n">
        <v>476.8664842217556</v>
      </c>
      <c r="AB12" t="n">
        <v>652.4697615767128</v>
      </c>
      <c r="AC12" t="n">
        <v>590.1989632788925</v>
      </c>
      <c r="AD12" t="n">
        <v>476866.4842217556</v>
      </c>
      <c r="AE12" t="n">
        <v>652469.7615767128</v>
      </c>
      <c r="AF12" t="n">
        <v>3.470945362165024e-06</v>
      </c>
      <c r="AG12" t="n">
        <v>8.79050925925926</v>
      </c>
      <c r="AH12" t="n">
        <v>590198.9632788925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3.3065</v>
      </c>
      <c r="E13" t="n">
        <v>30.24</v>
      </c>
      <c r="F13" t="n">
        <v>27.36</v>
      </c>
      <c r="G13" t="n">
        <v>82.06999999999999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306.67</v>
      </c>
      <c r="Q13" t="n">
        <v>446.56</v>
      </c>
      <c r="R13" t="n">
        <v>68.5</v>
      </c>
      <c r="S13" t="n">
        <v>40.63</v>
      </c>
      <c r="T13" t="n">
        <v>8801.57</v>
      </c>
      <c r="U13" t="n">
        <v>0.59</v>
      </c>
      <c r="V13" t="n">
        <v>0.76</v>
      </c>
      <c r="W13" t="n">
        <v>2.64</v>
      </c>
      <c r="X13" t="n">
        <v>0.53</v>
      </c>
      <c r="Y13" t="n">
        <v>0.5</v>
      </c>
      <c r="Z13" t="n">
        <v>10</v>
      </c>
      <c r="AA13" t="n">
        <v>474.0950143496809</v>
      </c>
      <c r="AB13" t="n">
        <v>648.6777142291188</v>
      </c>
      <c r="AC13" t="n">
        <v>586.7688236079808</v>
      </c>
      <c r="AD13" t="n">
        <v>474095.0143496809</v>
      </c>
      <c r="AE13" t="n">
        <v>648677.7142291188</v>
      </c>
      <c r="AF13" t="n">
        <v>3.486763129271959e-06</v>
      </c>
      <c r="AG13" t="n">
        <v>8.75</v>
      </c>
      <c r="AH13" t="n">
        <v>586768.8236079809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3.3171</v>
      </c>
      <c r="E14" t="n">
        <v>30.15</v>
      </c>
      <c r="F14" t="n">
        <v>27.32</v>
      </c>
      <c r="G14" t="n">
        <v>91.06999999999999</v>
      </c>
      <c r="H14" t="n">
        <v>1.38</v>
      </c>
      <c r="I14" t="n">
        <v>18</v>
      </c>
      <c r="J14" t="n">
        <v>167.45</v>
      </c>
      <c r="K14" t="n">
        <v>49.1</v>
      </c>
      <c r="L14" t="n">
        <v>13</v>
      </c>
      <c r="M14" t="n">
        <v>16</v>
      </c>
      <c r="N14" t="n">
        <v>30.36</v>
      </c>
      <c r="O14" t="n">
        <v>20886.38</v>
      </c>
      <c r="P14" t="n">
        <v>305.12</v>
      </c>
      <c r="Q14" t="n">
        <v>446.56</v>
      </c>
      <c r="R14" t="n">
        <v>67.34</v>
      </c>
      <c r="S14" t="n">
        <v>40.63</v>
      </c>
      <c r="T14" t="n">
        <v>8229.450000000001</v>
      </c>
      <c r="U14" t="n">
        <v>0.6</v>
      </c>
      <c r="V14" t="n">
        <v>0.76</v>
      </c>
      <c r="W14" t="n">
        <v>2.64</v>
      </c>
      <c r="X14" t="n">
        <v>0.49</v>
      </c>
      <c r="Y14" t="n">
        <v>0.5</v>
      </c>
      <c r="Z14" t="n">
        <v>10</v>
      </c>
      <c r="AA14" t="n">
        <v>471.8544318171711</v>
      </c>
      <c r="AB14" t="n">
        <v>645.6120503606138</v>
      </c>
      <c r="AC14" t="n">
        <v>583.9957423963998</v>
      </c>
      <c r="AD14" t="n">
        <v>471854.4318171711</v>
      </c>
      <c r="AE14" t="n">
        <v>645612.0503606139</v>
      </c>
      <c r="AF14" t="n">
        <v>3.497941018027526e-06</v>
      </c>
      <c r="AG14" t="n">
        <v>8.723958333333334</v>
      </c>
      <c r="AH14" t="n">
        <v>583995.7423963998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3.3252</v>
      </c>
      <c r="E15" t="n">
        <v>30.07</v>
      </c>
      <c r="F15" t="n">
        <v>27.28</v>
      </c>
      <c r="G15" t="n">
        <v>96.27</v>
      </c>
      <c r="H15" t="n">
        <v>1.47</v>
      </c>
      <c r="I15" t="n">
        <v>17</v>
      </c>
      <c r="J15" t="n">
        <v>168.9</v>
      </c>
      <c r="K15" t="n">
        <v>49.1</v>
      </c>
      <c r="L15" t="n">
        <v>14</v>
      </c>
      <c r="M15" t="n">
        <v>15</v>
      </c>
      <c r="N15" t="n">
        <v>30.81</v>
      </c>
      <c r="O15" t="n">
        <v>21065.06</v>
      </c>
      <c r="P15" t="n">
        <v>302.8</v>
      </c>
      <c r="Q15" t="n">
        <v>446.57</v>
      </c>
      <c r="R15" t="n">
        <v>66.06999999999999</v>
      </c>
      <c r="S15" t="n">
        <v>40.63</v>
      </c>
      <c r="T15" t="n">
        <v>7598.11</v>
      </c>
      <c r="U15" t="n">
        <v>0.61</v>
      </c>
      <c r="V15" t="n">
        <v>0.76</v>
      </c>
      <c r="W15" t="n">
        <v>2.63</v>
      </c>
      <c r="X15" t="n">
        <v>0.45</v>
      </c>
      <c r="Y15" t="n">
        <v>0.5</v>
      </c>
      <c r="Z15" t="n">
        <v>10</v>
      </c>
      <c r="AA15" t="n">
        <v>469.2969395583901</v>
      </c>
      <c r="AB15" t="n">
        <v>642.1127766235542</v>
      </c>
      <c r="AC15" t="n">
        <v>580.8304344335436</v>
      </c>
      <c r="AD15" t="n">
        <v>469296.9395583901</v>
      </c>
      <c r="AE15" t="n">
        <v>642112.7766235542</v>
      </c>
      <c r="AF15" t="n">
        <v>3.506482612265271e-06</v>
      </c>
      <c r="AG15" t="n">
        <v>8.700810185185185</v>
      </c>
      <c r="AH15" t="n">
        <v>580830.4344335436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3.3291</v>
      </c>
      <c r="E16" t="n">
        <v>30.04</v>
      </c>
      <c r="F16" t="n">
        <v>27.27</v>
      </c>
      <c r="G16" t="n">
        <v>102.27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301.7</v>
      </c>
      <c r="Q16" t="n">
        <v>446.57</v>
      </c>
      <c r="R16" t="n">
        <v>65.81</v>
      </c>
      <c r="S16" t="n">
        <v>40.63</v>
      </c>
      <c r="T16" t="n">
        <v>7477.44</v>
      </c>
      <c r="U16" t="n">
        <v>0.62</v>
      </c>
      <c r="V16" t="n">
        <v>0.76</v>
      </c>
      <c r="W16" t="n">
        <v>2.63</v>
      </c>
      <c r="X16" t="n">
        <v>0.44</v>
      </c>
      <c r="Y16" t="n">
        <v>0.5</v>
      </c>
      <c r="Z16" t="n">
        <v>10</v>
      </c>
      <c r="AA16" t="n">
        <v>468.1108020992875</v>
      </c>
      <c r="AB16" t="n">
        <v>640.4898510233184</v>
      </c>
      <c r="AC16" t="n">
        <v>579.3623985748039</v>
      </c>
      <c r="AD16" t="n">
        <v>468110.8020992875</v>
      </c>
      <c r="AE16" t="n">
        <v>640489.8510233184</v>
      </c>
      <c r="AF16" t="n">
        <v>3.510595231713073e-06</v>
      </c>
      <c r="AG16" t="n">
        <v>8.69212962962963</v>
      </c>
      <c r="AH16" t="n">
        <v>579362.398574804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3.3378</v>
      </c>
      <c r="E17" t="n">
        <v>29.96</v>
      </c>
      <c r="F17" t="n">
        <v>27.23</v>
      </c>
      <c r="G17" t="n">
        <v>108.9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298.74</v>
      </c>
      <c r="Q17" t="n">
        <v>446.56</v>
      </c>
      <c r="R17" t="n">
        <v>64.25</v>
      </c>
      <c r="S17" t="n">
        <v>40.63</v>
      </c>
      <c r="T17" t="n">
        <v>6700.41</v>
      </c>
      <c r="U17" t="n">
        <v>0.63</v>
      </c>
      <c r="V17" t="n">
        <v>0.76</v>
      </c>
      <c r="W17" t="n">
        <v>2.63</v>
      </c>
      <c r="X17" t="n">
        <v>0.4</v>
      </c>
      <c r="Y17" t="n">
        <v>0.5</v>
      </c>
      <c r="Z17" t="n">
        <v>10</v>
      </c>
      <c r="AA17" t="n">
        <v>465.0538364779349</v>
      </c>
      <c r="AB17" t="n">
        <v>636.3071757963789</v>
      </c>
      <c r="AC17" t="n">
        <v>575.578912001102</v>
      </c>
      <c r="AD17" t="n">
        <v>465053.8364779349</v>
      </c>
      <c r="AE17" t="n">
        <v>636307.175796379</v>
      </c>
      <c r="AF17" t="n">
        <v>3.519769536635096e-06</v>
      </c>
      <c r="AG17" t="n">
        <v>8.668981481481483</v>
      </c>
      <c r="AH17" t="n">
        <v>575578.912001102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3.3435</v>
      </c>
      <c r="E18" t="n">
        <v>29.91</v>
      </c>
      <c r="F18" t="n">
        <v>27.2</v>
      </c>
      <c r="G18" t="n">
        <v>116.59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297.3</v>
      </c>
      <c r="Q18" t="n">
        <v>446.57</v>
      </c>
      <c r="R18" t="n">
        <v>63.45</v>
      </c>
      <c r="S18" t="n">
        <v>40.63</v>
      </c>
      <c r="T18" t="n">
        <v>6302.71</v>
      </c>
      <c r="U18" t="n">
        <v>0.64</v>
      </c>
      <c r="V18" t="n">
        <v>0.76</v>
      </c>
      <c r="W18" t="n">
        <v>2.63</v>
      </c>
      <c r="X18" t="n">
        <v>0.38</v>
      </c>
      <c r="Y18" t="n">
        <v>0.5</v>
      </c>
      <c r="Z18" t="n">
        <v>10</v>
      </c>
      <c r="AA18" t="n">
        <v>463.4092211738179</v>
      </c>
      <c r="AB18" t="n">
        <v>634.0569405819795</v>
      </c>
      <c r="AC18" t="n">
        <v>573.5434360773398</v>
      </c>
      <c r="AD18" t="n">
        <v>463409.2211738179</v>
      </c>
      <c r="AE18" t="n">
        <v>634056.9405819795</v>
      </c>
      <c r="AF18" t="n">
        <v>3.525780288135731e-06</v>
      </c>
      <c r="AG18" t="n">
        <v>8.654513888888889</v>
      </c>
      <c r="AH18" t="n">
        <v>573543.4360773398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3.35</v>
      </c>
      <c r="E19" t="n">
        <v>29.85</v>
      </c>
      <c r="F19" t="n">
        <v>27.18</v>
      </c>
      <c r="G19" t="n">
        <v>125.43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296.26</v>
      </c>
      <c r="Q19" t="n">
        <v>446.56</v>
      </c>
      <c r="R19" t="n">
        <v>62.76</v>
      </c>
      <c r="S19" t="n">
        <v>40.63</v>
      </c>
      <c r="T19" t="n">
        <v>5965.23</v>
      </c>
      <c r="U19" t="n">
        <v>0.65</v>
      </c>
      <c r="V19" t="n">
        <v>0.76</v>
      </c>
      <c r="W19" t="n">
        <v>2.63</v>
      </c>
      <c r="X19" t="n">
        <v>0.35</v>
      </c>
      <c r="Y19" t="n">
        <v>0.5</v>
      </c>
      <c r="Z19" t="n">
        <v>10</v>
      </c>
      <c r="AA19" t="n">
        <v>462.0186857803483</v>
      </c>
      <c r="AB19" t="n">
        <v>632.1543487105424</v>
      </c>
      <c r="AC19" t="n">
        <v>571.8224249038083</v>
      </c>
      <c r="AD19" t="n">
        <v>462018.6857803483</v>
      </c>
      <c r="AE19" t="n">
        <v>632154.3487105424</v>
      </c>
      <c r="AF19" t="n">
        <v>3.532634653882069e-06</v>
      </c>
      <c r="AG19" t="n">
        <v>8.637152777777779</v>
      </c>
      <c r="AH19" t="n">
        <v>571822.4249038083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3.3507</v>
      </c>
      <c r="E20" t="n">
        <v>29.84</v>
      </c>
      <c r="F20" t="n">
        <v>27.17</v>
      </c>
      <c r="G20" t="n">
        <v>125.4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11</v>
      </c>
      <c r="N20" t="n">
        <v>33.13</v>
      </c>
      <c r="O20" t="n">
        <v>21967.84</v>
      </c>
      <c r="P20" t="n">
        <v>292.87</v>
      </c>
      <c r="Q20" t="n">
        <v>446.56</v>
      </c>
      <c r="R20" t="n">
        <v>62.34</v>
      </c>
      <c r="S20" t="n">
        <v>40.63</v>
      </c>
      <c r="T20" t="n">
        <v>5753.28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459.4791496535791</v>
      </c>
      <c r="AB20" t="n">
        <v>628.67964334547</v>
      </c>
      <c r="AC20" t="n">
        <v>568.6793405419988</v>
      </c>
      <c r="AD20" t="n">
        <v>459479.1496535791</v>
      </c>
      <c r="AE20" t="n">
        <v>628679.6433454701</v>
      </c>
      <c r="AF20" t="n">
        <v>3.533372816347059e-06</v>
      </c>
      <c r="AG20" t="n">
        <v>8.63425925925926</v>
      </c>
      <c r="AH20" t="n">
        <v>568679.3405419989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3.3586</v>
      </c>
      <c r="E21" t="n">
        <v>29.77</v>
      </c>
      <c r="F21" t="n">
        <v>27.13</v>
      </c>
      <c r="G21" t="n">
        <v>135.66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10</v>
      </c>
      <c r="N21" t="n">
        <v>33.61</v>
      </c>
      <c r="O21" t="n">
        <v>22150.3</v>
      </c>
      <c r="P21" t="n">
        <v>292.07</v>
      </c>
      <c r="Q21" t="n">
        <v>446.57</v>
      </c>
      <c r="R21" t="n">
        <v>61.19</v>
      </c>
      <c r="S21" t="n">
        <v>40.63</v>
      </c>
      <c r="T21" t="n">
        <v>5182.95</v>
      </c>
      <c r="U21" t="n">
        <v>0.66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458.0890676480753</v>
      </c>
      <c r="AB21" t="n">
        <v>626.7776718194498</v>
      </c>
      <c r="AC21" t="n">
        <v>566.9588905089881</v>
      </c>
      <c r="AD21" t="n">
        <v>458089.0676480753</v>
      </c>
      <c r="AE21" t="n">
        <v>626777.6718194498</v>
      </c>
      <c r="AF21" t="n">
        <v>3.541703507023379e-06</v>
      </c>
      <c r="AG21" t="n">
        <v>8.61400462962963</v>
      </c>
      <c r="AH21" t="n">
        <v>566958.8905089882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3.3653</v>
      </c>
      <c r="E22" t="n">
        <v>29.72</v>
      </c>
      <c r="F22" t="n">
        <v>27.1</v>
      </c>
      <c r="G22" t="n">
        <v>147.83</v>
      </c>
      <c r="H22" t="n">
        <v>2.08</v>
      </c>
      <c r="I22" t="n">
        <v>11</v>
      </c>
      <c r="J22" t="n">
        <v>179.18</v>
      </c>
      <c r="K22" t="n">
        <v>49.1</v>
      </c>
      <c r="L22" t="n">
        <v>21</v>
      </c>
      <c r="M22" t="n">
        <v>9</v>
      </c>
      <c r="N22" t="n">
        <v>34.09</v>
      </c>
      <c r="O22" t="n">
        <v>22333.43</v>
      </c>
      <c r="P22" t="n">
        <v>289.5</v>
      </c>
      <c r="Q22" t="n">
        <v>446.56</v>
      </c>
      <c r="R22" t="n">
        <v>60.09</v>
      </c>
      <c r="S22" t="n">
        <v>40.63</v>
      </c>
      <c r="T22" t="n">
        <v>4637.72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455.5677328300492</v>
      </c>
      <c r="AB22" t="n">
        <v>623.3278702879848</v>
      </c>
      <c r="AC22" t="n">
        <v>563.8383331938593</v>
      </c>
      <c r="AD22" t="n">
        <v>455567.7328300492</v>
      </c>
      <c r="AE22" t="n">
        <v>623327.8702879847</v>
      </c>
      <c r="AF22" t="n">
        <v>3.548768776331143e-06</v>
      </c>
      <c r="AG22" t="n">
        <v>8.599537037037036</v>
      </c>
      <c r="AH22" t="n">
        <v>563838.3331938593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3.365</v>
      </c>
      <c r="E23" t="n">
        <v>29.72</v>
      </c>
      <c r="F23" t="n">
        <v>27.11</v>
      </c>
      <c r="G23" t="n">
        <v>147.85</v>
      </c>
      <c r="H23" t="n">
        <v>2.16</v>
      </c>
      <c r="I23" t="n">
        <v>11</v>
      </c>
      <c r="J23" t="n">
        <v>180.67</v>
      </c>
      <c r="K23" t="n">
        <v>49.1</v>
      </c>
      <c r="L23" t="n">
        <v>22</v>
      </c>
      <c r="M23" t="n">
        <v>9</v>
      </c>
      <c r="N23" t="n">
        <v>34.58</v>
      </c>
      <c r="O23" t="n">
        <v>22517.21</v>
      </c>
      <c r="P23" t="n">
        <v>289.28</v>
      </c>
      <c r="Q23" t="n">
        <v>446.56</v>
      </c>
      <c r="R23" t="n">
        <v>60.27</v>
      </c>
      <c r="S23" t="n">
        <v>40.63</v>
      </c>
      <c r="T23" t="n">
        <v>4728.3</v>
      </c>
      <c r="U23" t="n">
        <v>0.67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455.4658710162669</v>
      </c>
      <c r="AB23" t="n">
        <v>623.1884984605418</v>
      </c>
      <c r="AC23" t="n">
        <v>563.7122628180178</v>
      </c>
      <c r="AD23" t="n">
        <v>455465.8710162669</v>
      </c>
      <c r="AE23" t="n">
        <v>623188.4984605418</v>
      </c>
      <c r="AF23" t="n">
        <v>3.548452420989004e-06</v>
      </c>
      <c r="AG23" t="n">
        <v>8.599537037037036</v>
      </c>
      <c r="AH23" t="n">
        <v>563712.2628180179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3.371</v>
      </c>
      <c r="E24" t="n">
        <v>29.66</v>
      </c>
      <c r="F24" t="n">
        <v>27.08</v>
      </c>
      <c r="G24" t="n">
        <v>162.5</v>
      </c>
      <c r="H24" t="n">
        <v>2.24</v>
      </c>
      <c r="I24" t="n">
        <v>10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286.28</v>
      </c>
      <c r="Q24" t="n">
        <v>446.56</v>
      </c>
      <c r="R24" t="n">
        <v>59.66</v>
      </c>
      <c r="S24" t="n">
        <v>40.63</v>
      </c>
      <c r="T24" t="n">
        <v>4431.08</v>
      </c>
      <c r="U24" t="n">
        <v>0.68</v>
      </c>
      <c r="V24" t="n">
        <v>0.77</v>
      </c>
      <c r="W24" t="n">
        <v>2.62</v>
      </c>
      <c r="X24" t="n">
        <v>0.26</v>
      </c>
      <c r="Y24" t="n">
        <v>0.5</v>
      </c>
      <c r="Z24" t="n">
        <v>10</v>
      </c>
      <c r="AA24" t="n">
        <v>452.7057715752407</v>
      </c>
      <c r="AB24" t="n">
        <v>619.4120086383363</v>
      </c>
      <c r="AC24" t="n">
        <v>560.296195884107</v>
      </c>
      <c r="AD24" t="n">
        <v>452705.7715752407</v>
      </c>
      <c r="AE24" t="n">
        <v>619412.0086383362</v>
      </c>
      <c r="AF24" t="n">
        <v>3.554779527831778e-06</v>
      </c>
      <c r="AG24" t="n">
        <v>8.582175925925926</v>
      </c>
      <c r="AH24" t="n">
        <v>560296.1958841069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3.3706</v>
      </c>
      <c r="E25" t="n">
        <v>29.67</v>
      </c>
      <c r="F25" t="n">
        <v>27.09</v>
      </c>
      <c r="G25" t="n">
        <v>162.52</v>
      </c>
      <c r="H25" t="n">
        <v>2.32</v>
      </c>
      <c r="I25" t="n">
        <v>10</v>
      </c>
      <c r="J25" t="n">
        <v>183.67</v>
      </c>
      <c r="K25" t="n">
        <v>49.1</v>
      </c>
      <c r="L25" t="n">
        <v>24</v>
      </c>
      <c r="M25" t="n">
        <v>8</v>
      </c>
      <c r="N25" t="n">
        <v>35.58</v>
      </c>
      <c r="O25" t="n">
        <v>22886.92</v>
      </c>
      <c r="P25" t="n">
        <v>285.21</v>
      </c>
      <c r="Q25" t="n">
        <v>446.56</v>
      </c>
      <c r="R25" t="n">
        <v>59.7</v>
      </c>
      <c r="S25" t="n">
        <v>40.63</v>
      </c>
      <c r="T25" t="n">
        <v>4449.99</v>
      </c>
      <c r="U25" t="n">
        <v>0.68</v>
      </c>
      <c r="V25" t="n">
        <v>0.77</v>
      </c>
      <c r="W25" t="n">
        <v>2.62</v>
      </c>
      <c r="X25" t="n">
        <v>0.26</v>
      </c>
      <c r="Y25" t="n">
        <v>0.5</v>
      </c>
      <c r="Z25" t="n">
        <v>10</v>
      </c>
      <c r="AA25" t="n">
        <v>452.0024182878712</v>
      </c>
      <c r="AB25" t="n">
        <v>618.4496496408002</v>
      </c>
      <c r="AC25" t="n">
        <v>559.4256830786164</v>
      </c>
      <c r="AD25" t="n">
        <v>452002.4182878712</v>
      </c>
      <c r="AE25" t="n">
        <v>618449.6496408002</v>
      </c>
      <c r="AF25" t="n">
        <v>3.554357720708927e-06</v>
      </c>
      <c r="AG25" t="n">
        <v>8.585069444444445</v>
      </c>
      <c r="AH25" t="n">
        <v>559425.6830786164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3.3707</v>
      </c>
      <c r="E26" t="n">
        <v>29.67</v>
      </c>
      <c r="F26" t="n">
        <v>27.09</v>
      </c>
      <c r="G26" t="n">
        <v>162.51</v>
      </c>
      <c r="H26" t="n">
        <v>2.4</v>
      </c>
      <c r="I26" t="n">
        <v>10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280.37</v>
      </c>
      <c r="Q26" t="n">
        <v>446.56</v>
      </c>
      <c r="R26" t="n">
        <v>59.6</v>
      </c>
      <c r="S26" t="n">
        <v>40.63</v>
      </c>
      <c r="T26" t="n">
        <v>4398.84</v>
      </c>
      <c r="U26" t="n">
        <v>0.68</v>
      </c>
      <c r="V26" t="n">
        <v>0.77</v>
      </c>
      <c r="W26" t="n">
        <v>2.63</v>
      </c>
      <c r="X26" t="n">
        <v>0.26</v>
      </c>
      <c r="Y26" t="n">
        <v>0.5</v>
      </c>
      <c r="Z26" t="n">
        <v>10</v>
      </c>
      <c r="AA26" t="n">
        <v>448.5209636286631</v>
      </c>
      <c r="AB26" t="n">
        <v>613.6861697851321</v>
      </c>
      <c r="AC26" t="n">
        <v>555.1168230547872</v>
      </c>
      <c r="AD26" t="n">
        <v>448520.9636286631</v>
      </c>
      <c r="AE26" t="n">
        <v>613686.169785132</v>
      </c>
      <c r="AF26" t="n">
        <v>3.55446317248964e-06</v>
      </c>
      <c r="AG26" t="n">
        <v>8.585069444444445</v>
      </c>
      <c r="AH26" t="n">
        <v>555116.8230547872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3.3779</v>
      </c>
      <c r="E27" t="n">
        <v>29.6</v>
      </c>
      <c r="F27" t="n">
        <v>27.05</v>
      </c>
      <c r="G27" t="n">
        <v>180.35</v>
      </c>
      <c r="H27" t="n">
        <v>2.47</v>
      </c>
      <c r="I27" t="n">
        <v>9</v>
      </c>
      <c r="J27" t="n">
        <v>186.69</v>
      </c>
      <c r="K27" t="n">
        <v>49.1</v>
      </c>
      <c r="L27" t="n">
        <v>26</v>
      </c>
      <c r="M27" t="n">
        <v>7</v>
      </c>
      <c r="N27" t="n">
        <v>36.6</v>
      </c>
      <c r="O27" t="n">
        <v>23259.24</v>
      </c>
      <c r="P27" t="n">
        <v>281.76</v>
      </c>
      <c r="Q27" t="n">
        <v>446.56</v>
      </c>
      <c r="R27" t="n">
        <v>58.63</v>
      </c>
      <c r="S27" t="n">
        <v>40.63</v>
      </c>
      <c r="T27" t="n">
        <v>3921.77</v>
      </c>
      <c r="U27" t="n">
        <v>0.6899999999999999</v>
      </c>
      <c r="V27" t="n">
        <v>0.77</v>
      </c>
      <c r="W27" t="n">
        <v>2.62</v>
      </c>
      <c r="X27" t="n">
        <v>0.23</v>
      </c>
      <c r="Y27" t="n">
        <v>0.5</v>
      </c>
      <c r="Z27" t="n">
        <v>10</v>
      </c>
      <c r="AA27" t="n">
        <v>437.31605868458</v>
      </c>
      <c r="AB27" t="n">
        <v>598.3551245151192</v>
      </c>
      <c r="AC27" t="n">
        <v>541.2489512280872</v>
      </c>
      <c r="AD27" t="n">
        <v>437316.05868458</v>
      </c>
      <c r="AE27" t="n">
        <v>598355.1245151192</v>
      </c>
      <c r="AF27" t="n">
        <v>3.562055700700968e-06</v>
      </c>
      <c r="AG27" t="n">
        <v>8.564814814814815</v>
      </c>
      <c r="AH27" t="n">
        <v>541248.9512280872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3.3784</v>
      </c>
      <c r="E28" t="n">
        <v>29.6</v>
      </c>
      <c r="F28" t="n">
        <v>27.05</v>
      </c>
      <c r="G28" t="n">
        <v>180.32</v>
      </c>
      <c r="H28" t="n">
        <v>2.55</v>
      </c>
      <c r="I28" t="n">
        <v>9</v>
      </c>
      <c r="J28" t="n">
        <v>188.21</v>
      </c>
      <c r="K28" t="n">
        <v>49.1</v>
      </c>
      <c r="L28" t="n">
        <v>27</v>
      </c>
      <c r="M28" t="n">
        <v>7</v>
      </c>
      <c r="N28" t="n">
        <v>37.11</v>
      </c>
      <c r="O28" t="n">
        <v>23446.45</v>
      </c>
      <c r="P28" t="n">
        <v>279.64</v>
      </c>
      <c r="Q28" t="n">
        <v>446.56</v>
      </c>
      <c r="R28" t="n">
        <v>58.54</v>
      </c>
      <c r="S28" t="n">
        <v>40.63</v>
      </c>
      <c r="T28" t="n">
        <v>3875.66</v>
      </c>
      <c r="U28" t="n">
        <v>0.6899999999999999</v>
      </c>
      <c r="V28" t="n">
        <v>0.77</v>
      </c>
      <c r="W28" t="n">
        <v>2.62</v>
      </c>
      <c r="X28" t="n">
        <v>0.22</v>
      </c>
      <c r="Y28" t="n">
        <v>0.5</v>
      </c>
      <c r="Z28" t="n">
        <v>10</v>
      </c>
      <c r="AA28" t="n">
        <v>435.756344881245</v>
      </c>
      <c r="AB28" t="n">
        <v>596.2210552796795</v>
      </c>
      <c r="AC28" t="n">
        <v>539.3185545652929</v>
      </c>
      <c r="AD28" t="n">
        <v>435756.3448812449</v>
      </c>
      <c r="AE28" t="n">
        <v>596221.0552796795</v>
      </c>
      <c r="AF28" t="n">
        <v>3.562582959604533e-06</v>
      </c>
      <c r="AG28" t="n">
        <v>8.564814814814815</v>
      </c>
      <c r="AH28" t="n">
        <v>539318.5545652929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3.3785</v>
      </c>
      <c r="E29" t="n">
        <v>29.6</v>
      </c>
      <c r="F29" t="n">
        <v>27.05</v>
      </c>
      <c r="G29" t="n">
        <v>180.32</v>
      </c>
      <c r="H29" t="n">
        <v>2.62</v>
      </c>
      <c r="I29" t="n">
        <v>9</v>
      </c>
      <c r="J29" t="n">
        <v>189.73</v>
      </c>
      <c r="K29" t="n">
        <v>49.1</v>
      </c>
      <c r="L29" t="n">
        <v>28</v>
      </c>
      <c r="M29" t="n">
        <v>7</v>
      </c>
      <c r="N29" t="n">
        <v>37.64</v>
      </c>
      <c r="O29" t="n">
        <v>23634.36</v>
      </c>
      <c r="P29" t="n">
        <v>276.66</v>
      </c>
      <c r="Q29" t="n">
        <v>446.56</v>
      </c>
      <c r="R29" t="n">
        <v>58.5</v>
      </c>
      <c r="S29" t="n">
        <v>40.63</v>
      </c>
      <c r="T29" t="n">
        <v>3855.05</v>
      </c>
      <c r="U29" t="n">
        <v>0.6899999999999999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433.6146321734391</v>
      </c>
      <c r="AB29" t="n">
        <v>593.2906694671635</v>
      </c>
      <c r="AC29" t="n">
        <v>536.6678406619011</v>
      </c>
      <c r="AD29" t="n">
        <v>433614.6321734391</v>
      </c>
      <c r="AE29" t="n">
        <v>593290.6694671635</v>
      </c>
      <c r="AF29" t="n">
        <v>3.562688411385245e-06</v>
      </c>
      <c r="AG29" t="n">
        <v>8.564814814814815</v>
      </c>
      <c r="AH29" t="n">
        <v>536667.840661901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3.3844</v>
      </c>
      <c r="E30" t="n">
        <v>29.55</v>
      </c>
      <c r="F30" t="n">
        <v>27.03</v>
      </c>
      <c r="G30" t="n">
        <v>202.7</v>
      </c>
      <c r="H30" t="n">
        <v>2.69</v>
      </c>
      <c r="I30" t="n">
        <v>8</v>
      </c>
      <c r="J30" t="n">
        <v>191.26</v>
      </c>
      <c r="K30" t="n">
        <v>49.1</v>
      </c>
      <c r="L30" t="n">
        <v>29</v>
      </c>
      <c r="M30" t="n">
        <v>6</v>
      </c>
      <c r="N30" t="n">
        <v>38.17</v>
      </c>
      <c r="O30" t="n">
        <v>23822.99</v>
      </c>
      <c r="P30" t="n">
        <v>275.62</v>
      </c>
      <c r="Q30" t="n">
        <v>446.56</v>
      </c>
      <c r="R30" t="n">
        <v>57.76</v>
      </c>
      <c r="S30" t="n">
        <v>40.63</v>
      </c>
      <c r="T30" t="n">
        <v>3492.4</v>
      </c>
      <c r="U30" t="n">
        <v>0.7</v>
      </c>
      <c r="V30" t="n">
        <v>0.77</v>
      </c>
      <c r="W30" t="n">
        <v>2.62</v>
      </c>
      <c r="X30" t="n">
        <v>0.2</v>
      </c>
      <c r="Y30" t="n">
        <v>0.5</v>
      </c>
      <c r="Z30" t="n">
        <v>10</v>
      </c>
      <c r="AA30" t="n">
        <v>432.3230369175996</v>
      </c>
      <c r="AB30" t="n">
        <v>591.5234518569627</v>
      </c>
      <c r="AC30" t="n">
        <v>535.0692838201122</v>
      </c>
      <c r="AD30" t="n">
        <v>432323.0369175996</v>
      </c>
      <c r="AE30" t="n">
        <v>591523.4518569626</v>
      </c>
      <c r="AF30" t="n">
        <v>3.568910066447306e-06</v>
      </c>
      <c r="AG30" t="n">
        <v>8.550347222222223</v>
      </c>
      <c r="AH30" t="n">
        <v>535069.2838201122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3.3848</v>
      </c>
      <c r="E31" t="n">
        <v>29.54</v>
      </c>
      <c r="F31" t="n">
        <v>27.02</v>
      </c>
      <c r="G31" t="n">
        <v>202.67</v>
      </c>
      <c r="H31" t="n">
        <v>2.76</v>
      </c>
      <c r="I31" t="n">
        <v>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275.48</v>
      </c>
      <c r="Q31" t="n">
        <v>446.56</v>
      </c>
      <c r="R31" t="n">
        <v>57.6</v>
      </c>
      <c r="S31" t="n">
        <v>40.63</v>
      </c>
      <c r="T31" t="n">
        <v>3410.05</v>
      </c>
      <c r="U31" t="n">
        <v>0.71</v>
      </c>
      <c r="V31" t="n">
        <v>0.77</v>
      </c>
      <c r="W31" t="n">
        <v>2.62</v>
      </c>
      <c r="X31" t="n">
        <v>0.2</v>
      </c>
      <c r="Y31" t="n">
        <v>0.5</v>
      </c>
      <c r="Z31" t="n">
        <v>10</v>
      </c>
      <c r="AA31" t="n">
        <v>432.1598725419054</v>
      </c>
      <c r="AB31" t="n">
        <v>591.3002031598336</v>
      </c>
      <c r="AC31" t="n">
        <v>534.8673416653056</v>
      </c>
      <c r="AD31" t="n">
        <v>432159.8725419054</v>
      </c>
      <c r="AE31" t="n">
        <v>591300.2031598336</v>
      </c>
      <c r="AF31" t="n">
        <v>3.569331873570158e-06</v>
      </c>
      <c r="AG31" t="n">
        <v>8.547453703703704</v>
      </c>
      <c r="AH31" t="n">
        <v>534867.3416653057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3.3834</v>
      </c>
      <c r="E32" t="n">
        <v>29.56</v>
      </c>
      <c r="F32" t="n">
        <v>27.04</v>
      </c>
      <c r="G32" t="n">
        <v>202.76</v>
      </c>
      <c r="H32" t="n">
        <v>2.83</v>
      </c>
      <c r="I32" t="n">
        <v>8</v>
      </c>
      <c r="J32" t="n">
        <v>194.34</v>
      </c>
      <c r="K32" t="n">
        <v>49.1</v>
      </c>
      <c r="L32" t="n">
        <v>31</v>
      </c>
      <c r="M32" t="n">
        <v>5</v>
      </c>
      <c r="N32" t="n">
        <v>39.24</v>
      </c>
      <c r="O32" t="n">
        <v>24202.42</v>
      </c>
      <c r="P32" t="n">
        <v>272.06</v>
      </c>
      <c r="Q32" t="n">
        <v>446.56</v>
      </c>
      <c r="R32" t="n">
        <v>58.02</v>
      </c>
      <c r="S32" t="n">
        <v>40.63</v>
      </c>
      <c r="T32" t="n">
        <v>3620.57</v>
      </c>
      <c r="U32" t="n">
        <v>0.7</v>
      </c>
      <c r="V32" t="n">
        <v>0.77</v>
      </c>
      <c r="W32" t="n">
        <v>2.62</v>
      </c>
      <c r="X32" t="n">
        <v>0.21</v>
      </c>
      <c r="Y32" t="n">
        <v>0.5</v>
      </c>
      <c r="Z32" t="n">
        <v>10</v>
      </c>
      <c r="AA32" t="n">
        <v>429.8907048895335</v>
      </c>
      <c r="AB32" t="n">
        <v>588.1954278692468</v>
      </c>
      <c r="AC32" t="n">
        <v>532.058881770873</v>
      </c>
      <c r="AD32" t="n">
        <v>429890.7048895335</v>
      </c>
      <c r="AE32" t="n">
        <v>588195.4278692468</v>
      </c>
      <c r="AF32" t="n">
        <v>3.567855548640177e-06</v>
      </c>
      <c r="AG32" t="n">
        <v>8.55324074074074</v>
      </c>
      <c r="AH32" t="n">
        <v>532058.881770873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3.3851</v>
      </c>
      <c r="E33" t="n">
        <v>29.54</v>
      </c>
      <c r="F33" t="n">
        <v>27.02</v>
      </c>
      <c r="G33" t="n">
        <v>202.65</v>
      </c>
      <c r="H33" t="n">
        <v>2.9</v>
      </c>
      <c r="I33" t="n">
        <v>8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270.31</v>
      </c>
      <c r="Q33" t="n">
        <v>446.56</v>
      </c>
      <c r="R33" t="n">
        <v>57.45</v>
      </c>
      <c r="S33" t="n">
        <v>40.63</v>
      </c>
      <c r="T33" t="n">
        <v>3336.95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428.441239030844</v>
      </c>
      <c r="AB33" t="n">
        <v>586.2122047354673</v>
      </c>
      <c r="AC33" t="n">
        <v>530.2649346695102</v>
      </c>
      <c r="AD33" t="n">
        <v>428441.239030844</v>
      </c>
      <c r="AE33" t="n">
        <v>586212.2047354672</v>
      </c>
      <c r="AF33" t="n">
        <v>3.569648228912297e-06</v>
      </c>
      <c r="AG33" t="n">
        <v>8.547453703703704</v>
      </c>
      <c r="AH33" t="n">
        <v>530264.9346695102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3.39</v>
      </c>
      <c r="E34" t="n">
        <v>29.5</v>
      </c>
      <c r="F34" t="n">
        <v>27.01</v>
      </c>
      <c r="G34" t="n">
        <v>231.5</v>
      </c>
      <c r="H34" t="n">
        <v>2.97</v>
      </c>
      <c r="I34" t="n">
        <v>7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268.87</v>
      </c>
      <c r="Q34" t="n">
        <v>446.56</v>
      </c>
      <c r="R34" t="n">
        <v>57.06</v>
      </c>
      <c r="S34" t="n">
        <v>40.63</v>
      </c>
      <c r="T34" t="n">
        <v>3147.15</v>
      </c>
      <c r="U34" t="n">
        <v>0.71</v>
      </c>
      <c r="V34" t="n">
        <v>0.77</v>
      </c>
      <c r="W34" t="n">
        <v>2.62</v>
      </c>
      <c r="X34" t="n">
        <v>0.18</v>
      </c>
      <c r="Y34" t="n">
        <v>0.5</v>
      </c>
      <c r="Z34" t="n">
        <v>10</v>
      </c>
      <c r="AA34" t="n">
        <v>426.9865908096918</v>
      </c>
      <c r="AB34" t="n">
        <v>584.2218908647367</v>
      </c>
      <c r="AC34" t="n">
        <v>528.4645735611791</v>
      </c>
      <c r="AD34" t="n">
        <v>426986.5908096919</v>
      </c>
      <c r="AE34" t="n">
        <v>584221.8908647366</v>
      </c>
      <c r="AF34" t="n">
        <v>3.574815366167229e-06</v>
      </c>
      <c r="AG34" t="n">
        <v>8.53587962962963</v>
      </c>
      <c r="AH34" t="n">
        <v>528464.5735611791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1.8401</v>
      </c>
      <c r="E2" t="n">
        <v>54.34</v>
      </c>
      <c r="F2" t="n">
        <v>37.99</v>
      </c>
      <c r="G2" t="n">
        <v>6.11</v>
      </c>
      <c r="H2" t="n">
        <v>0.1</v>
      </c>
      <c r="I2" t="n">
        <v>373</v>
      </c>
      <c r="J2" t="n">
        <v>185.69</v>
      </c>
      <c r="K2" t="n">
        <v>53.44</v>
      </c>
      <c r="L2" t="n">
        <v>1</v>
      </c>
      <c r="M2" t="n">
        <v>371</v>
      </c>
      <c r="N2" t="n">
        <v>36.26</v>
      </c>
      <c r="O2" t="n">
        <v>23136.14</v>
      </c>
      <c r="P2" t="n">
        <v>514.84</v>
      </c>
      <c r="Q2" t="n">
        <v>446.69</v>
      </c>
      <c r="R2" t="n">
        <v>415.69</v>
      </c>
      <c r="S2" t="n">
        <v>40.63</v>
      </c>
      <c r="T2" t="n">
        <v>180631.94</v>
      </c>
      <c r="U2" t="n">
        <v>0.1</v>
      </c>
      <c r="V2" t="n">
        <v>0.55</v>
      </c>
      <c r="W2" t="n">
        <v>3.23</v>
      </c>
      <c r="X2" t="n">
        <v>11.16</v>
      </c>
      <c r="Y2" t="n">
        <v>0.5</v>
      </c>
      <c r="Z2" t="n">
        <v>10</v>
      </c>
      <c r="AA2" t="n">
        <v>1201.924698852489</v>
      </c>
      <c r="AB2" t="n">
        <v>1644.52639814536</v>
      </c>
      <c r="AC2" t="n">
        <v>1487.575106813663</v>
      </c>
      <c r="AD2" t="n">
        <v>1201924.698852489</v>
      </c>
      <c r="AE2" t="n">
        <v>1644526.39814536</v>
      </c>
      <c r="AF2" t="n">
        <v>1.814704839994015e-06</v>
      </c>
      <c r="AG2" t="n">
        <v>15.72337962962963</v>
      </c>
      <c r="AH2" t="n">
        <v>1487575.106813663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2.5359</v>
      </c>
      <c r="E3" t="n">
        <v>39.43</v>
      </c>
      <c r="F3" t="n">
        <v>31.27</v>
      </c>
      <c r="G3" t="n">
        <v>12.26</v>
      </c>
      <c r="H3" t="n">
        <v>0.19</v>
      </c>
      <c r="I3" t="n">
        <v>153</v>
      </c>
      <c r="J3" t="n">
        <v>187.21</v>
      </c>
      <c r="K3" t="n">
        <v>53.44</v>
      </c>
      <c r="L3" t="n">
        <v>2</v>
      </c>
      <c r="M3" t="n">
        <v>151</v>
      </c>
      <c r="N3" t="n">
        <v>36.77</v>
      </c>
      <c r="O3" t="n">
        <v>23322.88</v>
      </c>
      <c r="P3" t="n">
        <v>422.38</v>
      </c>
      <c r="Q3" t="n">
        <v>446.6</v>
      </c>
      <c r="R3" t="n">
        <v>195.76</v>
      </c>
      <c r="S3" t="n">
        <v>40.63</v>
      </c>
      <c r="T3" t="n">
        <v>71763.16</v>
      </c>
      <c r="U3" t="n">
        <v>0.21</v>
      </c>
      <c r="V3" t="n">
        <v>0.66</v>
      </c>
      <c r="W3" t="n">
        <v>2.87</v>
      </c>
      <c r="X3" t="n">
        <v>4.44</v>
      </c>
      <c r="Y3" t="n">
        <v>0.5</v>
      </c>
      <c r="Z3" t="n">
        <v>10</v>
      </c>
      <c r="AA3" t="n">
        <v>761.4967030034761</v>
      </c>
      <c r="AB3" t="n">
        <v>1041.913383912887</v>
      </c>
      <c r="AC3" t="n">
        <v>942.4746328868588</v>
      </c>
      <c r="AD3" t="n">
        <v>761496.7030034761</v>
      </c>
      <c r="AE3" t="n">
        <v>1041913.383912887</v>
      </c>
      <c r="AF3" t="n">
        <v>2.500902126917462e-06</v>
      </c>
      <c r="AG3" t="n">
        <v>11.40914351851852</v>
      </c>
      <c r="AH3" t="n">
        <v>942474.6328868588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2.8003</v>
      </c>
      <c r="E4" t="n">
        <v>35.71</v>
      </c>
      <c r="F4" t="n">
        <v>29.63</v>
      </c>
      <c r="G4" t="n">
        <v>18.33</v>
      </c>
      <c r="H4" t="n">
        <v>0.28</v>
      </c>
      <c r="I4" t="n">
        <v>97</v>
      </c>
      <c r="J4" t="n">
        <v>188.73</v>
      </c>
      <c r="K4" t="n">
        <v>53.44</v>
      </c>
      <c r="L4" t="n">
        <v>3</v>
      </c>
      <c r="M4" t="n">
        <v>95</v>
      </c>
      <c r="N4" t="n">
        <v>37.29</v>
      </c>
      <c r="O4" t="n">
        <v>23510.33</v>
      </c>
      <c r="P4" t="n">
        <v>399.06</v>
      </c>
      <c r="Q4" t="n">
        <v>446.6</v>
      </c>
      <c r="R4" t="n">
        <v>142.36</v>
      </c>
      <c r="S4" t="n">
        <v>40.63</v>
      </c>
      <c r="T4" t="n">
        <v>45346.17</v>
      </c>
      <c r="U4" t="n">
        <v>0.29</v>
      </c>
      <c r="V4" t="n">
        <v>0.7</v>
      </c>
      <c r="W4" t="n">
        <v>2.77</v>
      </c>
      <c r="X4" t="n">
        <v>2.8</v>
      </c>
      <c r="Y4" t="n">
        <v>0.5</v>
      </c>
      <c r="Z4" t="n">
        <v>10</v>
      </c>
      <c r="AA4" t="n">
        <v>659.4550948067247</v>
      </c>
      <c r="AB4" t="n">
        <v>902.2955538200562</v>
      </c>
      <c r="AC4" t="n">
        <v>816.1817325432327</v>
      </c>
      <c r="AD4" t="n">
        <v>659455.0948067247</v>
      </c>
      <c r="AE4" t="n">
        <v>902295.5538200561</v>
      </c>
      <c r="AF4" t="n">
        <v>2.761653151152242e-06</v>
      </c>
      <c r="AG4" t="n">
        <v>10.33275462962963</v>
      </c>
      <c r="AH4" t="n">
        <v>816181.7325432326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2.9456</v>
      </c>
      <c r="E5" t="n">
        <v>33.95</v>
      </c>
      <c r="F5" t="n">
        <v>28.84</v>
      </c>
      <c r="G5" t="n">
        <v>24.37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387.54</v>
      </c>
      <c r="Q5" t="n">
        <v>446.57</v>
      </c>
      <c r="R5" t="n">
        <v>116.71</v>
      </c>
      <c r="S5" t="n">
        <v>40.63</v>
      </c>
      <c r="T5" t="n">
        <v>32648.61</v>
      </c>
      <c r="U5" t="n">
        <v>0.35</v>
      </c>
      <c r="V5" t="n">
        <v>0.72</v>
      </c>
      <c r="W5" t="n">
        <v>2.72</v>
      </c>
      <c r="X5" t="n">
        <v>2.01</v>
      </c>
      <c r="Y5" t="n">
        <v>0.5</v>
      </c>
      <c r="Z5" t="n">
        <v>10</v>
      </c>
      <c r="AA5" t="n">
        <v>612.0162056550776</v>
      </c>
      <c r="AB5" t="n">
        <v>837.3875728266895</v>
      </c>
      <c r="AC5" t="n">
        <v>757.4684781569496</v>
      </c>
      <c r="AD5" t="n">
        <v>612016.2056550776</v>
      </c>
      <c r="AE5" t="n">
        <v>837387.5728266895</v>
      </c>
      <c r="AF5" t="n">
        <v>2.904947870597452e-06</v>
      </c>
      <c r="AG5" t="n">
        <v>9.823495370370372</v>
      </c>
      <c r="AH5" t="n">
        <v>757468.4781569496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3.0323</v>
      </c>
      <c r="E6" t="n">
        <v>32.98</v>
      </c>
      <c r="F6" t="n">
        <v>28.43</v>
      </c>
      <c r="G6" t="n">
        <v>30.46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380.83</v>
      </c>
      <c r="Q6" t="n">
        <v>446.57</v>
      </c>
      <c r="R6" t="n">
        <v>103.21</v>
      </c>
      <c r="S6" t="n">
        <v>40.63</v>
      </c>
      <c r="T6" t="n">
        <v>25976.33</v>
      </c>
      <c r="U6" t="n">
        <v>0.39</v>
      </c>
      <c r="V6" t="n">
        <v>0.73</v>
      </c>
      <c r="W6" t="n">
        <v>2.7</v>
      </c>
      <c r="X6" t="n">
        <v>1.6</v>
      </c>
      <c r="Y6" t="n">
        <v>0.5</v>
      </c>
      <c r="Z6" t="n">
        <v>10</v>
      </c>
      <c r="AA6" t="n">
        <v>592.89738028488</v>
      </c>
      <c r="AB6" t="n">
        <v>811.2283524921384</v>
      </c>
      <c r="AC6" t="n">
        <v>733.8058570964316</v>
      </c>
      <c r="AD6" t="n">
        <v>592897.3802848801</v>
      </c>
      <c r="AE6" t="n">
        <v>811228.3524921384</v>
      </c>
      <c r="AF6" t="n">
        <v>2.990451326728902e-06</v>
      </c>
      <c r="AG6" t="n">
        <v>9.542824074074074</v>
      </c>
      <c r="AH6" t="n">
        <v>733805.8570964317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3.0949</v>
      </c>
      <c r="E7" t="n">
        <v>32.31</v>
      </c>
      <c r="F7" t="n">
        <v>28.13</v>
      </c>
      <c r="G7" t="n">
        <v>36.69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375.64</v>
      </c>
      <c r="Q7" t="n">
        <v>446.61</v>
      </c>
      <c r="R7" t="n">
        <v>93.67</v>
      </c>
      <c r="S7" t="n">
        <v>40.63</v>
      </c>
      <c r="T7" t="n">
        <v>21255.77</v>
      </c>
      <c r="U7" t="n">
        <v>0.43</v>
      </c>
      <c r="V7" t="n">
        <v>0.74</v>
      </c>
      <c r="W7" t="n">
        <v>2.68</v>
      </c>
      <c r="X7" t="n">
        <v>1.3</v>
      </c>
      <c r="Y7" t="n">
        <v>0.5</v>
      </c>
      <c r="Z7" t="n">
        <v>10</v>
      </c>
      <c r="AA7" t="n">
        <v>579.3041827733101</v>
      </c>
      <c r="AB7" t="n">
        <v>792.6295399672582</v>
      </c>
      <c r="AC7" t="n">
        <v>716.9820891353286</v>
      </c>
      <c r="AD7" t="n">
        <v>579304.1827733101</v>
      </c>
      <c r="AE7" t="n">
        <v>792629.5399672582</v>
      </c>
      <c r="AF7" t="n">
        <v>3.052187386173294e-06</v>
      </c>
      <c r="AG7" t="n">
        <v>9.348958333333334</v>
      </c>
      <c r="AH7" t="n">
        <v>716982.0891353285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3.134</v>
      </c>
      <c r="E8" t="n">
        <v>31.91</v>
      </c>
      <c r="F8" t="n">
        <v>27.95</v>
      </c>
      <c r="G8" t="n">
        <v>41.93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372.38</v>
      </c>
      <c r="Q8" t="n">
        <v>446.57</v>
      </c>
      <c r="R8" t="n">
        <v>87.38</v>
      </c>
      <c r="S8" t="n">
        <v>40.63</v>
      </c>
      <c r="T8" t="n">
        <v>18139.5</v>
      </c>
      <c r="U8" t="n">
        <v>0.46</v>
      </c>
      <c r="V8" t="n">
        <v>0.74</v>
      </c>
      <c r="W8" t="n">
        <v>2.69</v>
      </c>
      <c r="X8" t="n">
        <v>1.12</v>
      </c>
      <c r="Y8" t="n">
        <v>0.5</v>
      </c>
      <c r="Z8" t="n">
        <v>10</v>
      </c>
      <c r="AA8" t="n">
        <v>559.2826391710539</v>
      </c>
      <c r="AB8" t="n">
        <v>765.235180722487</v>
      </c>
      <c r="AC8" t="n">
        <v>692.2022090886537</v>
      </c>
      <c r="AD8" t="n">
        <v>559282.6391710539</v>
      </c>
      <c r="AE8" t="n">
        <v>765235.180722487</v>
      </c>
      <c r="AF8" t="n">
        <v>3.090747768350222e-06</v>
      </c>
      <c r="AG8" t="n">
        <v>9.233217592592593</v>
      </c>
      <c r="AH8" t="n">
        <v>692202.2090886537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3.1749</v>
      </c>
      <c r="E9" t="n">
        <v>31.5</v>
      </c>
      <c r="F9" t="n">
        <v>27.76</v>
      </c>
      <c r="G9" t="n">
        <v>48.99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368.8</v>
      </c>
      <c r="Q9" t="n">
        <v>446.56</v>
      </c>
      <c r="R9" t="n">
        <v>81.81999999999999</v>
      </c>
      <c r="S9" t="n">
        <v>40.63</v>
      </c>
      <c r="T9" t="n">
        <v>15388.66</v>
      </c>
      <c r="U9" t="n">
        <v>0.5</v>
      </c>
      <c r="V9" t="n">
        <v>0.75</v>
      </c>
      <c r="W9" t="n">
        <v>2.66</v>
      </c>
      <c r="X9" t="n">
        <v>0.9399999999999999</v>
      </c>
      <c r="Y9" t="n">
        <v>0.5</v>
      </c>
      <c r="Z9" t="n">
        <v>10</v>
      </c>
      <c r="AA9" t="n">
        <v>550.8883713442656</v>
      </c>
      <c r="AB9" t="n">
        <v>753.7497731529152</v>
      </c>
      <c r="AC9" t="n">
        <v>681.812952697651</v>
      </c>
      <c r="AD9" t="n">
        <v>550888.3713442655</v>
      </c>
      <c r="AE9" t="n">
        <v>753749.7731529152</v>
      </c>
      <c r="AF9" t="n">
        <v>3.131083308785935e-06</v>
      </c>
      <c r="AG9" t="n">
        <v>9.114583333333334</v>
      </c>
      <c r="AH9" t="n">
        <v>681812.952697651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3.1961</v>
      </c>
      <c r="E10" t="n">
        <v>31.29</v>
      </c>
      <c r="F10" t="n">
        <v>27.67</v>
      </c>
      <c r="G10" t="n">
        <v>53.55</v>
      </c>
      <c r="H10" t="n">
        <v>0.8100000000000001</v>
      </c>
      <c r="I10" t="n">
        <v>31</v>
      </c>
      <c r="J10" t="n">
        <v>197.97</v>
      </c>
      <c r="K10" t="n">
        <v>53.44</v>
      </c>
      <c r="L10" t="n">
        <v>9</v>
      </c>
      <c r="M10" t="n">
        <v>29</v>
      </c>
      <c r="N10" t="n">
        <v>40.53</v>
      </c>
      <c r="O10" t="n">
        <v>24650.18</v>
      </c>
      <c r="P10" t="n">
        <v>366.82</v>
      </c>
      <c r="Q10" t="n">
        <v>446.56</v>
      </c>
      <c r="R10" t="n">
        <v>78.67</v>
      </c>
      <c r="S10" t="n">
        <v>40.63</v>
      </c>
      <c r="T10" t="n">
        <v>13830.74</v>
      </c>
      <c r="U10" t="n">
        <v>0.52</v>
      </c>
      <c r="V10" t="n">
        <v>0.75</v>
      </c>
      <c r="W10" t="n">
        <v>2.65</v>
      </c>
      <c r="X10" t="n">
        <v>0.84</v>
      </c>
      <c r="Y10" t="n">
        <v>0.5</v>
      </c>
      <c r="Z10" t="n">
        <v>10</v>
      </c>
      <c r="AA10" t="n">
        <v>546.5575957948174</v>
      </c>
      <c r="AB10" t="n">
        <v>747.8242149858273</v>
      </c>
      <c r="AC10" t="n">
        <v>676.4529214854568</v>
      </c>
      <c r="AD10" t="n">
        <v>546557.5957948174</v>
      </c>
      <c r="AE10" t="n">
        <v>747824.2149858273</v>
      </c>
      <c r="AF10" t="n">
        <v>3.151990728278285e-06</v>
      </c>
      <c r="AG10" t="n">
        <v>9.053819444444445</v>
      </c>
      <c r="AH10" t="n">
        <v>676452.9214854569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3.2135</v>
      </c>
      <c r="E11" t="n">
        <v>31.12</v>
      </c>
      <c r="F11" t="n">
        <v>27.61</v>
      </c>
      <c r="G11" t="n">
        <v>59.16</v>
      </c>
      <c r="H11" t="n">
        <v>0.89</v>
      </c>
      <c r="I11" t="n">
        <v>28</v>
      </c>
      <c r="J11" t="n">
        <v>199.53</v>
      </c>
      <c r="K11" t="n">
        <v>53.44</v>
      </c>
      <c r="L11" t="n">
        <v>10</v>
      </c>
      <c r="M11" t="n">
        <v>26</v>
      </c>
      <c r="N11" t="n">
        <v>41.1</v>
      </c>
      <c r="O11" t="n">
        <v>24842.77</v>
      </c>
      <c r="P11" t="n">
        <v>365.18</v>
      </c>
      <c r="Q11" t="n">
        <v>446.56</v>
      </c>
      <c r="R11" t="n">
        <v>76.68000000000001</v>
      </c>
      <c r="S11" t="n">
        <v>40.63</v>
      </c>
      <c r="T11" t="n">
        <v>12852.17</v>
      </c>
      <c r="U11" t="n">
        <v>0.53</v>
      </c>
      <c r="V11" t="n">
        <v>0.75</v>
      </c>
      <c r="W11" t="n">
        <v>2.65</v>
      </c>
      <c r="X11" t="n">
        <v>0.78</v>
      </c>
      <c r="Y11" t="n">
        <v>0.5</v>
      </c>
      <c r="Z11" t="n">
        <v>10</v>
      </c>
      <c r="AA11" t="n">
        <v>543.0830966406045</v>
      </c>
      <c r="AB11" t="n">
        <v>743.0702519589487</v>
      </c>
      <c r="AC11" t="n">
        <v>672.1526700176346</v>
      </c>
      <c r="AD11" t="n">
        <v>543083.0966406044</v>
      </c>
      <c r="AE11" t="n">
        <v>743070.2519589487</v>
      </c>
      <c r="AF11" t="n">
        <v>3.169150591446534e-06</v>
      </c>
      <c r="AG11" t="n">
        <v>9.00462962962963</v>
      </c>
      <c r="AH11" t="n">
        <v>672152.6700176346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3.2345</v>
      </c>
      <c r="E12" t="n">
        <v>30.92</v>
      </c>
      <c r="F12" t="n">
        <v>27.52</v>
      </c>
      <c r="G12" t="n">
        <v>66.04000000000001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362.49</v>
      </c>
      <c r="Q12" t="n">
        <v>446.56</v>
      </c>
      <c r="R12" t="n">
        <v>73.69</v>
      </c>
      <c r="S12" t="n">
        <v>40.63</v>
      </c>
      <c r="T12" t="n">
        <v>11369.61</v>
      </c>
      <c r="U12" t="n">
        <v>0.55</v>
      </c>
      <c r="V12" t="n">
        <v>0.76</v>
      </c>
      <c r="W12" t="n">
        <v>2.65</v>
      </c>
      <c r="X12" t="n">
        <v>0.6899999999999999</v>
      </c>
      <c r="Y12" t="n">
        <v>0.5</v>
      </c>
      <c r="Z12" t="n">
        <v>10</v>
      </c>
      <c r="AA12" t="n">
        <v>538.1763577929163</v>
      </c>
      <c r="AB12" t="n">
        <v>736.3566353975016</v>
      </c>
      <c r="AC12" t="n">
        <v>666.0797915981919</v>
      </c>
      <c r="AD12" t="n">
        <v>538176.3577929162</v>
      </c>
      <c r="AE12" t="n">
        <v>736356.6353975015</v>
      </c>
      <c r="AF12" t="n">
        <v>3.189860771132353e-06</v>
      </c>
      <c r="AG12" t="n">
        <v>8.94675925925926</v>
      </c>
      <c r="AH12" t="n">
        <v>666079.791598192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3.2481</v>
      </c>
      <c r="E13" t="n">
        <v>30.79</v>
      </c>
      <c r="F13" t="n">
        <v>27.46</v>
      </c>
      <c r="G13" t="n">
        <v>71.64</v>
      </c>
      <c r="H13" t="n">
        <v>1.05</v>
      </c>
      <c r="I13" t="n">
        <v>23</v>
      </c>
      <c r="J13" t="n">
        <v>202.67</v>
      </c>
      <c r="K13" t="n">
        <v>53.44</v>
      </c>
      <c r="L13" t="n">
        <v>12</v>
      </c>
      <c r="M13" t="n">
        <v>21</v>
      </c>
      <c r="N13" t="n">
        <v>42.24</v>
      </c>
      <c r="O13" t="n">
        <v>25230.25</v>
      </c>
      <c r="P13" t="n">
        <v>361.38</v>
      </c>
      <c r="Q13" t="n">
        <v>446.56</v>
      </c>
      <c r="R13" t="n">
        <v>72.01000000000001</v>
      </c>
      <c r="S13" t="n">
        <v>40.63</v>
      </c>
      <c r="T13" t="n">
        <v>10540.01</v>
      </c>
      <c r="U13" t="n">
        <v>0.5600000000000001</v>
      </c>
      <c r="V13" t="n">
        <v>0.76</v>
      </c>
      <c r="W13" t="n">
        <v>2.64</v>
      </c>
      <c r="X13" t="n">
        <v>0.64</v>
      </c>
      <c r="Y13" t="n">
        <v>0.5</v>
      </c>
      <c r="Z13" t="n">
        <v>10</v>
      </c>
      <c r="AA13" t="n">
        <v>535.606557404196</v>
      </c>
      <c r="AB13" t="n">
        <v>732.8405211340627</v>
      </c>
      <c r="AC13" t="n">
        <v>662.8992503451584</v>
      </c>
      <c r="AD13" t="n">
        <v>535606.557404196</v>
      </c>
      <c r="AE13" t="n">
        <v>732840.5211340627</v>
      </c>
      <c r="AF13" t="n">
        <v>3.203273077976502e-06</v>
      </c>
      <c r="AG13" t="n">
        <v>8.909143518518519</v>
      </c>
      <c r="AH13" t="n">
        <v>662899.2503451584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3.2642</v>
      </c>
      <c r="E14" t="n">
        <v>30.64</v>
      </c>
      <c r="F14" t="n">
        <v>27.39</v>
      </c>
      <c r="G14" t="n">
        <v>78.23999999999999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359.09</v>
      </c>
      <c r="Q14" t="n">
        <v>446.56</v>
      </c>
      <c r="R14" t="n">
        <v>69.42</v>
      </c>
      <c r="S14" t="n">
        <v>40.63</v>
      </c>
      <c r="T14" t="n">
        <v>9255.200000000001</v>
      </c>
      <c r="U14" t="n">
        <v>0.59</v>
      </c>
      <c r="V14" t="n">
        <v>0.76</v>
      </c>
      <c r="W14" t="n">
        <v>2.64</v>
      </c>
      <c r="X14" t="n">
        <v>0.5600000000000001</v>
      </c>
      <c r="Y14" t="n">
        <v>0.5</v>
      </c>
      <c r="Z14" t="n">
        <v>10</v>
      </c>
      <c r="AA14" t="n">
        <v>531.8724472541373</v>
      </c>
      <c r="AB14" t="n">
        <v>727.7313468894391</v>
      </c>
      <c r="AC14" t="n">
        <v>658.2776885196706</v>
      </c>
      <c r="AD14" t="n">
        <v>531872.4472541374</v>
      </c>
      <c r="AE14" t="n">
        <v>727731.3468894392</v>
      </c>
      <c r="AF14" t="n">
        <v>3.219150882402296e-06</v>
      </c>
      <c r="AG14" t="n">
        <v>8.865740740740742</v>
      </c>
      <c r="AH14" t="n">
        <v>658277.6885196706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3.2714</v>
      </c>
      <c r="E15" t="n">
        <v>30.57</v>
      </c>
      <c r="F15" t="n">
        <v>27.36</v>
      </c>
      <c r="G15" t="n">
        <v>82.06999999999999</v>
      </c>
      <c r="H15" t="n">
        <v>1.21</v>
      </c>
      <c r="I15" t="n">
        <v>20</v>
      </c>
      <c r="J15" t="n">
        <v>205.84</v>
      </c>
      <c r="K15" t="n">
        <v>53.44</v>
      </c>
      <c r="L15" t="n">
        <v>14</v>
      </c>
      <c r="M15" t="n">
        <v>18</v>
      </c>
      <c r="N15" t="n">
        <v>43.4</v>
      </c>
      <c r="O15" t="n">
        <v>25621.03</v>
      </c>
      <c r="P15" t="n">
        <v>358.02</v>
      </c>
      <c r="Q15" t="n">
        <v>446.56</v>
      </c>
      <c r="R15" t="n">
        <v>68.33</v>
      </c>
      <c r="S15" t="n">
        <v>40.63</v>
      </c>
      <c r="T15" t="n">
        <v>8714.32</v>
      </c>
      <c r="U15" t="n">
        <v>0.59</v>
      </c>
      <c r="V15" t="n">
        <v>0.76</v>
      </c>
      <c r="W15" t="n">
        <v>2.64</v>
      </c>
      <c r="X15" t="n">
        <v>0.53</v>
      </c>
      <c r="Y15" t="n">
        <v>0.5</v>
      </c>
      <c r="Z15" t="n">
        <v>10</v>
      </c>
      <c r="AA15" t="n">
        <v>530.184976069314</v>
      </c>
      <c r="AB15" t="n">
        <v>725.4224743683892</v>
      </c>
      <c r="AC15" t="n">
        <v>656.1891715515068</v>
      </c>
      <c r="AD15" t="n">
        <v>530184.9760693139</v>
      </c>
      <c r="AE15" t="n">
        <v>725422.4743683892</v>
      </c>
      <c r="AF15" t="n">
        <v>3.226251515437434e-06</v>
      </c>
      <c r="AG15" t="n">
        <v>8.845486111111112</v>
      </c>
      <c r="AH15" t="n">
        <v>656189.1715515067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3.276</v>
      </c>
      <c r="E16" t="n">
        <v>30.52</v>
      </c>
      <c r="F16" t="n">
        <v>27.35</v>
      </c>
      <c r="G16" t="n">
        <v>86.37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357.23</v>
      </c>
      <c r="Q16" t="n">
        <v>446.56</v>
      </c>
      <c r="R16" t="n">
        <v>68.23</v>
      </c>
      <c r="S16" t="n">
        <v>40.63</v>
      </c>
      <c r="T16" t="n">
        <v>8667.719999999999</v>
      </c>
      <c r="U16" t="n">
        <v>0.6</v>
      </c>
      <c r="V16" t="n">
        <v>0.76</v>
      </c>
      <c r="W16" t="n">
        <v>2.64</v>
      </c>
      <c r="X16" t="n">
        <v>0.52</v>
      </c>
      <c r="Y16" t="n">
        <v>0.5</v>
      </c>
      <c r="Z16" t="n">
        <v>10</v>
      </c>
      <c r="AA16" t="n">
        <v>529.0636715149245</v>
      </c>
      <c r="AB16" t="n">
        <v>723.888256008608</v>
      </c>
      <c r="AC16" t="n">
        <v>654.8013768386941</v>
      </c>
      <c r="AD16" t="n">
        <v>529063.6715149245</v>
      </c>
      <c r="AE16" t="n">
        <v>723888.256008608</v>
      </c>
      <c r="AF16" t="n">
        <v>3.230788030987661e-06</v>
      </c>
      <c r="AG16" t="n">
        <v>8.831018518518519</v>
      </c>
      <c r="AH16" t="n">
        <v>654801.3768386941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3.2914</v>
      </c>
      <c r="E17" t="n">
        <v>30.38</v>
      </c>
      <c r="F17" t="n">
        <v>27.28</v>
      </c>
      <c r="G17" t="n">
        <v>96.28</v>
      </c>
      <c r="H17" t="n">
        <v>1.36</v>
      </c>
      <c r="I17" t="n">
        <v>17</v>
      </c>
      <c r="J17" t="n">
        <v>209.03</v>
      </c>
      <c r="K17" t="n">
        <v>53.44</v>
      </c>
      <c r="L17" t="n">
        <v>16</v>
      </c>
      <c r="M17" t="n">
        <v>15</v>
      </c>
      <c r="N17" t="n">
        <v>44.6</v>
      </c>
      <c r="O17" t="n">
        <v>26014.91</v>
      </c>
      <c r="P17" t="n">
        <v>354.6</v>
      </c>
      <c r="Q17" t="n">
        <v>446.56</v>
      </c>
      <c r="R17" t="n">
        <v>65.89</v>
      </c>
      <c r="S17" t="n">
        <v>40.63</v>
      </c>
      <c r="T17" t="n">
        <v>7511.72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525.2186365625926</v>
      </c>
      <c r="AB17" t="n">
        <v>718.6273095558573</v>
      </c>
      <c r="AC17" t="n">
        <v>650.0425277316091</v>
      </c>
      <c r="AD17" t="n">
        <v>525218.6365625926</v>
      </c>
      <c r="AE17" t="n">
        <v>718627.3095558573</v>
      </c>
      <c r="AF17" t="n">
        <v>3.245975496090594e-06</v>
      </c>
      <c r="AG17" t="n">
        <v>8.79050925925926</v>
      </c>
      <c r="AH17" t="n">
        <v>650042.5277316091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3.2966</v>
      </c>
      <c r="E18" t="n">
        <v>30.33</v>
      </c>
      <c r="F18" t="n">
        <v>27.27</v>
      </c>
      <c r="G18" t="n">
        <v>102.26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354.02</v>
      </c>
      <c r="Q18" t="n">
        <v>446.56</v>
      </c>
      <c r="R18" t="n">
        <v>65.59999999999999</v>
      </c>
      <c r="S18" t="n">
        <v>40.63</v>
      </c>
      <c r="T18" t="n">
        <v>7370.54</v>
      </c>
      <c r="U18" t="n">
        <v>0.62</v>
      </c>
      <c r="V18" t="n">
        <v>0.76</v>
      </c>
      <c r="W18" t="n">
        <v>2.64</v>
      </c>
      <c r="X18" t="n">
        <v>0.44</v>
      </c>
      <c r="Y18" t="n">
        <v>0.5</v>
      </c>
      <c r="Z18" t="n">
        <v>10</v>
      </c>
      <c r="AA18" t="n">
        <v>524.2009523967693</v>
      </c>
      <c r="AB18" t="n">
        <v>717.2348691831213</v>
      </c>
      <c r="AC18" t="n">
        <v>648.7829799137446</v>
      </c>
      <c r="AD18" t="n">
        <v>524200.9523967693</v>
      </c>
      <c r="AE18" t="n">
        <v>717234.8691831212</v>
      </c>
      <c r="AF18" t="n">
        <v>3.251103731060416e-06</v>
      </c>
      <c r="AG18" t="n">
        <v>8.776041666666666</v>
      </c>
      <c r="AH18" t="n">
        <v>648782.9799137446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3.3069</v>
      </c>
      <c r="E19" t="n">
        <v>30.24</v>
      </c>
      <c r="F19" t="n">
        <v>27.21</v>
      </c>
      <c r="G19" t="n">
        <v>108.85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352.03</v>
      </c>
      <c r="Q19" t="n">
        <v>446.56</v>
      </c>
      <c r="R19" t="n">
        <v>63.78</v>
      </c>
      <c r="S19" t="n">
        <v>40.63</v>
      </c>
      <c r="T19" t="n">
        <v>6464.1</v>
      </c>
      <c r="U19" t="n">
        <v>0.64</v>
      </c>
      <c r="V19" t="n">
        <v>0.76</v>
      </c>
      <c r="W19" t="n">
        <v>2.63</v>
      </c>
      <c r="X19" t="n">
        <v>0.39</v>
      </c>
      <c r="Y19" t="n">
        <v>0.5</v>
      </c>
      <c r="Z19" t="n">
        <v>10</v>
      </c>
      <c r="AA19" t="n">
        <v>521.4427155667031</v>
      </c>
      <c r="AB19" t="n">
        <v>713.4609278674036</v>
      </c>
      <c r="AC19" t="n">
        <v>645.3692182604392</v>
      </c>
      <c r="AD19" t="n">
        <v>521442.7155667031</v>
      </c>
      <c r="AE19" t="n">
        <v>713460.9278674036</v>
      </c>
      <c r="AF19" t="n">
        <v>3.261261581096794e-06</v>
      </c>
      <c r="AG19" t="n">
        <v>8.75</v>
      </c>
      <c r="AH19" t="n">
        <v>645369.2182604392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3.3064</v>
      </c>
      <c r="E20" t="n">
        <v>30.24</v>
      </c>
      <c r="F20" t="n">
        <v>27.22</v>
      </c>
      <c r="G20" t="n">
        <v>108.87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351.64</v>
      </c>
      <c r="Q20" t="n">
        <v>446.56</v>
      </c>
      <c r="R20" t="n">
        <v>63.89</v>
      </c>
      <c r="S20" t="n">
        <v>40.63</v>
      </c>
      <c r="T20" t="n">
        <v>6520.46</v>
      </c>
      <c r="U20" t="n">
        <v>0.64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521.2443659491613</v>
      </c>
      <c r="AB20" t="n">
        <v>713.1895371701156</v>
      </c>
      <c r="AC20" t="n">
        <v>645.1237287104011</v>
      </c>
      <c r="AD20" t="n">
        <v>521244.3659491614</v>
      </c>
      <c r="AE20" t="n">
        <v>713189.5371701156</v>
      </c>
      <c r="AF20" t="n">
        <v>3.260768481580465e-06</v>
      </c>
      <c r="AG20" t="n">
        <v>8.75</v>
      </c>
      <c r="AH20" t="n">
        <v>645123.7287104011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3.3107</v>
      </c>
      <c r="E21" t="n">
        <v>30.2</v>
      </c>
      <c r="F21" t="n">
        <v>27.21</v>
      </c>
      <c r="G21" t="n">
        <v>116.64</v>
      </c>
      <c r="H21" t="n">
        <v>1.65</v>
      </c>
      <c r="I21" t="n">
        <v>14</v>
      </c>
      <c r="J21" t="n">
        <v>215.5</v>
      </c>
      <c r="K21" t="n">
        <v>53.44</v>
      </c>
      <c r="L21" t="n">
        <v>20</v>
      </c>
      <c r="M21" t="n">
        <v>12</v>
      </c>
      <c r="N21" t="n">
        <v>47.07</v>
      </c>
      <c r="O21" t="n">
        <v>26812.71</v>
      </c>
      <c r="P21" t="n">
        <v>351.14</v>
      </c>
      <c r="Q21" t="n">
        <v>446.56</v>
      </c>
      <c r="R21" t="n">
        <v>63.82</v>
      </c>
      <c r="S21" t="n">
        <v>40.63</v>
      </c>
      <c r="T21" t="n">
        <v>6490.57</v>
      </c>
      <c r="U21" t="n">
        <v>0.64</v>
      </c>
      <c r="V21" t="n">
        <v>0.76</v>
      </c>
      <c r="W21" t="n">
        <v>2.63</v>
      </c>
      <c r="X21" t="n">
        <v>0.39</v>
      </c>
      <c r="Y21" t="n">
        <v>0.5</v>
      </c>
      <c r="Z21" t="n">
        <v>10</v>
      </c>
      <c r="AA21" t="n">
        <v>520.390794618634</v>
      </c>
      <c r="AB21" t="n">
        <v>712.0216432187786</v>
      </c>
      <c r="AC21" t="n">
        <v>644.0672969186304</v>
      </c>
      <c r="AD21" t="n">
        <v>520390.794618634</v>
      </c>
      <c r="AE21" t="n">
        <v>712021.6432187787</v>
      </c>
      <c r="AF21" t="n">
        <v>3.265009137420894e-06</v>
      </c>
      <c r="AG21" t="n">
        <v>8.738425925925926</v>
      </c>
      <c r="AH21" t="n">
        <v>644067.2969186304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3.3184</v>
      </c>
      <c r="E22" t="n">
        <v>30.13</v>
      </c>
      <c r="F22" t="n">
        <v>27.18</v>
      </c>
      <c r="G22" t="n">
        <v>125.46</v>
      </c>
      <c r="H22" t="n">
        <v>1.72</v>
      </c>
      <c r="I22" t="n">
        <v>13</v>
      </c>
      <c r="J22" t="n">
        <v>217.14</v>
      </c>
      <c r="K22" t="n">
        <v>53.44</v>
      </c>
      <c r="L22" t="n">
        <v>21</v>
      </c>
      <c r="M22" t="n">
        <v>11</v>
      </c>
      <c r="N22" t="n">
        <v>47.7</v>
      </c>
      <c r="O22" t="n">
        <v>27014.3</v>
      </c>
      <c r="P22" t="n">
        <v>349.44</v>
      </c>
      <c r="Q22" t="n">
        <v>446.56</v>
      </c>
      <c r="R22" t="n">
        <v>62.66</v>
      </c>
      <c r="S22" t="n">
        <v>40.63</v>
      </c>
      <c r="T22" t="n">
        <v>5916.17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518.2403765027454</v>
      </c>
      <c r="AB22" t="n">
        <v>709.0793462828682</v>
      </c>
      <c r="AC22" t="n">
        <v>641.4058086727435</v>
      </c>
      <c r="AD22" t="n">
        <v>518240.3765027454</v>
      </c>
      <c r="AE22" t="n">
        <v>709079.3462828682</v>
      </c>
      <c r="AF22" t="n">
        <v>3.27260286997236e-06</v>
      </c>
      <c r="AG22" t="n">
        <v>8.718171296296296</v>
      </c>
      <c r="AH22" t="n">
        <v>641405.8086727435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3.3195</v>
      </c>
      <c r="E23" t="n">
        <v>30.13</v>
      </c>
      <c r="F23" t="n">
        <v>27.17</v>
      </c>
      <c r="G23" t="n">
        <v>125.41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350.08</v>
      </c>
      <c r="Q23" t="n">
        <v>446.56</v>
      </c>
      <c r="R23" t="n">
        <v>62.55</v>
      </c>
      <c r="S23" t="n">
        <v>40.63</v>
      </c>
      <c r="T23" t="n">
        <v>5859.02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518.557896661951</v>
      </c>
      <c r="AB23" t="n">
        <v>709.513791372694</v>
      </c>
      <c r="AC23" t="n">
        <v>641.7987909329439</v>
      </c>
      <c r="AD23" t="n">
        <v>518557.896661951</v>
      </c>
      <c r="AE23" t="n">
        <v>709513.791372694</v>
      </c>
      <c r="AF23" t="n">
        <v>3.273687688908284e-06</v>
      </c>
      <c r="AG23" t="n">
        <v>8.718171296296296</v>
      </c>
      <c r="AH23" t="n">
        <v>641798.7909329439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3.3281</v>
      </c>
      <c r="E24" t="n">
        <v>30.05</v>
      </c>
      <c r="F24" t="n">
        <v>27.13</v>
      </c>
      <c r="G24" t="n">
        <v>135.66</v>
      </c>
      <c r="H24" t="n">
        <v>1.85</v>
      </c>
      <c r="I24" t="n">
        <v>12</v>
      </c>
      <c r="J24" t="n">
        <v>220.43</v>
      </c>
      <c r="K24" t="n">
        <v>53.44</v>
      </c>
      <c r="L24" t="n">
        <v>23</v>
      </c>
      <c r="M24" t="n">
        <v>10</v>
      </c>
      <c r="N24" t="n">
        <v>48.99</v>
      </c>
      <c r="O24" t="n">
        <v>27420.16</v>
      </c>
      <c r="P24" t="n">
        <v>347.45</v>
      </c>
      <c r="Q24" t="n">
        <v>446.56</v>
      </c>
      <c r="R24" t="n">
        <v>61.16</v>
      </c>
      <c r="S24" t="n">
        <v>40.63</v>
      </c>
      <c r="T24" t="n">
        <v>5171.42</v>
      </c>
      <c r="U24" t="n">
        <v>0.66</v>
      </c>
      <c r="V24" t="n">
        <v>0.77</v>
      </c>
      <c r="W24" t="n">
        <v>2.63</v>
      </c>
      <c r="X24" t="n">
        <v>0.3</v>
      </c>
      <c r="Y24" t="n">
        <v>0.5</v>
      </c>
      <c r="Z24" t="n">
        <v>10</v>
      </c>
      <c r="AA24" t="n">
        <v>515.6144664454284</v>
      </c>
      <c r="AB24" t="n">
        <v>705.4864602954715</v>
      </c>
      <c r="AC24" t="n">
        <v>638.1558226813368</v>
      </c>
      <c r="AD24" t="n">
        <v>515614.4664454284</v>
      </c>
      <c r="AE24" t="n">
        <v>705486.4602954715</v>
      </c>
      <c r="AF24" t="n">
        <v>3.282169000589143e-06</v>
      </c>
      <c r="AG24" t="n">
        <v>8.695023148148149</v>
      </c>
      <c r="AH24" t="n">
        <v>638155.8226813368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3.326</v>
      </c>
      <c r="E25" t="n">
        <v>30.07</v>
      </c>
      <c r="F25" t="n">
        <v>27.15</v>
      </c>
      <c r="G25" t="n">
        <v>135.75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347</v>
      </c>
      <c r="Q25" t="n">
        <v>446.57</v>
      </c>
      <c r="R25" t="n">
        <v>61.7</v>
      </c>
      <c r="S25" t="n">
        <v>40.63</v>
      </c>
      <c r="T25" t="n">
        <v>5438.32</v>
      </c>
      <c r="U25" t="n">
        <v>0.66</v>
      </c>
      <c r="V25" t="n">
        <v>0.77</v>
      </c>
      <c r="W25" t="n">
        <v>2.63</v>
      </c>
      <c r="X25" t="n">
        <v>0.32</v>
      </c>
      <c r="Y25" t="n">
        <v>0.5</v>
      </c>
      <c r="Z25" t="n">
        <v>10</v>
      </c>
      <c r="AA25" t="n">
        <v>515.57215363559</v>
      </c>
      <c r="AB25" t="n">
        <v>705.428566042341</v>
      </c>
      <c r="AC25" t="n">
        <v>638.10345377447</v>
      </c>
      <c r="AD25" t="n">
        <v>515572.15363559</v>
      </c>
      <c r="AE25" t="n">
        <v>705428.5660423411</v>
      </c>
      <c r="AF25" t="n">
        <v>3.280097982620562e-06</v>
      </c>
      <c r="AG25" t="n">
        <v>8.700810185185185</v>
      </c>
      <c r="AH25" t="n">
        <v>638103.45377447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3.3363</v>
      </c>
      <c r="E26" t="n">
        <v>29.97</v>
      </c>
      <c r="F26" t="n">
        <v>27.1</v>
      </c>
      <c r="G26" t="n">
        <v>147.79</v>
      </c>
      <c r="H26" t="n">
        <v>1.99</v>
      </c>
      <c r="I26" t="n">
        <v>11</v>
      </c>
      <c r="J26" t="n">
        <v>223.75</v>
      </c>
      <c r="K26" t="n">
        <v>53.44</v>
      </c>
      <c r="L26" t="n">
        <v>25</v>
      </c>
      <c r="M26" t="n">
        <v>9</v>
      </c>
      <c r="N26" t="n">
        <v>50.31</v>
      </c>
      <c r="O26" t="n">
        <v>27829.77</v>
      </c>
      <c r="P26" t="n">
        <v>344.94</v>
      </c>
      <c r="Q26" t="n">
        <v>446.56</v>
      </c>
      <c r="R26" t="n">
        <v>60.01</v>
      </c>
      <c r="S26" t="n">
        <v>40.63</v>
      </c>
      <c r="T26" t="n">
        <v>4600.52</v>
      </c>
      <c r="U26" t="n">
        <v>0.68</v>
      </c>
      <c r="V26" t="n">
        <v>0.77</v>
      </c>
      <c r="W26" t="n">
        <v>2.62</v>
      </c>
      <c r="X26" t="n">
        <v>0.27</v>
      </c>
      <c r="Y26" t="n">
        <v>0.5</v>
      </c>
      <c r="Z26" t="n">
        <v>10</v>
      </c>
      <c r="AA26" t="n">
        <v>512.8478206369548</v>
      </c>
      <c r="AB26" t="n">
        <v>701.7010134445189</v>
      </c>
      <c r="AC26" t="n">
        <v>634.7316535649311</v>
      </c>
      <c r="AD26" t="n">
        <v>512847.8206369547</v>
      </c>
      <c r="AE26" t="n">
        <v>701701.0134445189</v>
      </c>
      <c r="AF26" t="n">
        <v>3.290255832656939e-06</v>
      </c>
      <c r="AG26" t="n">
        <v>8.671875</v>
      </c>
      <c r="AH26" t="n">
        <v>634731.6535649311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3.334</v>
      </c>
      <c r="E27" t="n">
        <v>29.99</v>
      </c>
      <c r="F27" t="n">
        <v>27.12</v>
      </c>
      <c r="G27" t="n">
        <v>147.9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345.25</v>
      </c>
      <c r="Q27" t="n">
        <v>446.56</v>
      </c>
      <c r="R27" t="n">
        <v>60.56</v>
      </c>
      <c r="S27" t="n">
        <v>40.63</v>
      </c>
      <c r="T27" t="n">
        <v>4874.37</v>
      </c>
      <c r="U27" t="n">
        <v>0.67</v>
      </c>
      <c r="V27" t="n">
        <v>0.77</v>
      </c>
      <c r="W27" t="n">
        <v>2.63</v>
      </c>
      <c r="X27" t="n">
        <v>0.29</v>
      </c>
      <c r="Y27" t="n">
        <v>0.5</v>
      </c>
      <c r="Z27" t="n">
        <v>10</v>
      </c>
      <c r="AA27" t="n">
        <v>513.3756884269287</v>
      </c>
      <c r="AB27" t="n">
        <v>702.4232654426446</v>
      </c>
      <c r="AC27" t="n">
        <v>635.3849748460427</v>
      </c>
      <c r="AD27" t="n">
        <v>513375.6884269287</v>
      </c>
      <c r="AE27" t="n">
        <v>702423.2654426446</v>
      </c>
      <c r="AF27" t="n">
        <v>3.287987574881825e-06</v>
      </c>
      <c r="AG27" t="n">
        <v>8.677662037037036</v>
      </c>
      <c r="AH27" t="n">
        <v>635384.9748460427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3.3334</v>
      </c>
      <c r="E28" t="n">
        <v>30</v>
      </c>
      <c r="F28" t="n">
        <v>27.12</v>
      </c>
      <c r="G28" t="n">
        <v>147.93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343.67</v>
      </c>
      <c r="Q28" t="n">
        <v>446.56</v>
      </c>
      <c r="R28" t="n">
        <v>60.9</v>
      </c>
      <c r="S28" t="n">
        <v>40.63</v>
      </c>
      <c r="T28" t="n">
        <v>5043.79</v>
      </c>
      <c r="U28" t="n">
        <v>0.67</v>
      </c>
      <c r="V28" t="n">
        <v>0.77</v>
      </c>
      <c r="W28" t="n">
        <v>2.62</v>
      </c>
      <c r="X28" t="n">
        <v>0.29</v>
      </c>
      <c r="Y28" t="n">
        <v>0.5</v>
      </c>
      <c r="Z28" t="n">
        <v>10</v>
      </c>
      <c r="AA28" t="n">
        <v>512.290818680876</v>
      </c>
      <c r="AB28" t="n">
        <v>700.9388987950199</v>
      </c>
      <c r="AC28" t="n">
        <v>634.0422740679456</v>
      </c>
      <c r="AD28" t="n">
        <v>512290.8186808759</v>
      </c>
      <c r="AE28" t="n">
        <v>700938.89879502</v>
      </c>
      <c r="AF28" t="n">
        <v>3.287395855462231e-06</v>
      </c>
      <c r="AG28" t="n">
        <v>8.680555555555555</v>
      </c>
      <c r="AH28" t="n">
        <v>634042.2740679457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3.3422</v>
      </c>
      <c r="E29" t="n">
        <v>29.92</v>
      </c>
      <c r="F29" t="n">
        <v>27.08</v>
      </c>
      <c r="G29" t="n">
        <v>162.48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343.62</v>
      </c>
      <c r="Q29" t="n">
        <v>446.56</v>
      </c>
      <c r="R29" t="n">
        <v>59.53</v>
      </c>
      <c r="S29" t="n">
        <v>40.63</v>
      </c>
      <c r="T29" t="n">
        <v>4364.09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511.2226030610878</v>
      </c>
      <c r="AB29" t="n">
        <v>699.4773190576786</v>
      </c>
      <c r="AC29" t="n">
        <v>632.7201854493962</v>
      </c>
      <c r="AD29" t="n">
        <v>511222.6030610878</v>
      </c>
      <c r="AE29" t="n">
        <v>699477.3190576787</v>
      </c>
      <c r="AF29" t="n">
        <v>3.296074406949622e-06</v>
      </c>
      <c r="AG29" t="n">
        <v>8.657407407407408</v>
      </c>
      <c r="AH29" t="n">
        <v>632720.1854493963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3.3408</v>
      </c>
      <c r="E30" t="n">
        <v>29.93</v>
      </c>
      <c r="F30" t="n">
        <v>27.09</v>
      </c>
      <c r="G30" t="n">
        <v>162.55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8</v>
      </c>
      <c r="N30" t="n">
        <v>53.05</v>
      </c>
      <c r="O30" t="n">
        <v>28660.06</v>
      </c>
      <c r="P30" t="n">
        <v>342.51</v>
      </c>
      <c r="Q30" t="n">
        <v>446.56</v>
      </c>
      <c r="R30" t="n">
        <v>59.76</v>
      </c>
      <c r="S30" t="n">
        <v>40.63</v>
      </c>
      <c r="T30" t="n">
        <v>4482.47</v>
      </c>
      <c r="U30" t="n">
        <v>0.68</v>
      </c>
      <c r="V30" t="n">
        <v>0.77</v>
      </c>
      <c r="W30" t="n">
        <v>2.63</v>
      </c>
      <c r="X30" t="n">
        <v>0.26</v>
      </c>
      <c r="Y30" t="n">
        <v>0.5</v>
      </c>
      <c r="Z30" t="n">
        <v>10</v>
      </c>
      <c r="AA30" t="n">
        <v>510.5950412166221</v>
      </c>
      <c r="AB30" t="n">
        <v>698.6186612560061</v>
      </c>
      <c r="AC30" t="n">
        <v>631.9434767431815</v>
      </c>
      <c r="AD30" t="n">
        <v>510595.0412166221</v>
      </c>
      <c r="AE30" t="n">
        <v>698618.6612560061</v>
      </c>
      <c r="AF30" t="n">
        <v>3.2946937283039e-06</v>
      </c>
      <c r="AG30" t="n">
        <v>8.660300925925926</v>
      </c>
      <c r="AH30" t="n">
        <v>631943.4767431815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3.3415</v>
      </c>
      <c r="E31" t="n">
        <v>29.93</v>
      </c>
      <c r="F31" t="n">
        <v>27.09</v>
      </c>
      <c r="G31" t="n">
        <v>162.51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8</v>
      </c>
      <c r="N31" t="n">
        <v>53.75</v>
      </c>
      <c r="O31" t="n">
        <v>28870.05</v>
      </c>
      <c r="P31" t="n">
        <v>339.21</v>
      </c>
      <c r="Q31" t="n">
        <v>446.56</v>
      </c>
      <c r="R31" t="n">
        <v>59.54</v>
      </c>
      <c r="S31" t="n">
        <v>40.63</v>
      </c>
      <c r="T31" t="n">
        <v>4370.13</v>
      </c>
      <c r="U31" t="n">
        <v>0.68</v>
      </c>
      <c r="V31" t="n">
        <v>0.77</v>
      </c>
      <c r="W31" t="n">
        <v>2.63</v>
      </c>
      <c r="X31" t="n">
        <v>0.26</v>
      </c>
      <c r="Y31" t="n">
        <v>0.5</v>
      </c>
      <c r="Z31" t="n">
        <v>10</v>
      </c>
      <c r="AA31" t="n">
        <v>508.1353837445576</v>
      </c>
      <c r="AB31" t="n">
        <v>695.2532493902983</v>
      </c>
      <c r="AC31" t="n">
        <v>628.8992550625516</v>
      </c>
      <c r="AD31" t="n">
        <v>508135.3837445576</v>
      </c>
      <c r="AE31" t="n">
        <v>695253.2493902983</v>
      </c>
      <c r="AF31" t="n">
        <v>3.29538406762676e-06</v>
      </c>
      <c r="AG31" t="n">
        <v>8.660300925925926</v>
      </c>
      <c r="AH31" t="n">
        <v>628899.2550625516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3.3487</v>
      </c>
      <c r="E32" t="n">
        <v>29.86</v>
      </c>
      <c r="F32" t="n">
        <v>27.06</v>
      </c>
      <c r="G32" t="n">
        <v>180.39</v>
      </c>
      <c r="H32" t="n">
        <v>2.36</v>
      </c>
      <c r="I32" t="n">
        <v>9</v>
      </c>
      <c r="J32" t="n">
        <v>233.89</v>
      </c>
      <c r="K32" t="n">
        <v>53.44</v>
      </c>
      <c r="L32" t="n">
        <v>31</v>
      </c>
      <c r="M32" t="n">
        <v>7</v>
      </c>
      <c r="N32" t="n">
        <v>54.46</v>
      </c>
      <c r="O32" t="n">
        <v>29081.05</v>
      </c>
      <c r="P32" t="n">
        <v>339.24</v>
      </c>
      <c r="Q32" t="n">
        <v>446.56</v>
      </c>
      <c r="R32" t="n">
        <v>58.59</v>
      </c>
      <c r="S32" t="n">
        <v>40.63</v>
      </c>
      <c r="T32" t="n">
        <v>3898.07</v>
      </c>
      <c r="U32" t="n">
        <v>0.6899999999999999</v>
      </c>
      <c r="V32" t="n">
        <v>0.77</v>
      </c>
      <c r="W32" t="n">
        <v>2.63</v>
      </c>
      <c r="X32" t="n">
        <v>0.23</v>
      </c>
      <c r="Y32" t="n">
        <v>0.5</v>
      </c>
      <c r="Z32" t="n">
        <v>10</v>
      </c>
      <c r="AA32" t="n">
        <v>507.332393539528</v>
      </c>
      <c r="AB32" t="n">
        <v>694.154562766349</v>
      </c>
      <c r="AC32" t="n">
        <v>627.9054255479757</v>
      </c>
      <c r="AD32" t="n">
        <v>507332.393539528</v>
      </c>
      <c r="AE32" t="n">
        <v>694154.5627663491</v>
      </c>
      <c r="AF32" t="n">
        <v>3.302484700661899e-06</v>
      </c>
      <c r="AG32" t="n">
        <v>8.640046296296296</v>
      </c>
      <c r="AH32" t="n">
        <v>627905.4255479757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3.3493</v>
      </c>
      <c r="E33" t="n">
        <v>29.86</v>
      </c>
      <c r="F33" t="n">
        <v>27.05</v>
      </c>
      <c r="G33" t="n">
        <v>180.35</v>
      </c>
      <c r="H33" t="n">
        <v>2.41</v>
      </c>
      <c r="I33" t="n">
        <v>9</v>
      </c>
      <c r="J33" t="n">
        <v>235.61</v>
      </c>
      <c r="K33" t="n">
        <v>53.44</v>
      </c>
      <c r="L33" t="n">
        <v>32</v>
      </c>
      <c r="M33" t="n">
        <v>7</v>
      </c>
      <c r="N33" t="n">
        <v>55.18</v>
      </c>
      <c r="O33" t="n">
        <v>29293.06</v>
      </c>
      <c r="P33" t="n">
        <v>340.73</v>
      </c>
      <c r="Q33" t="n">
        <v>446.56</v>
      </c>
      <c r="R33" t="n">
        <v>58.61</v>
      </c>
      <c r="S33" t="n">
        <v>40.63</v>
      </c>
      <c r="T33" t="n">
        <v>3908.53</v>
      </c>
      <c r="U33" t="n">
        <v>0.6899999999999999</v>
      </c>
      <c r="V33" t="n">
        <v>0.77</v>
      </c>
      <c r="W33" t="n">
        <v>2.62</v>
      </c>
      <c r="X33" t="n">
        <v>0.23</v>
      </c>
      <c r="Y33" t="n">
        <v>0.5</v>
      </c>
      <c r="Z33" t="n">
        <v>10</v>
      </c>
      <c r="AA33" t="n">
        <v>508.3146293814499</v>
      </c>
      <c r="AB33" t="n">
        <v>695.4985011784537</v>
      </c>
      <c r="AC33" t="n">
        <v>629.1211003642585</v>
      </c>
      <c r="AD33" t="n">
        <v>508314.6293814499</v>
      </c>
      <c r="AE33" t="n">
        <v>695498.5011784537</v>
      </c>
      <c r="AF33" t="n">
        <v>3.303076420081493e-06</v>
      </c>
      <c r="AG33" t="n">
        <v>8.640046296296296</v>
      </c>
      <c r="AH33" t="n">
        <v>629121.1003642585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3.3492</v>
      </c>
      <c r="E34" t="n">
        <v>29.86</v>
      </c>
      <c r="F34" t="n">
        <v>27.05</v>
      </c>
      <c r="G34" t="n">
        <v>180.36</v>
      </c>
      <c r="H34" t="n">
        <v>2.47</v>
      </c>
      <c r="I34" t="n">
        <v>9</v>
      </c>
      <c r="J34" t="n">
        <v>237.34</v>
      </c>
      <c r="K34" t="n">
        <v>53.44</v>
      </c>
      <c r="L34" t="n">
        <v>33</v>
      </c>
      <c r="M34" t="n">
        <v>7</v>
      </c>
      <c r="N34" t="n">
        <v>55.91</v>
      </c>
      <c r="O34" t="n">
        <v>29506.09</v>
      </c>
      <c r="P34" t="n">
        <v>339.22</v>
      </c>
      <c r="Q34" t="n">
        <v>446.56</v>
      </c>
      <c r="R34" t="n">
        <v>58.76</v>
      </c>
      <c r="S34" t="n">
        <v>40.63</v>
      </c>
      <c r="T34" t="n">
        <v>3985.02</v>
      </c>
      <c r="U34" t="n">
        <v>0.6899999999999999</v>
      </c>
      <c r="V34" t="n">
        <v>0.77</v>
      </c>
      <c r="W34" t="n">
        <v>2.62</v>
      </c>
      <c r="X34" t="n">
        <v>0.23</v>
      </c>
      <c r="Y34" t="n">
        <v>0.5</v>
      </c>
      <c r="Z34" t="n">
        <v>10</v>
      </c>
      <c r="AA34" t="n">
        <v>507.2342305612471</v>
      </c>
      <c r="AB34" t="n">
        <v>694.0202518488202</v>
      </c>
      <c r="AC34" t="n">
        <v>627.7839330759092</v>
      </c>
      <c r="AD34" t="n">
        <v>507234.2305612471</v>
      </c>
      <c r="AE34" t="n">
        <v>694020.2518488201</v>
      </c>
      <c r="AF34" t="n">
        <v>3.302977800178228e-06</v>
      </c>
      <c r="AG34" t="n">
        <v>8.640046296296296</v>
      </c>
      <c r="AH34" t="n">
        <v>627783.9330759092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3.3483</v>
      </c>
      <c r="E35" t="n">
        <v>29.87</v>
      </c>
      <c r="F35" t="n">
        <v>27.06</v>
      </c>
      <c r="G35" t="n">
        <v>180.41</v>
      </c>
      <c r="H35" t="n">
        <v>2.53</v>
      </c>
      <c r="I35" t="n">
        <v>9</v>
      </c>
      <c r="J35" t="n">
        <v>239.08</v>
      </c>
      <c r="K35" t="n">
        <v>53.44</v>
      </c>
      <c r="L35" t="n">
        <v>34</v>
      </c>
      <c r="M35" t="n">
        <v>7</v>
      </c>
      <c r="N35" t="n">
        <v>56.64</v>
      </c>
      <c r="O35" t="n">
        <v>29720.17</v>
      </c>
      <c r="P35" t="n">
        <v>336.89</v>
      </c>
      <c r="Q35" t="n">
        <v>446.56</v>
      </c>
      <c r="R35" t="n">
        <v>58.79</v>
      </c>
      <c r="S35" t="n">
        <v>40.63</v>
      </c>
      <c r="T35" t="n">
        <v>3999.7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505.6749949315721</v>
      </c>
      <c r="AB35" t="n">
        <v>691.8868368716777</v>
      </c>
      <c r="AC35" t="n">
        <v>625.8541282299184</v>
      </c>
      <c r="AD35" t="n">
        <v>505674.9949315721</v>
      </c>
      <c r="AE35" t="n">
        <v>691886.8368716777</v>
      </c>
      <c r="AF35" t="n">
        <v>3.302090221048835e-06</v>
      </c>
      <c r="AG35" t="n">
        <v>8.642939814814815</v>
      </c>
      <c r="AH35" t="n">
        <v>625854.1282299184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3.3567</v>
      </c>
      <c r="E36" t="n">
        <v>29.79</v>
      </c>
      <c r="F36" t="n">
        <v>27.02</v>
      </c>
      <c r="G36" t="n">
        <v>202.69</v>
      </c>
      <c r="H36" t="n">
        <v>2.58</v>
      </c>
      <c r="I36" t="n">
        <v>8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336.32</v>
      </c>
      <c r="Q36" t="n">
        <v>446.56</v>
      </c>
      <c r="R36" t="n">
        <v>57.71</v>
      </c>
      <c r="S36" t="n">
        <v>40.63</v>
      </c>
      <c r="T36" t="n">
        <v>3465.89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504.2938838960912</v>
      </c>
      <c r="AB36" t="n">
        <v>689.9971398226141</v>
      </c>
      <c r="AC36" t="n">
        <v>624.1447812150111</v>
      </c>
      <c r="AD36" t="n">
        <v>504293.8838960913</v>
      </c>
      <c r="AE36" t="n">
        <v>689997.1398226141</v>
      </c>
      <c r="AF36" t="n">
        <v>3.310374292923163e-06</v>
      </c>
      <c r="AG36" t="n">
        <v>8.619791666666666</v>
      </c>
      <c r="AH36" t="n">
        <v>624144.7812150111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3.3572</v>
      </c>
      <c r="E37" t="n">
        <v>29.79</v>
      </c>
      <c r="F37" t="n">
        <v>27.02</v>
      </c>
      <c r="G37" t="n">
        <v>202.65</v>
      </c>
      <c r="H37" t="n">
        <v>2.64</v>
      </c>
      <c r="I37" t="n">
        <v>8</v>
      </c>
      <c r="J37" t="n">
        <v>242.57</v>
      </c>
      <c r="K37" t="n">
        <v>53.44</v>
      </c>
      <c r="L37" t="n">
        <v>36</v>
      </c>
      <c r="M37" t="n">
        <v>6</v>
      </c>
      <c r="N37" t="n">
        <v>58.14</v>
      </c>
      <c r="O37" t="n">
        <v>30151.65</v>
      </c>
      <c r="P37" t="n">
        <v>336.6</v>
      </c>
      <c r="Q37" t="n">
        <v>446.57</v>
      </c>
      <c r="R37" t="n">
        <v>57.5</v>
      </c>
      <c r="S37" t="n">
        <v>40.63</v>
      </c>
      <c r="T37" t="n">
        <v>3359.14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504.4460333730229</v>
      </c>
      <c r="AB37" t="n">
        <v>690.2053174493134</v>
      </c>
      <c r="AC37" t="n">
        <v>624.3330906611972</v>
      </c>
      <c r="AD37" t="n">
        <v>504446.0333730229</v>
      </c>
      <c r="AE37" t="n">
        <v>690205.3174493134</v>
      </c>
      <c r="AF37" t="n">
        <v>3.310867392439492e-06</v>
      </c>
      <c r="AG37" t="n">
        <v>8.619791666666666</v>
      </c>
      <c r="AH37" t="n">
        <v>624333.0906611972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3.3568</v>
      </c>
      <c r="E38" t="n">
        <v>29.79</v>
      </c>
      <c r="F38" t="n">
        <v>27.02</v>
      </c>
      <c r="G38" t="n">
        <v>202.68</v>
      </c>
      <c r="H38" t="n">
        <v>2.69</v>
      </c>
      <c r="I38" t="n">
        <v>8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336.38</v>
      </c>
      <c r="Q38" t="n">
        <v>446.56</v>
      </c>
      <c r="R38" t="n">
        <v>57.75</v>
      </c>
      <c r="S38" t="n">
        <v>40.63</v>
      </c>
      <c r="T38" t="n">
        <v>3486.48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504.3271995055404</v>
      </c>
      <c r="AB38" t="n">
        <v>690.0427237092435</v>
      </c>
      <c r="AC38" t="n">
        <v>624.1860146394779</v>
      </c>
      <c r="AD38" t="n">
        <v>504327.1995055404</v>
      </c>
      <c r="AE38" t="n">
        <v>690042.7237092436</v>
      </c>
      <c r="AF38" t="n">
        <v>3.310472912826428e-06</v>
      </c>
      <c r="AG38" t="n">
        <v>8.619791666666666</v>
      </c>
      <c r="AH38" t="n">
        <v>624186.0146394779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3.356</v>
      </c>
      <c r="E39" t="n">
        <v>29.8</v>
      </c>
      <c r="F39" t="n">
        <v>27.03</v>
      </c>
      <c r="G39" t="n">
        <v>202.73</v>
      </c>
      <c r="H39" t="n">
        <v>2.75</v>
      </c>
      <c r="I39" t="n">
        <v>8</v>
      </c>
      <c r="J39" t="n">
        <v>246.11</v>
      </c>
      <c r="K39" t="n">
        <v>53.44</v>
      </c>
      <c r="L39" t="n">
        <v>38</v>
      </c>
      <c r="M39" t="n">
        <v>6</v>
      </c>
      <c r="N39" t="n">
        <v>59.67</v>
      </c>
      <c r="O39" t="n">
        <v>30587.38</v>
      </c>
      <c r="P39" t="n">
        <v>334.4</v>
      </c>
      <c r="Q39" t="n">
        <v>446.56</v>
      </c>
      <c r="R39" t="n">
        <v>57.92</v>
      </c>
      <c r="S39" t="n">
        <v>40.63</v>
      </c>
      <c r="T39" t="n">
        <v>3569.59</v>
      </c>
      <c r="U39" t="n">
        <v>0.7</v>
      </c>
      <c r="V39" t="n">
        <v>0.77</v>
      </c>
      <c r="W39" t="n">
        <v>2.62</v>
      </c>
      <c r="X39" t="n">
        <v>0.2</v>
      </c>
      <c r="Y39" t="n">
        <v>0.5</v>
      </c>
      <c r="Z39" t="n">
        <v>10</v>
      </c>
      <c r="AA39" t="n">
        <v>503.0130855343014</v>
      </c>
      <c r="AB39" t="n">
        <v>688.2446949991775</v>
      </c>
      <c r="AC39" t="n">
        <v>622.5595872659514</v>
      </c>
      <c r="AD39" t="n">
        <v>503013.0855343014</v>
      </c>
      <c r="AE39" t="n">
        <v>688244.6949991775</v>
      </c>
      <c r="AF39" t="n">
        <v>3.309683953600302e-06</v>
      </c>
      <c r="AG39" t="n">
        <v>8.622685185185185</v>
      </c>
      <c r="AH39" t="n">
        <v>622559.5872659514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3.3558</v>
      </c>
      <c r="E40" t="n">
        <v>29.8</v>
      </c>
      <c r="F40" t="n">
        <v>27.03</v>
      </c>
      <c r="G40" t="n">
        <v>202.75</v>
      </c>
      <c r="H40" t="n">
        <v>2.8</v>
      </c>
      <c r="I40" t="n">
        <v>8</v>
      </c>
      <c r="J40" t="n">
        <v>247.89</v>
      </c>
      <c r="K40" t="n">
        <v>53.44</v>
      </c>
      <c r="L40" t="n">
        <v>39</v>
      </c>
      <c r="M40" t="n">
        <v>6</v>
      </c>
      <c r="N40" t="n">
        <v>60.45</v>
      </c>
      <c r="O40" t="n">
        <v>30806.92</v>
      </c>
      <c r="P40" t="n">
        <v>332.49</v>
      </c>
      <c r="Q40" t="n">
        <v>446.56</v>
      </c>
      <c r="R40" t="n">
        <v>57.95</v>
      </c>
      <c r="S40" t="n">
        <v>40.63</v>
      </c>
      <c r="T40" t="n">
        <v>3586.71</v>
      </c>
      <c r="U40" t="n">
        <v>0.7</v>
      </c>
      <c r="V40" t="n">
        <v>0.77</v>
      </c>
      <c r="W40" t="n">
        <v>2.62</v>
      </c>
      <c r="X40" t="n">
        <v>0.21</v>
      </c>
      <c r="Y40" t="n">
        <v>0.5</v>
      </c>
      <c r="Z40" t="n">
        <v>10</v>
      </c>
      <c r="AA40" t="n">
        <v>501.6562394152488</v>
      </c>
      <c r="AB40" t="n">
        <v>686.3881982792634</v>
      </c>
      <c r="AC40" t="n">
        <v>620.8802719873767</v>
      </c>
      <c r="AD40" t="n">
        <v>501656.2394152487</v>
      </c>
      <c r="AE40" t="n">
        <v>686388.1982792635</v>
      </c>
      <c r="AF40" t="n">
        <v>3.30948671379377e-06</v>
      </c>
      <c r="AG40" t="n">
        <v>8.622685185185185</v>
      </c>
      <c r="AH40" t="n">
        <v>620880.2719873766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3.3627</v>
      </c>
      <c r="E41" t="n">
        <v>29.74</v>
      </c>
      <c r="F41" t="n">
        <v>27.01</v>
      </c>
      <c r="G41" t="n">
        <v>231.5</v>
      </c>
      <c r="H41" t="n">
        <v>2.85</v>
      </c>
      <c r="I41" t="n">
        <v>7</v>
      </c>
      <c r="J41" t="n">
        <v>249.68</v>
      </c>
      <c r="K41" t="n">
        <v>53.44</v>
      </c>
      <c r="L41" t="n">
        <v>40</v>
      </c>
      <c r="M41" t="n">
        <v>5</v>
      </c>
      <c r="N41" t="n">
        <v>61.24</v>
      </c>
      <c r="O41" t="n">
        <v>31027.6</v>
      </c>
      <c r="P41" t="n">
        <v>331.83</v>
      </c>
      <c r="Q41" t="n">
        <v>446.56</v>
      </c>
      <c r="R41" t="n">
        <v>57.2</v>
      </c>
      <c r="S41" t="n">
        <v>40.63</v>
      </c>
      <c r="T41" t="n">
        <v>3213.66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500.437077154189</v>
      </c>
      <c r="AB41" t="n">
        <v>684.7200866880386</v>
      </c>
      <c r="AC41" t="n">
        <v>619.3713626252088</v>
      </c>
      <c r="AD41" t="n">
        <v>500437.077154189</v>
      </c>
      <c r="AE41" t="n">
        <v>684720.0866880385</v>
      </c>
      <c r="AF41" t="n">
        <v>3.316291487119111e-06</v>
      </c>
      <c r="AG41" t="n">
        <v>8.605324074074074</v>
      </c>
      <c r="AH41" t="n">
        <v>619371.3626252088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2.3801</v>
      </c>
      <c r="E2" t="n">
        <v>42.01</v>
      </c>
      <c r="F2" t="n">
        <v>34.05</v>
      </c>
      <c r="G2" t="n">
        <v>8.31</v>
      </c>
      <c r="H2" t="n">
        <v>0.15</v>
      </c>
      <c r="I2" t="n">
        <v>246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339.14</v>
      </c>
      <c r="Q2" t="n">
        <v>446.62</v>
      </c>
      <c r="R2" t="n">
        <v>287.07</v>
      </c>
      <c r="S2" t="n">
        <v>40.63</v>
      </c>
      <c r="T2" t="n">
        <v>116953.83</v>
      </c>
      <c r="U2" t="n">
        <v>0.14</v>
      </c>
      <c r="V2" t="n">
        <v>0.61</v>
      </c>
      <c r="W2" t="n">
        <v>3.01</v>
      </c>
      <c r="X2" t="n">
        <v>7.22</v>
      </c>
      <c r="Y2" t="n">
        <v>0.5</v>
      </c>
      <c r="Z2" t="n">
        <v>10</v>
      </c>
      <c r="AA2" t="n">
        <v>687.4498495975021</v>
      </c>
      <c r="AB2" t="n">
        <v>940.5992123662139</v>
      </c>
      <c r="AC2" t="n">
        <v>850.8297436772674</v>
      </c>
      <c r="AD2" t="n">
        <v>687449.849597502</v>
      </c>
      <c r="AE2" t="n">
        <v>940599.2123662139</v>
      </c>
      <c r="AF2" t="n">
        <v>2.732347605200769e-06</v>
      </c>
      <c r="AG2" t="n">
        <v>12.1556712962963</v>
      </c>
      <c r="AH2" t="n">
        <v>850829.7436772675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2.8879</v>
      </c>
      <c r="E3" t="n">
        <v>34.63</v>
      </c>
      <c r="F3" t="n">
        <v>29.96</v>
      </c>
      <c r="G3" t="n">
        <v>16.65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295.92</v>
      </c>
      <c r="Q3" t="n">
        <v>446.57</v>
      </c>
      <c r="R3" t="n">
        <v>153</v>
      </c>
      <c r="S3" t="n">
        <v>40.63</v>
      </c>
      <c r="T3" t="n">
        <v>50611.03</v>
      </c>
      <c r="U3" t="n">
        <v>0.27</v>
      </c>
      <c r="V3" t="n">
        <v>0.6899999999999999</v>
      </c>
      <c r="W3" t="n">
        <v>2.8</v>
      </c>
      <c r="X3" t="n">
        <v>3.13</v>
      </c>
      <c r="Y3" t="n">
        <v>0.5</v>
      </c>
      <c r="Z3" t="n">
        <v>10</v>
      </c>
      <c r="AA3" t="n">
        <v>521.6560490202621</v>
      </c>
      <c r="AB3" t="n">
        <v>713.7528201101711</v>
      </c>
      <c r="AC3" t="n">
        <v>645.6332527172302</v>
      </c>
      <c r="AD3" t="n">
        <v>521656.0490202621</v>
      </c>
      <c r="AE3" t="n">
        <v>713752.8201101711</v>
      </c>
      <c r="AF3" t="n">
        <v>3.315300470173228e-06</v>
      </c>
      <c r="AG3" t="n">
        <v>10.02025462962963</v>
      </c>
      <c r="AH3" t="n">
        <v>645633.2527172302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3.0711</v>
      </c>
      <c r="E4" t="n">
        <v>32.56</v>
      </c>
      <c r="F4" t="n">
        <v>28.83</v>
      </c>
      <c r="G4" t="n">
        <v>25.07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282.32</v>
      </c>
      <c r="Q4" t="n">
        <v>446.59</v>
      </c>
      <c r="R4" t="n">
        <v>115.99</v>
      </c>
      <c r="S4" t="n">
        <v>40.63</v>
      </c>
      <c r="T4" t="n">
        <v>32301.69</v>
      </c>
      <c r="U4" t="n">
        <v>0.35</v>
      </c>
      <c r="V4" t="n">
        <v>0.72</v>
      </c>
      <c r="W4" t="n">
        <v>2.74</v>
      </c>
      <c r="X4" t="n">
        <v>2</v>
      </c>
      <c r="Y4" t="n">
        <v>0.5</v>
      </c>
      <c r="Z4" t="n">
        <v>10</v>
      </c>
      <c r="AA4" t="n">
        <v>475.9690570744462</v>
      </c>
      <c r="AB4" t="n">
        <v>651.2418621620725</v>
      </c>
      <c r="AC4" t="n">
        <v>589.0882528610177</v>
      </c>
      <c r="AD4" t="n">
        <v>475969.0570744462</v>
      </c>
      <c r="AE4" t="n">
        <v>651241.8621620724</v>
      </c>
      <c r="AF4" t="n">
        <v>3.525613516378337e-06</v>
      </c>
      <c r="AG4" t="n">
        <v>9.421296296296298</v>
      </c>
      <c r="AH4" t="n">
        <v>589088.2528610177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3.1676</v>
      </c>
      <c r="E5" t="n">
        <v>31.57</v>
      </c>
      <c r="F5" t="n">
        <v>28.27</v>
      </c>
      <c r="G5" t="n">
        <v>33.26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274.34</v>
      </c>
      <c r="Q5" t="n">
        <v>446.57</v>
      </c>
      <c r="R5" t="n">
        <v>98.01000000000001</v>
      </c>
      <c r="S5" t="n">
        <v>40.63</v>
      </c>
      <c r="T5" t="n">
        <v>23398.07</v>
      </c>
      <c r="U5" t="n">
        <v>0.41</v>
      </c>
      <c r="V5" t="n">
        <v>0.74</v>
      </c>
      <c r="W5" t="n">
        <v>2.69</v>
      </c>
      <c r="X5" t="n">
        <v>1.44</v>
      </c>
      <c r="Y5" t="n">
        <v>0.5</v>
      </c>
      <c r="Z5" t="n">
        <v>10</v>
      </c>
      <c r="AA5" t="n">
        <v>447.9781492582426</v>
      </c>
      <c r="AB5" t="n">
        <v>612.9434672162429</v>
      </c>
      <c r="AC5" t="n">
        <v>554.4450029766832</v>
      </c>
      <c r="AD5" t="n">
        <v>447978.1492582426</v>
      </c>
      <c r="AE5" t="n">
        <v>612943.4672162429</v>
      </c>
      <c r="AF5" t="n">
        <v>3.636395224668692e-06</v>
      </c>
      <c r="AG5" t="n">
        <v>9.134837962962964</v>
      </c>
      <c r="AH5" t="n">
        <v>554445.0029766832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3.2264</v>
      </c>
      <c r="E6" t="n">
        <v>30.99</v>
      </c>
      <c r="F6" t="n">
        <v>27.95</v>
      </c>
      <c r="G6" t="n">
        <v>41.93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38</v>
      </c>
      <c r="N6" t="n">
        <v>17.83</v>
      </c>
      <c r="O6" t="n">
        <v>15186.08</v>
      </c>
      <c r="P6" t="n">
        <v>268.91</v>
      </c>
      <c r="Q6" t="n">
        <v>446.57</v>
      </c>
      <c r="R6" t="n">
        <v>87.98</v>
      </c>
      <c r="S6" t="n">
        <v>40.63</v>
      </c>
      <c r="T6" t="n">
        <v>18440.92</v>
      </c>
      <c r="U6" t="n">
        <v>0.46</v>
      </c>
      <c r="V6" t="n">
        <v>0.74</v>
      </c>
      <c r="W6" t="n">
        <v>2.67</v>
      </c>
      <c r="X6" t="n">
        <v>1.13</v>
      </c>
      <c r="Y6" t="n">
        <v>0.5</v>
      </c>
      <c r="Z6" t="n">
        <v>10</v>
      </c>
      <c r="AA6" t="n">
        <v>437.557621098069</v>
      </c>
      <c r="AB6" t="n">
        <v>598.6856408662366</v>
      </c>
      <c r="AC6" t="n">
        <v>541.5479235625363</v>
      </c>
      <c r="AD6" t="n">
        <v>437557.621098069</v>
      </c>
      <c r="AE6" t="n">
        <v>598685.6408662365</v>
      </c>
      <c r="AF6" t="n">
        <v>3.703897446922297e-06</v>
      </c>
      <c r="AG6" t="n">
        <v>8.967013888888888</v>
      </c>
      <c r="AH6" t="n">
        <v>541547.9235625364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3.2669</v>
      </c>
      <c r="E7" t="n">
        <v>30.61</v>
      </c>
      <c r="F7" t="n">
        <v>27.74</v>
      </c>
      <c r="G7" t="n">
        <v>50.43</v>
      </c>
      <c r="H7" t="n">
        <v>0.86</v>
      </c>
      <c r="I7" t="n">
        <v>33</v>
      </c>
      <c r="J7" t="n">
        <v>122.54</v>
      </c>
      <c r="K7" t="n">
        <v>43.4</v>
      </c>
      <c r="L7" t="n">
        <v>6</v>
      </c>
      <c r="M7" t="n">
        <v>31</v>
      </c>
      <c r="N7" t="n">
        <v>18.14</v>
      </c>
      <c r="O7" t="n">
        <v>15347.16</v>
      </c>
      <c r="P7" t="n">
        <v>264.49</v>
      </c>
      <c r="Q7" t="n">
        <v>446.57</v>
      </c>
      <c r="R7" t="n">
        <v>81.06</v>
      </c>
      <c r="S7" t="n">
        <v>40.63</v>
      </c>
      <c r="T7" t="n">
        <v>15015.3</v>
      </c>
      <c r="U7" t="n">
        <v>0.5</v>
      </c>
      <c r="V7" t="n">
        <v>0.75</v>
      </c>
      <c r="W7" t="n">
        <v>2.66</v>
      </c>
      <c r="X7" t="n">
        <v>0.91</v>
      </c>
      <c r="Y7" t="n">
        <v>0.5</v>
      </c>
      <c r="Z7" t="n">
        <v>10</v>
      </c>
      <c r="AA7" t="n">
        <v>430.2376454261076</v>
      </c>
      <c r="AB7" t="n">
        <v>588.6701272173237</v>
      </c>
      <c r="AC7" t="n">
        <v>532.4882764794144</v>
      </c>
      <c r="AD7" t="n">
        <v>430237.6454261076</v>
      </c>
      <c r="AE7" t="n">
        <v>588670.1272173238</v>
      </c>
      <c r="AF7" t="n">
        <v>3.750391324494933e-06</v>
      </c>
      <c r="AG7" t="n">
        <v>8.857060185185185</v>
      </c>
      <c r="AH7" t="n">
        <v>532488.2764794143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3.2954</v>
      </c>
      <c r="E8" t="n">
        <v>30.34</v>
      </c>
      <c r="F8" t="n">
        <v>27.59</v>
      </c>
      <c r="G8" t="n">
        <v>59.13</v>
      </c>
      <c r="H8" t="n">
        <v>1</v>
      </c>
      <c r="I8" t="n">
        <v>28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260.84</v>
      </c>
      <c r="Q8" t="n">
        <v>446.56</v>
      </c>
      <c r="R8" t="n">
        <v>76.39</v>
      </c>
      <c r="S8" t="n">
        <v>40.63</v>
      </c>
      <c r="T8" t="n">
        <v>12706.32</v>
      </c>
      <c r="U8" t="n">
        <v>0.53</v>
      </c>
      <c r="V8" t="n">
        <v>0.75</v>
      </c>
      <c r="W8" t="n">
        <v>2.65</v>
      </c>
      <c r="X8" t="n">
        <v>0.76</v>
      </c>
      <c r="Y8" t="n">
        <v>0.5</v>
      </c>
      <c r="Z8" t="n">
        <v>10</v>
      </c>
      <c r="AA8" t="n">
        <v>424.7922643588487</v>
      </c>
      <c r="AB8" t="n">
        <v>581.2195166078421</v>
      </c>
      <c r="AC8" t="n">
        <v>525.748741689504</v>
      </c>
      <c r="AD8" t="n">
        <v>424792.2643588487</v>
      </c>
      <c r="AE8" t="n">
        <v>581219.5166078422</v>
      </c>
      <c r="AF8" t="n">
        <v>3.783109238342343e-06</v>
      </c>
      <c r="AG8" t="n">
        <v>8.778935185185185</v>
      </c>
      <c r="AH8" t="n">
        <v>525748.741689504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3.3181</v>
      </c>
      <c r="E9" t="n">
        <v>30.14</v>
      </c>
      <c r="F9" t="n">
        <v>27.48</v>
      </c>
      <c r="G9" t="n">
        <v>68.7</v>
      </c>
      <c r="H9" t="n">
        <v>1.13</v>
      </c>
      <c r="I9" t="n">
        <v>24</v>
      </c>
      <c r="J9" t="n">
        <v>125.16</v>
      </c>
      <c r="K9" t="n">
        <v>43.4</v>
      </c>
      <c r="L9" t="n">
        <v>8</v>
      </c>
      <c r="M9" t="n">
        <v>22</v>
      </c>
      <c r="N9" t="n">
        <v>18.76</v>
      </c>
      <c r="O9" t="n">
        <v>15670.68</v>
      </c>
      <c r="P9" t="n">
        <v>257.01</v>
      </c>
      <c r="Q9" t="n">
        <v>446.58</v>
      </c>
      <c r="R9" t="n">
        <v>72.39</v>
      </c>
      <c r="S9" t="n">
        <v>40.63</v>
      </c>
      <c r="T9" t="n">
        <v>10727.12</v>
      </c>
      <c r="U9" t="n">
        <v>0.5600000000000001</v>
      </c>
      <c r="V9" t="n">
        <v>0.76</v>
      </c>
      <c r="W9" t="n">
        <v>2.65</v>
      </c>
      <c r="X9" t="n">
        <v>0.65</v>
      </c>
      <c r="Y9" t="n">
        <v>0.5</v>
      </c>
      <c r="Z9" t="n">
        <v>10</v>
      </c>
      <c r="AA9" t="n">
        <v>419.8750876090966</v>
      </c>
      <c r="AB9" t="n">
        <v>574.4916184483035</v>
      </c>
      <c r="AC9" t="n">
        <v>519.6629446876472</v>
      </c>
      <c r="AD9" t="n">
        <v>419875.0876090965</v>
      </c>
      <c r="AE9" t="n">
        <v>574491.6184483034</v>
      </c>
      <c r="AF9" t="n">
        <v>3.809168769722562e-06</v>
      </c>
      <c r="AG9" t="n">
        <v>8.721064814814815</v>
      </c>
      <c r="AH9" t="n">
        <v>519662.9446876472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3.3293</v>
      </c>
      <c r="E10" t="n">
        <v>30.04</v>
      </c>
      <c r="F10" t="n">
        <v>27.43</v>
      </c>
      <c r="G10" t="n">
        <v>74.8</v>
      </c>
      <c r="H10" t="n">
        <v>1.26</v>
      </c>
      <c r="I10" t="n">
        <v>22</v>
      </c>
      <c r="J10" t="n">
        <v>126.48</v>
      </c>
      <c r="K10" t="n">
        <v>43.4</v>
      </c>
      <c r="L10" t="n">
        <v>9</v>
      </c>
      <c r="M10" t="n">
        <v>20</v>
      </c>
      <c r="N10" t="n">
        <v>19.08</v>
      </c>
      <c r="O10" t="n">
        <v>15833.12</v>
      </c>
      <c r="P10" t="n">
        <v>253.73</v>
      </c>
      <c r="Q10" t="n">
        <v>446.56</v>
      </c>
      <c r="R10" t="n">
        <v>70.8</v>
      </c>
      <c r="S10" t="n">
        <v>40.63</v>
      </c>
      <c r="T10" t="n">
        <v>9942.030000000001</v>
      </c>
      <c r="U10" t="n">
        <v>0.57</v>
      </c>
      <c r="V10" t="n">
        <v>0.76</v>
      </c>
      <c r="W10" t="n">
        <v>2.64</v>
      </c>
      <c r="X10" t="n">
        <v>0.6</v>
      </c>
      <c r="Y10" t="n">
        <v>0.5</v>
      </c>
      <c r="Z10" t="n">
        <v>10</v>
      </c>
      <c r="AA10" t="n">
        <v>416.4752500085468</v>
      </c>
      <c r="AB10" t="n">
        <v>569.839810652982</v>
      </c>
      <c r="AC10" t="n">
        <v>515.455098899458</v>
      </c>
      <c r="AD10" t="n">
        <v>416475.2500085467</v>
      </c>
      <c r="AE10" t="n">
        <v>569839.810652982</v>
      </c>
      <c r="AF10" t="n">
        <v>3.822026335866106e-06</v>
      </c>
      <c r="AG10" t="n">
        <v>8.69212962962963</v>
      </c>
      <c r="AH10" t="n">
        <v>515455.098899458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3.3465</v>
      </c>
      <c r="E11" t="n">
        <v>29.88</v>
      </c>
      <c r="F11" t="n">
        <v>27.34</v>
      </c>
      <c r="G11" t="n">
        <v>86.34999999999999</v>
      </c>
      <c r="H11" t="n">
        <v>1.38</v>
      </c>
      <c r="I11" t="n">
        <v>19</v>
      </c>
      <c r="J11" t="n">
        <v>127.8</v>
      </c>
      <c r="K11" t="n">
        <v>43.4</v>
      </c>
      <c r="L11" t="n">
        <v>10</v>
      </c>
      <c r="M11" t="n">
        <v>17</v>
      </c>
      <c r="N11" t="n">
        <v>19.4</v>
      </c>
      <c r="O11" t="n">
        <v>15996.02</v>
      </c>
      <c r="P11" t="n">
        <v>250.53</v>
      </c>
      <c r="Q11" t="n">
        <v>446.56</v>
      </c>
      <c r="R11" t="n">
        <v>68.05</v>
      </c>
      <c r="S11" t="n">
        <v>40.63</v>
      </c>
      <c r="T11" t="n">
        <v>8582.34</v>
      </c>
      <c r="U11" t="n">
        <v>0.6</v>
      </c>
      <c r="V11" t="n">
        <v>0.76</v>
      </c>
      <c r="W11" t="n">
        <v>2.64</v>
      </c>
      <c r="X11" t="n">
        <v>0.52</v>
      </c>
      <c r="Y11" t="n">
        <v>0.5</v>
      </c>
      <c r="Z11" t="n">
        <v>10</v>
      </c>
      <c r="AA11" t="n">
        <v>412.5905383548937</v>
      </c>
      <c r="AB11" t="n">
        <v>564.5245767870712</v>
      </c>
      <c r="AC11" t="n">
        <v>510.6471434937322</v>
      </c>
      <c r="AD11" t="n">
        <v>412590.5383548937</v>
      </c>
      <c r="AE11" t="n">
        <v>564524.5767870712</v>
      </c>
      <c r="AF11" t="n">
        <v>3.841771883872262e-06</v>
      </c>
      <c r="AG11" t="n">
        <v>8.645833333333334</v>
      </c>
      <c r="AH11" t="n">
        <v>510647.1434937322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3.3527</v>
      </c>
      <c r="E12" t="n">
        <v>29.83</v>
      </c>
      <c r="F12" t="n">
        <v>27.31</v>
      </c>
      <c r="G12" t="n">
        <v>91.04000000000001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247.67</v>
      </c>
      <c r="Q12" t="n">
        <v>446.56</v>
      </c>
      <c r="R12" t="n">
        <v>67</v>
      </c>
      <c r="S12" t="n">
        <v>40.63</v>
      </c>
      <c r="T12" t="n">
        <v>8058.39</v>
      </c>
      <c r="U12" t="n">
        <v>0.61</v>
      </c>
      <c r="V12" t="n">
        <v>0.76</v>
      </c>
      <c r="W12" t="n">
        <v>2.64</v>
      </c>
      <c r="X12" t="n">
        <v>0.48</v>
      </c>
      <c r="Y12" t="n">
        <v>0.5</v>
      </c>
      <c r="Z12" t="n">
        <v>10</v>
      </c>
      <c r="AA12" t="n">
        <v>409.9754954826698</v>
      </c>
      <c r="AB12" t="n">
        <v>560.9465597617452</v>
      </c>
      <c r="AC12" t="n">
        <v>507.4106073915248</v>
      </c>
      <c r="AD12" t="n">
        <v>409975.4954826699</v>
      </c>
      <c r="AE12" t="n">
        <v>560946.5597617453</v>
      </c>
      <c r="AF12" t="n">
        <v>3.848889465130296e-06</v>
      </c>
      <c r="AG12" t="n">
        <v>8.63136574074074</v>
      </c>
      <c r="AH12" t="n">
        <v>507410.6073915248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3.3651</v>
      </c>
      <c r="E13" t="n">
        <v>29.72</v>
      </c>
      <c r="F13" t="n">
        <v>27.25</v>
      </c>
      <c r="G13" t="n">
        <v>102.19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14</v>
      </c>
      <c r="N13" t="n">
        <v>20.05</v>
      </c>
      <c r="O13" t="n">
        <v>16323.22</v>
      </c>
      <c r="P13" t="n">
        <v>245.54</v>
      </c>
      <c r="Q13" t="n">
        <v>446.56</v>
      </c>
      <c r="R13" t="n">
        <v>65.16</v>
      </c>
      <c r="S13" t="n">
        <v>40.63</v>
      </c>
      <c r="T13" t="n">
        <v>7150.79</v>
      </c>
      <c r="U13" t="n">
        <v>0.62</v>
      </c>
      <c r="V13" t="n">
        <v>0.76</v>
      </c>
      <c r="W13" t="n">
        <v>2.63</v>
      </c>
      <c r="X13" t="n">
        <v>0.42</v>
      </c>
      <c r="Y13" t="n">
        <v>0.5</v>
      </c>
      <c r="Z13" t="n">
        <v>10</v>
      </c>
      <c r="AA13" t="n">
        <v>407.3546120856888</v>
      </c>
      <c r="AB13" t="n">
        <v>557.3605514727807</v>
      </c>
      <c r="AC13" t="n">
        <v>504.1668427006647</v>
      </c>
      <c r="AD13" t="n">
        <v>407354.6120856887</v>
      </c>
      <c r="AE13" t="n">
        <v>557360.5514727806</v>
      </c>
      <c r="AF13" t="n">
        <v>3.863124627646362e-06</v>
      </c>
      <c r="AG13" t="n">
        <v>8.599537037037036</v>
      </c>
      <c r="AH13" t="n">
        <v>504166.8427006648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3.3709</v>
      </c>
      <c r="E14" t="n">
        <v>29.67</v>
      </c>
      <c r="F14" t="n">
        <v>27.22</v>
      </c>
      <c r="G14" t="n">
        <v>108.89</v>
      </c>
      <c r="H14" t="n">
        <v>1.74</v>
      </c>
      <c r="I14" t="n">
        <v>15</v>
      </c>
      <c r="J14" t="n">
        <v>131.79</v>
      </c>
      <c r="K14" t="n">
        <v>43.4</v>
      </c>
      <c r="L14" t="n">
        <v>13</v>
      </c>
      <c r="M14" t="n">
        <v>13</v>
      </c>
      <c r="N14" t="n">
        <v>20.39</v>
      </c>
      <c r="O14" t="n">
        <v>16487.53</v>
      </c>
      <c r="P14" t="n">
        <v>241.99</v>
      </c>
      <c r="Q14" t="n">
        <v>446.57</v>
      </c>
      <c r="R14" t="n">
        <v>64.19</v>
      </c>
      <c r="S14" t="n">
        <v>40.63</v>
      </c>
      <c r="T14" t="n">
        <v>6672.31</v>
      </c>
      <c r="U14" t="n">
        <v>0.63</v>
      </c>
      <c r="V14" t="n">
        <v>0.76</v>
      </c>
      <c r="W14" t="n">
        <v>2.63</v>
      </c>
      <c r="X14" t="n">
        <v>0.4</v>
      </c>
      <c r="Y14" t="n">
        <v>0.5</v>
      </c>
      <c r="Z14" t="n">
        <v>10</v>
      </c>
      <c r="AA14" t="n">
        <v>404.2978471311586</v>
      </c>
      <c r="AB14" t="n">
        <v>553.1781508070403</v>
      </c>
      <c r="AC14" t="n">
        <v>500.3836044844264</v>
      </c>
      <c r="AD14" t="n">
        <v>404297.8471311586</v>
      </c>
      <c r="AE14" t="n">
        <v>553178.1508070403</v>
      </c>
      <c r="AF14" t="n">
        <v>3.869783010113554e-06</v>
      </c>
      <c r="AG14" t="n">
        <v>8.585069444444445</v>
      </c>
      <c r="AH14" t="n">
        <v>500383.6044844264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3.3775</v>
      </c>
      <c r="E15" t="n">
        <v>29.61</v>
      </c>
      <c r="F15" t="n">
        <v>27.19</v>
      </c>
      <c r="G15" t="n">
        <v>116.52</v>
      </c>
      <c r="H15" t="n">
        <v>1.86</v>
      </c>
      <c r="I15" t="n">
        <v>14</v>
      </c>
      <c r="J15" t="n">
        <v>133.12</v>
      </c>
      <c r="K15" t="n">
        <v>43.4</v>
      </c>
      <c r="L15" t="n">
        <v>14</v>
      </c>
      <c r="M15" t="n">
        <v>12</v>
      </c>
      <c r="N15" t="n">
        <v>20.72</v>
      </c>
      <c r="O15" t="n">
        <v>16652.31</v>
      </c>
      <c r="P15" t="n">
        <v>238.28</v>
      </c>
      <c r="Q15" t="n">
        <v>446.56</v>
      </c>
      <c r="R15" t="n">
        <v>63.13</v>
      </c>
      <c r="S15" t="n">
        <v>40.63</v>
      </c>
      <c r="T15" t="n">
        <v>6146.71</v>
      </c>
      <c r="U15" t="n">
        <v>0.64</v>
      </c>
      <c r="V15" t="n">
        <v>0.76</v>
      </c>
      <c r="W15" t="n">
        <v>2.63</v>
      </c>
      <c r="X15" t="n">
        <v>0.36</v>
      </c>
      <c r="Y15" t="n">
        <v>0.5</v>
      </c>
      <c r="Z15" t="n">
        <v>10</v>
      </c>
      <c r="AA15" t="n">
        <v>390.1295471531771</v>
      </c>
      <c r="AB15" t="n">
        <v>533.7924577158856</v>
      </c>
      <c r="AC15" t="n">
        <v>482.8480547339004</v>
      </c>
      <c r="AD15" t="n">
        <v>390129.5471531771</v>
      </c>
      <c r="AE15" t="n">
        <v>533792.4577158856</v>
      </c>
      <c r="AF15" t="n">
        <v>3.877359790162428e-06</v>
      </c>
      <c r="AG15" t="n">
        <v>8.567708333333334</v>
      </c>
      <c r="AH15" t="n">
        <v>482848.0547339004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3.3816</v>
      </c>
      <c r="E16" t="n">
        <v>29.57</v>
      </c>
      <c r="F16" t="n">
        <v>27.18</v>
      </c>
      <c r="G16" t="n">
        <v>125.43</v>
      </c>
      <c r="H16" t="n">
        <v>1.97</v>
      </c>
      <c r="I16" t="n">
        <v>13</v>
      </c>
      <c r="J16" t="n">
        <v>134.46</v>
      </c>
      <c r="K16" t="n">
        <v>43.4</v>
      </c>
      <c r="L16" t="n">
        <v>15</v>
      </c>
      <c r="M16" t="n">
        <v>11</v>
      </c>
      <c r="N16" t="n">
        <v>21.06</v>
      </c>
      <c r="O16" t="n">
        <v>16817.7</v>
      </c>
      <c r="P16" t="n">
        <v>237.94</v>
      </c>
      <c r="Q16" t="n">
        <v>446.58</v>
      </c>
      <c r="R16" t="n">
        <v>62.61</v>
      </c>
      <c r="S16" t="n">
        <v>40.63</v>
      </c>
      <c r="T16" t="n">
        <v>5888.83</v>
      </c>
      <c r="U16" t="n">
        <v>0.65</v>
      </c>
      <c r="V16" t="n">
        <v>0.76</v>
      </c>
      <c r="W16" t="n">
        <v>2.63</v>
      </c>
      <c r="X16" t="n">
        <v>0.35</v>
      </c>
      <c r="Y16" t="n">
        <v>0.5</v>
      </c>
      <c r="Z16" t="n">
        <v>10</v>
      </c>
      <c r="AA16" t="n">
        <v>389.5647659374367</v>
      </c>
      <c r="AB16" t="n">
        <v>533.0196991401208</v>
      </c>
      <c r="AC16" t="n">
        <v>482.1490471520332</v>
      </c>
      <c r="AD16" t="n">
        <v>389564.7659374367</v>
      </c>
      <c r="AE16" t="n">
        <v>533019.6991401208</v>
      </c>
      <c r="AF16" t="n">
        <v>3.882066577768547e-06</v>
      </c>
      <c r="AG16" t="n">
        <v>8.55613425925926</v>
      </c>
      <c r="AH16" t="n">
        <v>482149.0471520332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3.389</v>
      </c>
      <c r="E17" t="n">
        <v>29.51</v>
      </c>
      <c r="F17" t="n">
        <v>27.14</v>
      </c>
      <c r="G17" t="n">
        <v>135.68</v>
      </c>
      <c r="H17" t="n">
        <v>2.08</v>
      </c>
      <c r="I17" t="n">
        <v>12</v>
      </c>
      <c r="J17" t="n">
        <v>135.81</v>
      </c>
      <c r="K17" t="n">
        <v>43.4</v>
      </c>
      <c r="L17" t="n">
        <v>16</v>
      </c>
      <c r="M17" t="n">
        <v>10</v>
      </c>
      <c r="N17" t="n">
        <v>21.41</v>
      </c>
      <c r="O17" t="n">
        <v>16983.46</v>
      </c>
      <c r="P17" t="n">
        <v>233.76</v>
      </c>
      <c r="Q17" t="n">
        <v>446.58</v>
      </c>
      <c r="R17" t="n">
        <v>61.23</v>
      </c>
      <c r="S17" t="n">
        <v>40.63</v>
      </c>
      <c r="T17" t="n">
        <v>5202.72</v>
      </c>
      <c r="U17" t="n">
        <v>0.66</v>
      </c>
      <c r="V17" t="n">
        <v>0.77</v>
      </c>
      <c r="W17" t="n">
        <v>2.63</v>
      </c>
      <c r="X17" t="n">
        <v>0.31</v>
      </c>
      <c r="Y17" t="n">
        <v>0.5</v>
      </c>
      <c r="Z17" t="n">
        <v>10</v>
      </c>
      <c r="AA17" t="n">
        <v>385.9452256257474</v>
      </c>
      <c r="AB17" t="n">
        <v>528.0672844028189</v>
      </c>
      <c r="AC17" t="n">
        <v>477.6692839265016</v>
      </c>
      <c r="AD17" t="n">
        <v>385945.2256257474</v>
      </c>
      <c r="AE17" t="n">
        <v>528067.2844028189</v>
      </c>
      <c r="AF17" t="n">
        <v>3.890561755399102e-06</v>
      </c>
      <c r="AG17" t="n">
        <v>8.538773148148149</v>
      </c>
      <c r="AH17" t="n">
        <v>477669.2839265016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3.3938</v>
      </c>
      <c r="E18" t="n">
        <v>29.47</v>
      </c>
      <c r="F18" t="n">
        <v>27.12</v>
      </c>
      <c r="G18" t="n">
        <v>147.92</v>
      </c>
      <c r="H18" t="n">
        <v>2.19</v>
      </c>
      <c r="I18" t="n">
        <v>11</v>
      </c>
      <c r="J18" t="n">
        <v>137.15</v>
      </c>
      <c r="K18" t="n">
        <v>43.4</v>
      </c>
      <c r="L18" t="n">
        <v>17</v>
      </c>
      <c r="M18" t="n">
        <v>9</v>
      </c>
      <c r="N18" t="n">
        <v>21.75</v>
      </c>
      <c r="O18" t="n">
        <v>17149.71</v>
      </c>
      <c r="P18" t="n">
        <v>230.37</v>
      </c>
      <c r="Q18" t="n">
        <v>446.56</v>
      </c>
      <c r="R18" t="n">
        <v>60.66</v>
      </c>
      <c r="S18" t="n">
        <v>40.63</v>
      </c>
      <c r="T18" t="n">
        <v>4927.51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383.1380086704185</v>
      </c>
      <c r="AB18" t="n">
        <v>524.2263263188664</v>
      </c>
      <c r="AC18" t="n">
        <v>474.1949014912631</v>
      </c>
      <c r="AD18" t="n">
        <v>383138.0086704185</v>
      </c>
      <c r="AE18" t="n">
        <v>524226.3263188665</v>
      </c>
      <c r="AF18" t="n">
        <v>3.896072140889193e-06</v>
      </c>
      <c r="AG18" t="n">
        <v>8.527199074074074</v>
      </c>
      <c r="AH18" t="n">
        <v>474194.9014912631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3.4003</v>
      </c>
      <c r="E19" t="n">
        <v>29.41</v>
      </c>
      <c r="F19" t="n">
        <v>27.09</v>
      </c>
      <c r="G19" t="n">
        <v>162.51</v>
      </c>
      <c r="H19" t="n">
        <v>2.3</v>
      </c>
      <c r="I19" t="n">
        <v>10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226.2</v>
      </c>
      <c r="Q19" t="n">
        <v>446.56</v>
      </c>
      <c r="R19" t="n">
        <v>59.62</v>
      </c>
      <c r="S19" t="n">
        <v>40.63</v>
      </c>
      <c r="T19" t="n">
        <v>4409.41</v>
      </c>
      <c r="U19" t="n">
        <v>0.68</v>
      </c>
      <c r="V19" t="n">
        <v>0.77</v>
      </c>
      <c r="W19" t="n">
        <v>2.63</v>
      </c>
      <c r="X19" t="n">
        <v>0.26</v>
      </c>
      <c r="Y19" t="n">
        <v>0.5</v>
      </c>
      <c r="Z19" t="n">
        <v>10</v>
      </c>
      <c r="AA19" t="n">
        <v>379.6406573052712</v>
      </c>
      <c r="AB19" t="n">
        <v>519.4410958888191</v>
      </c>
      <c r="AC19" t="n">
        <v>469.8663667373463</v>
      </c>
      <c r="AD19" t="n">
        <v>379640.6573052712</v>
      </c>
      <c r="AE19" t="n">
        <v>519441.0958888191</v>
      </c>
      <c r="AF19" t="n">
        <v>3.903534121240357e-06</v>
      </c>
      <c r="AG19" t="n">
        <v>8.509837962962964</v>
      </c>
      <c r="AH19" t="n">
        <v>469866.3667373463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3.3986</v>
      </c>
      <c r="E20" t="n">
        <v>29.42</v>
      </c>
      <c r="F20" t="n">
        <v>27.1</v>
      </c>
      <c r="G20" t="n">
        <v>162.6</v>
      </c>
      <c r="H20" t="n">
        <v>2.4</v>
      </c>
      <c r="I20" t="n">
        <v>10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226.62</v>
      </c>
      <c r="Q20" t="n">
        <v>446.56</v>
      </c>
      <c r="R20" t="n">
        <v>60.08</v>
      </c>
      <c r="S20" t="n">
        <v>40.63</v>
      </c>
      <c r="T20" t="n">
        <v>4640.81</v>
      </c>
      <c r="U20" t="n">
        <v>0.68</v>
      </c>
      <c r="V20" t="n">
        <v>0.77</v>
      </c>
      <c r="W20" t="n">
        <v>2.63</v>
      </c>
      <c r="X20" t="n">
        <v>0.27</v>
      </c>
      <c r="Y20" t="n">
        <v>0.5</v>
      </c>
      <c r="Z20" t="n">
        <v>10</v>
      </c>
      <c r="AA20" t="n">
        <v>380.0825235788153</v>
      </c>
      <c r="AB20" t="n">
        <v>520.0456768180462</v>
      </c>
      <c r="AC20" t="n">
        <v>470.4132473112227</v>
      </c>
      <c r="AD20" t="n">
        <v>380082.5235788153</v>
      </c>
      <c r="AE20" t="n">
        <v>520045.6768180463</v>
      </c>
      <c r="AF20" t="n">
        <v>3.901582526379283e-06</v>
      </c>
      <c r="AG20" t="n">
        <v>8.512731481481483</v>
      </c>
      <c r="AH20" t="n">
        <v>470413.2473112227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3.3983</v>
      </c>
      <c r="E21" t="n">
        <v>29.43</v>
      </c>
      <c r="F21" t="n">
        <v>27.1</v>
      </c>
      <c r="G21" t="n">
        <v>162.62</v>
      </c>
      <c r="H21" t="n">
        <v>2.5</v>
      </c>
      <c r="I21" t="n">
        <v>10</v>
      </c>
      <c r="J21" t="n">
        <v>141.22</v>
      </c>
      <c r="K21" t="n">
        <v>43.4</v>
      </c>
      <c r="L21" t="n">
        <v>20</v>
      </c>
      <c r="M21" t="n">
        <v>3</v>
      </c>
      <c r="N21" t="n">
        <v>22.82</v>
      </c>
      <c r="O21" t="n">
        <v>17651.44</v>
      </c>
      <c r="P21" t="n">
        <v>225.87</v>
      </c>
      <c r="Q21" t="n">
        <v>446.56</v>
      </c>
      <c r="R21" t="n">
        <v>60.12</v>
      </c>
      <c r="S21" t="n">
        <v>40.63</v>
      </c>
      <c r="T21" t="n">
        <v>4661.01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379.5693182931147</v>
      </c>
      <c r="AB21" t="n">
        <v>519.3434867051315</v>
      </c>
      <c r="AC21" t="n">
        <v>469.7780732371544</v>
      </c>
      <c r="AD21" t="n">
        <v>379569.3182931148</v>
      </c>
      <c r="AE21" t="n">
        <v>519343.4867051315</v>
      </c>
      <c r="AF21" t="n">
        <v>3.901238127286152e-06</v>
      </c>
      <c r="AG21" t="n">
        <v>8.515625</v>
      </c>
      <c r="AH21" t="n">
        <v>469778.0732371545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3.3979</v>
      </c>
      <c r="E22" t="n">
        <v>29.43</v>
      </c>
      <c r="F22" t="n">
        <v>27.11</v>
      </c>
      <c r="G22" t="n">
        <v>162.64</v>
      </c>
      <c r="H22" t="n">
        <v>2.61</v>
      </c>
      <c r="I22" t="n">
        <v>10</v>
      </c>
      <c r="J22" t="n">
        <v>142.59</v>
      </c>
      <c r="K22" t="n">
        <v>43.4</v>
      </c>
      <c r="L22" t="n">
        <v>21</v>
      </c>
      <c r="M22" t="n">
        <v>1</v>
      </c>
      <c r="N22" t="n">
        <v>23.19</v>
      </c>
      <c r="O22" t="n">
        <v>17819.69</v>
      </c>
      <c r="P22" t="n">
        <v>226.69</v>
      </c>
      <c r="Q22" t="n">
        <v>446.56</v>
      </c>
      <c r="R22" t="n">
        <v>60.12</v>
      </c>
      <c r="S22" t="n">
        <v>40.63</v>
      </c>
      <c r="T22" t="n">
        <v>4662.34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380.2069382996052</v>
      </c>
      <c r="AB22" t="n">
        <v>520.2159065278211</v>
      </c>
      <c r="AC22" t="n">
        <v>470.5672305364155</v>
      </c>
      <c r="AD22" t="n">
        <v>380206.9382996052</v>
      </c>
      <c r="AE22" t="n">
        <v>520215.9065278211</v>
      </c>
      <c r="AF22" t="n">
        <v>3.900778928495312e-06</v>
      </c>
      <c r="AG22" t="n">
        <v>8.515625</v>
      </c>
      <c r="AH22" t="n">
        <v>470567.2305364155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3.3983</v>
      </c>
      <c r="E23" t="n">
        <v>29.43</v>
      </c>
      <c r="F23" t="n">
        <v>27.1</v>
      </c>
      <c r="G23" t="n">
        <v>162.62</v>
      </c>
      <c r="H23" t="n">
        <v>2.7</v>
      </c>
      <c r="I23" t="n">
        <v>10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227.89</v>
      </c>
      <c r="Q23" t="n">
        <v>446.56</v>
      </c>
      <c r="R23" t="n">
        <v>60.08</v>
      </c>
      <c r="S23" t="n">
        <v>40.63</v>
      </c>
      <c r="T23" t="n">
        <v>4640.49</v>
      </c>
      <c r="U23" t="n">
        <v>0.68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381.0069987418693</v>
      </c>
      <c r="AB23" t="n">
        <v>521.3105845211024</v>
      </c>
      <c r="AC23" t="n">
        <v>471.5574339984084</v>
      </c>
      <c r="AD23" t="n">
        <v>381006.9987418693</v>
      </c>
      <c r="AE23" t="n">
        <v>521310.5845211024</v>
      </c>
      <c r="AF23" t="n">
        <v>3.901238127286152e-06</v>
      </c>
      <c r="AG23" t="n">
        <v>8.515625</v>
      </c>
      <c r="AH23" t="n">
        <v>471557.4339984084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3.3985</v>
      </c>
      <c r="E24" t="n">
        <v>29.42</v>
      </c>
      <c r="F24" t="n">
        <v>27.1</v>
      </c>
      <c r="G24" t="n">
        <v>162.61</v>
      </c>
      <c r="H24" t="n">
        <v>2.8</v>
      </c>
      <c r="I24" t="n">
        <v>10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229.63</v>
      </c>
      <c r="Q24" t="n">
        <v>446.56</v>
      </c>
      <c r="R24" t="n">
        <v>59.97</v>
      </c>
      <c r="S24" t="n">
        <v>40.63</v>
      </c>
      <c r="T24" t="n">
        <v>4582.91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382.2315456357995</v>
      </c>
      <c r="AB24" t="n">
        <v>522.986063604574</v>
      </c>
      <c r="AC24" t="n">
        <v>473.0730077097031</v>
      </c>
      <c r="AD24" t="n">
        <v>382231.5456357995</v>
      </c>
      <c r="AE24" t="n">
        <v>522986.0636045741</v>
      </c>
      <c r="AF24" t="n">
        <v>3.901467726681573e-06</v>
      </c>
      <c r="AG24" t="n">
        <v>8.512731481481483</v>
      </c>
      <c r="AH24" t="n">
        <v>473073.0077097031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2.6125</v>
      </c>
      <c r="E2" t="n">
        <v>38.28</v>
      </c>
      <c r="F2" t="n">
        <v>32.6</v>
      </c>
      <c r="G2" t="n">
        <v>9.880000000000001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272.68</v>
      </c>
      <c r="Q2" t="n">
        <v>446.63</v>
      </c>
      <c r="R2" t="n">
        <v>239.72</v>
      </c>
      <c r="S2" t="n">
        <v>40.63</v>
      </c>
      <c r="T2" t="n">
        <v>93521.55</v>
      </c>
      <c r="U2" t="n">
        <v>0.17</v>
      </c>
      <c r="V2" t="n">
        <v>0.64</v>
      </c>
      <c r="W2" t="n">
        <v>2.92</v>
      </c>
      <c r="X2" t="n">
        <v>5.77</v>
      </c>
      <c r="Y2" t="n">
        <v>0.5</v>
      </c>
      <c r="Z2" t="n">
        <v>10</v>
      </c>
      <c r="AA2" t="n">
        <v>534.889847196266</v>
      </c>
      <c r="AB2" t="n">
        <v>731.8598866085501</v>
      </c>
      <c r="AC2" t="n">
        <v>662.0122062024315</v>
      </c>
      <c r="AD2" t="n">
        <v>534889.8471962661</v>
      </c>
      <c r="AE2" t="n">
        <v>731859.8866085501</v>
      </c>
      <c r="AF2" t="n">
        <v>3.260586720351995e-06</v>
      </c>
      <c r="AG2" t="n">
        <v>11.07638888888889</v>
      </c>
      <c r="AH2" t="n">
        <v>662012.2062024315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3.035</v>
      </c>
      <c r="E3" t="n">
        <v>32.95</v>
      </c>
      <c r="F3" t="n">
        <v>29.35</v>
      </c>
      <c r="G3" t="n">
        <v>20.01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242.1</v>
      </c>
      <c r="Q3" t="n">
        <v>446.58</v>
      </c>
      <c r="R3" t="n">
        <v>133.33</v>
      </c>
      <c r="S3" t="n">
        <v>40.63</v>
      </c>
      <c r="T3" t="n">
        <v>40873.31</v>
      </c>
      <c r="U3" t="n">
        <v>0.3</v>
      </c>
      <c r="V3" t="n">
        <v>0.71</v>
      </c>
      <c r="W3" t="n">
        <v>2.75</v>
      </c>
      <c r="X3" t="n">
        <v>2.52</v>
      </c>
      <c r="Y3" t="n">
        <v>0.5</v>
      </c>
      <c r="Z3" t="n">
        <v>10</v>
      </c>
      <c r="AA3" t="n">
        <v>431.6411770897009</v>
      </c>
      <c r="AB3" t="n">
        <v>590.5905011588992</v>
      </c>
      <c r="AC3" t="n">
        <v>534.2253726272673</v>
      </c>
      <c r="AD3" t="n">
        <v>431641.1770897009</v>
      </c>
      <c r="AE3" t="n">
        <v>590590.5011588992</v>
      </c>
      <c r="AF3" t="n">
        <v>3.787896917231888e-06</v>
      </c>
      <c r="AG3" t="n">
        <v>9.534143518518519</v>
      </c>
      <c r="AH3" t="n">
        <v>534225.3726272674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3.1785</v>
      </c>
      <c r="E4" t="n">
        <v>31.46</v>
      </c>
      <c r="F4" t="n">
        <v>28.45</v>
      </c>
      <c r="G4" t="n">
        <v>29.94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231.15</v>
      </c>
      <c r="Q4" t="n">
        <v>446.56</v>
      </c>
      <c r="R4" t="n">
        <v>103.61</v>
      </c>
      <c r="S4" t="n">
        <v>40.63</v>
      </c>
      <c r="T4" t="n">
        <v>26168.79</v>
      </c>
      <c r="U4" t="n">
        <v>0.39</v>
      </c>
      <c r="V4" t="n">
        <v>0.73</v>
      </c>
      <c r="W4" t="n">
        <v>2.71</v>
      </c>
      <c r="X4" t="n">
        <v>1.62</v>
      </c>
      <c r="Y4" t="n">
        <v>0.5</v>
      </c>
      <c r="Z4" t="n">
        <v>10</v>
      </c>
      <c r="AA4" t="n">
        <v>398.2436731912888</v>
      </c>
      <c r="AB4" t="n">
        <v>544.8945629312067</v>
      </c>
      <c r="AC4" t="n">
        <v>492.8905906093739</v>
      </c>
      <c r="AD4" t="n">
        <v>398243.6731912888</v>
      </c>
      <c r="AE4" t="n">
        <v>544894.5629312067</v>
      </c>
      <c r="AF4" t="n">
        <v>3.966995173450265e-06</v>
      </c>
      <c r="AG4" t="n">
        <v>9.10300925925926</v>
      </c>
      <c r="AH4" t="n">
        <v>492890.5906093739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3.2544</v>
      </c>
      <c r="E5" t="n">
        <v>30.73</v>
      </c>
      <c r="F5" t="n">
        <v>27.99</v>
      </c>
      <c r="G5" t="n">
        <v>39.99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40</v>
      </c>
      <c r="N5" t="n">
        <v>12</v>
      </c>
      <c r="O5" t="n">
        <v>11772.07</v>
      </c>
      <c r="P5" t="n">
        <v>224.04</v>
      </c>
      <c r="Q5" t="n">
        <v>446.57</v>
      </c>
      <c r="R5" t="n">
        <v>89.33</v>
      </c>
      <c r="S5" t="n">
        <v>40.63</v>
      </c>
      <c r="T5" t="n">
        <v>19104.39</v>
      </c>
      <c r="U5" t="n">
        <v>0.45</v>
      </c>
      <c r="V5" t="n">
        <v>0.74</v>
      </c>
      <c r="W5" t="n">
        <v>2.67</v>
      </c>
      <c r="X5" t="n">
        <v>1.17</v>
      </c>
      <c r="Y5" t="n">
        <v>0.5</v>
      </c>
      <c r="Z5" t="n">
        <v>10</v>
      </c>
      <c r="AA5" t="n">
        <v>385.9095115547979</v>
      </c>
      <c r="AB5" t="n">
        <v>528.0184188353521</v>
      </c>
      <c r="AC5" t="n">
        <v>477.6250820202107</v>
      </c>
      <c r="AD5" t="n">
        <v>385909.5115547979</v>
      </c>
      <c r="AE5" t="n">
        <v>528018.4188353522</v>
      </c>
      <c r="AF5" t="n">
        <v>4.06172379816786e-06</v>
      </c>
      <c r="AG5" t="n">
        <v>8.891782407407408</v>
      </c>
      <c r="AH5" t="n">
        <v>477625.0820202107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3.3002</v>
      </c>
      <c r="E6" t="n">
        <v>30.3</v>
      </c>
      <c r="F6" t="n">
        <v>27.74</v>
      </c>
      <c r="G6" t="n">
        <v>50.43</v>
      </c>
      <c r="H6" t="n">
        <v>0.93</v>
      </c>
      <c r="I6" t="n">
        <v>33</v>
      </c>
      <c r="J6" t="n">
        <v>94.79000000000001</v>
      </c>
      <c r="K6" t="n">
        <v>37.55</v>
      </c>
      <c r="L6" t="n">
        <v>5</v>
      </c>
      <c r="M6" t="n">
        <v>31</v>
      </c>
      <c r="N6" t="n">
        <v>12.23</v>
      </c>
      <c r="O6" t="n">
        <v>11924.18</v>
      </c>
      <c r="P6" t="n">
        <v>218.32</v>
      </c>
      <c r="Q6" t="n">
        <v>446.56</v>
      </c>
      <c r="R6" t="n">
        <v>81.05</v>
      </c>
      <c r="S6" t="n">
        <v>40.63</v>
      </c>
      <c r="T6" t="n">
        <v>15010.08</v>
      </c>
      <c r="U6" t="n">
        <v>0.5</v>
      </c>
      <c r="V6" t="n">
        <v>0.75</v>
      </c>
      <c r="W6" t="n">
        <v>2.66</v>
      </c>
      <c r="X6" t="n">
        <v>0.91</v>
      </c>
      <c r="Y6" t="n">
        <v>0.5</v>
      </c>
      <c r="Z6" t="n">
        <v>10</v>
      </c>
      <c r="AA6" t="n">
        <v>377.8588980888155</v>
      </c>
      <c r="AB6" t="n">
        <v>517.0032143231956</v>
      </c>
      <c r="AC6" t="n">
        <v>467.6611531667576</v>
      </c>
      <c r="AD6" t="n">
        <v>377858.8980888155</v>
      </c>
      <c r="AE6" t="n">
        <v>517003.2143231956</v>
      </c>
      <c r="AF6" t="n">
        <v>4.118885471581112e-06</v>
      </c>
      <c r="AG6" t="n">
        <v>8.767361111111112</v>
      </c>
      <c r="AH6" t="n">
        <v>467661.1531667575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3.3301</v>
      </c>
      <c r="E7" t="n">
        <v>30.03</v>
      </c>
      <c r="F7" t="n">
        <v>27.58</v>
      </c>
      <c r="G7" t="n">
        <v>61.29</v>
      </c>
      <c r="H7" t="n">
        <v>1.1</v>
      </c>
      <c r="I7" t="n">
        <v>27</v>
      </c>
      <c r="J7" t="n">
        <v>96.02</v>
      </c>
      <c r="K7" t="n">
        <v>37.55</v>
      </c>
      <c r="L7" t="n">
        <v>6</v>
      </c>
      <c r="M7" t="n">
        <v>25</v>
      </c>
      <c r="N7" t="n">
        <v>12.47</v>
      </c>
      <c r="O7" t="n">
        <v>12076.67</v>
      </c>
      <c r="P7" t="n">
        <v>214.34</v>
      </c>
      <c r="Q7" t="n">
        <v>446.56</v>
      </c>
      <c r="R7" t="n">
        <v>75.7</v>
      </c>
      <c r="S7" t="n">
        <v>40.63</v>
      </c>
      <c r="T7" t="n">
        <v>12364.15</v>
      </c>
      <c r="U7" t="n">
        <v>0.54</v>
      </c>
      <c r="V7" t="n">
        <v>0.75</v>
      </c>
      <c r="W7" t="n">
        <v>2.65</v>
      </c>
      <c r="X7" t="n">
        <v>0.75</v>
      </c>
      <c r="Y7" t="n">
        <v>0.5</v>
      </c>
      <c r="Z7" t="n">
        <v>10</v>
      </c>
      <c r="AA7" t="n">
        <v>372.5517697382149</v>
      </c>
      <c r="AB7" t="n">
        <v>509.7417671799251</v>
      </c>
      <c r="AC7" t="n">
        <v>461.0927283473358</v>
      </c>
      <c r="AD7" t="n">
        <v>372551.7697382149</v>
      </c>
      <c r="AE7" t="n">
        <v>509741.7671799252</v>
      </c>
      <c r="AF7" t="n">
        <v>4.156202808591073e-06</v>
      </c>
      <c r="AG7" t="n">
        <v>8.689236111111112</v>
      </c>
      <c r="AH7" t="n">
        <v>461092.7283473358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3.3519</v>
      </c>
      <c r="E8" t="n">
        <v>29.83</v>
      </c>
      <c r="F8" t="n">
        <v>27.46</v>
      </c>
      <c r="G8" t="n">
        <v>71.63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21</v>
      </c>
      <c r="N8" t="n">
        <v>12.71</v>
      </c>
      <c r="O8" t="n">
        <v>12229.54</v>
      </c>
      <c r="P8" t="n">
        <v>208.93</v>
      </c>
      <c r="Q8" t="n">
        <v>446.56</v>
      </c>
      <c r="R8" t="n">
        <v>71.76000000000001</v>
      </c>
      <c r="S8" t="n">
        <v>40.63</v>
      </c>
      <c r="T8" t="n">
        <v>10416.62</v>
      </c>
      <c r="U8" t="n">
        <v>0.57</v>
      </c>
      <c r="V8" t="n">
        <v>0.76</v>
      </c>
      <c r="W8" t="n">
        <v>2.65</v>
      </c>
      <c r="X8" t="n">
        <v>0.63</v>
      </c>
      <c r="Y8" t="n">
        <v>0.5</v>
      </c>
      <c r="Z8" t="n">
        <v>10</v>
      </c>
      <c r="AA8" t="n">
        <v>366.9242744654265</v>
      </c>
      <c r="AB8" t="n">
        <v>502.0419798801266</v>
      </c>
      <c r="AC8" t="n">
        <v>454.1277979407108</v>
      </c>
      <c r="AD8" t="n">
        <v>366924.2744654266</v>
      </c>
      <c r="AE8" t="n">
        <v>502041.9798801266</v>
      </c>
      <c r="AF8" t="n">
        <v>4.183410766678605e-06</v>
      </c>
      <c r="AG8" t="n">
        <v>8.63136574074074</v>
      </c>
      <c r="AH8" t="n">
        <v>454127.7979407108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3.3696</v>
      </c>
      <c r="E9" t="n">
        <v>29.68</v>
      </c>
      <c r="F9" t="n">
        <v>27.36</v>
      </c>
      <c r="G9" t="n">
        <v>82.08</v>
      </c>
      <c r="H9" t="n">
        <v>1.43</v>
      </c>
      <c r="I9" t="n">
        <v>20</v>
      </c>
      <c r="J9" t="n">
        <v>98.5</v>
      </c>
      <c r="K9" t="n">
        <v>37.55</v>
      </c>
      <c r="L9" t="n">
        <v>8</v>
      </c>
      <c r="M9" t="n">
        <v>18</v>
      </c>
      <c r="N9" t="n">
        <v>12.95</v>
      </c>
      <c r="O9" t="n">
        <v>12382.79</v>
      </c>
      <c r="P9" t="n">
        <v>205.05</v>
      </c>
      <c r="Q9" t="n">
        <v>446.56</v>
      </c>
      <c r="R9" t="n">
        <v>68.51000000000001</v>
      </c>
      <c r="S9" t="n">
        <v>40.63</v>
      </c>
      <c r="T9" t="n">
        <v>8806.43</v>
      </c>
      <c r="U9" t="n">
        <v>0.59</v>
      </c>
      <c r="V9" t="n">
        <v>0.76</v>
      </c>
      <c r="W9" t="n">
        <v>2.64</v>
      </c>
      <c r="X9" t="n">
        <v>0.53</v>
      </c>
      <c r="Y9" t="n">
        <v>0.5</v>
      </c>
      <c r="Z9" t="n">
        <v>10</v>
      </c>
      <c r="AA9" t="n">
        <v>362.7705562565946</v>
      </c>
      <c r="AB9" t="n">
        <v>496.3586793776884</v>
      </c>
      <c r="AC9" t="n">
        <v>448.986903661663</v>
      </c>
      <c r="AD9" t="n">
        <v>362770.5562565946</v>
      </c>
      <c r="AE9" t="n">
        <v>496358.6793776884</v>
      </c>
      <c r="AF9" t="n">
        <v>4.205501631731324e-06</v>
      </c>
      <c r="AG9" t="n">
        <v>8.587962962962964</v>
      </c>
      <c r="AH9" t="n">
        <v>448986.9036616629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3.3856</v>
      </c>
      <c r="E10" t="n">
        <v>29.54</v>
      </c>
      <c r="F10" t="n">
        <v>27.28</v>
      </c>
      <c r="G10" t="n">
        <v>96.27</v>
      </c>
      <c r="H10" t="n">
        <v>1.59</v>
      </c>
      <c r="I10" t="n">
        <v>17</v>
      </c>
      <c r="J10" t="n">
        <v>99.75</v>
      </c>
      <c r="K10" t="n">
        <v>37.55</v>
      </c>
      <c r="L10" t="n">
        <v>9</v>
      </c>
      <c r="M10" t="n">
        <v>15</v>
      </c>
      <c r="N10" t="n">
        <v>13.2</v>
      </c>
      <c r="O10" t="n">
        <v>12536.43</v>
      </c>
      <c r="P10" t="n">
        <v>199.7</v>
      </c>
      <c r="Q10" t="n">
        <v>446.56</v>
      </c>
      <c r="R10" t="n">
        <v>65.83</v>
      </c>
      <c r="S10" t="n">
        <v>40.63</v>
      </c>
      <c r="T10" t="n">
        <v>7479.11</v>
      </c>
      <c r="U10" t="n">
        <v>0.62</v>
      </c>
      <c r="V10" t="n">
        <v>0.76</v>
      </c>
      <c r="W10" t="n">
        <v>2.63</v>
      </c>
      <c r="X10" t="n">
        <v>0.45</v>
      </c>
      <c r="Y10" t="n">
        <v>0.5</v>
      </c>
      <c r="Z10" t="n">
        <v>10</v>
      </c>
      <c r="AA10" t="n">
        <v>347.2865682066119</v>
      </c>
      <c r="AB10" t="n">
        <v>475.1728038223605</v>
      </c>
      <c r="AC10" t="n">
        <v>429.8229783347724</v>
      </c>
      <c r="AD10" t="n">
        <v>347286.5682066119</v>
      </c>
      <c r="AE10" t="n">
        <v>475172.8038223605</v>
      </c>
      <c r="AF10" t="n">
        <v>4.225470775281806e-06</v>
      </c>
      <c r="AG10" t="n">
        <v>8.547453703703704</v>
      </c>
      <c r="AH10" t="n">
        <v>429822.9783347724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3.3978</v>
      </c>
      <c r="E11" t="n">
        <v>29.43</v>
      </c>
      <c r="F11" t="n">
        <v>27.21</v>
      </c>
      <c r="G11" t="n">
        <v>108.83</v>
      </c>
      <c r="H11" t="n">
        <v>1.74</v>
      </c>
      <c r="I11" t="n">
        <v>15</v>
      </c>
      <c r="J11" t="n">
        <v>101</v>
      </c>
      <c r="K11" t="n">
        <v>37.55</v>
      </c>
      <c r="L11" t="n">
        <v>10</v>
      </c>
      <c r="M11" t="n">
        <v>13</v>
      </c>
      <c r="N11" t="n">
        <v>13.45</v>
      </c>
      <c r="O11" t="n">
        <v>12690.46</v>
      </c>
      <c r="P11" t="n">
        <v>195.1</v>
      </c>
      <c r="Q11" t="n">
        <v>446.56</v>
      </c>
      <c r="R11" t="n">
        <v>63.48</v>
      </c>
      <c r="S11" t="n">
        <v>40.63</v>
      </c>
      <c r="T11" t="n">
        <v>6314.7</v>
      </c>
      <c r="U11" t="n">
        <v>0.64</v>
      </c>
      <c r="V11" t="n">
        <v>0.76</v>
      </c>
      <c r="W11" t="n">
        <v>2.63</v>
      </c>
      <c r="X11" t="n">
        <v>0.38</v>
      </c>
      <c r="Y11" t="n">
        <v>0.5</v>
      </c>
      <c r="Z11" t="n">
        <v>10</v>
      </c>
      <c r="AA11" t="n">
        <v>343.1069787049586</v>
      </c>
      <c r="AB11" t="n">
        <v>469.4541050757232</v>
      </c>
      <c r="AC11" t="n">
        <v>424.6500641702701</v>
      </c>
      <c r="AD11" t="n">
        <v>343106.9787049586</v>
      </c>
      <c r="AE11" t="n">
        <v>469454.1050757233</v>
      </c>
      <c r="AF11" t="n">
        <v>4.240697247239048e-06</v>
      </c>
      <c r="AG11" t="n">
        <v>8.515625</v>
      </c>
      <c r="AH11" t="n">
        <v>424650.0641702701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3.4019</v>
      </c>
      <c r="E12" t="n">
        <v>29.4</v>
      </c>
      <c r="F12" t="n">
        <v>27.19</v>
      </c>
      <c r="G12" t="n">
        <v>116.53</v>
      </c>
      <c r="H12" t="n">
        <v>1.89</v>
      </c>
      <c r="I12" t="n">
        <v>14</v>
      </c>
      <c r="J12" t="n">
        <v>102.25</v>
      </c>
      <c r="K12" t="n">
        <v>37.55</v>
      </c>
      <c r="L12" t="n">
        <v>11</v>
      </c>
      <c r="M12" t="n">
        <v>11</v>
      </c>
      <c r="N12" t="n">
        <v>13.7</v>
      </c>
      <c r="O12" t="n">
        <v>12844.88</v>
      </c>
      <c r="P12" t="n">
        <v>191.25</v>
      </c>
      <c r="Q12" t="n">
        <v>446.56</v>
      </c>
      <c r="R12" t="n">
        <v>63</v>
      </c>
      <c r="S12" t="n">
        <v>40.63</v>
      </c>
      <c r="T12" t="n">
        <v>6078.08</v>
      </c>
      <c r="U12" t="n">
        <v>0.64</v>
      </c>
      <c r="V12" t="n">
        <v>0.76</v>
      </c>
      <c r="W12" t="n">
        <v>2.63</v>
      </c>
      <c r="X12" t="n">
        <v>0.36</v>
      </c>
      <c r="Y12" t="n">
        <v>0.5</v>
      </c>
      <c r="Z12" t="n">
        <v>10</v>
      </c>
      <c r="AA12" t="n">
        <v>340.0791672203966</v>
      </c>
      <c r="AB12" t="n">
        <v>465.3113198249302</v>
      </c>
      <c r="AC12" t="n">
        <v>420.9026605293772</v>
      </c>
      <c r="AD12" t="n">
        <v>340079.1672203966</v>
      </c>
      <c r="AE12" t="n">
        <v>465311.3198249302</v>
      </c>
      <c r="AF12" t="n">
        <v>4.245814340273858e-06</v>
      </c>
      <c r="AG12" t="n">
        <v>8.506944444444445</v>
      </c>
      <c r="AH12" t="n">
        <v>420902.6605293772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3.4059</v>
      </c>
      <c r="E13" t="n">
        <v>29.36</v>
      </c>
      <c r="F13" t="n">
        <v>27.18</v>
      </c>
      <c r="G13" t="n">
        <v>125.42</v>
      </c>
      <c r="H13" t="n">
        <v>2.04</v>
      </c>
      <c r="I13" t="n">
        <v>13</v>
      </c>
      <c r="J13" t="n">
        <v>103.51</v>
      </c>
      <c r="K13" t="n">
        <v>37.55</v>
      </c>
      <c r="L13" t="n">
        <v>12</v>
      </c>
      <c r="M13" t="n">
        <v>5</v>
      </c>
      <c r="N13" t="n">
        <v>13.95</v>
      </c>
      <c r="O13" t="n">
        <v>12999.7</v>
      </c>
      <c r="P13" t="n">
        <v>190.87</v>
      </c>
      <c r="Q13" t="n">
        <v>446.56</v>
      </c>
      <c r="R13" t="n">
        <v>62.44</v>
      </c>
      <c r="S13" t="n">
        <v>40.63</v>
      </c>
      <c r="T13" t="n">
        <v>5804.24</v>
      </c>
      <c r="U13" t="n">
        <v>0.65</v>
      </c>
      <c r="V13" t="n">
        <v>0.76</v>
      </c>
      <c r="W13" t="n">
        <v>2.63</v>
      </c>
      <c r="X13" t="n">
        <v>0.35</v>
      </c>
      <c r="Y13" t="n">
        <v>0.5</v>
      </c>
      <c r="Z13" t="n">
        <v>10</v>
      </c>
      <c r="AA13" t="n">
        <v>339.3812775759946</v>
      </c>
      <c r="AB13" t="n">
        <v>464.3564364247414</v>
      </c>
      <c r="AC13" t="n">
        <v>420.0389098607151</v>
      </c>
      <c r="AD13" t="n">
        <v>339381.2775759946</v>
      </c>
      <c r="AE13" t="n">
        <v>464356.4364247414</v>
      </c>
      <c r="AF13" t="n">
        <v>4.250806626161478e-06</v>
      </c>
      <c r="AG13" t="n">
        <v>8.49537037037037</v>
      </c>
      <c r="AH13" t="n">
        <v>420038.9098607151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3.4069</v>
      </c>
      <c r="E14" t="n">
        <v>29.35</v>
      </c>
      <c r="F14" t="n">
        <v>27.17</v>
      </c>
      <c r="G14" t="n">
        <v>125.38</v>
      </c>
      <c r="H14" t="n">
        <v>2.18</v>
      </c>
      <c r="I14" t="n">
        <v>13</v>
      </c>
      <c r="J14" t="n">
        <v>104.76</v>
      </c>
      <c r="K14" t="n">
        <v>37.55</v>
      </c>
      <c r="L14" t="n">
        <v>13</v>
      </c>
      <c r="M14" t="n">
        <v>1</v>
      </c>
      <c r="N14" t="n">
        <v>14.21</v>
      </c>
      <c r="O14" t="n">
        <v>13154.91</v>
      </c>
      <c r="P14" t="n">
        <v>190.02</v>
      </c>
      <c r="Q14" t="n">
        <v>446.59</v>
      </c>
      <c r="R14" t="n">
        <v>61.97</v>
      </c>
      <c r="S14" t="n">
        <v>40.63</v>
      </c>
      <c r="T14" t="n">
        <v>5569.55</v>
      </c>
      <c r="U14" t="n">
        <v>0.66</v>
      </c>
      <c r="V14" t="n">
        <v>0.76</v>
      </c>
      <c r="W14" t="n">
        <v>2.64</v>
      </c>
      <c r="X14" t="n">
        <v>0.34</v>
      </c>
      <c r="Y14" t="n">
        <v>0.5</v>
      </c>
      <c r="Z14" t="n">
        <v>10</v>
      </c>
      <c r="AA14" t="n">
        <v>338.6961887846513</v>
      </c>
      <c r="AB14" t="n">
        <v>463.4190677164411</v>
      </c>
      <c r="AC14" t="n">
        <v>419.1910023063297</v>
      </c>
      <c r="AD14" t="n">
        <v>338696.1887846513</v>
      </c>
      <c r="AE14" t="n">
        <v>463419.0677164411</v>
      </c>
      <c r="AF14" t="n">
        <v>4.252054697633383e-06</v>
      </c>
      <c r="AG14" t="n">
        <v>8.492476851851853</v>
      </c>
      <c r="AH14" t="n">
        <v>419191.0023063297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3.4067</v>
      </c>
      <c r="E15" t="n">
        <v>29.35</v>
      </c>
      <c r="F15" t="n">
        <v>27.17</v>
      </c>
      <c r="G15" t="n">
        <v>125.39</v>
      </c>
      <c r="H15" t="n">
        <v>2.33</v>
      </c>
      <c r="I15" t="n">
        <v>13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191.96</v>
      </c>
      <c r="Q15" t="n">
        <v>446.59</v>
      </c>
      <c r="R15" t="n">
        <v>61.94</v>
      </c>
      <c r="S15" t="n">
        <v>40.63</v>
      </c>
      <c r="T15" t="n">
        <v>5553.71</v>
      </c>
      <c r="U15" t="n">
        <v>0.66</v>
      </c>
      <c r="V15" t="n">
        <v>0.76</v>
      </c>
      <c r="W15" t="n">
        <v>2.64</v>
      </c>
      <c r="X15" t="n">
        <v>0.34</v>
      </c>
      <c r="Y15" t="n">
        <v>0.5</v>
      </c>
      <c r="Z15" t="n">
        <v>10</v>
      </c>
      <c r="AA15" t="n">
        <v>340.0851606678147</v>
      </c>
      <c r="AB15" t="n">
        <v>465.3195203241</v>
      </c>
      <c r="AC15" t="n">
        <v>420.9100783844157</v>
      </c>
      <c r="AD15" t="n">
        <v>340085.1606678147</v>
      </c>
      <c r="AE15" t="n">
        <v>465319.5203241</v>
      </c>
      <c r="AF15" t="n">
        <v>4.251805083339003e-06</v>
      </c>
      <c r="AG15" t="n">
        <v>8.492476851851853</v>
      </c>
      <c r="AH15" t="n">
        <v>420910.0783844157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2.6125</v>
      </c>
      <c r="E42" t="n">
        <v>38.28</v>
      </c>
      <c r="F42" t="n">
        <v>32.6</v>
      </c>
      <c r="G42" t="n">
        <v>9.880000000000001</v>
      </c>
      <c r="H42" t="n">
        <v>0.2</v>
      </c>
      <c r="I42" t="n">
        <v>198</v>
      </c>
      <c r="J42" t="n">
        <v>89.87</v>
      </c>
      <c r="K42" t="n">
        <v>37.55</v>
      </c>
      <c r="L42" t="n">
        <v>1</v>
      </c>
      <c r="M42" t="n">
        <v>196</v>
      </c>
      <c r="N42" t="n">
        <v>11.32</v>
      </c>
      <c r="O42" t="n">
        <v>11317.98</v>
      </c>
      <c r="P42" t="n">
        <v>272.68</v>
      </c>
      <c r="Q42" t="n">
        <v>446.63</v>
      </c>
      <c r="R42" t="n">
        <v>239.72</v>
      </c>
      <c r="S42" t="n">
        <v>40.63</v>
      </c>
      <c r="T42" t="n">
        <v>93521.55</v>
      </c>
      <c r="U42" t="n">
        <v>0.17</v>
      </c>
      <c r="V42" t="n">
        <v>0.64</v>
      </c>
      <c r="W42" t="n">
        <v>2.92</v>
      </c>
      <c r="X42" t="n">
        <v>5.77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3.035</v>
      </c>
      <c r="E43" t="n">
        <v>32.95</v>
      </c>
      <c r="F43" t="n">
        <v>29.35</v>
      </c>
      <c r="G43" t="n">
        <v>20.01</v>
      </c>
      <c r="H43" t="n">
        <v>0.39</v>
      </c>
      <c r="I43" t="n">
        <v>88</v>
      </c>
      <c r="J43" t="n">
        <v>91.09999999999999</v>
      </c>
      <c r="K43" t="n">
        <v>37.55</v>
      </c>
      <c r="L43" t="n">
        <v>2</v>
      </c>
      <c r="M43" t="n">
        <v>86</v>
      </c>
      <c r="N43" t="n">
        <v>11.54</v>
      </c>
      <c r="O43" t="n">
        <v>11468.97</v>
      </c>
      <c r="P43" t="n">
        <v>242.1</v>
      </c>
      <c r="Q43" t="n">
        <v>446.58</v>
      </c>
      <c r="R43" t="n">
        <v>133.33</v>
      </c>
      <c r="S43" t="n">
        <v>40.63</v>
      </c>
      <c r="T43" t="n">
        <v>40873.31</v>
      </c>
      <c r="U43" t="n">
        <v>0.3</v>
      </c>
      <c r="V43" t="n">
        <v>0.71</v>
      </c>
      <c r="W43" t="n">
        <v>2.75</v>
      </c>
      <c r="X43" t="n">
        <v>2.52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3.1785</v>
      </c>
      <c r="E44" t="n">
        <v>31.46</v>
      </c>
      <c r="F44" t="n">
        <v>28.45</v>
      </c>
      <c r="G44" t="n">
        <v>29.94</v>
      </c>
      <c r="H44" t="n">
        <v>0.57</v>
      </c>
      <c r="I44" t="n">
        <v>57</v>
      </c>
      <c r="J44" t="n">
        <v>92.31999999999999</v>
      </c>
      <c r="K44" t="n">
        <v>37.55</v>
      </c>
      <c r="L44" t="n">
        <v>3</v>
      </c>
      <c r="M44" t="n">
        <v>55</v>
      </c>
      <c r="N44" t="n">
        <v>11.77</v>
      </c>
      <c r="O44" t="n">
        <v>11620.34</v>
      </c>
      <c r="P44" t="n">
        <v>231.15</v>
      </c>
      <c r="Q44" t="n">
        <v>446.56</v>
      </c>
      <c r="R44" t="n">
        <v>103.61</v>
      </c>
      <c r="S44" t="n">
        <v>40.63</v>
      </c>
      <c r="T44" t="n">
        <v>26168.79</v>
      </c>
      <c r="U44" t="n">
        <v>0.39</v>
      </c>
      <c r="V44" t="n">
        <v>0.73</v>
      </c>
      <c r="W44" t="n">
        <v>2.71</v>
      </c>
      <c r="X44" t="n">
        <v>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3.2544</v>
      </c>
      <c r="E45" t="n">
        <v>30.73</v>
      </c>
      <c r="F45" t="n">
        <v>27.99</v>
      </c>
      <c r="G45" t="n">
        <v>39.99</v>
      </c>
      <c r="H45" t="n">
        <v>0.75</v>
      </c>
      <c r="I45" t="n">
        <v>42</v>
      </c>
      <c r="J45" t="n">
        <v>93.55</v>
      </c>
      <c r="K45" t="n">
        <v>37.55</v>
      </c>
      <c r="L45" t="n">
        <v>4</v>
      </c>
      <c r="M45" t="n">
        <v>40</v>
      </c>
      <c r="N45" t="n">
        <v>12</v>
      </c>
      <c r="O45" t="n">
        <v>11772.07</v>
      </c>
      <c r="P45" t="n">
        <v>224.04</v>
      </c>
      <c r="Q45" t="n">
        <v>446.57</v>
      </c>
      <c r="R45" t="n">
        <v>89.33</v>
      </c>
      <c r="S45" t="n">
        <v>40.63</v>
      </c>
      <c r="T45" t="n">
        <v>19104.39</v>
      </c>
      <c r="U45" t="n">
        <v>0.45</v>
      </c>
      <c r="V45" t="n">
        <v>0.74</v>
      </c>
      <c r="W45" t="n">
        <v>2.67</v>
      </c>
      <c r="X45" t="n">
        <v>1.17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3.3002</v>
      </c>
      <c r="E46" t="n">
        <v>30.3</v>
      </c>
      <c r="F46" t="n">
        <v>27.74</v>
      </c>
      <c r="G46" t="n">
        <v>50.43</v>
      </c>
      <c r="H46" t="n">
        <v>0.93</v>
      </c>
      <c r="I46" t="n">
        <v>33</v>
      </c>
      <c r="J46" t="n">
        <v>94.79000000000001</v>
      </c>
      <c r="K46" t="n">
        <v>37.55</v>
      </c>
      <c r="L46" t="n">
        <v>5</v>
      </c>
      <c r="M46" t="n">
        <v>31</v>
      </c>
      <c r="N46" t="n">
        <v>12.23</v>
      </c>
      <c r="O46" t="n">
        <v>11924.18</v>
      </c>
      <c r="P46" t="n">
        <v>218.32</v>
      </c>
      <c r="Q46" t="n">
        <v>446.56</v>
      </c>
      <c r="R46" t="n">
        <v>81.05</v>
      </c>
      <c r="S46" t="n">
        <v>40.63</v>
      </c>
      <c r="T46" t="n">
        <v>15010.08</v>
      </c>
      <c r="U46" t="n">
        <v>0.5</v>
      </c>
      <c r="V46" t="n">
        <v>0.75</v>
      </c>
      <c r="W46" t="n">
        <v>2.66</v>
      </c>
      <c r="X46" t="n">
        <v>0.91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3.3301</v>
      </c>
      <c r="E47" t="n">
        <v>30.03</v>
      </c>
      <c r="F47" t="n">
        <v>27.58</v>
      </c>
      <c r="G47" t="n">
        <v>61.29</v>
      </c>
      <c r="H47" t="n">
        <v>1.1</v>
      </c>
      <c r="I47" t="n">
        <v>27</v>
      </c>
      <c r="J47" t="n">
        <v>96.02</v>
      </c>
      <c r="K47" t="n">
        <v>37.55</v>
      </c>
      <c r="L47" t="n">
        <v>6</v>
      </c>
      <c r="M47" t="n">
        <v>25</v>
      </c>
      <c r="N47" t="n">
        <v>12.47</v>
      </c>
      <c r="O47" t="n">
        <v>12076.67</v>
      </c>
      <c r="P47" t="n">
        <v>214.34</v>
      </c>
      <c r="Q47" t="n">
        <v>446.56</v>
      </c>
      <c r="R47" t="n">
        <v>75.7</v>
      </c>
      <c r="S47" t="n">
        <v>40.63</v>
      </c>
      <c r="T47" t="n">
        <v>12364.15</v>
      </c>
      <c r="U47" t="n">
        <v>0.54</v>
      </c>
      <c r="V47" t="n">
        <v>0.75</v>
      </c>
      <c r="W47" t="n">
        <v>2.65</v>
      </c>
      <c r="X47" t="n">
        <v>0.75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3.3519</v>
      </c>
      <c r="E48" t="n">
        <v>29.83</v>
      </c>
      <c r="F48" t="n">
        <v>27.46</v>
      </c>
      <c r="G48" t="n">
        <v>71.63</v>
      </c>
      <c r="H48" t="n">
        <v>1.27</v>
      </c>
      <c r="I48" t="n">
        <v>23</v>
      </c>
      <c r="J48" t="n">
        <v>97.26000000000001</v>
      </c>
      <c r="K48" t="n">
        <v>37.55</v>
      </c>
      <c r="L48" t="n">
        <v>7</v>
      </c>
      <c r="M48" t="n">
        <v>21</v>
      </c>
      <c r="N48" t="n">
        <v>12.71</v>
      </c>
      <c r="O48" t="n">
        <v>12229.54</v>
      </c>
      <c r="P48" t="n">
        <v>208.93</v>
      </c>
      <c r="Q48" t="n">
        <v>446.56</v>
      </c>
      <c r="R48" t="n">
        <v>71.76000000000001</v>
      </c>
      <c r="S48" t="n">
        <v>40.63</v>
      </c>
      <c r="T48" t="n">
        <v>10416.62</v>
      </c>
      <c r="U48" t="n">
        <v>0.57</v>
      </c>
      <c r="V48" t="n">
        <v>0.76</v>
      </c>
      <c r="W48" t="n">
        <v>2.65</v>
      </c>
      <c r="X48" t="n">
        <v>0.63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3.3696</v>
      </c>
      <c r="E49" t="n">
        <v>29.68</v>
      </c>
      <c r="F49" t="n">
        <v>27.36</v>
      </c>
      <c r="G49" t="n">
        <v>82.08</v>
      </c>
      <c r="H49" t="n">
        <v>1.43</v>
      </c>
      <c r="I49" t="n">
        <v>20</v>
      </c>
      <c r="J49" t="n">
        <v>98.5</v>
      </c>
      <c r="K49" t="n">
        <v>37.55</v>
      </c>
      <c r="L49" t="n">
        <v>8</v>
      </c>
      <c r="M49" t="n">
        <v>18</v>
      </c>
      <c r="N49" t="n">
        <v>12.95</v>
      </c>
      <c r="O49" t="n">
        <v>12382.79</v>
      </c>
      <c r="P49" t="n">
        <v>205.05</v>
      </c>
      <c r="Q49" t="n">
        <v>446.56</v>
      </c>
      <c r="R49" t="n">
        <v>68.51000000000001</v>
      </c>
      <c r="S49" t="n">
        <v>40.63</v>
      </c>
      <c r="T49" t="n">
        <v>8806.43</v>
      </c>
      <c r="U49" t="n">
        <v>0.59</v>
      </c>
      <c r="V49" t="n">
        <v>0.76</v>
      </c>
      <c r="W49" t="n">
        <v>2.64</v>
      </c>
      <c r="X49" t="n">
        <v>0.53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3.3856</v>
      </c>
      <c r="E50" t="n">
        <v>29.54</v>
      </c>
      <c r="F50" t="n">
        <v>27.28</v>
      </c>
      <c r="G50" t="n">
        <v>96.27</v>
      </c>
      <c r="H50" t="n">
        <v>1.59</v>
      </c>
      <c r="I50" t="n">
        <v>17</v>
      </c>
      <c r="J50" t="n">
        <v>99.75</v>
      </c>
      <c r="K50" t="n">
        <v>37.55</v>
      </c>
      <c r="L50" t="n">
        <v>9</v>
      </c>
      <c r="M50" t="n">
        <v>15</v>
      </c>
      <c r="N50" t="n">
        <v>13.2</v>
      </c>
      <c r="O50" t="n">
        <v>12536.43</v>
      </c>
      <c r="P50" t="n">
        <v>199.7</v>
      </c>
      <c r="Q50" t="n">
        <v>446.56</v>
      </c>
      <c r="R50" t="n">
        <v>65.83</v>
      </c>
      <c r="S50" t="n">
        <v>40.63</v>
      </c>
      <c r="T50" t="n">
        <v>7479.11</v>
      </c>
      <c r="U50" t="n">
        <v>0.62</v>
      </c>
      <c r="V50" t="n">
        <v>0.76</v>
      </c>
      <c r="W50" t="n">
        <v>2.63</v>
      </c>
      <c r="X50" t="n">
        <v>0.45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3.3978</v>
      </c>
      <c r="E51" t="n">
        <v>29.43</v>
      </c>
      <c r="F51" t="n">
        <v>27.21</v>
      </c>
      <c r="G51" t="n">
        <v>108.83</v>
      </c>
      <c r="H51" t="n">
        <v>1.74</v>
      </c>
      <c r="I51" t="n">
        <v>15</v>
      </c>
      <c r="J51" t="n">
        <v>101</v>
      </c>
      <c r="K51" t="n">
        <v>37.55</v>
      </c>
      <c r="L51" t="n">
        <v>10</v>
      </c>
      <c r="M51" t="n">
        <v>13</v>
      </c>
      <c r="N51" t="n">
        <v>13.45</v>
      </c>
      <c r="O51" t="n">
        <v>12690.46</v>
      </c>
      <c r="P51" t="n">
        <v>195.1</v>
      </c>
      <c r="Q51" t="n">
        <v>446.56</v>
      </c>
      <c r="R51" t="n">
        <v>63.48</v>
      </c>
      <c r="S51" t="n">
        <v>40.63</v>
      </c>
      <c r="T51" t="n">
        <v>6314.7</v>
      </c>
      <c r="U51" t="n">
        <v>0.64</v>
      </c>
      <c r="V51" t="n">
        <v>0.76</v>
      </c>
      <c r="W51" t="n">
        <v>2.63</v>
      </c>
      <c r="X51" t="n">
        <v>0.38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3.4019</v>
      </c>
      <c r="E52" t="n">
        <v>29.4</v>
      </c>
      <c r="F52" t="n">
        <v>27.19</v>
      </c>
      <c r="G52" t="n">
        <v>116.53</v>
      </c>
      <c r="H52" t="n">
        <v>1.89</v>
      </c>
      <c r="I52" t="n">
        <v>14</v>
      </c>
      <c r="J52" t="n">
        <v>102.25</v>
      </c>
      <c r="K52" t="n">
        <v>37.55</v>
      </c>
      <c r="L52" t="n">
        <v>11</v>
      </c>
      <c r="M52" t="n">
        <v>11</v>
      </c>
      <c r="N52" t="n">
        <v>13.7</v>
      </c>
      <c r="O52" t="n">
        <v>12844.88</v>
      </c>
      <c r="P52" t="n">
        <v>191.25</v>
      </c>
      <c r="Q52" t="n">
        <v>446.56</v>
      </c>
      <c r="R52" t="n">
        <v>63</v>
      </c>
      <c r="S52" t="n">
        <v>40.63</v>
      </c>
      <c r="T52" t="n">
        <v>6078.08</v>
      </c>
      <c r="U52" t="n">
        <v>0.64</v>
      </c>
      <c r="V52" t="n">
        <v>0.76</v>
      </c>
      <c r="W52" t="n">
        <v>2.63</v>
      </c>
      <c r="X52" t="n">
        <v>0.36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3.4059</v>
      </c>
      <c r="E53" t="n">
        <v>29.36</v>
      </c>
      <c r="F53" t="n">
        <v>27.18</v>
      </c>
      <c r="G53" t="n">
        <v>125.42</v>
      </c>
      <c r="H53" t="n">
        <v>2.04</v>
      </c>
      <c r="I53" t="n">
        <v>13</v>
      </c>
      <c r="J53" t="n">
        <v>103.51</v>
      </c>
      <c r="K53" t="n">
        <v>37.55</v>
      </c>
      <c r="L53" t="n">
        <v>12</v>
      </c>
      <c r="M53" t="n">
        <v>5</v>
      </c>
      <c r="N53" t="n">
        <v>13.95</v>
      </c>
      <c r="O53" t="n">
        <v>12999.7</v>
      </c>
      <c r="P53" t="n">
        <v>190.87</v>
      </c>
      <c r="Q53" t="n">
        <v>446.56</v>
      </c>
      <c r="R53" t="n">
        <v>62.44</v>
      </c>
      <c r="S53" t="n">
        <v>40.63</v>
      </c>
      <c r="T53" t="n">
        <v>5804.24</v>
      </c>
      <c r="U53" t="n">
        <v>0.65</v>
      </c>
      <c r="V53" t="n">
        <v>0.76</v>
      </c>
      <c r="W53" t="n">
        <v>2.63</v>
      </c>
      <c r="X53" t="n">
        <v>0.35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3.4069</v>
      </c>
      <c r="E54" t="n">
        <v>29.35</v>
      </c>
      <c r="F54" t="n">
        <v>27.17</v>
      </c>
      <c r="G54" t="n">
        <v>125.38</v>
      </c>
      <c r="H54" t="n">
        <v>2.18</v>
      </c>
      <c r="I54" t="n">
        <v>13</v>
      </c>
      <c r="J54" t="n">
        <v>104.76</v>
      </c>
      <c r="K54" t="n">
        <v>37.55</v>
      </c>
      <c r="L54" t="n">
        <v>13</v>
      </c>
      <c r="M54" t="n">
        <v>1</v>
      </c>
      <c r="N54" t="n">
        <v>14.21</v>
      </c>
      <c r="O54" t="n">
        <v>13154.91</v>
      </c>
      <c r="P54" t="n">
        <v>190.02</v>
      </c>
      <c r="Q54" t="n">
        <v>446.59</v>
      </c>
      <c r="R54" t="n">
        <v>61.97</v>
      </c>
      <c r="S54" t="n">
        <v>40.63</v>
      </c>
      <c r="T54" t="n">
        <v>5569.55</v>
      </c>
      <c r="U54" t="n">
        <v>0.66</v>
      </c>
      <c r="V54" t="n">
        <v>0.76</v>
      </c>
      <c r="W54" t="n">
        <v>2.64</v>
      </c>
      <c r="X54" t="n">
        <v>0.34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3.4067</v>
      </c>
      <c r="E55" t="n">
        <v>29.35</v>
      </c>
      <c r="F55" t="n">
        <v>27.17</v>
      </c>
      <c r="G55" t="n">
        <v>125.39</v>
      </c>
      <c r="H55" t="n">
        <v>2.33</v>
      </c>
      <c r="I55" t="n">
        <v>13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191.96</v>
      </c>
      <c r="Q55" t="n">
        <v>446.59</v>
      </c>
      <c r="R55" t="n">
        <v>61.94</v>
      </c>
      <c r="S55" t="n">
        <v>40.63</v>
      </c>
      <c r="T55" t="n">
        <v>5553.71</v>
      </c>
      <c r="U55" t="n">
        <v>0.66</v>
      </c>
      <c r="V55" t="n">
        <v>0.76</v>
      </c>
      <c r="W55" t="n">
        <v>2.64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2.7842</v>
      </c>
      <c r="E56" t="n">
        <v>35.92</v>
      </c>
      <c r="F56" t="n">
        <v>31.54</v>
      </c>
      <c r="G56" t="n">
        <v>11.61</v>
      </c>
      <c r="H56" t="n">
        <v>0.24</v>
      </c>
      <c r="I56" t="n">
        <v>163</v>
      </c>
      <c r="J56" t="n">
        <v>71.52</v>
      </c>
      <c r="K56" t="n">
        <v>32.27</v>
      </c>
      <c r="L56" t="n">
        <v>1</v>
      </c>
      <c r="M56" t="n">
        <v>161</v>
      </c>
      <c r="N56" t="n">
        <v>8.25</v>
      </c>
      <c r="O56" t="n">
        <v>9054.6</v>
      </c>
      <c r="P56" t="n">
        <v>224.34</v>
      </c>
      <c r="Q56" t="n">
        <v>446.61</v>
      </c>
      <c r="R56" t="n">
        <v>205.02</v>
      </c>
      <c r="S56" t="n">
        <v>40.63</v>
      </c>
      <c r="T56" t="n">
        <v>76345.41</v>
      </c>
      <c r="U56" t="n">
        <v>0.2</v>
      </c>
      <c r="V56" t="n">
        <v>0.66</v>
      </c>
      <c r="W56" t="n">
        <v>2.87</v>
      </c>
      <c r="X56" t="n">
        <v>4.71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3.1335</v>
      </c>
      <c r="E57" t="n">
        <v>31.91</v>
      </c>
      <c r="F57" t="n">
        <v>28.92</v>
      </c>
      <c r="G57" t="n">
        <v>23.45</v>
      </c>
      <c r="H57" t="n">
        <v>0.48</v>
      </c>
      <c r="I57" t="n">
        <v>74</v>
      </c>
      <c r="J57" t="n">
        <v>72.7</v>
      </c>
      <c r="K57" t="n">
        <v>32.27</v>
      </c>
      <c r="L57" t="n">
        <v>2</v>
      </c>
      <c r="M57" t="n">
        <v>72</v>
      </c>
      <c r="N57" t="n">
        <v>8.43</v>
      </c>
      <c r="O57" t="n">
        <v>9200.25</v>
      </c>
      <c r="P57" t="n">
        <v>201.34</v>
      </c>
      <c r="Q57" t="n">
        <v>446.59</v>
      </c>
      <c r="R57" t="n">
        <v>119.4</v>
      </c>
      <c r="S57" t="n">
        <v>40.63</v>
      </c>
      <c r="T57" t="n">
        <v>33980.45</v>
      </c>
      <c r="U57" t="n">
        <v>0.34</v>
      </c>
      <c r="V57" t="n">
        <v>0.72</v>
      </c>
      <c r="W57" t="n">
        <v>2.72</v>
      </c>
      <c r="X57" t="n">
        <v>2.09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3.2546</v>
      </c>
      <c r="E58" t="n">
        <v>30.73</v>
      </c>
      <c r="F58" t="n">
        <v>28.15</v>
      </c>
      <c r="G58" t="n">
        <v>35.94</v>
      </c>
      <c r="H58" t="n">
        <v>0.71</v>
      </c>
      <c r="I58" t="n">
        <v>47</v>
      </c>
      <c r="J58" t="n">
        <v>73.88</v>
      </c>
      <c r="K58" t="n">
        <v>32.27</v>
      </c>
      <c r="L58" t="n">
        <v>3</v>
      </c>
      <c r="M58" t="n">
        <v>45</v>
      </c>
      <c r="N58" t="n">
        <v>8.609999999999999</v>
      </c>
      <c r="O58" t="n">
        <v>9346.23</v>
      </c>
      <c r="P58" t="n">
        <v>191.68</v>
      </c>
      <c r="Q58" t="n">
        <v>446.56</v>
      </c>
      <c r="R58" t="n">
        <v>94.27</v>
      </c>
      <c r="S58" t="n">
        <v>40.63</v>
      </c>
      <c r="T58" t="n">
        <v>21551.83</v>
      </c>
      <c r="U58" t="n">
        <v>0.43</v>
      </c>
      <c r="V58" t="n">
        <v>0.74</v>
      </c>
      <c r="W58" t="n">
        <v>2.69</v>
      </c>
      <c r="X58" t="n">
        <v>1.32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3.3183</v>
      </c>
      <c r="E59" t="n">
        <v>30.14</v>
      </c>
      <c r="F59" t="n">
        <v>27.76</v>
      </c>
      <c r="G59" t="n">
        <v>48.99</v>
      </c>
      <c r="H59" t="n">
        <v>0.93</v>
      </c>
      <c r="I59" t="n">
        <v>34</v>
      </c>
      <c r="J59" t="n">
        <v>75.06999999999999</v>
      </c>
      <c r="K59" t="n">
        <v>32.27</v>
      </c>
      <c r="L59" t="n">
        <v>4</v>
      </c>
      <c r="M59" t="n">
        <v>32</v>
      </c>
      <c r="N59" t="n">
        <v>8.800000000000001</v>
      </c>
      <c r="O59" t="n">
        <v>9492.549999999999</v>
      </c>
      <c r="P59" t="n">
        <v>184.17</v>
      </c>
      <c r="Q59" t="n">
        <v>446.56</v>
      </c>
      <c r="R59" t="n">
        <v>81.81999999999999</v>
      </c>
      <c r="S59" t="n">
        <v>40.63</v>
      </c>
      <c r="T59" t="n">
        <v>15390.73</v>
      </c>
      <c r="U59" t="n">
        <v>0.5</v>
      </c>
      <c r="V59" t="n">
        <v>0.75</v>
      </c>
      <c r="W59" t="n">
        <v>2.66</v>
      </c>
      <c r="X59" t="n">
        <v>0.9399999999999999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3.3501</v>
      </c>
      <c r="E60" t="n">
        <v>29.85</v>
      </c>
      <c r="F60" t="n">
        <v>27.59</v>
      </c>
      <c r="G60" t="n">
        <v>61.3</v>
      </c>
      <c r="H60" t="n">
        <v>1.15</v>
      </c>
      <c r="I60" t="n">
        <v>27</v>
      </c>
      <c r="J60" t="n">
        <v>76.26000000000001</v>
      </c>
      <c r="K60" t="n">
        <v>32.27</v>
      </c>
      <c r="L60" t="n">
        <v>5</v>
      </c>
      <c r="M60" t="n">
        <v>25</v>
      </c>
      <c r="N60" t="n">
        <v>8.99</v>
      </c>
      <c r="O60" t="n">
        <v>9639.200000000001</v>
      </c>
      <c r="P60" t="n">
        <v>178.49</v>
      </c>
      <c r="Q60" t="n">
        <v>446.56</v>
      </c>
      <c r="R60" t="n">
        <v>75.61</v>
      </c>
      <c r="S60" t="n">
        <v>40.63</v>
      </c>
      <c r="T60" t="n">
        <v>12321.31</v>
      </c>
      <c r="U60" t="n">
        <v>0.54</v>
      </c>
      <c r="V60" t="n">
        <v>0.75</v>
      </c>
      <c r="W60" t="n">
        <v>2.66</v>
      </c>
      <c r="X60" t="n">
        <v>0.76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3.3754</v>
      </c>
      <c r="E61" t="n">
        <v>29.63</v>
      </c>
      <c r="F61" t="n">
        <v>27.44</v>
      </c>
      <c r="G61" t="n">
        <v>74.84</v>
      </c>
      <c r="H61" t="n">
        <v>1.36</v>
      </c>
      <c r="I61" t="n">
        <v>22</v>
      </c>
      <c r="J61" t="n">
        <v>77.45</v>
      </c>
      <c r="K61" t="n">
        <v>32.27</v>
      </c>
      <c r="L61" t="n">
        <v>6</v>
      </c>
      <c r="M61" t="n">
        <v>20</v>
      </c>
      <c r="N61" t="n">
        <v>9.18</v>
      </c>
      <c r="O61" t="n">
        <v>9786.190000000001</v>
      </c>
      <c r="P61" t="n">
        <v>172.02</v>
      </c>
      <c r="Q61" t="n">
        <v>446.56</v>
      </c>
      <c r="R61" t="n">
        <v>71.20999999999999</v>
      </c>
      <c r="S61" t="n">
        <v>40.63</v>
      </c>
      <c r="T61" t="n">
        <v>10145.45</v>
      </c>
      <c r="U61" t="n">
        <v>0.57</v>
      </c>
      <c r="V61" t="n">
        <v>0.76</v>
      </c>
      <c r="W61" t="n">
        <v>2.64</v>
      </c>
      <c r="X61" t="n">
        <v>0.61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3.3905</v>
      </c>
      <c r="E62" t="n">
        <v>29.49</v>
      </c>
      <c r="F62" t="n">
        <v>27.35</v>
      </c>
      <c r="G62" t="n">
        <v>86.38</v>
      </c>
      <c r="H62" t="n">
        <v>1.56</v>
      </c>
      <c r="I62" t="n">
        <v>19</v>
      </c>
      <c r="J62" t="n">
        <v>78.65000000000001</v>
      </c>
      <c r="K62" t="n">
        <v>32.27</v>
      </c>
      <c r="L62" t="n">
        <v>7</v>
      </c>
      <c r="M62" t="n">
        <v>15</v>
      </c>
      <c r="N62" t="n">
        <v>9.380000000000001</v>
      </c>
      <c r="O62" t="n">
        <v>9933.52</v>
      </c>
      <c r="P62" t="n">
        <v>166.8</v>
      </c>
      <c r="Q62" t="n">
        <v>446.56</v>
      </c>
      <c r="R62" t="n">
        <v>68.59999999999999</v>
      </c>
      <c r="S62" t="n">
        <v>40.63</v>
      </c>
      <c r="T62" t="n">
        <v>8856</v>
      </c>
      <c r="U62" t="n">
        <v>0.59</v>
      </c>
      <c r="V62" t="n">
        <v>0.76</v>
      </c>
      <c r="W62" t="n">
        <v>2.63</v>
      </c>
      <c r="X62" t="n">
        <v>0.53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3.4023</v>
      </c>
      <c r="E63" t="n">
        <v>29.39</v>
      </c>
      <c r="F63" t="n">
        <v>27.28</v>
      </c>
      <c r="G63" t="n">
        <v>96.3</v>
      </c>
      <c r="H63" t="n">
        <v>1.75</v>
      </c>
      <c r="I63" t="n">
        <v>17</v>
      </c>
      <c r="J63" t="n">
        <v>79.84</v>
      </c>
      <c r="K63" t="n">
        <v>32.27</v>
      </c>
      <c r="L63" t="n">
        <v>8</v>
      </c>
      <c r="M63" t="n">
        <v>5</v>
      </c>
      <c r="N63" t="n">
        <v>9.57</v>
      </c>
      <c r="O63" t="n">
        <v>10081.19</v>
      </c>
      <c r="P63" t="n">
        <v>162.79</v>
      </c>
      <c r="Q63" t="n">
        <v>446.57</v>
      </c>
      <c r="R63" t="n">
        <v>65.64</v>
      </c>
      <c r="S63" t="n">
        <v>40.63</v>
      </c>
      <c r="T63" t="n">
        <v>7387.6</v>
      </c>
      <c r="U63" t="n">
        <v>0.62</v>
      </c>
      <c r="V63" t="n">
        <v>0.76</v>
      </c>
      <c r="W63" t="n">
        <v>2.65</v>
      </c>
      <c r="X63" t="n">
        <v>0.46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3.4062</v>
      </c>
      <c r="E64" t="n">
        <v>29.36</v>
      </c>
      <c r="F64" t="n">
        <v>27.27</v>
      </c>
      <c r="G64" t="n">
        <v>102.24</v>
      </c>
      <c r="H64" t="n">
        <v>1.94</v>
      </c>
      <c r="I64" t="n">
        <v>16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163.77</v>
      </c>
      <c r="Q64" t="n">
        <v>446.56</v>
      </c>
      <c r="R64" t="n">
        <v>64.89</v>
      </c>
      <c r="S64" t="n">
        <v>40.63</v>
      </c>
      <c r="T64" t="n">
        <v>7017.57</v>
      </c>
      <c r="U64" t="n">
        <v>0.63</v>
      </c>
      <c r="V64" t="n">
        <v>0.76</v>
      </c>
      <c r="W64" t="n">
        <v>2.65</v>
      </c>
      <c r="X64" t="n">
        <v>0.44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3.0859</v>
      </c>
      <c r="E65" t="n">
        <v>32.41</v>
      </c>
      <c r="F65" t="n">
        <v>29.63</v>
      </c>
      <c r="G65" t="n">
        <v>18.33</v>
      </c>
      <c r="H65" t="n">
        <v>0.43</v>
      </c>
      <c r="I65" t="n">
        <v>97</v>
      </c>
      <c r="J65" t="n">
        <v>39.78</v>
      </c>
      <c r="K65" t="n">
        <v>19.54</v>
      </c>
      <c r="L65" t="n">
        <v>1</v>
      </c>
      <c r="M65" t="n">
        <v>95</v>
      </c>
      <c r="N65" t="n">
        <v>4.24</v>
      </c>
      <c r="O65" t="n">
        <v>5140</v>
      </c>
      <c r="P65" t="n">
        <v>133.63</v>
      </c>
      <c r="Q65" t="n">
        <v>446.58</v>
      </c>
      <c r="R65" t="n">
        <v>142.62</v>
      </c>
      <c r="S65" t="n">
        <v>40.63</v>
      </c>
      <c r="T65" t="n">
        <v>45476.73</v>
      </c>
      <c r="U65" t="n">
        <v>0.28</v>
      </c>
      <c r="V65" t="n">
        <v>0.7</v>
      </c>
      <c r="W65" t="n">
        <v>2.77</v>
      </c>
      <c r="X65" t="n">
        <v>2.8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3.311</v>
      </c>
      <c r="E66" t="n">
        <v>30.2</v>
      </c>
      <c r="F66" t="n">
        <v>28.03</v>
      </c>
      <c r="G66" t="n">
        <v>39.11</v>
      </c>
      <c r="H66" t="n">
        <v>0.84</v>
      </c>
      <c r="I66" t="n">
        <v>43</v>
      </c>
      <c r="J66" t="n">
        <v>40.89</v>
      </c>
      <c r="K66" t="n">
        <v>19.54</v>
      </c>
      <c r="L66" t="n">
        <v>2</v>
      </c>
      <c r="M66" t="n">
        <v>41</v>
      </c>
      <c r="N66" t="n">
        <v>4.35</v>
      </c>
      <c r="O66" t="n">
        <v>5277.26</v>
      </c>
      <c r="P66" t="n">
        <v>117.24</v>
      </c>
      <c r="Q66" t="n">
        <v>446.58</v>
      </c>
      <c r="R66" t="n">
        <v>90.06</v>
      </c>
      <c r="S66" t="n">
        <v>40.63</v>
      </c>
      <c r="T66" t="n">
        <v>19466.22</v>
      </c>
      <c r="U66" t="n">
        <v>0.45</v>
      </c>
      <c r="V66" t="n">
        <v>0.74</v>
      </c>
      <c r="W66" t="n">
        <v>2.68</v>
      </c>
      <c r="X66" t="n">
        <v>1.2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3.3595</v>
      </c>
      <c r="E67" t="n">
        <v>29.77</v>
      </c>
      <c r="F67" t="n">
        <v>27.72</v>
      </c>
      <c r="G67" t="n">
        <v>53.66</v>
      </c>
      <c r="H67" t="n">
        <v>1.22</v>
      </c>
      <c r="I67" t="n">
        <v>31</v>
      </c>
      <c r="J67" t="n">
        <v>42.01</v>
      </c>
      <c r="K67" t="n">
        <v>19.54</v>
      </c>
      <c r="L67" t="n">
        <v>3</v>
      </c>
      <c r="M67" t="n">
        <v>1</v>
      </c>
      <c r="N67" t="n">
        <v>4.46</v>
      </c>
      <c r="O67" t="n">
        <v>5414.79</v>
      </c>
      <c r="P67" t="n">
        <v>110.3</v>
      </c>
      <c r="Q67" t="n">
        <v>446.6</v>
      </c>
      <c r="R67" t="n">
        <v>79.31999999999999</v>
      </c>
      <c r="S67" t="n">
        <v>40.63</v>
      </c>
      <c r="T67" t="n">
        <v>14156.97</v>
      </c>
      <c r="U67" t="n">
        <v>0.51</v>
      </c>
      <c r="V67" t="n">
        <v>0.75</v>
      </c>
      <c r="W67" t="n">
        <v>2.69</v>
      </c>
      <c r="X67" t="n">
        <v>0.9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3.3588</v>
      </c>
      <c r="E68" t="n">
        <v>29.77</v>
      </c>
      <c r="F68" t="n">
        <v>27.73</v>
      </c>
      <c r="G68" t="n">
        <v>53.67</v>
      </c>
      <c r="H68" t="n">
        <v>1.59</v>
      </c>
      <c r="I68" t="n">
        <v>31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113.01</v>
      </c>
      <c r="Q68" t="n">
        <v>446.6</v>
      </c>
      <c r="R68" t="n">
        <v>79.36</v>
      </c>
      <c r="S68" t="n">
        <v>40.63</v>
      </c>
      <c r="T68" t="n">
        <v>14176.9</v>
      </c>
      <c r="U68" t="n">
        <v>0.51</v>
      </c>
      <c r="V68" t="n">
        <v>0.75</v>
      </c>
      <c r="W68" t="n">
        <v>2.7</v>
      </c>
      <c r="X68" t="n">
        <v>0.9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2.1644</v>
      </c>
      <c r="E69" t="n">
        <v>46.2</v>
      </c>
      <c r="F69" t="n">
        <v>35.51</v>
      </c>
      <c r="G69" t="n">
        <v>7.27</v>
      </c>
      <c r="H69" t="n">
        <v>0.12</v>
      </c>
      <c r="I69" t="n">
        <v>293</v>
      </c>
      <c r="J69" t="n">
        <v>141.81</v>
      </c>
      <c r="K69" t="n">
        <v>47.83</v>
      </c>
      <c r="L69" t="n">
        <v>1</v>
      </c>
      <c r="M69" t="n">
        <v>291</v>
      </c>
      <c r="N69" t="n">
        <v>22.98</v>
      </c>
      <c r="O69" t="n">
        <v>17723.39</v>
      </c>
      <c r="P69" t="n">
        <v>404.05</v>
      </c>
      <c r="Q69" t="n">
        <v>446.63</v>
      </c>
      <c r="R69" t="n">
        <v>333.93</v>
      </c>
      <c r="S69" t="n">
        <v>40.63</v>
      </c>
      <c r="T69" t="n">
        <v>140151.83</v>
      </c>
      <c r="U69" t="n">
        <v>0.12</v>
      </c>
      <c r="V69" t="n">
        <v>0.59</v>
      </c>
      <c r="W69" t="n">
        <v>3.11</v>
      </c>
      <c r="X69" t="n">
        <v>8.68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2.7566</v>
      </c>
      <c r="E70" t="n">
        <v>36.28</v>
      </c>
      <c r="F70" t="n">
        <v>30.44</v>
      </c>
      <c r="G70" t="n">
        <v>14.61</v>
      </c>
      <c r="H70" t="n">
        <v>0.25</v>
      </c>
      <c r="I70" t="n">
        <v>125</v>
      </c>
      <c r="J70" t="n">
        <v>143.17</v>
      </c>
      <c r="K70" t="n">
        <v>47.83</v>
      </c>
      <c r="L70" t="n">
        <v>2</v>
      </c>
      <c r="M70" t="n">
        <v>123</v>
      </c>
      <c r="N70" t="n">
        <v>23.34</v>
      </c>
      <c r="O70" t="n">
        <v>17891.86</v>
      </c>
      <c r="P70" t="n">
        <v>344.36</v>
      </c>
      <c r="Q70" t="n">
        <v>446.56</v>
      </c>
      <c r="R70" t="n">
        <v>168.94</v>
      </c>
      <c r="S70" t="n">
        <v>40.63</v>
      </c>
      <c r="T70" t="n">
        <v>58495.33</v>
      </c>
      <c r="U70" t="n">
        <v>0.24</v>
      </c>
      <c r="V70" t="n">
        <v>0.68</v>
      </c>
      <c r="W70" t="n">
        <v>2.81</v>
      </c>
      <c r="X70" t="n">
        <v>3.61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2.9731</v>
      </c>
      <c r="E71" t="n">
        <v>33.63</v>
      </c>
      <c r="F71" t="n">
        <v>29.09</v>
      </c>
      <c r="G71" t="n">
        <v>21.82</v>
      </c>
      <c r="H71" t="n">
        <v>0.37</v>
      </c>
      <c r="I71" t="n">
        <v>80</v>
      </c>
      <c r="J71" t="n">
        <v>144.54</v>
      </c>
      <c r="K71" t="n">
        <v>47.83</v>
      </c>
      <c r="L71" t="n">
        <v>3</v>
      </c>
      <c r="M71" t="n">
        <v>78</v>
      </c>
      <c r="N71" t="n">
        <v>23.71</v>
      </c>
      <c r="O71" t="n">
        <v>18060.85</v>
      </c>
      <c r="P71" t="n">
        <v>327.3</v>
      </c>
      <c r="Q71" t="n">
        <v>446.57</v>
      </c>
      <c r="R71" t="n">
        <v>125.27</v>
      </c>
      <c r="S71" t="n">
        <v>40.63</v>
      </c>
      <c r="T71" t="n">
        <v>36885.75</v>
      </c>
      <c r="U71" t="n">
        <v>0.32</v>
      </c>
      <c r="V71" t="n">
        <v>0.71</v>
      </c>
      <c r="W71" t="n">
        <v>2.73</v>
      </c>
      <c r="X71" t="n">
        <v>2.27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3.0891</v>
      </c>
      <c r="E72" t="n">
        <v>32.37</v>
      </c>
      <c r="F72" t="n">
        <v>28.47</v>
      </c>
      <c r="G72" t="n">
        <v>29.45</v>
      </c>
      <c r="H72" t="n">
        <v>0.49</v>
      </c>
      <c r="I72" t="n">
        <v>58</v>
      </c>
      <c r="J72" t="n">
        <v>145.92</v>
      </c>
      <c r="K72" t="n">
        <v>47.83</v>
      </c>
      <c r="L72" t="n">
        <v>4</v>
      </c>
      <c r="M72" t="n">
        <v>56</v>
      </c>
      <c r="N72" t="n">
        <v>24.09</v>
      </c>
      <c r="O72" t="n">
        <v>18230.35</v>
      </c>
      <c r="P72" t="n">
        <v>318.2</v>
      </c>
      <c r="Q72" t="n">
        <v>446.6</v>
      </c>
      <c r="R72" t="n">
        <v>104.35</v>
      </c>
      <c r="S72" t="n">
        <v>40.63</v>
      </c>
      <c r="T72" t="n">
        <v>26535.25</v>
      </c>
      <c r="U72" t="n">
        <v>0.39</v>
      </c>
      <c r="V72" t="n">
        <v>0.73</v>
      </c>
      <c r="W72" t="n">
        <v>2.71</v>
      </c>
      <c r="X72" t="n">
        <v>1.64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3.1561</v>
      </c>
      <c r="E73" t="n">
        <v>31.68</v>
      </c>
      <c r="F73" t="n">
        <v>28.13</v>
      </c>
      <c r="G73" t="n">
        <v>36.69</v>
      </c>
      <c r="H73" t="n">
        <v>0.6</v>
      </c>
      <c r="I73" t="n">
        <v>46</v>
      </c>
      <c r="J73" t="n">
        <v>147.3</v>
      </c>
      <c r="K73" t="n">
        <v>47.83</v>
      </c>
      <c r="L73" t="n">
        <v>5</v>
      </c>
      <c r="M73" t="n">
        <v>44</v>
      </c>
      <c r="N73" t="n">
        <v>24.47</v>
      </c>
      <c r="O73" t="n">
        <v>18400.38</v>
      </c>
      <c r="P73" t="n">
        <v>312.75</v>
      </c>
      <c r="Q73" t="n">
        <v>446.59</v>
      </c>
      <c r="R73" t="n">
        <v>93.43000000000001</v>
      </c>
      <c r="S73" t="n">
        <v>40.63</v>
      </c>
      <c r="T73" t="n">
        <v>21132.82</v>
      </c>
      <c r="U73" t="n">
        <v>0.43</v>
      </c>
      <c r="V73" t="n">
        <v>0.74</v>
      </c>
      <c r="W73" t="n">
        <v>2.69</v>
      </c>
      <c r="X73" t="n">
        <v>1.3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3.2052</v>
      </c>
      <c r="E74" t="n">
        <v>31.2</v>
      </c>
      <c r="F74" t="n">
        <v>27.87</v>
      </c>
      <c r="G74" t="n">
        <v>44.01</v>
      </c>
      <c r="H74" t="n">
        <v>0.71</v>
      </c>
      <c r="I74" t="n">
        <v>38</v>
      </c>
      <c r="J74" t="n">
        <v>148.68</v>
      </c>
      <c r="K74" t="n">
        <v>47.83</v>
      </c>
      <c r="L74" t="n">
        <v>6</v>
      </c>
      <c r="M74" t="n">
        <v>36</v>
      </c>
      <c r="N74" t="n">
        <v>24.85</v>
      </c>
      <c r="O74" t="n">
        <v>18570.94</v>
      </c>
      <c r="P74" t="n">
        <v>308.07</v>
      </c>
      <c r="Q74" t="n">
        <v>446.57</v>
      </c>
      <c r="R74" t="n">
        <v>85.16</v>
      </c>
      <c r="S74" t="n">
        <v>40.63</v>
      </c>
      <c r="T74" t="n">
        <v>17039.66</v>
      </c>
      <c r="U74" t="n">
        <v>0.48</v>
      </c>
      <c r="V74" t="n">
        <v>0.75</v>
      </c>
      <c r="W74" t="n">
        <v>2.67</v>
      </c>
      <c r="X74" t="n">
        <v>1.04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3.2334</v>
      </c>
      <c r="E75" t="n">
        <v>30.93</v>
      </c>
      <c r="F75" t="n">
        <v>27.75</v>
      </c>
      <c r="G75" t="n">
        <v>50.45</v>
      </c>
      <c r="H75" t="n">
        <v>0.83</v>
      </c>
      <c r="I75" t="n">
        <v>33</v>
      </c>
      <c r="J75" t="n">
        <v>150.07</v>
      </c>
      <c r="K75" t="n">
        <v>47.83</v>
      </c>
      <c r="L75" t="n">
        <v>7</v>
      </c>
      <c r="M75" t="n">
        <v>31</v>
      </c>
      <c r="N75" t="n">
        <v>25.24</v>
      </c>
      <c r="O75" t="n">
        <v>18742.03</v>
      </c>
      <c r="P75" t="n">
        <v>304.85</v>
      </c>
      <c r="Q75" t="n">
        <v>446.57</v>
      </c>
      <c r="R75" t="n">
        <v>81.09999999999999</v>
      </c>
      <c r="S75" t="n">
        <v>40.63</v>
      </c>
      <c r="T75" t="n">
        <v>15035.98</v>
      </c>
      <c r="U75" t="n">
        <v>0.5</v>
      </c>
      <c r="V75" t="n">
        <v>0.75</v>
      </c>
      <c r="W75" t="n">
        <v>2.66</v>
      </c>
      <c r="X75" t="n">
        <v>0.92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3.2654</v>
      </c>
      <c r="E76" t="n">
        <v>30.62</v>
      </c>
      <c r="F76" t="n">
        <v>27.59</v>
      </c>
      <c r="G76" t="n">
        <v>59.12</v>
      </c>
      <c r="H76" t="n">
        <v>0.9399999999999999</v>
      </c>
      <c r="I76" t="n">
        <v>28</v>
      </c>
      <c r="J76" t="n">
        <v>151.46</v>
      </c>
      <c r="K76" t="n">
        <v>47.83</v>
      </c>
      <c r="L76" t="n">
        <v>8</v>
      </c>
      <c r="M76" t="n">
        <v>26</v>
      </c>
      <c r="N76" t="n">
        <v>25.63</v>
      </c>
      <c r="O76" t="n">
        <v>18913.66</v>
      </c>
      <c r="P76" t="n">
        <v>301.73</v>
      </c>
      <c r="Q76" t="n">
        <v>446.57</v>
      </c>
      <c r="R76" t="n">
        <v>76.04000000000001</v>
      </c>
      <c r="S76" t="n">
        <v>40.63</v>
      </c>
      <c r="T76" t="n">
        <v>12529.71</v>
      </c>
      <c r="U76" t="n">
        <v>0.53</v>
      </c>
      <c r="V76" t="n">
        <v>0.75</v>
      </c>
      <c r="W76" t="n">
        <v>2.65</v>
      </c>
      <c r="X76" t="n">
        <v>0.76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3.2826</v>
      </c>
      <c r="E77" t="n">
        <v>30.46</v>
      </c>
      <c r="F77" t="n">
        <v>27.51</v>
      </c>
      <c r="G77" t="n">
        <v>66.03</v>
      </c>
      <c r="H77" t="n">
        <v>1.04</v>
      </c>
      <c r="I77" t="n">
        <v>25</v>
      </c>
      <c r="J77" t="n">
        <v>152.85</v>
      </c>
      <c r="K77" t="n">
        <v>47.83</v>
      </c>
      <c r="L77" t="n">
        <v>9</v>
      </c>
      <c r="M77" t="n">
        <v>23</v>
      </c>
      <c r="N77" t="n">
        <v>26.03</v>
      </c>
      <c r="O77" t="n">
        <v>19085.83</v>
      </c>
      <c r="P77" t="n">
        <v>299.12</v>
      </c>
      <c r="Q77" t="n">
        <v>446.56</v>
      </c>
      <c r="R77" t="n">
        <v>73.39</v>
      </c>
      <c r="S77" t="n">
        <v>40.63</v>
      </c>
      <c r="T77" t="n">
        <v>11222.38</v>
      </c>
      <c r="U77" t="n">
        <v>0.55</v>
      </c>
      <c r="V77" t="n">
        <v>0.76</v>
      </c>
      <c r="W77" t="n">
        <v>2.65</v>
      </c>
      <c r="X77" t="n">
        <v>0.6899999999999999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3.2946</v>
      </c>
      <c r="E78" t="n">
        <v>30.35</v>
      </c>
      <c r="F78" t="n">
        <v>27.46</v>
      </c>
      <c r="G78" t="n">
        <v>71.63</v>
      </c>
      <c r="H78" t="n">
        <v>1.15</v>
      </c>
      <c r="I78" t="n">
        <v>23</v>
      </c>
      <c r="J78" t="n">
        <v>154.25</v>
      </c>
      <c r="K78" t="n">
        <v>47.83</v>
      </c>
      <c r="L78" t="n">
        <v>10</v>
      </c>
      <c r="M78" t="n">
        <v>21</v>
      </c>
      <c r="N78" t="n">
        <v>26.43</v>
      </c>
      <c r="O78" t="n">
        <v>19258.55</v>
      </c>
      <c r="P78" t="n">
        <v>296.55</v>
      </c>
      <c r="Q78" t="n">
        <v>446.57</v>
      </c>
      <c r="R78" t="n">
        <v>71.91</v>
      </c>
      <c r="S78" t="n">
        <v>40.63</v>
      </c>
      <c r="T78" t="n">
        <v>10491.7</v>
      </c>
      <c r="U78" t="n">
        <v>0.5600000000000001</v>
      </c>
      <c r="V78" t="n">
        <v>0.76</v>
      </c>
      <c r="W78" t="n">
        <v>2.64</v>
      </c>
      <c r="X78" t="n">
        <v>0.63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3.3078</v>
      </c>
      <c r="E79" t="n">
        <v>30.23</v>
      </c>
      <c r="F79" t="n">
        <v>27.4</v>
      </c>
      <c r="G79" t="n">
        <v>78.28</v>
      </c>
      <c r="H79" t="n">
        <v>1.25</v>
      </c>
      <c r="I79" t="n">
        <v>21</v>
      </c>
      <c r="J79" t="n">
        <v>155.66</v>
      </c>
      <c r="K79" t="n">
        <v>47.83</v>
      </c>
      <c r="L79" t="n">
        <v>11</v>
      </c>
      <c r="M79" t="n">
        <v>19</v>
      </c>
      <c r="N79" t="n">
        <v>26.83</v>
      </c>
      <c r="O79" t="n">
        <v>19431.82</v>
      </c>
      <c r="P79" t="n">
        <v>293.43</v>
      </c>
      <c r="Q79" t="n">
        <v>446.57</v>
      </c>
      <c r="R79" t="n">
        <v>69.73</v>
      </c>
      <c r="S79" t="n">
        <v>40.63</v>
      </c>
      <c r="T79" t="n">
        <v>9408.33</v>
      </c>
      <c r="U79" t="n">
        <v>0.58</v>
      </c>
      <c r="V79" t="n">
        <v>0.76</v>
      </c>
      <c r="W79" t="n">
        <v>2.64</v>
      </c>
      <c r="X79" t="n">
        <v>0.57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3.3191</v>
      </c>
      <c r="E80" t="n">
        <v>30.13</v>
      </c>
      <c r="F80" t="n">
        <v>27.35</v>
      </c>
      <c r="G80" t="n">
        <v>86.37</v>
      </c>
      <c r="H80" t="n">
        <v>1.35</v>
      </c>
      <c r="I80" t="n">
        <v>19</v>
      </c>
      <c r="J80" t="n">
        <v>157.07</v>
      </c>
      <c r="K80" t="n">
        <v>47.83</v>
      </c>
      <c r="L80" t="n">
        <v>12</v>
      </c>
      <c r="M80" t="n">
        <v>17</v>
      </c>
      <c r="N80" t="n">
        <v>27.24</v>
      </c>
      <c r="O80" t="n">
        <v>19605.66</v>
      </c>
      <c r="P80" t="n">
        <v>292.59</v>
      </c>
      <c r="Q80" t="n">
        <v>446.56</v>
      </c>
      <c r="R80" t="n">
        <v>67.98999999999999</v>
      </c>
      <c r="S80" t="n">
        <v>40.63</v>
      </c>
      <c r="T80" t="n">
        <v>8550.110000000001</v>
      </c>
      <c r="U80" t="n">
        <v>0.6</v>
      </c>
      <c r="V80" t="n">
        <v>0.76</v>
      </c>
      <c r="W80" t="n">
        <v>2.65</v>
      </c>
      <c r="X80" t="n">
        <v>0.52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3.3331</v>
      </c>
      <c r="E81" t="n">
        <v>30</v>
      </c>
      <c r="F81" t="n">
        <v>27.28</v>
      </c>
      <c r="G81" t="n">
        <v>96.29000000000001</v>
      </c>
      <c r="H81" t="n">
        <v>1.45</v>
      </c>
      <c r="I81" t="n">
        <v>17</v>
      </c>
      <c r="J81" t="n">
        <v>158.48</v>
      </c>
      <c r="K81" t="n">
        <v>47.83</v>
      </c>
      <c r="L81" t="n">
        <v>13</v>
      </c>
      <c r="M81" t="n">
        <v>15</v>
      </c>
      <c r="N81" t="n">
        <v>27.65</v>
      </c>
      <c r="O81" t="n">
        <v>19780.06</v>
      </c>
      <c r="P81" t="n">
        <v>289.12</v>
      </c>
      <c r="Q81" t="n">
        <v>446.58</v>
      </c>
      <c r="R81" t="n">
        <v>66.05</v>
      </c>
      <c r="S81" t="n">
        <v>40.63</v>
      </c>
      <c r="T81" t="n">
        <v>7589.19</v>
      </c>
      <c r="U81" t="n">
        <v>0.62</v>
      </c>
      <c r="V81" t="n">
        <v>0.76</v>
      </c>
      <c r="W81" t="n">
        <v>2.64</v>
      </c>
      <c r="X81" t="n">
        <v>0.45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3.3392</v>
      </c>
      <c r="E82" t="n">
        <v>29.95</v>
      </c>
      <c r="F82" t="n">
        <v>27.26</v>
      </c>
      <c r="G82" t="n">
        <v>102.21</v>
      </c>
      <c r="H82" t="n">
        <v>1.55</v>
      </c>
      <c r="I82" t="n">
        <v>16</v>
      </c>
      <c r="J82" t="n">
        <v>159.9</v>
      </c>
      <c r="K82" t="n">
        <v>47.83</v>
      </c>
      <c r="L82" t="n">
        <v>14</v>
      </c>
      <c r="M82" t="n">
        <v>14</v>
      </c>
      <c r="N82" t="n">
        <v>28.07</v>
      </c>
      <c r="O82" t="n">
        <v>19955.16</v>
      </c>
      <c r="P82" t="n">
        <v>287.74</v>
      </c>
      <c r="Q82" t="n">
        <v>446.57</v>
      </c>
      <c r="R82" t="n">
        <v>65.2</v>
      </c>
      <c r="S82" t="n">
        <v>40.63</v>
      </c>
      <c r="T82" t="n">
        <v>7168.59</v>
      </c>
      <c r="U82" t="n">
        <v>0.62</v>
      </c>
      <c r="V82" t="n">
        <v>0.76</v>
      </c>
      <c r="W82" t="n">
        <v>2.64</v>
      </c>
      <c r="X82" t="n">
        <v>0.43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3.347</v>
      </c>
      <c r="E83" t="n">
        <v>29.88</v>
      </c>
      <c r="F83" t="n">
        <v>27.22</v>
      </c>
      <c r="G83" t="n">
        <v>108.86</v>
      </c>
      <c r="H83" t="n">
        <v>1.65</v>
      </c>
      <c r="I83" t="n">
        <v>15</v>
      </c>
      <c r="J83" t="n">
        <v>161.32</v>
      </c>
      <c r="K83" t="n">
        <v>47.83</v>
      </c>
      <c r="L83" t="n">
        <v>15</v>
      </c>
      <c r="M83" t="n">
        <v>13</v>
      </c>
      <c r="N83" t="n">
        <v>28.5</v>
      </c>
      <c r="O83" t="n">
        <v>20130.71</v>
      </c>
      <c r="P83" t="n">
        <v>285.17</v>
      </c>
      <c r="Q83" t="n">
        <v>446.56</v>
      </c>
      <c r="R83" t="n">
        <v>63.95</v>
      </c>
      <c r="S83" t="n">
        <v>40.63</v>
      </c>
      <c r="T83" t="n">
        <v>6548.85</v>
      </c>
      <c r="U83" t="n">
        <v>0.64</v>
      </c>
      <c r="V83" t="n">
        <v>0.76</v>
      </c>
      <c r="W83" t="n">
        <v>2.63</v>
      </c>
      <c r="X83" t="n">
        <v>0.39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3.3525</v>
      </c>
      <c r="E84" t="n">
        <v>29.83</v>
      </c>
      <c r="F84" t="n">
        <v>27.2</v>
      </c>
      <c r="G84" t="n">
        <v>116.55</v>
      </c>
      <c r="H84" t="n">
        <v>1.74</v>
      </c>
      <c r="I84" t="n">
        <v>14</v>
      </c>
      <c r="J84" t="n">
        <v>162.75</v>
      </c>
      <c r="K84" t="n">
        <v>47.83</v>
      </c>
      <c r="L84" t="n">
        <v>16</v>
      </c>
      <c r="M84" t="n">
        <v>12</v>
      </c>
      <c r="N84" t="n">
        <v>28.92</v>
      </c>
      <c r="O84" t="n">
        <v>20306.85</v>
      </c>
      <c r="P84" t="n">
        <v>284.05</v>
      </c>
      <c r="Q84" t="n">
        <v>446.56</v>
      </c>
      <c r="R84" t="n">
        <v>63.23</v>
      </c>
      <c r="S84" t="n">
        <v>40.63</v>
      </c>
      <c r="T84" t="n">
        <v>6195.06</v>
      </c>
      <c r="U84" t="n">
        <v>0.64</v>
      </c>
      <c r="V84" t="n">
        <v>0.76</v>
      </c>
      <c r="W84" t="n">
        <v>2.63</v>
      </c>
      <c r="X84" t="n">
        <v>0.37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3.3585</v>
      </c>
      <c r="E85" t="n">
        <v>29.78</v>
      </c>
      <c r="F85" t="n">
        <v>27.17</v>
      </c>
      <c r="G85" t="n">
        <v>125.41</v>
      </c>
      <c r="H85" t="n">
        <v>1.83</v>
      </c>
      <c r="I85" t="n">
        <v>13</v>
      </c>
      <c r="J85" t="n">
        <v>164.19</v>
      </c>
      <c r="K85" t="n">
        <v>47.83</v>
      </c>
      <c r="L85" t="n">
        <v>17</v>
      </c>
      <c r="M85" t="n">
        <v>11</v>
      </c>
      <c r="N85" t="n">
        <v>29.36</v>
      </c>
      <c r="O85" t="n">
        <v>20483.57</v>
      </c>
      <c r="P85" t="n">
        <v>281.74</v>
      </c>
      <c r="Q85" t="n">
        <v>446.57</v>
      </c>
      <c r="R85" t="n">
        <v>62.4</v>
      </c>
      <c r="S85" t="n">
        <v>40.63</v>
      </c>
      <c r="T85" t="n">
        <v>5786.22</v>
      </c>
      <c r="U85" t="n">
        <v>0.65</v>
      </c>
      <c r="V85" t="n">
        <v>0.76</v>
      </c>
      <c r="W85" t="n">
        <v>2.63</v>
      </c>
      <c r="X85" t="n">
        <v>0.34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3.3571</v>
      </c>
      <c r="E86" t="n">
        <v>29.79</v>
      </c>
      <c r="F86" t="n">
        <v>27.18</v>
      </c>
      <c r="G86" t="n">
        <v>125.47</v>
      </c>
      <c r="H86" t="n">
        <v>1.93</v>
      </c>
      <c r="I86" t="n">
        <v>13</v>
      </c>
      <c r="J86" t="n">
        <v>165.62</v>
      </c>
      <c r="K86" t="n">
        <v>47.83</v>
      </c>
      <c r="L86" t="n">
        <v>18</v>
      </c>
      <c r="M86" t="n">
        <v>11</v>
      </c>
      <c r="N86" t="n">
        <v>29.8</v>
      </c>
      <c r="O86" t="n">
        <v>20660.89</v>
      </c>
      <c r="P86" t="n">
        <v>279.99</v>
      </c>
      <c r="Q86" t="n">
        <v>446.56</v>
      </c>
      <c r="R86" t="n">
        <v>62.96</v>
      </c>
      <c r="S86" t="n">
        <v>40.63</v>
      </c>
      <c r="T86" t="n">
        <v>6063.24</v>
      </c>
      <c r="U86" t="n">
        <v>0.65</v>
      </c>
      <c r="V86" t="n">
        <v>0.76</v>
      </c>
      <c r="W86" t="n">
        <v>2.63</v>
      </c>
      <c r="X86" t="n">
        <v>0.36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3.3659</v>
      </c>
      <c r="E87" t="n">
        <v>29.71</v>
      </c>
      <c r="F87" t="n">
        <v>27.13</v>
      </c>
      <c r="G87" t="n">
        <v>135.67</v>
      </c>
      <c r="H87" t="n">
        <v>2.02</v>
      </c>
      <c r="I87" t="n">
        <v>12</v>
      </c>
      <c r="J87" t="n">
        <v>167.07</v>
      </c>
      <c r="K87" t="n">
        <v>47.83</v>
      </c>
      <c r="L87" t="n">
        <v>19</v>
      </c>
      <c r="M87" t="n">
        <v>10</v>
      </c>
      <c r="N87" t="n">
        <v>30.24</v>
      </c>
      <c r="O87" t="n">
        <v>20838.81</v>
      </c>
      <c r="P87" t="n">
        <v>277.99</v>
      </c>
      <c r="Q87" t="n">
        <v>446.56</v>
      </c>
      <c r="R87" t="n">
        <v>61.24</v>
      </c>
      <c r="S87" t="n">
        <v>40.63</v>
      </c>
      <c r="T87" t="n">
        <v>5208.17</v>
      </c>
      <c r="U87" t="n">
        <v>0.66</v>
      </c>
      <c r="V87" t="n">
        <v>0.77</v>
      </c>
      <c r="W87" t="n">
        <v>2.63</v>
      </c>
      <c r="X87" t="n">
        <v>0.31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3.3724</v>
      </c>
      <c r="E88" t="n">
        <v>29.65</v>
      </c>
      <c r="F88" t="n">
        <v>27.11</v>
      </c>
      <c r="G88" t="n">
        <v>147.85</v>
      </c>
      <c r="H88" t="n">
        <v>2.1</v>
      </c>
      <c r="I88" t="n">
        <v>11</v>
      </c>
      <c r="J88" t="n">
        <v>168.51</v>
      </c>
      <c r="K88" t="n">
        <v>47.83</v>
      </c>
      <c r="L88" t="n">
        <v>20</v>
      </c>
      <c r="M88" t="n">
        <v>9</v>
      </c>
      <c r="N88" t="n">
        <v>30.69</v>
      </c>
      <c r="O88" t="n">
        <v>21017.33</v>
      </c>
      <c r="P88" t="n">
        <v>275.32</v>
      </c>
      <c r="Q88" t="n">
        <v>446.56</v>
      </c>
      <c r="R88" t="n">
        <v>60.19</v>
      </c>
      <c r="S88" t="n">
        <v>40.63</v>
      </c>
      <c r="T88" t="n">
        <v>4688.38</v>
      </c>
      <c r="U88" t="n">
        <v>0.68</v>
      </c>
      <c r="V88" t="n">
        <v>0.77</v>
      </c>
      <c r="W88" t="n">
        <v>2.63</v>
      </c>
      <c r="X88" t="n">
        <v>0.28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3.3726</v>
      </c>
      <c r="E89" t="n">
        <v>29.65</v>
      </c>
      <c r="F89" t="n">
        <v>27.11</v>
      </c>
      <c r="G89" t="n">
        <v>147.85</v>
      </c>
      <c r="H89" t="n">
        <v>2.19</v>
      </c>
      <c r="I89" t="n">
        <v>11</v>
      </c>
      <c r="J89" t="n">
        <v>169.97</v>
      </c>
      <c r="K89" t="n">
        <v>47.83</v>
      </c>
      <c r="L89" t="n">
        <v>21</v>
      </c>
      <c r="M89" t="n">
        <v>9</v>
      </c>
      <c r="N89" t="n">
        <v>31.14</v>
      </c>
      <c r="O89" t="n">
        <v>21196.47</v>
      </c>
      <c r="P89" t="n">
        <v>274.68</v>
      </c>
      <c r="Q89" t="n">
        <v>446.56</v>
      </c>
      <c r="R89" t="n">
        <v>60.28</v>
      </c>
      <c r="S89" t="n">
        <v>40.63</v>
      </c>
      <c r="T89" t="n">
        <v>4733.18</v>
      </c>
      <c r="U89" t="n">
        <v>0.67</v>
      </c>
      <c r="V89" t="n">
        <v>0.77</v>
      </c>
      <c r="W89" t="n">
        <v>2.63</v>
      </c>
      <c r="X89" t="n">
        <v>0.28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3.3784</v>
      </c>
      <c r="E90" t="n">
        <v>29.6</v>
      </c>
      <c r="F90" t="n">
        <v>27.08</v>
      </c>
      <c r="G90" t="n">
        <v>162.49</v>
      </c>
      <c r="H90" t="n">
        <v>2.28</v>
      </c>
      <c r="I90" t="n">
        <v>10</v>
      </c>
      <c r="J90" t="n">
        <v>171.42</v>
      </c>
      <c r="K90" t="n">
        <v>47.83</v>
      </c>
      <c r="L90" t="n">
        <v>22</v>
      </c>
      <c r="M90" t="n">
        <v>8</v>
      </c>
      <c r="N90" t="n">
        <v>31.6</v>
      </c>
      <c r="O90" t="n">
        <v>21376.23</v>
      </c>
      <c r="P90" t="n">
        <v>271.67</v>
      </c>
      <c r="Q90" t="n">
        <v>446.56</v>
      </c>
      <c r="R90" t="n">
        <v>59.58</v>
      </c>
      <c r="S90" t="n">
        <v>40.63</v>
      </c>
      <c r="T90" t="n">
        <v>4388.63</v>
      </c>
      <c r="U90" t="n">
        <v>0.68</v>
      </c>
      <c r="V90" t="n">
        <v>0.77</v>
      </c>
      <c r="W90" t="n">
        <v>2.62</v>
      </c>
      <c r="X90" t="n">
        <v>0.25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3.3781</v>
      </c>
      <c r="E91" t="n">
        <v>29.6</v>
      </c>
      <c r="F91" t="n">
        <v>27.09</v>
      </c>
      <c r="G91" t="n">
        <v>162.51</v>
      </c>
      <c r="H91" t="n">
        <v>2.36</v>
      </c>
      <c r="I91" t="n">
        <v>10</v>
      </c>
      <c r="J91" t="n">
        <v>172.89</v>
      </c>
      <c r="K91" t="n">
        <v>47.83</v>
      </c>
      <c r="L91" t="n">
        <v>23</v>
      </c>
      <c r="M91" t="n">
        <v>8</v>
      </c>
      <c r="N91" t="n">
        <v>32.06</v>
      </c>
      <c r="O91" t="n">
        <v>21556.61</v>
      </c>
      <c r="P91" t="n">
        <v>269.43</v>
      </c>
      <c r="Q91" t="n">
        <v>446.56</v>
      </c>
      <c r="R91" t="n">
        <v>59.5</v>
      </c>
      <c r="S91" t="n">
        <v>40.63</v>
      </c>
      <c r="T91" t="n">
        <v>4351.52</v>
      </c>
      <c r="U91" t="n">
        <v>0.68</v>
      </c>
      <c r="V91" t="n">
        <v>0.77</v>
      </c>
      <c r="W91" t="n">
        <v>2.63</v>
      </c>
      <c r="X91" t="n">
        <v>0.26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3.3853</v>
      </c>
      <c r="E92" t="n">
        <v>29.54</v>
      </c>
      <c r="F92" t="n">
        <v>27.05</v>
      </c>
      <c r="G92" t="n">
        <v>180.34</v>
      </c>
      <c r="H92" t="n">
        <v>2.44</v>
      </c>
      <c r="I92" t="n">
        <v>9</v>
      </c>
      <c r="J92" t="n">
        <v>174.35</v>
      </c>
      <c r="K92" t="n">
        <v>47.83</v>
      </c>
      <c r="L92" t="n">
        <v>24</v>
      </c>
      <c r="M92" t="n">
        <v>7</v>
      </c>
      <c r="N92" t="n">
        <v>32.53</v>
      </c>
      <c r="O92" t="n">
        <v>21737.62</v>
      </c>
      <c r="P92" t="n">
        <v>265.23</v>
      </c>
      <c r="Q92" t="n">
        <v>446.56</v>
      </c>
      <c r="R92" t="n">
        <v>58.61</v>
      </c>
      <c r="S92" t="n">
        <v>40.63</v>
      </c>
      <c r="T92" t="n">
        <v>3912.15</v>
      </c>
      <c r="U92" t="n">
        <v>0.6899999999999999</v>
      </c>
      <c r="V92" t="n">
        <v>0.77</v>
      </c>
      <c r="W92" t="n">
        <v>2.62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3.3846</v>
      </c>
      <c r="E93" t="n">
        <v>29.55</v>
      </c>
      <c r="F93" t="n">
        <v>27.06</v>
      </c>
      <c r="G93" t="n">
        <v>180.38</v>
      </c>
      <c r="H93" t="n">
        <v>2.52</v>
      </c>
      <c r="I93" t="n">
        <v>9</v>
      </c>
      <c r="J93" t="n">
        <v>175.83</v>
      </c>
      <c r="K93" t="n">
        <v>47.83</v>
      </c>
      <c r="L93" t="n">
        <v>25</v>
      </c>
      <c r="M93" t="n">
        <v>7</v>
      </c>
      <c r="N93" t="n">
        <v>33</v>
      </c>
      <c r="O93" t="n">
        <v>21919.27</v>
      </c>
      <c r="P93" t="n">
        <v>267.07</v>
      </c>
      <c r="Q93" t="n">
        <v>446.57</v>
      </c>
      <c r="R93" t="n">
        <v>58.7</v>
      </c>
      <c r="S93" t="n">
        <v>40.63</v>
      </c>
      <c r="T93" t="n">
        <v>3956.9</v>
      </c>
      <c r="U93" t="n">
        <v>0.6899999999999999</v>
      </c>
      <c r="V93" t="n">
        <v>0.77</v>
      </c>
      <c r="W93" t="n">
        <v>2.62</v>
      </c>
      <c r="X93" t="n">
        <v>0.23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3.3836</v>
      </c>
      <c r="E94" t="n">
        <v>29.55</v>
      </c>
      <c r="F94" t="n">
        <v>27.07</v>
      </c>
      <c r="G94" t="n">
        <v>180.44</v>
      </c>
      <c r="H94" t="n">
        <v>2.6</v>
      </c>
      <c r="I94" t="n">
        <v>9</v>
      </c>
      <c r="J94" t="n">
        <v>177.3</v>
      </c>
      <c r="K94" t="n">
        <v>47.83</v>
      </c>
      <c r="L94" t="n">
        <v>26</v>
      </c>
      <c r="M94" t="n">
        <v>7</v>
      </c>
      <c r="N94" t="n">
        <v>33.48</v>
      </c>
      <c r="O94" t="n">
        <v>22101.56</v>
      </c>
      <c r="P94" t="n">
        <v>262.58</v>
      </c>
      <c r="Q94" t="n">
        <v>446.56</v>
      </c>
      <c r="R94" t="n">
        <v>59.07</v>
      </c>
      <c r="S94" t="n">
        <v>40.63</v>
      </c>
      <c r="T94" t="n">
        <v>4141.49</v>
      </c>
      <c r="U94" t="n">
        <v>0.6899999999999999</v>
      </c>
      <c r="V94" t="n">
        <v>0.77</v>
      </c>
      <c r="W94" t="n">
        <v>2.62</v>
      </c>
      <c r="X94" t="n">
        <v>0.24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3.3914</v>
      </c>
      <c r="E95" t="n">
        <v>29.49</v>
      </c>
      <c r="F95" t="n">
        <v>27.03</v>
      </c>
      <c r="G95" t="n">
        <v>202.7</v>
      </c>
      <c r="H95" t="n">
        <v>2.68</v>
      </c>
      <c r="I95" t="n">
        <v>8</v>
      </c>
      <c r="J95" t="n">
        <v>178.79</v>
      </c>
      <c r="K95" t="n">
        <v>47.83</v>
      </c>
      <c r="L95" t="n">
        <v>27</v>
      </c>
      <c r="M95" t="n">
        <v>5</v>
      </c>
      <c r="N95" t="n">
        <v>33.96</v>
      </c>
      <c r="O95" t="n">
        <v>22284.51</v>
      </c>
      <c r="P95" t="n">
        <v>260.19</v>
      </c>
      <c r="Q95" t="n">
        <v>446.56</v>
      </c>
      <c r="R95" t="n">
        <v>57.7</v>
      </c>
      <c r="S95" t="n">
        <v>40.63</v>
      </c>
      <c r="T95" t="n">
        <v>3460.52</v>
      </c>
      <c r="U95" t="n">
        <v>0.7</v>
      </c>
      <c r="V95" t="n">
        <v>0.77</v>
      </c>
      <c r="W95" t="n">
        <v>2.62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3.3915</v>
      </c>
      <c r="E96" t="n">
        <v>29.49</v>
      </c>
      <c r="F96" t="n">
        <v>27.03</v>
      </c>
      <c r="G96" t="n">
        <v>202.7</v>
      </c>
      <c r="H96" t="n">
        <v>2.75</v>
      </c>
      <c r="I96" t="n">
        <v>8</v>
      </c>
      <c r="J96" t="n">
        <v>180.28</v>
      </c>
      <c r="K96" t="n">
        <v>47.83</v>
      </c>
      <c r="L96" t="n">
        <v>28</v>
      </c>
      <c r="M96" t="n">
        <v>3</v>
      </c>
      <c r="N96" t="n">
        <v>34.45</v>
      </c>
      <c r="O96" t="n">
        <v>22468.11</v>
      </c>
      <c r="P96" t="n">
        <v>260.59</v>
      </c>
      <c r="Q96" t="n">
        <v>446.56</v>
      </c>
      <c r="R96" t="n">
        <v>57.56</v>
      </c>
      <c r="S96" t="n">
        <v>40.63</v>
      </c>
      <c r="T96" t="n">
        <v>3389.14</v>
      </c>
      <c r="U96" t="n">
        <v>0.71</v>
      </c>
      <c r="V96" t="n">
        <v>0.77</v>
      </c>
      <c r="W96" t="n">
        <v>2.63</v>
      </c>
      <c r="X96" t="n">
        <v>0.2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3.393</v>
      </c>
      <c r="E97" t="n">
        <v>29.47</v>
      </c>
      <c r="F97" t="n">
        <v>27.01</v>
      </c>
      <c r="G97" t="n">
        <v>202.6</v>
      </c>
      <c r="H97" t="n">
        <v>2.83</v>
      </c>
      <c r="I97" t="n">
        <v>8</v>
      </c>
      <c r="J97" t="n">
        <v>181.77</v>
      </c>
      <c r="K97" t="n">
        <v>47.83</v>
      </c>
      <c r="L97" t="n">
        <v>29</v>
      </c>
      <c r="M97" t="n">
        <v>2</v>
      </c>
      <c r="N97" t="n">
        <v>34.94</v>
      </c>
      <c r="O97" t="n">
        <v>22652.51</v>
      </c>
      <c r="P97" t="n">
        <v>261.31</v>
      </c>
      <c r="Q97" t="n">
        <v>446.56</v>
      </c>
      <c r="R97" t="n">
        <v>57.14</v>
      </c>
      <c r="S97" t="n">
        <v>40.63</v>
      </c>
      <c r="T97" t="n">
        <v>3180.15</v>
      </c>
      <c r="U97" t="n">
        <v>0.71</v>
      </c>
      <c r="V97" t="n">
        <v>0.77</v>
      </c>
      <c r="W97" t="n">
        <v>2.62</v>
      </c>
      <c r="X97" t="n">
        <v>0.19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3.3922</v>
      </c>
      <c r="E98" t="n">
        <v>29.48</v>
      </c>
      <c r="F98" t="n">
        <v>27.02</v>
      </c>
      <c r="G98" t="n">
        <v>202.65</v>
      </c>
      <c r="H98" t="n">
        <v>2.9</v>
      </c>
      <c r="I98" t="n">
        <v>8</v>
      </c>
      <c r="J98" t="n">
        <v>183.27</v>
      </c>
      <c r="K98" t="n">
        <v>47.83</v>
      </c>
      <c r="L98" t="n">
        <v>30</v>
      </c>
      <c r="M98" t="n">
        <v>1</v>
      </c>
      <c r="N98" t="n">
        <v>35.44</v>
      </c>
      <c r="O98" t="n">
        <v>22837.46</v>
      </c>
      <c r="P98" t="n">
        <v>262.22</v>
      </c>
      <c r="Q98" t="n">
        <v>446.56</v>
      </c>
      <c r="R98" t="n">
        <v>57.33</v>
      </c>
      <c r="S98" t="n">
        <v>40.63</v>
      </c>
      <c r="T98" t="n">
        <v>3276.04</v>
      </c>
      <c r="U98" t="n">
        <v>0.71</v>
      </c>
      <c r="V98" t="n">
        <v>0.77</v>
      </c>
      <c r="W98" t="n">
        <v>2.63</v>
      </c>
      <c r="X98" t="n">
        <v>0.19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3.3918</v>
      </c>
      <c r="E99" t="n">
        <v>29.48</v>
      </c>
      <c r="F99" t="n">
        <v>27.02</v>
      </c>
      <c r="G99" t="n">
        <v>202.68</v>
      </c>
      <c r="H99" t="n">
        <v>2.98</v>
      </c>
      <c r="I99" t="n">
        <v>8</v>
      </c>
      <c r="J99" t="n">
        <v>184.78</v>
      </c>
      <c r="K99" t="n">
        <v>47.83</v>
      </c>
      <c r="L99" t="n">
        <v>31</v>
      </c>
      <c r="M99" t="n">
        <v>0</v>
      </c>
      <c r="N99" t="n">
        <v>35.95</v>
      </c>
      <c r="O99" t="n">
        <v>23023.09</v>
      </c>
      <c r="P99" t="n">
        <v>264.01</v>
      </c>
      <c r="Q99" t="n">
        <v>446.56</v>
      </c>
      <c r="R99" t="n">
        <v>57.41</v>
      </c>
      <c r="S99" t="n">
        <v>40.63</v>
      </c>
      <c r="T99" t="n">
        <v>3316.99</v>
      </c>
      <c r="U99" t="n">
        <v>0.71</v>
      </c>
      <c r="V99" t="n">
        <v>0.77</v>
      </c>
      <c r="W99" t="n">
        <v>2.63</v>
      </c>
      <c r="X99" t="n">
        <v>0.2</v>
      </c>
      <c r="Y99" t="n">
        <v>0.5</v>
      </c>
      <c r="Z99" t="n">
        <v>10</v>
      </c>
    </row>
    <row r="100">
      <c r="A100" t="n">
        <v>0</v>
      </c>
      <c r="B100" t="n">
        <v>90</v>
      </c>
      <c r="C100" t="inlineStr">
        <is>
          <t xml:space="preserve">CONCLUIDO	</t>
        </is>
      </c>
      <c r="D100" t="n">
        <v>1.9005</v>
      </c>
      <c r="E100" t="n">
        <v>52.62</v>
      </c>
      <c r="F100" t="n">
        <v>37.51</v>
      </c>
      <c r="G100" t="n">
        <v>6.3</v>
      </c>
      <c r="H100" t="n">
        <v>0.1</v>
      </c>
      <c r="I100" t="n">
        <v>357</v>
      </c>
      <c r="J100" t="n">
        <v>176.73</v>
      </c>
      <c r="K100" t="n">
        <v>52.44</v>
      </c>
      <c r="L100" t="n">
        <v>1</v>
      </c>
      <c r="M100" t="n">
        <v>355</v>
      </c>
      <c r="N100" t="n">
        <v>33.29</v>
      </c>
      <c r="O100" t="n">
        <v>22031.19</v>
      </c>
      <c r="P100" t="n">
        <v>492.39</v>
      </c>
      <c r="Q100" t="n">
        <v>446.72</v>
      </c>
      <c r="R100" t="n">
        <v>399.35</v>
      </c>
      <c r="S100" t="n">
        <v>40.63</v>
      </c>
      <c r="T100" t="n">
        <v>172537.93</v>
      </c>
      <c r="U100" t="n">
        <v>0.1</v>
      </c>
      <c r="V100" t="n">
        <v>0.55</v>
      </c>
      <c r="W100" t="n">
        <v>3.21</v>
      </c>
      <c r="X100" t="n">
        <v>10.67</v>
      </c>
      <c r="Y100" t="n">
        <v>0.5</v>
      </c>
      <c r="Z100" t="n">
        <v>10</v>
      </c>
    </row>
    <row r="101">
      <c r="A101" t="n">
        <v>1</v>
      </c>
      <c r="B101" t="n">
        <v>90</v>
      </c>
      <c r="C101" t="inlineStr">
        <is>
          <t xml:space="preserve">CONCLUIDO	</t>
        </is>
      </c>
      <c r="D101" t="n">
        <v>2.5826</v>
      </c>
      <c r="E101" t="n">
        <v>38.72</v>
      </c>
      <c r="F101" t="n">
        <v>31.07</v>
      </c>
      <c r="G101" t="n">
        <v>12.68</v>
      </c>
      <c r="H101" t="n">
        <v>0.2</v>
      </c>
      <c r="I101" t="n">
        <v>147</v>
      </c>
      <c r="J101" t="n">
        <v>178.21</v>
      </c>
      <c r="K101" t="n">
        <v>52.44</v>
      </c>
      <c r="L101" t="n">
        <v>2</v>
      </c>
      <c r="M101" t="n">
        <v>145</v>
      </c>
      <c r="N101" t="n">
        <v>33.77</v>
      </c>
      <c r="O101" t="n">
        <v>22213.89</v>
      </c>
      <c r="P101" t="n">
        <v>406.46</v>
      </c>
      <c r="Q101" t="n">
        <v>446.61</v>
      </c>
      <c r="R101" t="n">
        <v>189.68</v>
      </c>
      <c r="S101" t="n">
        <v>40.63</v>
      </c>
      <c r="T101" t="n">
        <v>68754.02</v>
      </c>
      <c r="U101" t="n">
        <v>0.21</v>
      </c>
      <c r="V101" t="n">
        <v>0.67</v>
      </c>
      <c r="W101" t="n">
        <v>2.85</v>
      </c>
      <c r="X101" t="n">
        <v>4.24</v>
      </c>
      <c r="Y101" t="n">
        <v>0.5</v>
      </c>
      <c r="Z101" t="n">
        <v>10</v>
      </c>
    </row>
    <row r="102">
      <c r="A102" t="n">
        <v>2</v>
      </c>
      <c r="B102" t="n">
        <v>90</v>
      </c>
      <c r="C102" t="inlineStr">
        <is>
          <t xml:space="preserve">CONCLUIDO	</t>
        </is>
      </c>
      <c r="D102" t="n">
        <v>2.841</v>
      </c>
      <c r="E102" t="n">
        <v>35.2</v>
      </c>
      <c r="F102" t="n">
        <v>29.47</v>
      </c>
      <c r="G102" t="n">
        <v>19.01</v>
      </c>
      <c r="H102" t="n">
        <v>0.3</v>
      </c>
      <c r="I102" t="n">
        <v>93</v>
      </c>
      <c r="J102" t="n">
        <v>179.7</v>
      </c>
      <c r="K102" t="n">
        <v>52.44</v>
      </c>
      <c r="L102" t="n">
        <v>3</v>
      </c>
      <c r="M102" t="n">
        <v>91</v>
      </c>
      <c r="N102" t="n">
        <v>34.26</v>
      </c>
      <c r="O102" t="n">
        <v>22397.24</v>
      </c>
      <c r="P102" t="n">
        <v>384.36</v>
      </c>
      <c r="Q102" t="n">
        <v>446.63</v>
      </c>
      <c r="R102" t="n">
        <v>137.3</v>
      </c>
      <c r="S102" t="n">
        <v>40.63</v>
      </c>
      <c r="T102" t="n">
        <v>42835.83</v>
      </c>
      <c r="U102" t="n">
        <v>0.3</v>
      </c>
      <c r="V102" t="n">
        <v>0.71</v>
      </c>
      <c r="W102" t="n">
        <v>2.76</v>
      </c>
      <c r="X102" t="n">
        <v>2.64</v>
      </c>
      <c r="Y102" t="n">
        <v>0.5</v>
      </c>
      <c r="Z102" t="n">
        <v>10</v>
      </c>
    </row>
    <row r="103">
      <c r="A103" t="n">
        <v>3</v>
      </c>
      <c r="B103" t="n">
        <v>90</v>
      </c>
      <c r="C103" t="inlineStr">
        <is>
          <t xml:space="preserve">CONCLUIDO	</t>
        </is>
      </c>
      <c r="D103" t="n">
        <v>2.9675</v>
      </c>
      <c r="E103" t="n">
        <v>33.7</v>
      </c>
      <c r="F103" t="n">
        <v>28.82</v>
      </c>
      <c r="G103" t="n">
        <v>25.06</v>
      </c>
      <c r="H103" t="n">
        <v>0.39</v>
      </c>
      <c r="I103" t="n">
        <v>69</v>
      </c>
      <c r="J103" t="n">
        <v>181.19</v>
      </c>
      <c r="K103" t="n">
        <v>52.44</v>
      </c>
      <c r="L103" t="n">
        <v>4</v>
      </c>
      <c r="M103" t="n">
        <v>67</v>
      </c>
      <c r="N103" t="n">
        <v>34.75</v>
      </c>
      <c r="O103" t="n">
        <v>22581.25</v>
      </c>
      <c r="P103" t="n">
        <v>374.59</v>
      </c>
      <c r="Q103" t="n">
        <v>446.6</v>
      </c>
      <c r="R103" t="n">
        <v>115.89</v>
      </c>
      <c r="S103" t="n">
        <v>40.63</v>
      </c>
      <c r="T103" t="n">
        <v>32252</v>
      </c>
      <c r="U103" t="n">
        <v>0.35</v>
      </c>
      <c r="V103" t="n">
        <v>0.72</v>
      </c>
      <c r="W103" t="n">
        <v>2.73</v>
      </c>
      <c r="X103" t="n">
        <v>2</v>
      </c>
      <c r="Y103" t="n">
        <v>0.5</v>
      </c>
      <c r="Z103" t="n">
        <v>10</v>
      </c>
    </row>
    <row r="104">
      <c r="A104" t="n">
        <v>4</v>
      </c>
      <c r="B104" t="n">
        <v>90</v>
      </c>
      <c r="C104" t="inlineStr">
        <is>
          <t xml:space="preserve">CONCLUIDO	</t>
        </is>
      </c>
      <c r="D104" t="n">
        <v>3.0573</v>
      </c>
      <c r="E104" t="n">
        <v>32.71</v>
      </c>
      <c r="F104" t="n">
        <v>28.37</v>
      </c>
      <c r="G104" t="n">
        <v>31.52</v>
      </c>
      <c r="H104" t="n">
        <v>0.49</v>
      </c>
      <c r="I104" t="n">
        <v>54</v>
      </c>
      <c r="J104" t="n">
        <v>182.69</v>
      </c>
      <c r="K104" t="n">
        <v>52.44</v>
      </c>
      <c r="L104" t="n">
        <v>5</v>
      </c>
      <c r="M104" t="n">
        <v>52</v>
      </c>
      <c r="N104" t="n">
        <v>35.25</v>
      </c>
      <c r="O104" t="n">
        <v>22766.06</v>
      </c>
      <c r="P104" t="n">
        <v>367.61</v>
      </c>
      <c r="Q104" t="n">
        <v>446.61</v>
      </c>
      <c r="R104" t="n">
        <v>101.12</v>
      </c>
      <c r="S104" t="n">
        <v>40.63</v>
      </c>
      <c r="T104" t="n">
        <v>24941.28</v>
      </c>
      <c r="U104" t="n">
        <v>0.4</v>
      </c>
      <c r="V104" t="n">
        <v>0.73</v>
      </c>
      <c r="W104" t="n">
        <v>2.71</v>
      </c>
      <c r="X104" t="n">
        <v>1.54</v>
      </c>
      <c r="Y104" t="n">
        <v>0.5</v>
      </c>
      <c r="Z104" t="n">
        <v>10</v>
      </c>
    </row>
    <row r="105">
      <c r="A105" t="n">
        <v>5</v>
      </c>
      <c r="B105" t="n">
        <v>90</v>
      </c>
      <c r="C105" t="inlineStr">
        <is>
          <t xml:space="preserve">CONCLUIDO	</t>
        </is>
      </c>
      <c r="D105" t="n">
        <v>3.1128</v>
      </c>
      <c r="E105" t="n">
        <v>32.12</v>
      </c>
      <c r="F105" t="n">
        <v>28.1</v>
      </c>
      <c r="G105" t="n">
        <v>37.47</v>
      </c>
      <c r="H105" t="n">
        <v>0.58</v>
      </c>
      <c r="I105" t="n">
        <v>45</v>
      </c>
      <c r="J105" t="n">
        <v>184.19</v>
      </c>
      <c r="K105" t="n">
        <v>52.44</v>
      </c>
      <c r="L105" t="n">
        <v>6</v>
      </c>
      <c r="M105" t="n">
        <v>43</v>
      </c>
      <c r="N105" t="n">
        <v>35.75</v>
      </c>
      <c r="O105" t="n">
        <v>22951.43</v>
      </c>
      <c r="P105" t="n">
        <v>363.08</v>
      </c>
      <c r="Q105" t="n">
        <v>446.58</v>
      </c>
      <c r="R105" t="n">
        <v>92.73</v>
      </c>
      <c r="S105" t="n">
        <v>40.63</v>
      </c>
      <c r="T105" t="n">
        <v>20792.23</v>
      </c>
      <c r="U105" t="n">
        <v>0.44</v>
      </c>
      <c r="V105" t="n">
        <v>0.74</v>
      </c>
      <c r="W105" t="n">
        <v>2.68</v>
      </c>
      <c r="X105" t="n">
        <v>1.28</v>
      </c>
      <c r="Y105" t="n">
        <v>0.5</v>
      </c>
      <c r="Z105" t="n">
        <v>10</v>
      </c>
    </row>
    <row r="106">
      <c r="A106" t="n">
        <v>6</v>
      </c>
      <c r="B106" t="n">
        <v>90</v>
      </c>
      <c r="C106" t="inlineStr">
        <is>
          <t xml:space="preserve">CONCLUIDO	</t>
        </is>
      </c>
      <c r="D106" t="n">
        <v>3.1593</v>
      </c>
      <c r="E106" t="n">
        <v>31.65</v>
      </c>
      <c r="F106" t="n">
        <v>27.88</v>
      </c>
      <c r="G106" t="n">
        <v>44.02</v>
      </c>
      <c r="H106" t="n">
        <v>0.67</v>
      </c>
      <c r="I106" t="n">
        <v>38</v>
      </c>
      <c r="J106" t="n">
        <v>185.7</v>
      </c>
      <c r="K106" t="n">
        <v>52.44</v>
      </c>
      <c r="L106" t="n">
        <v>7</v>
      </c>
      <c r="M106" t="n">
        <v>36</v>
      </c>
      <c r="N106" t="n">
        <v>36.26</v>
      </c>
      <c r="O106" t="n">
        <v>23137.49</v>
      </c>
      <c r="P106" t="n">
        <v>358.78</v>
      </c>
      <c r="Q106" t="n">
        <v>446.59</v>
      </c>
      <c r="R106" t="n">
        <v>85.18000000000001</v>
      </c>
      <c r="S106" t="n">
        <v>40.63</v>
      </c>
      <c r="T106" t="n">
        <v>17049.82</v>
      </c>
      <c r="U106" t="n">
        <v>0.48</v>
      </c>
      <c r="V106" t="n">
        <v>0.75</v>
      </c>
      <c r="W106" t="n">
        <v>2.68</v>
      </c>
      <c r="X106" t="n">
        <v>1.05</v>
      </c>
      <c r="Y106" t="n">
        <v>0.5</v>
      </c>
      <c r="Z106" t="n">
        <v>10</v>
      </c>
    </row>
    <row r="107">
      <c r="A107" t="n">
        <v>7</v>
      </c>
      <c r="B107" t="n">
        <v>90</v>
      </c>
      <c r="C107" t="inlineStr">
        <is>
          <t xml:space="preserve">CONCLUIDO	</t>
        </is>
      </c>
      <c r="D107" t="n">
        <v>3.1896</v>
      </c>
      <c r="E107" t="n">
        <v>31.35</v>
      </c>
      <c r="F107" t="n">
        <v>27.76</v>
      </c>
      <c r="G107" t="n">
        <v>50.47</v>
      </c>
      <c r="H107" t="n">
        <v>0.76</v>
      </c>
      <c r="I107" t="n">
        <v>33</v>
      </c>
      <c r="J107" t="n">
        <v>187.22</v>
      </c>
      <c r="K107" t="n">
        <v>52.44</v>
      </c>
      <c r="L107" t="n">
        <v>8</v>
      </c>
      <c r="M107" t="n">
        <v>31</v>
      </c>
      <c r="N107" t="n">
        <v>36.78</v>
      </c>
      <c r="O107" t="n">
        <v>23324.24</v>
      </c>
      <c r="P107" t="n">
        <v>356.36</v>
      </c>
      <c r="Q107" t="n">
        <v>446.56</v>
      </c>
      <c r="R107" t="n">
        <v>81.45</v>
      </c>
      <c r="S107" t="n">
        <v>40.63</v>
      </c>
      <c r="T107" t="n">
        <v>15207.91</v>
      </c>
      <c r="U107" t="n">
        <v>0.5</v>
      </c>
      <c r="V107" t="n">
        <v>0.75</v>
      </c>
      <c r="W107" t="n">
        <v>2.67</v>
      </c>
      <c r="X107" t="n">
        <v>0.93</v>
      </c>
      <c r="Y107" t="n">
        <v>0.5</v>
      </c>
      <c r="Z107" t="n">
        <v>10</v>
      </c>
    </row>
    <row r="108">
      <c r="A108" t="n">
        <v>8</v>
      </c>
      <c r="B108" t="n">
        <v>90</v>
      </c>
      <c r="C108" t="inlineStr">
        <is>
          <t xml:space="preserve">CONCLUIDO	</t>
        </is>
      </c>
      <c r="D108" t="n">
        <v>3.21</v>
      </c>
      <c r="E108" t="n">
        <v>31.15</v>
      </c>
      <c r="F108" t="n">
        <v>27.67</v>
      </c>
      <c r="G108" t="n">
        <v>55.33</v>
      </c>
      <c r="H108" t="n">
        <v>0.85</v>
      </c>
      <c r="I108" t="n">
        <v>30</v>
      </c>
      <c r="J108" t="n">
        <v>188.74</v>
      </c>
      <c r="K108" t="n">
        <v>52.44</v>
      </c>
      <c r="L108" t="n">
        <v>9</v>
      </c>
      <c r="M108" t="n">
        <v>28</v>
      </c>
      <c r="N108" t="n">
        <v>37.3</v>
      </c>
      <c r="O108" t="n">
        <v>23511.69</v>
      </c>
      <c r="P108" t="n">
        <v>354.07</v>
      </c>
      <c r="Q108" t="n">
        <v>446.56</v>
      </c>
      <c r="R108" t="n">
        <v>78.34</v>
      </c>
      <c r="S108" t="n">
        <v>40.63</v>
      </c>
      <c r="T108" t="n">
        <v>13668.21</v>
      </c>
      <c r="U108" t="n">
        <v>0.52</v>
      </c>
      <c r="V108" t="n">
        <v>0.75</v>
      </c>
      <c r="W108" t="n">
        <v>2.66</v>
      </c>
      <c r="X108" t="n">
        <v>0.84</v>
      </c>
      <c r="Y108" t="n">
        <v>0.5</v>
      </c>
      <c r="Z108" t="n">
        <v>10</v>
      </c>
    </row>
    <row r="109">
      <c r="A109" t="n">
        <v>9</v>
      </c>
      <c r="B109" t="n">
        <v>90</v>
      </c>
      <c r="C109" t="inlineStr">
        <is>
          <t xml:space="preserve">CONCLUIDO	</t>
        </is>
      </c>
      <c r="D109" t="n">
        <v>3.2298</v>
      </c>
      <c r="E109" t="n">
        <v>30.96</v>
      </c>
      <c r="F109" t="n">
        <v>27.58</v>
      </c>
      <c r="G109" t="n">
        <v>61.29</v>
      </c>
      <c r="H109" t="n">
        <v>0.93</v>
      </c>
      <c r="I109" t="n">
        <v>27</v>
      </c>
      <c r="J109" t="n">
        <v>190.26</v>
      </c>
      <c r="K109" t="n">
        <v>52.44</v>
      </c>
      <c r="L109" t="n">
        <v>10</v>
      </c>
      <c r="M109" t="n">
        <v>25</v>
      </c>
      <c r="N109" t="n">
        <v>37.82</v>
      </c>
      <c r="O109" t="n">
        <v>23699.85</v>
      </c>
      <c r="P109" t="n">
        <v>351.74</v>
      </c>
      <c r="Q109" t="n">
        <v>446.56</v>
      </c>
      <c r="R109" t="n">
        <v>75.75</v>
      </c>
      <c r="S109" t="n">
        <v>40.63</v>
      </c>
      <c r="T109" t="n">
        <v>12388.02</v>
      </c>
      <c r="U109" t="n">
        <v>0.54</v>
      </c>
      <c r="V109" t="n">
        <v>0.75</v>
      </c>
      <c r="W109" t="n">
        <v>2.65</v>
      </c>
      <c r="X109" t="n">
        <v>0.75</v>
      </c>
      <c r="Y109" t="n">
        <v>0.5</v>
      </c>
      <c r="Z109" t="n">
        <v>10</v>
      </c>
    </row>
    <row r="110">
      <c r="A110" t="n">
        <v>10</v>
      </c>
      <c r="B110" t="n">
        <v>90</v>
      </c>
      <c r="C110" t="inlineStr">
        <is>
          <t xml:space="preserve">CONCLUIDO	</t>
        </is>
      </c>
      <c r="D110" t="n">
        <v>3.2502</v>
      </c>
      <c r="E110" t="n">
        <v>30.77</v>
      </c>
      <c r="F110" t="n">
        <v>27.49</v>
      </c>
      <c r="G110" t="n">
        <v>68.73</v>
      </c>
      <c r="H110" t="n">
        <v>1.02</v>
      </c>
      <c r="I110" t="n">
        <v>24</v>
      </c>
      <c r="J110" t="n">
        <v>191.79</v>
      </c>
      <c r="K110" t="n">
        <v>52.44</v>
      </c>
      <c r="L110" t="n">
        <v>11</v>
      </c>
      <c r="M110" t="n">
        <v>22</v>
      </c>
      <c r="N110" t="n">
        <v>38.35</v>
      </c>
      <c r="O110" t="n">
        <v>23888.73</v>
      </c>
      <c r="P110" t="n">
        <v>349.98</v>
      </c>
      <c r="Q110" t="n">
        <v>446.56</v>
      </c>
      <c r="R110" t="n">
        <v>72.93000000000001</v>
      </c>
      <c r="S110" t="n">
        <v>40.63</v>
      </c>
      <c r="T110" t="n">
        <v>10994.31</v>
      </c>
      <c r="U110" t="n">
        <v>0.5600000000000001</v>
      </c>
      <c r="V110" t="n">
        <v>0.76</v>
      </c>
      <c r="W110" t="n">
        <v>2.65</v>
      </c>
      <c r="X110" t="n">
        <v>0.67</v>
      </c>
      <c r="Y110" t="n">
        <v>0.5</v>
      </c>
      <c r="Z110" t="n">
        <v>10</v>
      </c>
    </row>
    <row r="111">
      <c r="A111" t="n">
        <v>11</v>
      </c>
      <c r="B111" t="n">
        <v>90</v>
      </c>
      <c r="C111" t="inlineStr">
        <is>
          <t xml:space="preserve">CONCLUIDO	</t>
        </is>
      </c>
      <c r="D111" t="n">
        <v>3.265</v>
      </c>
      <c r="E111" t="n">
        <v>30.63</v>
      </c>
      <c r="F111" t="n">
        <v>27.43</v>
      </c>
      <c r="G111" t="n">
        <v>74.8</v>
      </c>
      <c r="H111" t="n">
        <v>1.1</v>
      </c>
      <c r="I111" t="n">
        <v>22</v>
      </c>
      <c r="J111" t="n">
        <v>193.33</v>
      </c>
      <c r="K111" t="n">
        <v>52.44</v>
      </c>
      <c r="L111" t="n">
        <v>12</v>
      </c>
      <c r="M111" t="n">
        <v>20</v>
      </c>
      <c r="N111" t="n">
        <v>38.89</v>
      </c>
      <c r="O111" t="n">
        <v>24078.33</v>
      </c>
      <c r="P111" t="n">
        <v>347.87</v>
      </c>
      <c r="Q111" t="n">
        <v>446.56</v>
      </c>
      <c r="R111" t="n">
        <v>70.44</v>
      </c>
      <c r="S111" t="n">
        <v>40.63</v>
      </c>
      <c r="T111" t="n">
        <v>9761.6</v>
      </c>
      <c r="U111" t="n">
        <v>0.58</v>
      </c>
      <c r="V111" t="n">
        <v>0.76</v>
      </c>
      <c r="W111" t="n">
        <v>2.65</v>
      </c>
      <c r="X111" t="n">
        <v>0.6</v>
      </c>
      <c r="Y111" t="n">
        <v>0.5</v>
      </c>
      <c r="Z111" t="n">
        <v>10</v>
      </c>
    </row>
    <row r="112">
      <c r="A112" t="n">
        <v>12</v>
      </c>
      <c r="B112" t="n">
        <v>90</v>
      </c>
      <c r="C112" t="inlineStr">
        <is>
          <t xml:space="preserve">CONCLUIDO	</t>
        </is>
      </c>
      <c r="D112" t="n">
        <v>3.2793</v>
      </c>
      <c r="E112" t="n">
        <v>30.49</v>
      </c>
      <c r="F112" t="n">
        <v>27.36</v>
      </c>
      <c r="G112" t="n">
        <v>82.09</v>
      </c>
      <c r="H112" t="n">
        <v>1.18</v>
      </c>
      <c r="I112" t="n">
        <v>20</v>
      </c>
      <c r="J112" t="n">
        <v>194.88</v>
      </c>
      <c r="K112" t="n">
        <v>52.44</v>
      </c>
      <c r="L112" t="n">
        <v>13</v>
      </c>
      <c r="M112" t="n">
        <v>18</v>
      </c>
      <c r="N112" t="n">
        <v>39.43</v>
      </c>
      <c r="O112" t="n">
        <v>24268.67</v>
      </c>
      <c r="P112" t="n">
        <v>344.98</v>
      </c>
      <c r="Q112" t="n">
        <v>446.56</v>
      </c>
      <c r="R112" t="n">
        <v>68.65000000000001</v>
      </c>
      <c r="S112" t="n">
        <v>40.63</v>
      </c>
      <c r="T112" t="n">
        <v>8875.09</v>
      </c>
      <c r="U112" t="n">
        <v>0.59</v>
      </c>
      <c r="V112" t="n">
        <v>0.76</v>
      </c>
      <c r="W112" t="n">
        <v>2.64</v>
      </c>
      <c r="X112" t="n">
        <v>0.54</v>
      </c>
      <c r="Y112" t="n">
        <v>0.5</v>
      </c>
      <c r="Z112" t="n">
        <v>10</v>
      </c>
    </row>
    <row r="113">
      <c r="A113" t="n">
        <v>13</v>
      </c>
      <c r="B113" t="n">
        <v>90</v>
      </c>
      <c r="C113" t="inlineStr">
        <is>
          <t xml:space="preserve">CONCLUIDO	</t>
        </is>
      </c>
      <c r="D113" t="n">
        <v>3.2828</v>
      </c>
      <c r="E113" t="n">
        <v>30.46</v>
      </c>
      <c r="F113" t="n">
        <v>27.37</v>
      </c>
      <c r="G113" t="n">
        <v>86.42</v>
      </c>
      <c r="H113" t="n">
        <v>1.27</v>
      </c>
      <c r="I113" t="n">
        <v>19</v>
      </c>
      <c r="J113" t="n">
        <v>196.42</v>
      </c>
      <c r="K113" t="n">
        <v>52.44</v>
      </c>
      <c r="L113" t="n">
        <v>14</v>
      </c>
      <c r="M113" t="n">
        <v>17</v>
      </c>
      <c r="N113" t="n">
        <v>39.98</v>
      </c>
      <c r="O113" t="n">
        <v>24459.75</v>
      </c>
      <c r="P113" t="n">
        <v>345.37</v>
      </c>
      <c r="Q113" t="n">
        <v>446.56</v>
      </c>
      <c r="R113" t="n">
        <v>68.8</v>
      </c>
      <c r="S113" t="n">
        <v>40.63</v>
      </c>
      <c r="T113" t="n">
        <v>8955.43</v>
      </c>
      <c r="U113" t="n">
        <v>0.59</v>
      </c>
      <c r="V113" t="n">
        <v>0.76</v>
      </c>
      <c r="W113" t="n">
        <v>2.64</v>
      </c>
      <c r="X113" t="n">
        <v>0.54</v>
      </c>
      <c r="Y113" t="n">
        <v>0.5</v>
      </c>
      <c r="Z113" t="n">
        <v>10</v>
      </c>
    </row>
    <row r="114">
      <c r="A114" t="n">
        <v>14</v>
      </c>
      <c r="B114" t="n">
        <v>90</v>
      </c>
      <c r="C114" t="inlineStr">
        <is>
          <t xml:space="preserve">CONCLUIDO	</t>
        </is>
      </c>
      <c r="D114" t="n">
        <v>3.294</v>
      </c>
      <c r="E114" t="n">
        <v>30.36</v>
      </c>
      <c r="F114" t="n">
        <v>27.3</v>
      </c>
      <c r="G114" t="n">
        <v>90.98999999999999</v>
      </c>
      <c r="H114" t="n">
        <v>1.35</v>
      </c>
      <c r="I114" t="n">
        <v>18</v>
      </c>
      <c r="J114" t="n">
        <v>197.98</v>
      </c>
      <c r="K114" t="n">
        <v>52.44</v>
      </c>
      <c r="L114" t="n">
        <v>15</v>
      </c>
      <c r="M114" t="n">
        <v>16</v>
      </c>
      <c r="N114" t="n">
        <v>40.54</v>
      </c>
      <c r="O114" t="n">
        <v>24651.58</v>
      </c>
      <c r="P114" t="n">
        <v>342.37</v>
      </c>
      <c r="Q114" t="n">
        <v>446.56</v>
      </c>
      <c r="R114" t="n">
        <v>66.64</v>
      </c>
      <c r="S114" t="n">
        <v>40.63</v>
      </c>
      <c r="T114" t="n">
        <v>7881.42</v>
      </c>
      <c r="U114" t="n">
        <v>0.61</v>
      </c>
      <c r="V114" t="n">
        <v>0.76</v>
      </c>
      <c r="W114" t="n">
        <v>2.63</v>
      </c>
      <c r="X114" t="n">
        <v>0.47</v>
      </c>
      <c r="Y114" t="n">
        <v>0.5</v>
      </c>
      <c r="Z114" t="n">
        <v>10</v>
      </c>
    </row>
    <row r="115">
      <c r="A115" t="n">
        <v>15</v>
      </c>
      <c r="B115" t="n">
        <v>90</v>
      </c>
      <c r="C115" t="inlineStr">
        <is>
          <t xml:space="preserve">CONCLUIDO	</t>
        </is>
      </c>
      <c r="D115" t="n">
        <v>3.3</v>
      </c>
      <c r="E115" t="n">
        <v>30.3</v>
      </c>
      <c r="F115" t="n">
        <v>27.28</v>
      </c>
      <c r="G115" t="n">
        <v>96.27</v>
      </c>
      <c r="H115" t="n">
        <v>1.42</v>
      </c>
      <c r="I115" t="n">
        <v>17</v>
      </c>
      <c r="J115" t="n">
        <v>199.54</v>
      </c>
      <c r="K115" t="n">
        <v>52.44</v>
      </c>
      <c r="L115" t="n">
        <v>16</v>
      </c>
      <c r="M115" t="n">
        <v>15</v>
      </c>
      <c r="N115" t="n">
        <v>41.1</v>
      </c>
      <c r="O115" t="n">
        <v>24844.17</v>
      </c>
      <c r="P115" t="n">
        <v>341.86</v>
      </c>
      <c r="Q115" t="n">
        <v>446.56</v>
      </c>
      <c r="R115" t="n">
        <v>65.76000000000001</v>
      </c>
      <c r="S115" t="n">
        <v>40.63</v>
      </c>
      <c r="T115" t="n">
        <v>7445.33</v>
      </c>
      <c r="U115" t="n">
        <v>0.62</v>
      </c>
      <c r="V115" t="n">
        <v>0.76</v>
      </c>
      <c r="W115" t="n">
        <v>2.64</v>
      </c>
      <c r="X115" t="n">
        <v>0.45</v>
      </c>
      <c r="Y115" t="n">
        <v>0.5</v>
      </c>
      <c r="Z115" t="n">
        <v>10</v>
      </c>
    </row>
    <row r="116">
      <c r="A116" t="n">
        <v>16</v>
      </c>
      <c r="B116" t="n">
        <v>90</v>
      </c>
      <c r="C116" t="inlineStr">
        <is>
          <t xml:space="preserve">CONCLUIDO	</t>
        </is>
      </c>
      <c r="D116" t="n">
        <v>3.3044</v>
      </c>
      <c r="E116" t="n">
        <v>30.26</v>
      </c>
      <c r="F116" t="n">
        <v>27.27</v>
      </c>
      <c r="G116" t="n">
        <v>102.28</v>
      </c>
      <c r="H116" t="n">
        <v>1.5</v>
      </c>
      <c r="I116" t="n">
        <v>16</v>
      </c>
      <c r="J116" t="n">
        <v>201.11</v>
      </c>
      <c r="K116" t="n">
        <v>52.44</v>
      </c>
      <c r="L116" t="n">
        <v>17</v>
      </c>
      <c r="M116" t="n">
        <v>14</v>
      </c>
      <c r="N116" t="n">
        <v>41.67</v>
      </c>
      <c r="O116" t="n">
        <v>25037.53</v>
      </c>
      <c r="P116" t="n">
        <v>341.23</v>
      </c>
      <c r="Q116" t="n">
        <v>446.56</v>
      </c>
      <c r="R116" t="n">
        <v>65.92</v>
      </c>
      <c r="S116" t="n">
        <v>40.63</v>
      </c>
      <c r="T116" t="n">
        <v>7527.93</v>
      </c>
      <c r="U116" t="n">
        <v>0.62</v>
      </c>
      <c r="V116" t="n">
        <v>0.76</v>
      </c>
      <c r="W116" t="n">
        <v>2.63</v>
      </c>
      <c r="X116" t="n">
        <v>0.45</v>
      </c>
      <c r="Y116" t="n">
        <v>0.5</v>
      </c>
      <c r="Z116" t="n">
        <v>10</v>
      </c>
    </row>
    <row r="117">
      <c r="A117" t="n">
        <v>17</v>
      </c>
      <c r="B117" t="n">
        <v>90</v>
      </c>
      <c r="C117" t="inlineStr">
        <is>
          <t xml:space="preserve">CONCLUIDO	</t>
        </is>
      </c>
      <c r="D117" t="n">
        <v>3.3146</v>
      </c>
      <c r="E117" t="n">
        <v>30.17</v>
      </c>
      <c r="F117" t="n">
        <v>27.22</v>
      </c>
      <c r="G117" t="n">
        <v>108.86</v>
      </c>
      <c r="H117" t="n">
        <v>1.58</v>
      </c>
      <c r="I117" t="n">
        <v>15</v>
      </c>
      <c r="J117" t="n">
        <v>202.68</v>
      </c>
      <c r="K117" t="n">
        <v>52.44</v>
      </c>
      <c r="L117" t="n">
        <v>18</v>
      </c>
      <c r="M117" t="n">
        <v>13</v>
      </c>
      <c r="N117" t="n">
        <v>42.24</v>
      </c>
      <c r="O117" t="n">
        <v>25231.66</v>
      </c>
      <c r="P117" t="n">
        <v>338.79</v>
      </c>
      <c r="Q117" t="n">
        <v>446.57</v>
      </c>
      <c r="R117" t="n">
        <v>63.76</v>
      </c>
      <c r="S117" t="n">
        <v>40.63</v>
      </c>
      <c r="T117" t="n">
        <v>6453.04</v>
      </c>
      <c r="U117" t="n">
        <v>0.64</v>
      </c>
      <c r="V117" t="n">
        <v>0.76</v>
      </c>
      <c r="W117" t="n">
        <v>2.64</v>
      </c>
      <c r="X117" t="n">
        <v>0.39</v>
      </c>
      <c r="Y117" t="n">
        <v>0.5</v>
      </c>
      <c r="Z117" t="n">
        <v>10</v>
      </c>
    </row>
    <row r="118">
      <c r="A118" t="n">
        <v>18</v>
      </c>
      <c r="B118" t="n">
        <v>90</v>
      </c>
      <c r="C118" t="inlineStr">
        <is>
          <t xml:space="preserve">CONCLUIDO	</t>
        </is>
      </c>
      <c r="D118" t="n">
        <v>3.3212</v>
      </c>
      <c r="E118" t="n">
        <v>30.11</v>
      </c>
      <c r="F118" t="n">
        <v>27.19</v>
      </c>
      <c r="G118" t="n">
        <v>116.53</v>
      </c>
      <c r="H118" t="n">
        <v>1.65</v>
      </c>
      <c r="I118" t="n">
        <v>14</v>
      </c>
      <c r="J118" t="n">
        <v>204.26</v>
      </c>
      <c r="K118" t="n">
        <v>52.44</v>
      </c>
      <c r="L118" t="n">
        <v>19</v>
      </c>
      <c r="M118" t="n">
        <v>12</v>
      </c>
      <c r="N118" t="n">
        <v>42.82</v>
      </c>
      <c r="O118" t="n">
        <v>25426.72</v>
      </c>
      <c r="P118" t="n">
        <v>337.86</v>
      </c>
      <c r="Q118" t="n">
        <v>446.56</v>
      </c>
      <c r="R118" t="n">
        <v>63.06</v>
      </c>
      <c r="S118" t="n">
        <v>40.63</v>
      </c>
      <c r="T118" t="n">
        <v>6112.6</v>
      </c>
      <c r="U118" t="n">
        <v>0.64</v>
      </c>
      <c r="V118" t="n">
        <v>0.76</v>
      </c>
      <c r="W118" t="n">
        <v>2.63</v>
      </c>
      <c r="X118" t="n">
        <v>0.36</v>
      </c>
      <c r="Y118" t="n">
        <v>0.5</v>
      </c>
      <c r="Z118" t="n">
        <v>10</v>
      </c>
    </row>
    <row r="119">
      <c r="A119" t="n">
        <v>19</v>
      </c>
      <c r="B119" t="n">
        <v>90</v>
      </c>
      <c r="C119" t="inlineStr">
        <is>
          <t xml:space="preserve">CONCLUIDO	</t>
        </is>
      </c>
      <c r="D119" t="n">
        <v>3.3266</v>
      </c>
      <c r="E119" t="n">
        <v>30.06</v>
      </c>
      <c r="F119" t="n">
        <v>27.18</v>
      </c>
      <c r="G119" t="n">
        <v>125.44</v>
      </c>
      <c r="H119" t="n">
        <v>1.73</v>
      </c>
      <c r="I119" t="n">
        <v>13</v>
      </c>
      <c r="J119" t="n">
        <v>205.85</v>
      </c>
      <c r="K119" t="n">
        <v>52.44</v>
      </c>
      <c r="L119" t="n">
        <v>20</v>
      </c>
      <c r="M119" t="n">
        <v>11</v>
      </c>
      <c r="N119" t="n">
        <v>43.41</v>
      </c>
      <c r="O119" t="n">
        <v>25622.45</v>
      </c>
      <c r="P119" t="n">
        <v>335.01</v>
      </c>
      <c r="Q119" t="n">
        <v>446.56</v>
      </c>
      <c r="R119" t="n">
        <v>62.61</v>
      </c>
      <c r="S119" t="n">
        <v>40.63</v>
      </c>
      <c r="T119" t="n">
        <v>5888.73</v>
      </c>
      <c r="U119" t="n">
        <v>0.65</v>
      </c>
      <c r="V119" t="n">
        <v>0.76</v>
      </c>
      <c r="W119" t="n">
        <v>2.63</v>
      </c>
      <c r="X119" t="n">
        <v>0.35</v>
      </c>
      <c r="Y119" t="n">
        <v>0.5</v>
      </c>
      <c r="Z119" t="n">
        <v>10</v>
      </c>
    </row>
    <row r="120">
      <c r="A120" t="n">
        <v>20</v>
      </c>
      <c r="B120" t="n">
        <v>90</v>
      </c>
      <c r="C120" t="inlineStr">
        <is>
          <t xml:space="preserve">CONCLUIDO	</t>
        </is>
      </c>
      <c r="D120" t="n">
        <v>3.3269</v>
      </c>
      <c r="E120" t="n">
        <v>30.06</v>
      </c>
      <c r="F120" t="n">
        <v>27.18</v>
      </c>
      <c r="G120" t="n">
        <v>125.43</v>
      </c>
      <c r="H120" t="n">
        <v>1.8</v>
      </c>
      <c r="I120" t="n">
        <v>13</v>
      </c>
      <c r="J120" t="n">
        <v>207.45</v>
      </c>
      <c r="K120" t="n">
        <v>52.44</v>
      </c>
      <c r="L120" t="n">
        <v>21</v>
      </c>
      <c r="M120" t="n">
        <v>11</v>
      </c>
      <c r="N120" t="n">
        <v>44</v>
      </c>
      <c r="O120" t="n">
        <v>25818.99</v>
      </c>
      <c r="P120" t="n">
        <v>336.74</v>
      </c>
      <c r="Q120" t="n">
        <v>446.56</v>
      </c>
      <c r="R120" t="n">
        <v>62.59</v>
      </c>
      <c r="S120" t="n">
        <v>40.63</v>
      </c>
      <c r="T120" t="n">
        <v>5878.97</v>
      </c>
      <c r="U120" t="n">
        <v>0.65</v>
      </c>
      <c r="V120" t="n">
        <v>0.76</v>
      </c>
      <c r="W120" t="n">
        <v>2.63</v>
      </c>
      <c r="X120" t="n">
        <v>0.35</v>
      </c>
      <c r="Y120" t="n">
        <v>0.5</v>
      </c>
      <c r="Z120" t="n">
        <v>10</v>
      </c>
    </row>
    <row r="121">
      <c r="A121" t="n">
        <v>21</v>
      </c>
      <c r="B121" t="n">
        <v>90</v>
      </c>
      <c r="C121" t="inlineStr">
        <is>
          <t xml:space="preserve">CONCLUIDO	</t>
        </is>
      </c>
      <c r="D121" t="n">
        <v>3.3347</v>
      </c>
      <c r="E121" t="n">
        <v>29.99</v>
      </c>
      <c r="F121" t="n">
        <v>27.14</v>
      </c>
      <c r="G121" t="n">
        <v>135.7</v>
      </c>
      <c r="H121" t="n">
        <v>1.87</v>
      </c>
      <c r="I121" t="n">
        <v>12</v>
      </c>
      <c r="J121" t="n">
        <v>209.05</v>
      </c>
      <c r="K121" t="n">
        <v>52.44</v>
      </c>
      <c r="L121" t="n">
        <v>22</v>
      </c>
      <c r="M121" t="n">
        <v>10</v>
      </c>
      <c r="N121" t="n">
        <v>44.6</v>
      </c>
      <c r="O121" t="n">
        <v>26016.35</v>
      </c>
      <c r="P121" t="n">
        <v>333.69</v>
      </c>
      <c r="Q121" t="n">
        <v>446.56</v>
      </c>
      <c r="R121" t="n">
        <v>61.42</v>
      </c>
      <c r="S121" t="n">
        <v>40.63</v>
      </c>
      <c r="T121" t="n">
        <v>5301.93</v>
      </c>
      <c r="U121" t="n">
        <v>0.66</v>
      </c>
      <c r="V121" t="n">
        <v>0.77</v>
      </c>
      <c r="W121" t="n">
        <v>2.63</v>
      </c>
      <c r="X121" t="n">
        <v>0.31</v>
      </c>
      <c r="Y121" t="n">
        <v>0.5</v>
      </c>
      <c r="Z121" t="n">
        <v>10</v>
      </c>
    </row>
    <row r="122">
      <c r="A122" t="n">
        <v>22</v>
      </c>
      <c r="B122" t="n">
        <v>90</v>
      </c>
      <c r="C122" t="inlineStr">
        <is>
          <t xml:space="preserve">CONCLUIDO	</t>
        </is>
      </c>
      <c r="D122" t="n">
        <v>3.3349</v>
      </c>
      <c r="E122" t="n">
        <v>29.99</v>
      </c>
      <c r="F122" t="n">
        <v>27.14</v>
      </c>
      <c r="G122" t="n">
        <v>135.69</v>
      </c>
      <c r="H122" t="n">
        <v>1.94</v>
      </c>
      <c r="I122" t="n">
        <v>12</v>
      </c>
      <c r="J122" t="n">
        <v>210.65</v>
      </c>
      <c r="K122" t="n">
        <v>52.44</v>
      </c>
      <c r="L122" t="n">
        <v>23</v>
      </c>
      <c r="M122" t="n">
        <v>10</v>
      </c>
      <c r="N122" t="n">
        <v>45.21</v>
      </c>
      <c r="O122" t="n">
        <v>26214.54</v>
      </c>
      <c r="P122" t="n">
        <v>333.32</v>
      </c>
      <c r="Q122" t="n">
        <v>446.56</v>
      </c>
      <c r="R122" t="n">
        <v>61.49</v>
      </c>
      <c r="S122" t="n">
        <v>40.63</v>
      </c>
      <c r="T122" t="n">
        <v>5335.31</v>
      </c>
      <c r="U122" t="n">
        <v>0.66</v>
      </c>
      <c r="V122" t="n">
        <v>0.77</v>
      </c>
      <c r="W122" t="n">
        <v>2.62</v>
      </c>
      <c r="X122" t="n">
        <v>0.31</v>
      </c>
      <c r="Y122" t="n">
        <v>0.5</v>
      </c>
      <c r="Z122" t="n">
        <v>10</v>
      </c>
    </row>
    <row r="123">
      <c r="A123" t="n">
        <v>23</v>
      </c>
      <c r="B123" t="n">
        <v>90</v>
      </c>
      <c r="C123" t="inlineStr">
        <is>
          <t xml:space="preserve">CONCLUIDO	</t>
        </is>
      </c>
      <c r="D123" t="n">
        <v>3.3433</v>
      </c>
      <c r="E123" t="n">
        <v>29.91</v>
      </c>
      <c r="F123" t="n">
        <v>27.1</v>
      </c>
      <c r="G123" t="n">
        <v>147.81</v>
      </c>
      <c r="H123" t="n">
        <v>2.01</v>
      </c>
      <c r="I123" t="n">
        <v>11</v>
      </c>
      <c r="J123" t="n">
        <v>212.27</v>
      </c>
      <c r="K123" t="n">
        <v>52.44</v>
      </c>
      <c r="L123" t="n">
        <v>24</v>
      </c>
      <c r="M123" t="n">
        <v>9</v>
      </c>
      <c r="N123" t="n">
        <v>45.82</v>
      </c>
      <c r="O123" t="n">
        <v>26413.56</v>
      </c>
      <c r="P123" t="n">
        <v>331.12</v>
      </c>
      <c r="Q123" t="n">
        <v>446.56</v>
      </c>
      <c r="R123" t="n">
        <v>60.08</v>
      </c>
      <c r="S123" t="n">
        <v>40.63</v>
      </c>
      <c r="T123" t="n">
        <v>4633.7</v>
      </c>
      <c r="U123" t="n">
        <v>0.68</v>
      </c>
      <c r="V123" t="n">
        <v>0.77</v>
      </c>
      <c r="W123" t="n">
        <v>2.63</v>
      </c>
      <c r="X123" t="n">
        <v>0.27</v>
      </c>
      <c r="Y123" t="n">
        <v>0.5</v>
      </c>
      <c r="Z123" t="n">
        <v>10</v>
      </c>
    </row>
    <row r="124">
      <c r="A124" t="n">
        <v>24</v>
      </c>
      <c r="B124" t="n">
        <v>90</v>
      </c>
      <c r="C124" t="inlineStr">
        <is>
          <t xml:space="preserve">CONCLUIDO	</t>
        </is>
      </c>
      <c r="D124" t="n">
        <v>3.3413</v>
      </c>
      <c r="E124" t="n">
        <v>29.93</v>
      </c>
      <c r="F124" t="n">
        <v>27.12</v>
      </c>
      <c r="G124" t="n">
        <v>147.91</v>
      </c>
      <c r="H124" t="n">
        <v>2.08</v>
      </c>
      <c r="I124" t="n">
        <v>11</v>
      </c>
      <c r="J124" t="n">
        <v>213.89</v>
      </c>
      <c r="K124" t="n">
        <v>52.44</v>
      </c>
      <c r="L124" t="n">
        <v>25</v>
      </c>
      <c r="M124" t="n">
        <v>9</v>
      </c>
      <c r="N124" t="n">
        <v>46.44</v>
      </c>
      <c r="O124" t="n">
        <v>26613.43</v>
      </c>
      <c r="P124" t="n">
        <v>331.38</v>
      </c>
      <c r="Q124" t="n">
        <v>446.56</v>
      </c>
      <c r="R124" t="n">
        <v>60.65</v>
      </c>
      <c r="S124" t="n">
        <v>40.63</v>
      </c>
      <c r="T124" t="n">
        <v>4917.99</v>
      </c>
      <c r="U124" t="n">
        <v>0.67</v>
      </c>
      <c r="V124" t="n">
        <v>0.77</v>
      </c>
      <c r="W124" t="n">
        <v>2.63</v>
      </c>
      <c r="X124" t="n">
        <v>0.29</v>
      </c>
      <c r="Y124" t="n">
        <v>0.5</v>
      </c>
      <c r="Z124" t="n">
        <v>10</v>
      </c>
    </row>
    <row r="125">
      <c r="A125" t="n">
        <v>25</v>
      </c>
      <c r="B125" t="n">
        <v>90</v>
      </c>
      <c r="C125" t="inlineStr">
        <is>
          <t xml:space="preserve">CONCLUIDO	</t>
        </is>
      </c>
      <c r="D125" t="n">
        <v>3.3417</v>
      </c>
      <c r="E125" t="n">
        <v>29.92</v>
      </c>
      <c r="F125" t="n">
        <v>27.11</v>
      </c>
      <c r="G125" t="n">
        <v>147.89</v>
      </c>
      <c r="H125" t="n">
        <v>2.14</v>
      </c>
      <c r="I125" t="n">
        <v>11</v>
      </c>
      <c r="J125" t="n">
        <v>215.51</v>
      </c>
      <c r="K125" t="n">
        <v>52.44</v>
      </c>
      <c r="L125" t="n">
        <v>26</v>
      </c>
      <c r="M125" t="n">
        <v>9</v>
      </c>
      <c r="N125" t="n">
        <v>47.07</v>
      </c>
      <c r="O125" t="n">
        <v>26814.17</v>
      </c>
      <c r="P125" t="n">
        <v>328.62</v>
      </c>
      <c r="Q125" t="n">
        <v>446.56</v>
      </c>
      <c r="R125" t="n">
        <v>60.61</v>
      </c>
      <c r="S125" t="n">
        <v>40.63</v>
      </c>
      <c r="T125" t="n">
        <v>4899.33</v>
      </c>
      <c r="U125" t="n">
        <v>0.67</v>
      </c>
      <c r="V125" t="n">
        <v>0.77</v>
      </c>
      <c r="W125" t="n">
        <v>2.62</v>
      </c>
      <c r="X125" t="n">
        <v>0.29</v>
      </c>
      <c r="Y125" t="n">
        <v>0.5</v>
      </c>
      <c r="Z125" t="n">
        <v>10</v>
      </c>
    </row>
    <row r="126">
      <c r="A126" t="n">
        <v>26</v>
      </c>
      <c r="B126" t="n">
        <v>90</v>
      </c>
      <c r="C126" t="inlineStr">
        <is>
          <t xml:space="preserve">CONCLUIDO	</t>
        </is>
      </c>
      <c r="D126" t="n">
        <v>3.349</v>
      </c>
      <c r="E126" t="n">
        <v>29.86</v>
      </c>
      <c r="F126" t="n">
        <v>27.08</v>
      </c>
      <c r="G126" t="n">
        <v>162.5</v>
      </c>
      <c r="H126" t="n">
        <v>2.21</v>
      </c>
      <c r="I126" t="n">
        <v>10</v>
      </c>
      <c r="J126" t="n">
        <v>217.15</v>
      </c>
      <c r="K126" t="n">
        <v>52.44</v>
      </c>
      <c r="L126" t="n">
        <v>27</v>
      </c>
      <c r="M126" t="n">
        <v>8</v>
      </c>
      <c r="N126" t="n">
        <v>47.71</v>
      </c>
      <c r="O126" t="n">
        <v>27015.77</v>
      </c>
      <c r="P126" t="n">
        <v>328.91</v>
      </c>
      <c r="Q126" t="n">
        <v>446.56</v>
      </c>
      <c r="R126" t="n">
        <v>59.47</v>
      </c>
      <c r="S126" t="n">
        <v>40.63</v>
      </c>
      <c r="T126" t="n">
        <v>4335.19</v>
      </c>
      <c r="U126" t="n">
        <v>0.68</v>
      </c>
      <c r="V126" t="n">
        <v>0.77</v>
      </c>
      <c r="W126" t="n">
        <v>2.63</v>
      </c>
      <c r="X126" t="n">
        <v>0.26</v>
      </c>
      <c r="Y126" t="n">
        <v>0.5</v>
      </c>
      <c r="Z126" t="n">
        <v>10</v>
      </c>
    </row>
    <row r="127">
      <c r="A127" t="n">
        <v>27</v>
      </c>
      <c r="B127" t="n">
        <v>90</v>
      </c>
      <c r="C127" t="inlineStr">
        <is>
          <t xml:space="preserve">CONCLUIDO	</t>
        </is>
      </c>
      <c r="D127" t="n">
        <v>3.3491</v>
      </c>
      <c r="E127" t="n">
        <v>29.86</v>
      </c>
      <c r="F127" t="n">
        <v>27.08</v>
      </c>
      <c r="G127" t="n">
        <v>162.49</v>
      </c>
      <c r="H127" t="n">
        <v>2.27</v>
      </c>
      <c r="I127" t="n">
        <v>10</v>
      </c>
      <c r="J127" t="n">
        <v>218.79</v>
      </c>
      <c r="K127" t="n">
        <v>52.44</v>
      </c>
      <c r="L127" t="n">
        <v>28</v>
      </c>
      <c r="M127" t="n">
        <v>8</v>
      </c>
      <c r="N127" t="n">
        <v>48.35</v>
      </c>
      <c r="O127" t="n">
        <v>27218.26</v>
      </c>
      <c r="P127" t="n">
        <v>327.48</v>
      </c>
      <c r="Q127" t="n">
        <v>446.56</v>
      </c>
      <c r="R127" t="n">
        <v>59.6</v>
      </c>
      <c r="S127" t="n">
        <v>40.63</v>
      </c>
      <c r="T127" t="n">
        <v>4399.3</v>
      </c>
      <c r="U127" t="n">
        <v>0.68</v>
      </c>
      <c r="V127" t="n">
        <v>0.77</v>
      </c>
      <c r="W127" t="n">
        <v>2.62</v>
      </c>
      <c r="X127" t="n">
        <v>0.25</v>
      </c>
      <c r="Y127" t="n">
        <v>0.5</v>
      </c>
      <c r="Z127" t="n">
        <v>10</v>
      </c>
    </row>
    <row r="128">
      <c r="A128" t="n">
        <v>28</v>
      </c>
      <c r="B128" t="n">
        <v>90</v>
      </c>
      <c r="C128" t="inlineStr">
        <is>
          <t xml:space="preserve">CONCLUIDO	</t>
        </is>
      </c>
      <c r="D128" t="n">
        <v>3.3565</v>
      </c>
      <c r="E128" t="n">
        <v>29.79</v>
      </c>
      <c r="F128" t="n">
        <v>27.05</v>
      </c>
      <c r="G128" t="n">
        <v>180.35</v>
      </c>
      <c r="H128" t="n">
        <v>2.34</v>
      </c>
      <c r="I128" t="n">
        <v>9</v>
      </c>
      <c r="J128" t="n">
        <v>220.44</v>
      </c>
      <c r="K128" t="n">
        <v>52.44</v>
      </c>
      <c r="L128" t="n">
        <v>29</v>
      </c>
      <c r="M128" t="n">
        <v>7</v>
      </c>
      <c r="N128" t="n">
        <v>49</v>
      </c>
      <c r="O128" t="n">
        <v>27421.64</v>
      </c>
      <c r="P128" t="n">
        <v>323.88</v>
      </c>
      <c r="Q128" t="n">
        <v>446.56</v>
      </c>
      <c r="R128" t="n">
        <v>58.62</v>
      </c>
      <c r="S128" t="n">
        <v>40.63</v>
      </c>
      <c r="T128" t="n">
        <v>3913.81</v>
      </c>
      <c r="U128" t="n">
        <v>0.6899999999999999</v>
      </c>
      <c r="V128" t="n">
        <v>0.77</v>
      </c>
      <c r="W128" t="n">
        <v>2.62</v>
      </c>
      <c r="X128" t="n">
        <v>0.22</v>
      </c>
      <c r="Y128" t="n">
        <v>0.5</v>
      </c>
      <c r="Z128" t="n">
        <v>10</v>
      </c>
    </row>
    <row r="129">
      <c r="A129" t="n">
        <v>29</v>
      </c>
      <c r="B129" t="n">
        <v>90</v>
      </c>
      <c r="C129" t="inlineStr">
        <is>
          <t xml:space="preserve">CONCLUIDO	</t>
        </is>
      </c>
      <c r="D129" t="n">
        <v>3.3564</v>
      </c>
      <c r="E129" t="n">
        <v>29.79</v>
      </c>
      <c r="F129" t="n">
        <v>27.05</v>
      </c>
      <c r="G129" t="n">
        <v>180.36</v>
      </c>
      <c r="H129" t="n">
        <v>2.4</v>
      </c>
      <c r="I129" t="n">
        <v>9</v>
      </c>
      <c r="J129" t="n">
        <v>222.1</v>
      </c>
      <c r="K129" t="n">
        <v>52.44</v>
      </c>
      <c r="L129" t="n">
        <v>30</v>
      </c>
      <c r="M129" t="n">
        <v>7</v>
      </c>
      <c r="N129" t="n">
        <v>49.65</v>
      </c>
      <c r="O129" t="n">
        <v>27625.93</v>
      </c>
      <c r="P129" t="n">
        <v>325.5</v>
      </c>
      <c r="Q129" t="n">
        <v>446.56</v>
      </c>
      <c r="R129" t="n">
        <v>58.66</v>
      </c>
      <c r="S129" t="n">
        <v>40.63</v>
      </c>
      <c r="T129" t="n">
        <v>3933.89</v>
      </c>
      <c r="U129" t="n">
        <v>0.6899999999999999</v>
      </c>
      <c r="V129" t="n">
        <v>0.77</v>
      </c>
      <c r="W129" t="n">
        <v>2.62</v>
      </c>
      <c r="X129" t="n">
        <v>0.23</v>
      </c>
      <c r="Y129" t="n">
        <v>0.5</v>
      </c>
      <c r="Z129" t="n">
        <v>10</v>
      </c>
    </row>
    <row r="130">
      <c r="A130" t="n">
        <v>30</v>
      </c>
      <c r="B130" t="n">
        <v>90</v>
      </c>
      <c r="C130" t="inlineStr">
        <is>
          <t xml:space="preserve">CONCLUIDO	</t>
        </is>
      </c>
      <c r="D130" t="n">
        <v>3.3552</v>
      </c>
      <c r="E130" t="n">
        <v>29.8</v>
      </c>
      <c r="F130" t="n">
        <v>27.06</v>
      </c>
      <c r="G130" t="n">
        <v>180.43</v>
      </c>
      <c r="H130" t="n">
        <v>2.46</v>
      </c>
      <c r="I130" t="n">
        <v>9</v>
      </c>
      <c r="J130" t="n">
        <v>223.76</v>
      </c>
      <c r="K130" t="n">
        <v>52.44</v>
      </c>
      <c r="L130" t="n">
        <v>31</v>
      </c>
      <c r="M130" t="n">
        <v>7</v>
      </c>
      <c r="N130" t="n">
        <v>50.32</v>
      </c>
      <c r="O130" t="n">
        <v>27831.27</v>
      </c>
      <c r="P130" t="n">
        <v>325.74</v>
      </c>
      <c r="Q130" t="n">
        <v>446.56</v>
      </c>
      <c r="R130" t="n">
        <v>58.91</v>
      </c>
      <c r="S130" t="n">
        <v>40.63</v>
      </c>
      <c r="T130" t="n">
        <v>4057.78</v>
      </c>
      <c r="U130" t="n">
        <v>0.6899999999999999</v>
      </c>
      <c r="V130" t="n">
        <v>0.77</v>
      </c>
      <c r="W130" t="n">
        <v>2.63</v>
      </c>
      <c r="X130" t="n">
        <v>0.24</v>
      </c>
      <c r="Y130" t="n">
        <v>0.5</v>
      </c>
      <c r="Z130" t="n">
        <v>10</v>
      </c>
    </row>
    <row r="131">
      <c r="A131" t="n">
        <v>31</v>
      </c>
      <c r="B131" t="n">
        <v>90</v>
      </c>
      <c r="C131" t="inlineStr">
        <is>
          <t xml:space="preserve">CONCLUIDO	</t>
        </is>
      </c>
      <c r="D131" t="n">
        <v>3.3545</v>
      </c>
      <c r="E131" t="n">
        <v>29.81</v>
      </c>
      <c r="F131" t="n">
        <v>27.07</v>
      </c>
      <c r="G131" t="n">
        <v>180.47</v>
      </c>
      <c r="H131" t="n">
        <v>2.52</v>
      </c>
      <c r="I131" t="n">
        <v>9</v>
      </c>
      <c r="J131" t="n">
        <v>225.43</v>
      </c>
      <c r="K131" t="n">
        <v>52.44</v>
      </c>
      <c r="L131" t="n">
        <v>32</v>
      </c>
      <c r="M131" t="n">
        <v>7</v>
      </c>
      <c r="N131" t="n">
        <v>50.99</v>
      </c>
      <c r="O131" t="n">
        <v>28037.42</v>
      </c>
      <c r="P131" t="n">
        <v>322.94</v>
      </c>
      <c r="Q131" t="n">
        <v>446.56</v>
      </c>
      <c r="R131" t="n">
        <v>59.18</v>
      </c>
      <c r="S131" t="n">
        <v>40.63</v>
      </c>
      <c r="T131" t="n">
        <v>4194.44</v>
      </c>
      <c r="U131" t="n">
        <v>0.6899999999999999</v>
      </c>
      <c r="V131" t="n">
        <v>0.77</v>
      </c>
      <c r="W131" t="n">
        <v>2.62</v>
      </c>
      <c r="X131" t="n">
        <v>0.24</v>
      </c>
      <c r="Y131" t="n">
        <v>0.5</v>
      </c>
      <c r="Z131" t="n">
        <v>10</v>
      </c>
    </row>
    <row r="132">
      <c r="A132" t="n">
        <v>32</v>
      </c>
      <c r="B132" t="n">
        <v>90</v>
      </c>
      <c r="C132" t="inlineStr">
        <is>
          <t xml:space="preserve">CONCLUIDO	</t>
        </is>
      </c>
      <c r="D132" t="n">
        <v>3.3646</v>
      </c>
      <c r="E132" t="n">
        <v>29.72</v>
      </c>
      <c r="F132" t="n">
        <v>27.02</v>
      </c>
      <c r="G132" t="n">
        <v>202.62</v>
      </c>
      <c r="H132" t="n">
        <v>2.58</v>
      </c>
      <c r="I132" t="n">
        <v>8</v>
      </c>
      <c r="J132" t="n">
        <v>227.11</v>
      </c>
      <c r="K132" t="n">
        <v>52.44</v>
      </c>
      <c r="L132" t="n">
        <v>33</v>
      </c>
      <c r="M132" t="n">
        <v>6</v>
      </c>
      <c r="N132" t="n">
        <v>51.67</v>
      </c>
      <c r="O132" t="n">
        <v>28244.51</v>
      </c>
      <c r="P132" t="n">
        <v>320.13</v>
      </c>
      <c r="Q132" t="n">
        <v>446.56</v>
      </c>
      <c r="R132" t="n">
        <v>57.33</v>
      </c>
      <c r="S132" t="n">
        <v>40.63</v>
      </c>
      <c r="T132" t="n">
        <v>3274.28</v>
      </c>
      <c r="U132" t="n">
        <v>0.71</v>
      </c>
      <c r="V132" t="n">
        <v>0.77</v>
      </c>
      <c r="W132" t="n">
        <v>2.62</v>
      </c>
      <c r="X132" t="n">
        <v>0.19</v>
      </c>
      <c r="Y132" t="n">
        <v>0.5</v>
      </c>
      <c r="Z132" t="n">
        <v>10</v>
      </c>
    </row>
    <row r="133">
      <c r="A133" t="n">
        <v>33</v>
      </c>
      <c r="B133" t="n">
        <v>90</v>
      </c>
      <c r="C133" t="inlineStr">
        <is>
          <t xml:space="preserve">CONCLUIDO	</t>
        </is>
      </c>
      <c r="D133" t="n">
        <v>3.3632</v>
      </c>
      <c r="E133" t="n">
        <v>29.73</v>
      </c>
      <c r="F133" t="n">
        <v>27.03</v>
      </c>
      <c r="G133" t="n">
        <v>202.72</v>
      </c>
      <c r="H133" t="n">
        <v>2.64</v>
      </c>
      <c r="I133" t="n">
        <v>8</v>
      </c>
      <c r="J133" t="n">
        <v>228.8</v>
      </c>
      <c r="K133" t="n">
        <v>52.44</v>
      </c>
      <c r="L133" t="n">
        <v>34</v>
      </c>
      <c r="M133" t="n">
        <v>6</v>
      </c>
      <c r="N133" t="n">
        <v>52.36</v>
      </c>
      <c r="O133" t="n">
        <v>28452.56</v>
      </c>
      <c r="P133" t="n">
        <v>321.06</v>
      </c>
      <c r="Q133" t="n">
        <v>446.56</v>
      </c>
      <c r="R133" t="n">
        <v>57.71</v>
      </c>
      <c r="S133" t="n">
        <v>40.63</v>
      </c>
      <c r="T133" t="n">
        <v>3465.63</v>
      </c>
      <c r="U133" t="n">
        <v>0.7</v>
      </c>
      <c r="V133" t="n">
        <v>0.77</v>
      </c>
      <c r="W133" t="n">
        <v>2.62</v>
      </c>
      <c r="X133" t="n">
        <v>0.2</v>
      </c>
      <c r="Y133" t="n">
        <v>0.5</v>
      </c>
      <c r="Z133" t="n">
        <v>10</v>
      </c>
    </row>
    <row r="134">
      <c r="A134" t="n">
        <v>34</v>
      </c>
      <c r="B134" t="n">
        <v>90</v>
      </c>
      <c r="C134" t="inlineStr">
        <is>
          <t xml:space="preserve">CONCLUIDO	</t>
        </is>
      </c>
      <c r="D134" t="n">
        <v>3.3636</v>
      </c>
      <c r="E134" t="n">
        <v>29.73</v>
      </c>
      <c r="F134" t="n">
        <v>27.02</v>
      </c>
      <c r="G134" t="n">
        <v>202.69</v>
      </c>
      <c r="H134" t="n">
        <v>2.7</v>
      </c>
      <c r="I134" t="n">
        <v>8</v>
      </c>
      <c r="J134" t="n">
        <v>230.49</v>
      </c>
      <c r="K134" t="n">
        <v>52.44</v>
      </c>
      <c r="L134" t="n">
        <v>35</v>
      </c>
      <c r="M134" t="n">
        <v>6</v>
      </c>
      <c r="N134" t="n">
        <v>53.05</v>
      </c>
      <c r="O134" t="n">
        <v>28661.58</v>
      </c>
      <c r="P134" t="n">
        <v>321.66</v>
      </c>
      <c r="Q134" t="n">
        <v>446.56</v>
      </c>
      <c r="R134" t="n">
        <v>57.6</v>
      </c>
      <c r="S134" t="n">
        <v>40.63</v>
      </c>
      <c r="T134" t="n">
        <v>3411.67</v>
      </c>
      <c r="U134" t="n">
        <v>0.71</v>
      </c>
      <c r="V134" t="n">
        <v>0.77</v>
      </c>
      <c r="W134" t="n">
        <v>2.62</v>
      </c>
      <c r="X134" t="n">
        <v>0.2</v>
      </c>
      <c r="Y134" t="n">
        <v>0.5</v>
      </c>
      <c r="Z134" t="n">
        <v>10</v>
      </c>
    </row>
    <row r="135">
      <c r="A135" t="n">
        <v>35</v>
      </c>
      <c r="B135" t="n">
        <v>90</v>
      </c>
      <c r="C135" t="inlineStr">
        <is>
          <t xml:space="preserve">CONCLUIDO	</t>
        </is>
      </c>
      <c r="D135" t="n">
        <v>3.3631</v>
      </c>
      <c r="E135" t="n">
        <v>29.73</v>
      </c>
      <c r="F135" t="n">
        <v>27.03</v>
      </c>
      <c r="G135" t="n">
        <v>202.72</v>
      </c>
      <c r="H135" t="n">
        <v>2.76</v>
      </c>
      <c r="I135" t="n">
        <v>8</v>
      </c>
      <c r="J135" t="n">
        <v>232.2</v>
      </c>
      <c r="K135" t="n">
        <v>52.44</v>
      </c>
      <c r="L135" t="n">
        <v>36</v>
      </c>
      <c r="M135" t="n">
        <v>6</v>
      </c>
      <c r="N135" t="n">
        <v>53.75</v>
      </c>
      <c r="O135" t="n">
        <v>28871.58</v>
      </c>
      <c r="P135" t="n">
        <v>319.28</v>
      </c>
      <c r="Q135" t="n">
        <v>446.56</v>
      </c>
      <c r="R135" t="n">
        <v>57.88</v>
      </c>
      <c r="S135" t="n">
        <v>40.63</v>
      </c>
      <c r="T135" t="n">
        <v>3550.04</v>
      </c>
      <c r="U135" t="n">
        <v>0.7</v>
      </c>
      <c r="V135" t="n">
        <v>0.77</v>
      </c>
      <c r="W135" t="n">
        <v>2.62</v>
      </c>
      <c r="X135" t="n">
        <v>0.2</v>
      </c>
      <c r="Y135" t="n">
        <v>0.5</v>
      </c>
      <c r="Z135" t="n">
        <v>10</v>
      </c>
    </row>
    <row r="136">
      <c r="A136" t="n">
        <v>36</v>
      </c>
      <c r="B136" t="n">
        <v>90</v>
      </c>
      <c r="C136" t="inlineStr">
        <is>
          <t xml:space="preserve">CONCLUIDO	</t>
        </is>
      </c>
      <c r="D136" t="n">
        <v>3.3636</v>
      </c>
      <c r="E136" t="n">
        <v>29.73</v>
      </c>
      <c r="F136" t="n">
        <v>27.03</v>
      </c>
      <c r="G136" t="n">
        <v>202.69</v>
      </c>
      <c r="H136" t="n">
        <v>2.81</v>
      </c>
      <c r="I136" t="n">
        <v>8</v>
      </c>
      <c r="J136" t="n">
        <v>233.91</v>
      </c>
      <c r="K136" t="n">
        <v>52.44</v>
      </c>
      <c r="L136" t="n">
        <v>37</v>
      </c>
      <c r="M136" t="n">
        <v>6</v>
      </c>
      <c r="N136" t="n">
        <v>54.46</v>
      </c>
      <c r="O136" t="n">
        <v>29082.59</v>
      </c>
      <c r="P136" t="n">
        <v>317.69</v>
      </c>
      <c r="Q136" t="n">
        <v>446.56</v>
      </c>
      <c r="R136" t="n">
        <v>57.7</v>
      </c>
      <c r="S136" t="n">
        <v>40.63</v>
      </c>
      <c r="T136" t="n">
        <v>3458.59</v>
      </c>
      <c r="U136" t="n">
        <v>0.7</v>
      </c>
      <c r="V136" t="n">
        <v>0.77</v>
      </c>
      <c r="W136" t="n">
        <v>2.62</v>
      </c>
      <c r="X136" t="n">
        <v>0.2</v>
      </c>
      <c r="Y136" t="n">
        <v>0.5</v>
      </c>
      <c r="Z136" t="n">
        <v>10</v>
      </c>
    </row>
    <row r="137">
      <c r="A137" t="n">
        <v>37</v>
      </c>
      <c r="B137" t="n">
        <v>90</v>
      </c>
      <c r="C137" t="inlineStr">
        <is>
          <t xml:space="preserve">CONCLUIDO	</t>
        </is>
      </c>
      <c r="D137" t="n">
        <v>3.3697</v>
      </c>
      <c r="E137" t="n">
        <v>29.68</v>
      </c>
      <c r="F137" t="n">
        <v>27.01</v>
      </c>
      <c r="G137" t="n">
        <v>231.49</v>
      </c>
      <c r="H137" t="n">
        <v>2.87</v>
      </c>
      <c r="I137" t="n">
        <v>7</v>
      </c>
      <c r="J137" t="n">
        <v>235.63</v>
      </c>
      <c r="K137" t="n">
        <v>52.44</v>
      </c>
      <c r="L137" t="n">
        <v>38</v>
      </c>
      <c r="M137" t="n">
        <v>5</v>
      </c>
      <c r="N137" t="n">
        <v>55.18</v>
      </c>
      <c r="O137" t="n">
        <v>29294.6</v>
      </c>
      <c r="P137" t="n">
        <v>315.59</v>
      </c>
      <c r="Q137" t="n">
        <v>446.57</v>
      </c>
      <c r="R137" t="n">
        <v>57.16</v>
      </c>
      <c r="S137" t="n">
        <v>40.63</v>
      </c>
      <c r="T137" t="n">
        <v>3195.12</v>
      </c>
      <c r="U137" t="n">
        <v>0.71</v>
      </c>
      <c r="V137" t="n">
        <v>0.77</v>
      </c>
      <c r="W137" t="n">
        <v>2.62</v>
      </c>
      <c r="X137" t="n">
        <v>0.18</v>
      </c>
      <c r="Y137" t="n">
        <v>0.5</v>
      </c>
      <c r="Z137" t="n">
        <v>10</v>
      </c>
    </row>
    <row r="138">
      <c r="A138" t="n">
        <v>38</v>
      </c>
      <c r="B138" t="n">
        <v>90</v>
      </c>
      <c r="C138" t="inlineStr">
        <is>
          <t xml:space="preserve">CONCLUIDO	</t>
        </is>
      </c>
      <c r="D138" t="n">
        <v>3.3705</v>
      </c>
      <c r="E138" t="n">
        <v>29.67</v>
      </c>
      <c r="F138" t="n">
        <v>27</v>
      </c>
      <c r="G138" t="n">
        <v>231.43</v>
      </c>
      <c r="H138" t="n">
        <v>2.92</v>
      </c>
      <c r="I138" t="n">
        <v>7</v>
      </c>
      <c r="J138" t="n">
        <v>237.35</v>
      </c>
      <c r="K138" t="n">
        <v>52.44</v>
      </c>
      <c r="L138" t="n">
        <v>39</v>
      </c>
      <c r="M138" t="n">
        <v>5</v>
      </c>
      <c r="N138" t="n">
        <v>55.91</v>
      </c>
      <c r="O138" t="n">
        <v>29507.65</v>
      </c>
      <c r="P138" t="n">
        <v>317.39</v>
      </c>
      <c r="Q138" t="n">
        <v>446.56</v>
      </c>
      <c r="R138" t="n">
        <v>56.87</v>
      </c>
      <c r="S138" t="n">
        <v>40.63</v>
      </c>
      <c r="T138" t="n">
        <v>3052.09</v>
      </c>
      <c r="U138" t="n">
        <v>0.71</v>
      </c>
      <c r="V138" t="n">
        <v>0.77</v>
      </c>
      <c r="W138" t="n">
        <v>2.62</v>
      </c>
      <c r="X138" t="n">
        <v>0.17</v>
      </c>
      <c r="Y138" t="n">
        <v>0.5</v>
      </c>
      <c r="Z138" t="n">
        <v>10</v>
      </c>
    </row>
    <row r="139">
      <c r="A139" t="n">
        <v>39</v>
      </c>
      <c r="B139" t="n">
        <v>90</v>
      </c>
      <c r="C139" t="inlineStr">
        <is>
          <t xml:space="preserve">CONCLUIDO	</t>
        </is>
      </c>
      <c r="D139" t="n">
        <v>3.3701</v>
      </c>
      <c r="E139" t="n">
        <v>29.67</v>
      </c>
      <c r="F139" t="n">
        <v>27</v>
      </c>
      <c r="G139" t="n">
        <v>231.46</v>
      </c>
      <c r="H139" t="n">
        <v>2.98</v>
      </c>
      <c r="I139" t="n">
        <v>7</v>
      </c>
      <c r="J139" t="n">
        <v>239.09</v>
      </c>
      <c r="K139" t="n">
        <v>52.44</v>
      </c>
      <c r="L139" t="n">
        <v>40</v>
      </c>
      <c r="M139" t="n">
        <v>5</v>
      </c>
      <c r="N139" t="n">
        <v>56.65</v>
      </c>
      <c r="O139" t="n">
        <v>29721.73</v>
      </c>
      <c r="P139" t="n">
        <v>318.96</v>
      </c>
      <c r="Q139" t="n">
        <v>446.56</v>
      </c>
      <c r="R139" t="n">
        <v>56.96</v>
      </c>
      <c r="S139" t="n">
        <v>40.63</v>
      </c>
      <c r="T139" t="n">
        <v>3095.28</v>
      </c>
      <c r="U139" t="n">
        <v>0.71</v>
      </c>
      <c r="V139" t="n">
        <v>0.77</v>
      </c>
      <c r="W139" t="n">
        <v>2.62</v>
      </c>
      <c r="X139" t="n">
        <v>0.18</v>
      </c>
      <c r="Y139" t="n">
        <v>0.5</v>
      </c>
      <c r="Z139" t="n">
        <v>10</v>
      </c>
    </row>
    <row r="140">
      <c r="A140" t="n">
        <v>0</v>
      </c>
      <c r="B140" t="n">
        <v>10</v>
      </c>
      <c r="C140" t="inlineStr">
        <is>
          <t xml:space="preserve">CONCLUIDO	</t>
        </is>
      </c>
      <c r="D140" t="n">
        <v>3.2251</v>
      </c>
      <c r="E140" t="n">
        <v>31.01</v>
      </c>
      <c r="F140" t="n">
        <v>28.65</v>
      </c>
      <c r="G140" t="n">
        <v>26.86</v>
      </c>
      <c r="H140" t="n">
        <v>0.64</v>
      </c>
      <c r="I140" t="n">
        <v>64</v>
      </c>
      <c r="J140" t="n">
        <v>26.11</v>
      </c>
      <c r="K140" t="n">
        <v>12.1</v>
      </c>
      <c r="L140" t="n">
        <v>1</v>
      </c>
      <c r="M140" t="n">
        <v>59</v>
      </c>
      <c r="N140" t="n">
        <v>3.01</v>
      </c>
      <c r="O140" t="n">
        <v>3454.41</v>
      </c>
      <c r="P140" t="n">
        <v>87.08</v>
      </c>
      <c r="Q140" t="n">
        <v>446.58</v>
      </c>
      <c r="R140" t="n">
        <v>110.08</v>
      </c>
      <c r="S140" t="n">
        <v>40.63</v>
      </c>
      <c r="T140" t="n">
        <v>29371.31</v>
      </c>
      <c r="U140" t="n">
        <v>0.37</v>
      </c>
      <c r="V140" t="n">
        <v>0.73</v>
      </c>
      <c r="W140" t="n">
        <v>2.72</v>
      </c>
      <c r="X140" t="n">
        <v>1.82</v>
      </c>
      <c r="Y140" t="n">
        <v>0.5</v>
      </c>
      <c r="Z140" t="n">
        <v>10</v>
      </c>
    </row>
    <row r="141">
      <c r="A141" t="n">
        <v>1</v>
      </c>
      <c r="B141" t="n">
        <v>10</v>
      </c>
      <c r="C141" t="inlineStr">
        <is>
          <t xml:space="preserve">CONCLUIDO	</t>
        </is>
      </c>
      <c r="D141" t="n">
        <v>3.2982</v>
      </c>
      <c r="E141" t="n">
        <v>30.32</v>
      </c>
      <c r="F141" t="n">
        <v>28.16</v>
      </c>
      <c r="G141" t="n">
        <v>36.73</v>
      </c>
      <c r="H141" t="n">
        <v>1.23</v>
      </c>
      <c r="I141" t="n">
        <v>46</v>
      </c>
      <c r="J141" t="n">
        <v>27.2</v>
      </c>
      <c r="K141" t="n">
        <v>12.1</v>
      </c>
      <c r="L141" t="n">
        <v>2</v>
      </c>
      <c r="M141" t="n">
        <v>0</v>
      </c>
      <c r="N141" t="n">
        <v>3.1</v>
      </c>
      <c r="O141" t="n">
        <v>3588.35</v>
      </c>
      <c r="P141" t="n">
        <v>83.3</v>
      </c>
      <c r="Q141" t="n">
        <v>446.59</v>
      </c>
      <c r="R141" t="n">
        <v>92.52</v>
      </c>
      <c r="S141" t="n">
        <v>40.63</v>
      </c>
      <c r="T141" t="n">
        <v>20682.3</v>
      </c>
      <c r="U141" t="n">
        <v>0.44</v>
      </c>
      <c r="V141" t="n">
        <v>0.74</v>
      </c>
      <c r="W141" t="n">
        <v>2.75</v>
      </c>
      <c r="X141" t="n">
        <v>1.33</v>
      </c>
      <c r="Y141" t="n">
        <v>0.5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2.5337</v>
      </c>
      <c r="E142" t="n">
        <v>39.47</v>
      </c>
      <c r="F142" t="n">
        <v>33.08</v>
      </c>
      <c r="G142" t="n">
        <v>9.27</v>
      </c>
      <c r="H142" t="n">
        <v>0.18</v>
      </c>
      <c r="I142" t="n">
        <v>214</v>
      </c>
      <c r="J142" t="n">
        <v>98.70999999999999</v>
      </c>
      <c r="K142" t="n">
        <v>39.72</v>
      </c>
      <c r="L142" t="n">
        <v>1</v>
      </c>
      <c r="M142" t="n">
        <v>212</v>
      </c>
      <c r="N142" t="n">
        <v>12.99</v>
      </c>
      <c r="O142" t="n">
        <v>12407.75</v>
      </c>
      <c r="P142" t="n">
        <v>295.23</v>
      </c>
      <c r="Q142" t="n">
        <v>446.59</v>
      </c>
      <c r="R142" t="n">
        <v>255.04</v>
      </c>
      <c r="S142" t="n">
        <v>40.63</v>
      </c>
      <c r="T142" t="n">
        <v>101102.48</v>
      </c>
      <c r="U142" t="n">
        <v>0.16</v>
      </c>
      <c r="V142" t="n">
        <v>0.63</v>
      </c>
      <c r="W142" t="n">
        <v>2.96</v>
      </c>
      <c r="X142" t="n">
        <v>6.25</v>
      </c>
      <c r="Y142" t="n">
        <v>0.5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2.9849</v>
      </c>
      <c r="E143" t="n">
        <v>33.5</v>
      </c>
      <c r="F143" t="n">
        <v>29.56</v>
      </c>
      <c r="G143" t="n">
        <v>18.67</v>
      </c>
      <c r="H143" t="n">
        <v>0.35</v>
      </c>
      <c r="I143" t="n">
        <v>95</v>
      </c>
      <c r="J143" t="n">
        <v>99.95</v>
      </c>
      <c r="K143" t="n">
        <v>39.72</v>
      </c>
      <c r="L143" t="n">
        <v>2</v>
      </c>
      <c r="M143" t="n">
        <v>93</v>
      </c>
      <c r="N143" t="n">
        <v>13.24</v>
      </c>
      <c r="O143" t="n">
        <v>12561.45</v>
      </c>
      <c r="P143" t="n">
        <v>260.77</v>
      </c>
      <c r="Q143" t="n">
        <v>446.61</v>
      </c>
      <c r="R143" t="n">
        <v>140.37</v>
      </c>
      <c r="S143" t="n">
        <v>40.63</v>
      </c>
      <c r="T143" t="n">
        <v>44360.46</v>
      </c>
      <c r="U143" t="n">
        <v>0.29</v>
      </c>
      <c r="V143" t="n">
        <v>0.7</v>
      </c>
      <c r="W143" t="n">
        <v>2.76</v>
      </c>
      <c r="X143" t="n">
        <v>2.73</v>
      </c>
      <c r="Y143" t="n">
        <v>0.5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3.1442</v>
      </c>
      <c r="E144" t="n">
        <v>31.8</v>
      </c>
      <c r="F144" t="n">
        <v>28.56</v>
      </c>
      <c r="G144" t="n">
        <v>28.09</v>
      </c>
      <c r="H144" t="n">
        <v>0.52</v>
      </c>
      <c r="I144" t="n">
        <v>61</v>
      </c>
      <c r="J144" t="n">
        <v>101.2</v>
      </c>
      <c r="K144" t="n">
        <v>39.72</v>
      </c>
      <c r="L144" t="n">
        <v>3</v>
      </c>
      <c r="M144" t="n">
        <v>59</v>
      </c>
      <c r="N144" t="n">
        <v>13.49</v>
      </c>
      <c r="O144" t="n">
        <v>12715.54</v>
      </c>
      <c r="P144" t="n">
        <v>249.03</v>
      </c>
      <c r="Q144" t="n">
        <v>446.57</v>
      </c>
      <c r="R144" t="n">
        <v>107.65</v>
      </c>
      <c r="S144" t="n">
        <v>40.63</v>
      </c>
      <c r="T144" t="n">
        <v>28169.38</v>
      </c>
      <c r="U144" t="n">
        <v>0.38</v>
      </c>
      <c r="V144" t="n">
        <v>0.73</v>
      </c>
      <c r="W144" t="n">
        <v>2.71</v>
      </c>
      <c r="X144" t="n">
        <v>1.73</v>
      </c>
      <c r="Y144" t="n">
        <v>0.5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3.2244</v>
      </c>
      <c r="E145" t="n">
        <v>31.01</v>
      </c>
      <c r="F145" t="n">
        <v>28.1</v>
      </c>
      <c r="G145" t="n">
        <v>37.47</v>
      </c>
      <c r="H145" t="n">
        <v>0.6899999999999999</v>
      </c>
      <c r="I145" t="n">
        <v>45</v>
      </c>
      <c r="J145" t="n">
        <v>102.45</v>
      </c>
      <c r="K145" t="n">
        <v>39.72</v>
      </c>
      <c r="L145" t="n">
        <v>4</v>
      </c>
      <c r="M145" t="n">
        <v>43</v>
      </c>
      <c r="N145" t="n">
        <v>13.74</v>
      </c>
      <c r="O145" t="n">
        <v>12870.03</v>
      </c>
      <c r="P145" t="n">
        <v>242.15</v>
      </c>
      <c r="Q145" t="n">
        <v>446.6</v>
      </c>
      <c r="R145" t="n">
        <v>92.63</v>
      </c>
      <c r="S145" t="n">
        <v>40.63</v>
      </c>
      <c r="T145" t="n">
        <v>20741.8</v>
      </c>
      <c r="U145" t="n">
        <v>0.44</v>
      </c>
      <c r="V145" t="n">
        <v>0.74</v>
      </c>
      <c r="W145" t="n">
        <v>2.68</v>
      </c>
      <c r="X145" t="n">
        <v>1.27</v>
      </c>
      <c r="Y145" t="n">
        <v>0.5</v>
      </c>
      <c r="Z145" t="n">
        <v>10</v>
      </c>
    </row>
    <row r="146">
      <c r="A146" t="n">
        <v>4</v>
      </c>
      <c r="B146" t="n">
        <v>45</v>
      </c>
      <c r="C146" t="inlineStr">
        <is>
          <t xml:space="preserve">CONCLUIDO	</t>
        </is>
      </c>
      <c r="D146" t="n">
        <v>3.2768</v>
      </c>
      <c r="E146" t="n">
        <v>30.52</v>
      </c>
      <c r="F146" t="n">
        <v>27.81</v>
      </c>
      <c r="G146" t="n">
        <v>47.67</v>
      </c>
      <c r="H146" t="n">
        <v>0.85</v>
      </c>
      <c r="I146" t="n">
        <v>35</v>
      </c>
      <c r="J146" t="n">
        <v>103.71</v>
      </c>
      <c r="K146" t="n">
        <v>39.72</v>
      </c>
      <c r="L146" t="n">
        <v>5</v>
      </c>
      <c r="M146" t="n">
        <v>33</v>
      </c>
      <c r="N146" t="n">
        <v>14</v>
      </c>
      <c r="O146" t="n">
        <v>13024.91</v>
      </c>
      <c r="P146" t="n">
        <v>236.45</v>
      </c>
      <c r="Q146" t="n">
        <v>446.56</v>
      </c>
      <c r="R146" t="n">
        <v>83.34</v>
      </c>
      <c r="S146" t="n">
        <v>40.63</v>
      </c>
      <c r="T146" t="n">
        <v>16142.79</v>
      </c>
      <c r="U146" t="n">
        <v>0.49</v>
      </c>
      <c r="V146" t="n">
        <v>0.75</v>
      </c>
      <c r="W146" t="n">
        <v>2.67</v>
      </c>
      <c r="X146" t="n">
        <v>0.98</v>
      </c>
      <c r="Y146" t="n">
        <v>0.5</v>
      </c>
      <c r="Z146" t="n">
        <v>10</v>
      </c>
    </row>
    <row r="147">
      <c r="A147" t="n">
        <v>5</v>
      </c>
      <c r="B147" t="n">
        <v>45</v>
      </c>
      <c r="C147" t="inlineStr">
        <is>
          <t xml:space="preserve">CONCLUIDO	</t>
        </is>
      </c>
      <c r="D147" t="n">
        <v>3.3089</v>
      </c>
      <c r="E147" t="n">
        <v>30.22</v>
      </c>
      <c r="F147" t="n">
        <v>27.64</v>
      </c>
      <c r="G147" t="n">
        <v>57.18</v>
      </c>
      <c r="H147" t="n">
        <v>1.01</v>
      </c>
      <c r="I147" t="n">
        <v>29</v>
      </c>
      <c r="J147" t="n">
        <v>104.97</v>
      </c>
      <c r="K147" t="n">
        <v>39.72</v>
      </c>
      <c r="L147" t="n">
        <v>6</v>
      </c>
      <c r="M147" t="n">
        <v>27</v>
      </c>
      <c r="N147" t="n">
        <v>14.25</v>
      </c>
      <c r="O147" t="n">
        <v>13180.19</v>
      </c>
      <c r="P147" t="n">
        <v>231.61</v>
      </c>
      <c r="Q147" t="n">
        <v>446.56</v>
      </c>
      <c r="R147" t="n">
        <v>77.56</v>
      </c>
      <c r="S147" t="n">
        <v>40.63</v>
      </c>
      <c r="T147" t="n">
        <v>13285.24</v>
      </c>
      <c r="U147" t="n">
        <v>0.52</v>
      </c>
      <c r="V147" t="n">
        <v>0.75</v>
      </c>
      <c r="W147" t="n">
        <v>2.66</v>
      </c>
      <c r="X147" t="n">
        <v>0.8100000000000001</v>
      </c>
      <c r="Y147" t="n">
        <v>0.5</v>
      </c>
      <c r="Z147" t="n">
        <v>10</v>
      </c>
    </row>
    <row r="148">
      <c r="A148" t="n">
        <v>6</v>
      </c>
      <c r="B148" t="n">
        <v>45</v>
      </c>
      <c r="C148" t="inlineStr">
        <is>
          <t xml:space="preserve">CONCLUIDO	</t>
        </is>
      </c>
      <c r="D148" t="n">
        <v>3.332</v>
      </c>
      <c r="E148" t="n">
        <v>30.01</v>
      </c>
      <c r="F148" t="n">
        <v>27.51</v>
      </c>
      <c r="G148" t="n">
        <v>66.02</v>
      </c>
      <c r="H148" t="n">
        <v>1.16</v>
      </c>
      <c r="I148" t="n">
        <v>25</v>
      </c>
      <c r="J148" t="n">
        <v>106.23</v>
      </c>
      <c r="K148" t="n">
        <v>39.72</v>
      </c>
      <c r="L148" t="n">
        <v>7</v>
      </c>
      <c r="M148" t="n">
        <v>23</v>
      </c>
      <c r="N148" t="n">
        <v>14.52</v>
      </c>
      <c r="O148" t="n">
        <v>13335.87</v>
      </c>
      <c r="P148" t="n">
        <v>227.65</v>
      </c>
      <c r="Q148" t="n">
        <v>446.56</v>
      </c>
      <c r="R148" t="n">
        <v>73.34999999999999</v>
      </c>
      <c r="S148" t="n">
        <v>40.63</v>
      </c>
      <c r="T148" t="n">
        <v>11199.12</v>
      </c>
      <c r="U148" t="n">
        <v>0.55</v>
      </c>
      <c r="V148" t="n">
        <v>0.76</v>
      </c>
      <c r="W148" t="n">
        <v>2.65</v>
      </c>
      <c r="X148" t="n">
        <v>0.68</v>
      </c>
      <c r="Y148" t="n">
        <v>0.5</v>
      </c>
      <c r="Z148" t="n">
        <v>10</v>
      </c>
    </row>
    <row r="149">
      <c r="A149" t="n">
        <v>7</v>
      </c>
      <c r="B149" t="n">
        <v>45</v>
      </c>
      <c r="C149" t="inlineStr">
        <is>
          <t xml:space="preserve">CONCLUIDO	</t>
        </is>
      </c>
      <c r="D149" t="n">
        <v>3.3535</v>
      </c>
      <c r="E149" t="n">
        <v>29.82</v>
      </c>
      <c r="F149" t="n">
        <v>27.4</v>
      </c>
      <c r="G149" t="n">
        <v>78.28</v>
      </c>
      <c r="H149" t="n">
        <v>1.31</v>
      </c>
      <c r="I149" t="n">
        <v>21</v>
      </c>
      <c r="J149" t="n">
        <v>107.5</v>
      </c>
      <c r="K149" t="n">
        <v>39.72</v>
      </c>
      <c r="L149" t="n">
        <v>8</v>
      </c>
      <c r="M149" t="n">
        <v>19</v>
      </c>
      <c r="N149" t="n">
        <v>14.78</v>
      </c>
      <c r="O149" t="n">
        <v>13491.96</v>
      </c>
      <c r="P149" t="n">
        <v>223.34</v>
      </c>
      <c r="Q149" t="n">
        <v>446.56</v>
      </c>
      <c r="R149" t="n">
        <v>69.79000000000001</v>
      </c>
      <c r="S149" t="n">
        <v>40.63</v>
      </c>
      <c r="T149" t="n">
        <v>9437.700000000001</v>
      </c>
      <c r="U149" t="n">
        <v>0.58</v>
      </c>
      <c r="V149" t="n">
        <v>0.76</v>
      </c>
      <c r="W149" t="n">
        <v>2.65</v>
      </c>
      <c r="X149" t="n">
        <v>0.57</v>
      </c>
      <c r="Y149" t="n">
        <v>0.5</v>
      </c>
      <c r="Z149" t="n">
        <v>10</v>
      </c>
    </row>
    <row r="150">
      <c r="A150" t="n">
        <v>8</v>
      </c>
      <c r="B150" t="n">
        <v>45</v>
      </c>
      <c r="C150" t="inlineStr">
        <is>
          <t xml:space="preserve">CONCLUIDO	</t>
        </is>
      </c>
      <c r="D150" t="n">
        <v>3.3645</v>
      </c>
      <c r="E150" t="n">
        <v>29.72</v>
      </c>
      <c r="F150" t="n">
        <v>27.34</v>
      </c>
      <c r="G150" t="n">
        <v>86.34999999999999</v>
      </c>
      <c r="H150" t="n">
        <v>1.46</v>
      </c>
      <c r="I150" t="n">
        <v>19</v>
      </c>
      <c r="J150" t="n">
        <v>108.77</v>
      </c>
      <c r="K150" t="n">
        <v>39.72</v>
      </c>
      <c r="L150" t="n">
        <v>9</v>
      </c>
      <c r="M150" t="n">
        <v>17</v>
      </c>
      <c r="N150" t="n">
        <v>15.05</v>
      </c>
      <c r="O150" t="n">
        <v>13648.58</v>
      </c>
      <c r="P150" t="n">
        <v>220.67</v>
      </c>
      <c r="Q150" t="n">
        <v>446.56</v>
      </c>
      <c r="R150" t="n">
        <v>68.2</v>
      </c>
      <c r="S150" t="n">
        <v>40.63</v>
      </c>
      <c r="T150" t="n">
        <v>8657.23</v>
      </c>
      <c r="U150" t="n">
        <v>0.6</v>
      </c>
      <c r="V150" t="n">
        <v>0.76</v>
      </c>
      <c r="W150" t="n">
        <v>2.64</v>
      </c>
      <c r="X150" t="n">
        <v>0.52</v>
      </c>
      <c r="Y150" t="n">
        <v>0.5</v>
      </c>
      <c r="Z150" t="n">
        <v>10</v>
      </c>
    </row>
    <row r="151">
      <c r="A151" t="n">
        <v>9</v>
      </c>
      <c r="B151" t="n">
        <v>45</v>
      </c>
      <c r="C151" t="inlineStr">
        <is>
          <t xml:space="preserve">CONCLUIDO	</t>
        </is>
      </c>
      <c r="D151" t="n">
        <v>3.3764</v>
      </c>
      <c r="E151" t="n">
        <v>29.62</v>
      </c>
      <c r="F151" t="n">
        <v>27.28</v>
      </c>
      <c r="G151" t="n">
        <v>96.28</v>
      </c>
      <c r="H151" t="n">
        <v>1.6</v>
      </c>
      <c r="I151" t="n">
        <v>17</v>
      </c>
      <c r="J151" t="n">
        <v>110.04</v>
      </c>
      <c r="K151" t="n">
        <v>39.72</v>
      </c>
      <c r="L151" t="n">
        <v>10</v>
      </c>
      <c r="M151" t="n">
        <v>15</v>
      </c>
      <c r="N151" t="n">
        <v>15.32</v>
      </c>
      <c r="O151" t="n">
        <v>13805.5</v>
      </c>
      <c r="P151" t="n">
        <v>216.48</v>
      </c>
      <c r="Q151" t="n">
        <v>446.56</v>
      </c>
      <c r="R151" t="n">
        <v>66.09</v>
      </c>
      <c r="S151" t="n">
        <v>40.63</v>
      </c>
      <c r="T151" t="n">
        <v>7608.04</v>
      </c>
      <c r="U151" t="n">
        <v>0.61</v>
      </c>
      <c r="V151" t="n">
        <v>0.76</v>
      </c>
      <c r="W151" t="n">
        <v>2.63</v>
      </c>
      <c r="X151" t="n">
        <v>0.45</v>
      </c>
      <c r="Y151" t="n">
        <v>0.5</v>
      </c>
      <c r="Z151" t="n">
        <v>10</v>
      </c>
    </row>
    <row r="152">
      <c r="A152" t="n">
        <v>10</v>
      </c>
      <c r="B152" t="n">
        <v>45</v>
      </c>
      <c r="C152" t="inlineStr">
        <is>
          <t xml:space="preserve">CONCLUIDO	</t>
        </is>
      </c>
      <c r="D152" t="n">
        <v>3.3876</v>
      </c>
      <c r="E152" t="n">
        <v>29.52</v>
      </c>
      <c r="F152" t="n">
        <v>27.22</v>
      </c>
      <c r="G152" t="n">
        <v>108.89</v>
      </c>
      <c r="H152" t="n">
        <v>1.74</v>
      </c>
      <c r="I152" t="n">
        <v>15</v>
      </c>
      <c r="J152" t="n">
        <v>111.32</v>
      </c>
      <c r="K152" t="n">
        <v>39.72</v>
      </c>
      <c r="L152" t="n">
        <v>11</v>
      </c>
      <c r="M152" t="n">
        <v>13</v>
      </c>
      <c r="N152" t="n">
        <v>15.6</v>
      </c>
      <c r="O152" t="n">
        <v>13962.83</v>
      </c>
      <c r="P152" t="n">
        <v>211.67</v>
      </c>
      <c r="Q152" t="n">
        <v>446.58</v>
      </c>
      <c r="R152" t="n">
        <v>64.12</v>
      </c>
      <c r="S152" t="n">
        <v>40.63</v>
      </c>
      <c r="T152" t="n">
        <v>6634.27</v>
      </c>
      <c r="U152" t="n">
        <v>0.63</v>
      </c>
      <c r="V152" t="n">
        <v>0.76</v>
      </c>
      <c r="W152" t="n">
        <v>2.63</v>
      </c>
      <c r="X152" t="n">
        <v>0.4</v>
      </c>
      <c r="Y152" t="n">
        <v>0.5</v>
      </c>
      <c r="Z152" t="n">
        <v>10</v>
      </c>
    </row>
    <row r="153">
      <c r="A153" t="n">
        <v>11</v>
      </c>
      <c r="B153" t="n">
        <v>45</v>
      </c>
      <c r="C153" t="inlineStr">
        <is>
          <t xml:space="preserve">CONCLUIDO	</t>
        </is>
      </c>
      <c r="D153" t="n">
        <v>3.3941</v>
      </c>
      <c r="E153" t="n">
        <v>29.46</v>
      </c>
      <c r="F153" t="n">
        <v>27.19</v>
      </c>
      <c r="G153" t="n">
        <v>116.52</v>
      </c>
      <c r="H153" t="n">
        <v>1.88</v>
      </c>
      <c r="I153" t="n">
        <v>14</v>
      </c>
      <c r="J153" t="n">
        <v>112.59</v>
      </c>
      <c r="K153" t="n">
        <v>39.72</v>
      </c>
      <c r="L153" t="n">
        <v>12</v>
      </c>
      <c r="M153" t="n">
        <v>12</v>
      </c>
      <c r="N153" t="n">
        <v>15.88</v>
      </c>
      <c r="O153" t="n">
        <v>14120.58</v>
      </c>
      <c r="P153" t="n">
        <v>208.38</v>
      </c>
      <c r="Q153" t="n">
        <v>446.56</v>
      </c>
      <c r="R153" t="n">
        <v>62.99</v>
      </c>
      <c r="S153" t="n">
        <v>40.63</v>
      </c>
      <c r="T153" t="n">
        <v>6077.44</v>
      </c>
      <c r="U153" t="n">
        <v>0.64</v>
      </c>
      <c r="V153" t="n">
        <v>0.76</v>
      </c>
      <c r="W153" t="n">
        <v>2.63</v>
      </c>
      <c r="X153" t="n">
        <v>0.36</v>
      </c>
      <c r="Y153" t="n">
        <v>0.5</v>
      </c>
      <c r="Z153" t="n">
        <v>10</v>
      </c>
    </row>
    <row r="154">
      <c r="A154" t="n">
        <v>12</v>
      </c>
      <c r="B154" t="n">
        <v>45</v>
      </c>
      <c r="C154" t="inlineStr">
        <is>
          <t xml:space="preserve">CONCLUIDO	</t>
        </is>
      </c>
      <c r="D154" t="n">
        <v>3.3977</v>
      </c>
      <c r="E154" t="n">
        <v>29.43</v>
      </c>
      <c r="F154" t="n">
        <v>27.18</v>
      </c>
      <c r="G154" t="n">
        <v>125.43</v>
      </c>
      <c r="H154" t="n">
        <v>2.01</v>
      </c>
      <c r="I154" t="n">
        <v>13</v>
      </c>
      <c r="J154" t="n">
        <v>113.88</v>
      </c>
      <c r="K154" t="n">
        <v>39.72</v>
      </c>
      <c r="L154" t="n">
        <v>13</v>
      </c>
      <c r="M154" t="n">
        <v>11</v>
      </c>
      <c r="N154" t="n">
        <v>16.16</v>
      </c>
      <c r="O154" t="n">
        <v>14278.75</v>
      </c>
      <c r="P154" t="n">
        <v>205.95</v>
      </c>
      <c r="Q154" t="n">
        <v>446.56</v>
      </c>
      <c r="R154" t="n">
        <v>62.55</v>
      </c>
      <c r="S154" t="n">
        <v>40.63</v>
      </c>
      <c r="T154" t="n">
        <v>5860.83</v>
      </c>
      <c r="U154" t="n">
        <v>0.65</v>
      </c>
      <c r="V154" t="n">
        <v>0.76</v>
      </c>
      <c r="W154" t="n">
        <v>2.63</v>
      </c>
      <c r="X154" t="n">
        <v>0.35</v>
      </c>
      <c r="Y154" t="n">
        <v>0.5</v>
      </c>
      <c r="Z154" t="n">
        <v>10</v>
      </c>
    </row>
    <row r="155">
      <c r="A155" t="n">
        <v>13</v>
      </c>
      <c r="B155" t="n">
        <v>45</v>
      </c>
      <c r="C155" t="inlineStr">
        <is>
          <t xml:space="preserve">CONCLUIDO	</t>
        </is>
      </c>
      <c r="D155" t="n">
        <v>3.4052</v>
      </c>
      <c r="E155" t="n">
        <v>29.37</v>
      </c>
      <c r="F155" t="n">
        <v>27.13</v>
      </c>
      <c r="G155" t="n">
        <v>135.66</v>
      </c>
      <c r="H155" t="n">
        <v>2.14</v>
      </c>
      <c r="I155" t="n">
        <v>12</v>
      </c>
      <c r="J155" t="n">
        <v>115.16</v>
      </c>
      <c r="K155" t="n">
        <v>39.72</v>
      </c>
      <c r="L155" t="n">
        <v>14</v>
      </c>
      <c r="M155" t="n">
        <v>6</v>
      </c>
      <c r="N155" t="n">
        <v>16.45</v>
      </c>
      <c r="O155" t="n">
        <v>14437.35</v>
      </c>
      <c r="P155" t="n">
        <v>202.7</v>
      </c>
      <c r="Q155" t="n">
        <v>446.56</v>
      </c>
      <c r="R155" t="n">
        <v>60.98</v>
      </c>
      <c r="S155" t="n">
        <v>40.63</v>
      </c>
      <c r="T155" t="n">
        <v>5082.3</v>
      </c>
      <c r="U155" t="n">
        <v>0.67</v>
      </c>
      <c r="V155" t="n">
        <v>0.77</v>
      </c>
      <c r="W155" t="n">
        <v>2.63</v>
      </c>
      <c r="X155" t="n">
        <v>0.3</v>
      </c>
      <c r="Y155" t="n">
        <v>0.5</v>
      </c>
      <c r="Z155" t="n">
        <v>10</v>
      </c>
    </row>
    <row r="156">
      <c r="A156" t="n">
        <v>14</v>
      </c>
      <c r="B156" t="n">
        <v>45</v>
      </c>
      <c r="C156" t="inlineStr">
        <is>
          <t xml:space="preserve">CONCLUIDO	</t>
        </is>
      </c>
      <c r="D156" t="n">
        <v>3.4038</v>
      </c>
      <c r="E156" t="n">
        <v>29.38</v>
      </c>
      <c r="F156" t="n">
        <v>27.14</v>
      </c>
      <c r="G156" t="n">
        <v>135.72</v>
      </c>
      <c r="H156" t="n">
        <v>2.27</v>
      </c>
      <c r="I156" t="n">
        <v>12</v>
      </c>
      <c r="J156" t="n">
        <v>116.45</v>
      </c>
      <c r="K156" t="n">
        <v>39.72</v>
      </c>
      <c r="L156" t="n">
        <v>15</v>
      </c>
      <c r="M156" t="n">
        <v>3</v>
      </c>
      <c r="N156" t="n">
        <v>16.74</v>
      </c>
      <c r="O156" t="n">
        <v>14596.38</v>
      </c>
      <c r="P156" t="n">
        <v>201.22</v>
      </c>
      <c r="Q156" t="n">
        <v>446.56</v>
      </c>
      <c r="R156" t="n">
        <v>61.3</v>
      </c>
      <c r="S156" t="n">
        <v>40.63</v>
      </c>
      <c r="T156" t="n">
        <v>5238.32</v>
      </c>
      <c r="U156" t="n">
        <v>0.66</v>
      </c>
      <c r="V156" t="n">
        <v>0.77</v>
      </c>
      <c r="W156" t="n">
        <v>2.64</v>
      </c>
      <c r="X156" t="n">
        <v>0.32</v>
      </c>
      <c r="Y156" t="n">
        <v>0.5</v>
      </c>
      <c r="Z156" t="n">
        <v>10</v>
      </c>
    </row>
    <row r="157">
      <c r="A157" t="n">
        <v>15</v>
      </c>
      <c r="B157" t="n">
        <v>45</v>
      </c>
      <c r="C157" t="inlineStr">
        <is>
          <t xml:space="preserve">CONCLUIDO	</t>
        </is>
      </c>
      <c r="D157" t="n">
        <v>3.4078</v>
      </c>
      <c r="E157" t="n">
        <v>29.34</v>
      </c>
      <c r="F157" t="n">
        <v>27.13</v>
      </c>
      <c r="G157" t="n">
        <v>147.98</v>
      </c>
      <c r="H157" t="n">
        <v>2.4</v>
      </c>
      <c r="I157" t="n">
        <v>11</v>
      </c>
      <c r="J157" t="n">
        <v>117.75</v>
      </c>
      <c r="K157" t="n">
        <v>39.72</v>
      </c>
      <c r="L157" t="n">
        <v>16</v>
      </c>
      <c r="M157" t="n">
        <v>0</v>
      </c>
      <c r="N157" t="n">
        <v>17.03</v>
      </c>
      <c r="O157" t="n">
        <v>14755.84</v>
      </c>
      <c r="P157" t="n">
        <v>202.32</v>
      </c>
      <c r="Q157" t="n">
        <v>446.56</v>
      </c>
      <c r="R157" t="n">
        <v>60.72</v>
      </c>
      <c r="S157" t="n">
        <v>40.63</v>
      </c>
      <c r="T157" t="n">
        <v>4954.81</v>
      </c>
      <c r="U157" t="n">
        <v>0.67</v>
      </c>
      <c r="V157" t="n">
        <v>0.77</v>
      </c>
      <c r="W157" t="n">
        <v>2.64</v>
      </c>
      <c r="X157" t="n">
        <v>0.3</v>
      </c>
      <c r="Y157" t="n">
        <v>0.5</v>
      </c>
      <c r="Z157" t="n">
        <v>10</v>
      </c>
    </row>
    <row r="158">
      <c r="A158" t="n">
        <v>0</v>
      </c>
      <c r="B158" t="n">
        <v>60</v>
      </c>
      <c r="C158" t="inlineStr">
        <is>
          <t xml:space="preserve">CONCLUIDO	</t>
        </is>
      </c>
      <c r="D158" t="n">
        <v>2.3086</v>
      </c>
      <c r="E158" t="n">
        <v>43.32</v>
      </c>
      <c r="F158" t="n">
        <v>34.51</v>
      </c>
      <c r="G158" t="n">
        <v>7.93</v>
      </c>
      <c r="H158" t="n">
        <v>0.14</v>
      </c>
      <c r="I158" t="n">
        <v>261</v>
      </c>
      <c r="J158" t="n">
        <v>124.63</v>
      </c>
      <c r="K158" t="n">
        <v>45</v>
      </c>
      <c r="L158" t="n">
        <v>1</v>
      </c>
      <c r="M158" t="n">
        <v>259</v>
      </c>
      <c r="N158" t="n">
        <v>18.64</v>
      </c>
      <c r="O158" t="n">
        <v>15605.44</v>
      </c>
      <c r="P158" t="n">
        <v>360.6</v>
      </c>
      <c r="Q158" t="n">
        <v>446.61</v>
      </c>
      <c r="R158" t="n">
        <v>302.32</v>
      </c>
      <c r="S158" t="n">
        <v>40.63</v>
      </c>
      <c r="T158" t="n">
        <v>124503.32</v>
      </c>
      <c r="U158" t="n">
        <v>0.13</v>
      </c>
      <c r="V158" t="n">
        <v>0.6</v>
      </c>
      <c r="W158" t="n">
        <v>3.03</v>
      </c>
      <c r="X158" t="n">
        <v>7.68</v>
      </c>
      <c r="Y158" t="n">
        <v>0.5</v>
      </c>
      <c r="Z158" t="n">
        <v>10</v>
      </c>
    </row>
    <row r="159">
      <c r="A159" t="n">
        <v>1</v>
      </c>
      <c r="B159" t="n">
        <v>60</v>
      </c>
      <c r="C159" t="inlineStr">
        <is>
          <t xml:space="preserve">CONCLUIDO	</t>
        </is>
      </c>
      <c r="D159" t="n">
        <v>2.8496</v>
      </c>
      <c r="E159" t="n">
        <v>35.09</v>
      </c>
      <c r="F159" t="n">
        <v>30.07</v>
      </c>
      <c r="G159" t="n">
        <v>15.97</v>
      </c>
      <c r="H159" t="n">
        <v>0.28</v>
      </c>
      <c r="I159" t="n">
        <v>113</v>
      </c>
      <c r="J159" t="n">
        <v>125.95</v>
      </c>
      <c r="K159" t="n">
        <v>45</v>
      </c>
      <c r="L159" t="n">
        <v>2</v>
      </c>
      <c r="M159" t="n">
        <v>111</v>
      </c>
      <c r="N159" t="n">
        <v>18.95</v>
      </c>
      <c r="O159" t="n">
        <v>15767.7</v>
      </c>
      <c r="P159" t="n">
        <v>311.8</v>
      </c>
      <c r="Q159" t="n">
        <v>446.58</v>
      </c>
      <c r="R159" t="n">
        <v>157.25</v>
      </c>
      <c r="S159" t="n">
        <v>40.63</v>
      </c>
      <c r="T159" t="n">
        <v>52708.36</v>
      </c>
      <c r="U159" t="n">
        <v>0.26</v>
      </c>
      <c r="V159" t="n">
        <v>0.6899999999999999</v>
      </c>
      <c r="W159" t="n">
        <v>2.79</v>
      </c>
      <c r="X159" t="n">
        <v>3.24</v>
      </c>
      <c r="Y159" t="n">
        <v>0.5</v>
      </c>
      <c r="Z159" t="n">
        <v>10</v>
      </c>
    </row>
    <row r="160">
      <c r="A160" t="n">
        <v>2</v>
      </c>
      <c r="B160" t="n">
        <v>60</v>
      </c>
      <c r="C160" t="inlineStr">
        <is>
          <t xml:space="preserve">CONCLUIDO	</t>
        </is>
      </c>
      <c r="D160" t="n">
        <v>3.0377</v>
      </c>
      <c r="E160" t="n">
        <v>32.92</v>
      </c>
      <c r="F160" t="n">
        <v>28.92</v>
      </c>
      <c r="G160" t="n">
        <v>23.77</v>
      </c>
      <c r="H160" t="n">
        <v>0.42</v>
      </c>
      <c r="I160" t="n">
        <v>73</v>
      </c>
      <c r="J160" t="n">
        <v>127.27</v>
      </c>
      <c r="K160" t="n">
        <v>45</v>
      </c>
      <c r="L160" t="n">
        <v>3</v>
      </c>
      <c r="M160" t="n">
        <v>71</v>
      </c>
      <c r="N160" t="n">
        <v>19.27</v>
      </c>
      <c r="O160" t="n">
        <v>15930.42</v>
      </c>
      <c r="P160" t="n">
        <v>297.68</v>
      </c>
      <c r="Q160" t="n">
        <v>446.58</v>
      </c>
      <c r="R160" t="n">
        <v>119.18</v>
      </c>
      <c r="S160" t="n">
        <v>40.63</v>
      </c>
      <c r="T160" t="n">
        <v>33872.8</v>
      </c>
      <c r="U160" t="n">
        <v>0.34</v>
      </c>
      <c r="V160" t="n">
        <v>0.72</v>
      </c>
      <c r="W160" t="n">
        <v>2.74</v>
      </c>
      <c r="X160" t="n">
        <v>2.09</v>
      </c>
      <c r="Y160" t="n">
        <v>0.5</v>
      </c>
      <c r="Z160" t="n">
        <v>10</v>
      </c>
    </row>
    <row r="161">
      <c r="A161" t="n">
        <v>3</v>
      </c>
      <c r="B161" t="n">
        <v>60</v>
      </c>
      <c r="C161" t="inlineStr">
        <is>
          <t xml:space="preserve">CONCLUIDO	</t>
        </is>
      </c>
      <c r="D161" t="n">
        <v>3.1415</v>
      </c>
      <c r="E161" t="n">
        <v>31.83</v>
      </c>
      <c r="F161" t="n">
        <v>28.35</v>
      </c>
      <c r="G161" t="n">
        <v>32.09</v>
      </c>
      <c r="H161" t="n">
        <v>0.55</v>
      </c>
      <c r="I161" t="n">
        <v>53</v>
      </c>
      <c r="J161" t="n">
        <v>128.59</v>
      </c>
      <c r="K161" t="n">
        <v>45</v>
      </c>
      <c r="L161" t="n">
        <v>4</v>
      </c>
      <c r="M161" t="n">
        <v>51</v>
      </c>
      <c r="N161" t="n">
        <v>19.59</v>
      </c>
      <c r="O161" t="n">
        <v>16093.6</v>
      </c>
      <c r="P161" t="n">
        <v>289.61</v>
      </c>
      <c r="Q161" t="n">
        <v>446.57</v>
      </c>
      <c r="R161" t="n">
        <v>100.77</v>
      </c>
      <c r="S161" t="n">
        <v>40.63</v>
      </c>
      <c r="T161" t="n">
        <v>24768.23</v>
      </c>
      <c r="U161" t="n">
        <v>0.4</v>
      </c>
      <c r="V161" t="n">
        <v>0.73</v>
      </c>
      <c r="W161" t="n">
        <v>2.7</v>
      </c>
      <c r="X161" t="n">
        <v>1.52</v>
      </c>
      <c r="Y161" t="n">
        <v>0.5</v>
      </c>
      <c r="Z161" t="n">
        <v>10</v>
      </c>
    </row>
    <row r="162">
      <c r="A162" t="n">
        <v>4</v>
      </c>
      <c r="B162" t="n">
        <v>60</v>
      </c>
      <c r="C162" t="inlineStr">
        <is>
          <t xml:space="preserve">CONCLUIDO	</t>
        </is>
      </c>
      <c r="D162" t="n">
        <v>3.2053</v>
      </c>
      <c r="E162" t="n">
        <v>31.2</v>
      </c>
      <c r="F162" t="n">
        <v>27.99</v>
      </c>
      <c r="G162" t="n">
        <v>39.99</v>
      </c>
      <c r="H162" t="n">
        <v>0.68</v>
      </c>
      <c r="I162" t="n">
        <v>42</v>
      </c>
      <c r="J162" t="n">
        <v>129.92</v>
      </c>
      <c r="K162" t="n">
        <v>45</v>
      </c>
      <c r="L162" t="n">
        <v>5</v>
      </c>
      <c r="M162" t="n">
        <v>40</v>
      </c>
      <c r="N162" t="n">
        <v>19.92</v>
      </c>
      <c r="O162" t="n">
        <v>16257.24</v>
      </c>
      <c r="P162" t="n">
        <v>284</v>
      </c>
      <c r="Q162" t="n">
        <v>446.57</v>
      </c>
      <c r="R162" t="n">
        <v>89.04000000000001</v>
      </c>
      <c r="S162" t="n">
        <v>40.63</v>
      </c>
      <c r="T162" t="n">
        <v>18958.07</v>
      </c>
      <c r="U162" t="n">
        <v>0.46</v>
      </c>
      <c r="V162" t="n">
        <v>0.74</v>
      </c>
      <c r="W162" t="n">
        <v>2.68</v>
      </c>
      <c r="X162" t="n">
        <v>1.16</v>
      </c>
      <c r="Y162" t="n">
        <v>0.5</v>
      </c>
      <c r="Z162" t="n">
        <v>10</v>
      </c>
    </row>
    <row r="163">
      <c r="A163" t="n">
        <v>5</v>
      </c>
      <c r="B163" t="n">
        <v>60</v>
      </c>
      <c r="C163" t="inlineStr">
        <is>
          <t xml:space="preserve">CONCLUIDO	</t>
        </is>
      </c>
      <c r="D163" t="n">
        <v>3.2405</v>
      </c>
      <c r="E163" t="n">
        <v>30.86</v>
      </c>
      <c r="F163" t="n">
        <v>27.83</v>
      </c>
      <c r="G163" t="n">
        <v>47.71</v>
      </c>
      <c r="H163" t="n">
        <v>0.8100000000000001</v>
      </c>
      <c r="I163" t="n">
        <v>35</v>
      </c>
      <c r="J163" t="n">
        <v>131.25</v>
      </c>
      <c r="K163" t="n">
        <v>45</v>
      </c>
      <c r="L163" t="n">
        <v>6</v>
      </c>
      <c r="M163" t="n">
        <v>33</v>
      </c>
      <c r="N163" t="n">
        <v>20.25</v>
      </c>
      <c r="O163" t="n">
        <v>16421.36</v>
      </c>
      <c r="P163" t="n">
        <v>280.11</v>
      </c>
      <c r="Q163" t="n">
        <v>446.59</v>
      </c>
      <c r="R163" t="n">
        <v>84.05</v>
      </c>
      <c r="S163" t="n">
        <v>40.63</v>
      </c>
      <c r="T163" t="n">
        <v>16498.32</v>
      </c>
      <c r="U163" t="n">
        <v>0.48</v>
      </c>
      <c r="V163" t="n">
        <v>0.75</v>
      </c>
      <c r="W163" t="n">
        <v>2.66</v>
      </c>
      <c r="X163" t="n">
        <v>1</v>
      </c>
      <c r="Y163" t="n">
        <v>0.5</v>
      </c>
      <c r="Z163" t="n">
        <v>10</v>
      </c>
    </row>
    <row r="164">
      <c r="A164" t="n">
        <v>6</v>
      </c>
      <c r="B164" t="n">
        <v>60</v>
      </c>
      <c r="C164" t="inlineStr">
        <is>
          <t xml:space="preserve">CONCLUIDO	</t>
        </is>
      </c>
      <c r="D164" t="n">
        <v>3.2706</v>
      </c>
      <c r="E164" t="n">
        <v>30.58</v>
      </c>
      <c r="F164" t="n">
        <v>27.68</v>
      </c>
      <c r="G164" t="n">
        <v>55.35</v>
      </c>
      <c r="H164" t="n">
        <v>0.93</v>
      </c>
      <c r="I164" t="n">
        <v>30</v>
      </c>
      <c r="J164" t="n">
        <v>132.58</v>
      </c>
      <c r="K164" t="n">
        <v>45</v>
      </c>
      <c r="L164" t="n">
        <v>7</v>
      </c>
      <c r="M164" t="n">
        <v>28</v>
      </c>
      <c r="N164" t="n">
        <v>20.59</v>
      </c>
      <c r="O164" t="n">
        <v>16585.95</v>
      </c>
      <c r="P164" t="n">
        <v>276.45</v>
      </c>
      <c r="Q164" t="n">
        <v>446.56</v>
      </c>
      <c r="R164" t="n">
        <v>78.75</v>
      </c>
      <c r="S164" t="n">
        <v>40.63</v>
      </c>
      <c r="T164" t="n">
        <v>13875.73</v>
      </c>
      <c r="U164" t="n">
        <v>0.52</v>
      </c>
      <c r="V164" t="n">
        <v>0.75</v>
      </c>
      <c r="W164" t="n">
        <v>2.66</v>
      </c>
      <c r="X164" t="n">
        <v>0.85</v>
      </c>
      <c r="Y164" t="n">
        <v>0.5</v>
      </c>
      <c r="Z164" t="n">
        <v>10</v>
      </c>
    </row>
    <row r="165">
      <c r="A165" t="n">
        <v>7</v>
      </c>
      <c r="B165" t="n">
        <v>60</v>
      </c>
      <c r="C165" t="inlineStr">
        <is>
          <t xml:space="preserve">CONCLUIDO	</t>
        </is>
      </c>
      <c r="D165" t="n">
        <v>3.2965</v>
      </c>
      <c r="E165" t="n">
        <v>30.34</v>
      </c>
      <c r="F165" t="n">
        <v>27.54</v>
      </c>
      <c r="G165" t="n">
        <v>63.55</v>
      </c>
      <c r="H165" t="n">
        <v>1.06</v>
      </c>
      <c r="I165" t="n">
        <v>26</v>
      </c>
      <c r="J165" t="n">
        <v>133.92</v>
      </c>
      <c r="K165" t="n">
        <v>45</v>
      </c>
      <c r="L165" t="n">
        <v>8</v>
      </c>
      <c r="M165" t="n">
        <v>24</v>
      </c>
      <c r="N165" t="n">
        <v>20.93</v>
      </c>
      <c r="O165" t="n">
        <v>16751.02</v>
      </c>
      <c r="P165" t="n">
        <v>273.23</v>
      </c>
      <c r="Q165" t="n">
        <v>446.56</v>
      </c>
      <c r="R165" t="n">
        <v>74.27</v>
      </c>
      <c r="S165" t="n">
        <v>40.63</v>
      </c>
      <c r="T165" t="n">
        <v>11654.62</v>
      </c>
      <c r="U165" t="n">
        <v>0.55</v>
      </c>
      <c r="V165" t="n">
        <v>0.75</v>
      </c>
      <c r="W165" t="n">
        <v>2.65</v>
      </c>
      <c r="X165" t="n">
        <v>0.71</v>
      </c>
      <c r="Y165" t="n">
        <v>0.5</v>
      </c>
      <c r="Z165" t="n">
        <v>10</v>
      </c>
    </row>
    <row r="166">
      <c r="A166" t="n">
        <v>8</v>
      </c>
      <c r="B166" t="n">
        <v>60</v>
      </c>
      <c r="C166" t="inlineStr">
        <is>
          <t xml:space="preserve">CONCLUIDO	</t>
        </is>
      </c>
      <c r="D166" t="n">
        <v>3.3129</v>
      </c>
      <c r="E166" t="n">
        <v>30.19</v>
      </c>
      <c r="F166" t="n">
        <v>27.47</v>
      </c>
      <c r="G166" t="n">
        <v>71.65000000000001</v>
      </c>
      <c r="H166" t="n">
        <v>1.18</v>
      </c>
      <c r="I166" t="n">
        <v>23</v>
      </c>
      <c r="J166" t="n">
        <v>135.27</v>
      </c>
      <c r="K166" t="n">
        <v>45</v>
      </c>
      <c r="L166" t="n">
        <v>9</v>
      </c>
      <c r="M166" t="n">
        <v>21</v>
      </c>
      <c r="N166" t="n">
        <v>21.27</v>
      </c>
      <c r="O166" t="n">
        <v>16916.71</v>
      </c>
      <c r="P166" t="n">
        <v>269.87</v>
      </c>
      <c r="Q166" t="n">
        <v>446.56</v>
      </c>
      <c r="R166" t="n">
        <v>71.77</v>
      </c>
      <c r="S166" t="n">
        <v>40.63</v>
      </c>
      <c r="T166" t="n">
        <v>10418.17</v>
      </c>
      <c r="U166" t="n">
        <v>0.57</v>
      </c>
      <c r="V166" t="n">
        <v>0.76</v>
      </c>
      <c r="W166" t="n">
        <v>2.65</v>
      </c>
      <c r="X166" t="n">
        <v>0.64</v>
      </c>
      <c r="Y166" t="n">
        <v>0.5</v>
      </c>
      <c r="Z166" t="n">
        <v>10</v>
      </c>
    </row>
    <row r="167">
      <c r="A167" t="n">
        <v>9</v>
      </c>
      <c r="B167" t="n">
        <v>60</v>
      </c>
      <c r="C167" t="inlineStr">
        <is>
          <t xml:space="preserve">CONCLUIDO	</t>
        </is>
      </c>
      <c r="D167" t="n">
        <v>3.3267</v>
      </c>
      <c r="E167" t="n">
        <v>30.06</v>
      </c>
      <c r="F167" t="n">
        <v>27.39</v>
      </c>
      <c r="G167" t="n">
        <v>78.26000000000001</v>
      </c>
      <c r="H167" t="n">
        <v>1.29</v>
      </c>
      <c r="I167" t="n">
        <v>21</v>
      </c>
      <c r="J167" t="n">
        <v>136.61</v>
      </c>
      <c r="K167" t="n">
        <v>45</v>
      </c>
      <c r="L167" t="n">
        <v>10</v>
      </c>
      <c r="M167" t="n">
        <v>19</v>
      </c>
      <c r="N167" t="n">
        <v>21.61</v>
      </c>
      <c r="O167" t="n">
        <v>17082.76</v>
      </c>
      <c r="P167" t="n">
        <v>266.15</v>
      </c>
      <c r="Q167" t="n">
        <v>446.56</v>
      </c>
      <c r="R167" t="n">
        <v>69.72</v>
      </c>
      <c r="S167" t="n">
        <v>40.63</v>
      </c>
      <c r="T167" t="n">
        <v>9403.25</v>
      </c>
      <c r="U167" t="n">
        <v>0.58</v>
      </c>
      <c r="V167" t="n">
        <v>0.76</v>
      </c>
      <c r="W167" t="n">
        <v>2.64</v>
      </c>
      <c r="X167" t="n">
        <v>0.5600000000000001</v>
      </c>
      <c r="Y167" t="n">
        <v>0.5</v>
      </c>
      <c r="Z167" t="n">
        <v>10</v>
      </c>
    </row>
    <row r="168">
      <c r="A168" t="n">
        <v>10</v>
      </c>
      <c r="B168" t="n">
        <v>60</v>
      </c>
      <c r="C168" t="inlineStr">
        <is>
          <t xml:space="preserve">CONCLUIDO	</t>
        </is>
      </c>
      <c r="D168" t="n">
        <v>3.3364</v>
      </c>
      <c r="E168" t="n">
        <v>29.97</v>
      </c>
      <c r="F168" t="n">
        <v>27.35</v>
      </c>
      <c r="G168" t="n">
        <v>86.38</v>
      </c>
      <c r="H168" t="n">
        <v>1.41</v>
      </c>
      <c r="I168" t="n">
        <v>19</v>
      </c>
      <c r="J168" t="n">
        <v>137.96</v>
      </c>
      <c r="K168" t="n">
        <v>45</v>
      </c>
      <c r="L168" t="n">
        <v>11</v>
      </c>
      <c r="M168" t="n">
        <v>17</v>
      </c>
      <c r="N168" t="n">
        <v>21.96</v>
      </c>
      <c r="O168" t="n">
        <v>17249.3</v>
      </c>
      <c r="P168" t="n">
        <v>264.56</v>
      </c>
      <c r="Q168" t="n">
        <v>446.56</v>
      </c>
      <c r="R168" t="n">
        <v>68.41</v>
      </c>
      <c r="S168" t="n">
        <v>40.63</v>
      </c>
      <c r="T168" t="n">
        <v>8761.549999999999</v>
      </c>
      <c r="U168" t="n">
        <v>0.59</v>
      </c>
      <c r="V168" t="n">
        <v>0.76</v>
      </c>
      <c r="W168" t="n">
        <v>2.64</v>
      </c>
      <c r="X168" t="n">
        <v>0.53</v>
      </c>
      <c r="Y168" t="n">
        <v>0.5</v>
      </c>
      <c r="Z168" t="n">
        <v>10</v>
      </c>
    </row>
    <row r="169">
      <c r="A169" t="n">
        <v>11</v>
      </c>
      <c r="B169" t="n">
        <v>60</v>
      </c>
      <c r="C169" t="inlineStr">
        <is>
          <t xml:space="preserve">CONCLUIDO	</t>
        </is>
      </c>
      <c r="D169" t="n">
        <v>3.3499</v>
      </c>
      <c r="E169" t="n">
        <v>29.85</v>
      </c>
      <c r="F169" t="n">
        <v>27.29</v>
      </c>
      <c r="G169" t="n">
        <v>96.3</v>
      </c>
      <c r="H169" t="n">
        <v>1.52</v>
      </c>
      <c r="I169" t="n">
        <v>17</v>
      </c>
      <c r="J169" t="n">
        <v>139.32</v>
      </c>
      <c r="K169" t="n">
        <v>45</v>
      </c>
      <c r="L169" t="n">
        <v>12</v>
      </c>
      <c r="M169" t="n">
        <v>15</v>
      </c>
      <c r="N169" t="n">
        <v>22.32</v>
      </c>
      <c r="O169" t="n">
        <v>17416.34</v>
      </c>
      <c r="P169" t="n">
        <v>261.27</v>
      </c>
      <c r="Q169" t="n">
        <v>446.56</v>
      </c>
      <c r="R169" t="n">
        <v>66.03</v>
      </c>
      <c r="S169" t="n">
        <v>40.63</v>
      </c>
      <c r="T169" t="n">
        <v>7577.97</v>
      </c>
      <c r="U169" t="n">
        <v>0.62</v>
      </c>
      <c r="V169" t="n">
        <v>0.76</v>
      </c>
      <c r="W169" t="n">
        <v>2.64</v>
      </c>
      <c r="X169" t="n">
        <v>0.46</v>
      </c>
      <c r="Y169" t="n">
        <v>0.5</v>
      </c>
      <c r="Z169" t="n">
        <v>10</v>
      </c>
    </row>
    <row r="170">
      <c r="A170" t="n">
        <v>12</v>
      </c>
      <c r="B170" t="n">
        <v>60</v>
      </c>
      <c r="C170" t="inlineStr">
        <is>
          <t xml:space="preserve">CONCLUIDO	</t>
        </is>
      </c>
      <c r="D170" t="n">
        <v>3.3548</v>
      </c>
      <c r="E170" t="n">
        <v>29.81</v>
      </c>
      <c r="F170" t="n">
        <v>27.27</v>
      </c>
      <c r="G170" t="n">
        <v>102.25</v>
      </c>
      <c r="H170" t="n">
        <v>1.63</v>
      </c>
      <c r="I170" t="n">
        <v>16</v>
      </c>
      <c r="J170" t="n">
        <v>140.67</v>
      </c>
      <c r="K170" t="n">
        <v>45</v>
      </c>
      <c r="L170" t="n">
        <v>13</v>
      </c>
      <c r="M170" t="n">
        <v>14</v>
      </c>
      <c r="N170" t="n">
        <v>22.68</v>
      </c>
      <c r="O170" t="n">
        <v>17583.88</v>
      </c>
      <c r="P170" t="n">
        <v>259.42</v>
      </c>
      <c r="Q170" t="n">
        <v>446.56</v>
      </c>
      <c r="R170" t="n">
        <v>65.56999999999999</v>
      </c>
      <c r="S170" t="n">
        <v>40.63</v>
      </c>
      <c r="T170" t="n">
        <v>7353.54</v>
      </c>
      <c r="U170" t="n">
        <v>0.62</v>
      </c>
      <c r="V170" t="n">
        <v>0.76</v>
      </c>
      <c r="W170" t="n">
        <v>2.64</v>
      </c>
      <c r="X170" t="n">
        <v>0.44</v>
      </c>
      <c r="Y170" t="n">
        <v>0.5</v>
      </c>
      <c r="Z170" t="n">
        <v>10</v>
      </c>
    </row>
    <row r="171">
      <c r="A171" t="n">
        <v>13</v>
      </c>
      <c r="B171" t="n">
        <v>60</v>
      </c>
      <c r="C171" t="inlineStr">
        <is>
          <t xml:space="preserve">CONCLUIDO	</t>
        </is>
      </c>
      <c r="D171" t="n">
        <v>3.3614</v>
      </c>
      <c r="E171" t="n">
        <v>29.75</v>
      </c>
      <c r="F171" t="n">
        <v>27.23</v>
      </c>
      <c r="G171" t="n">
        <v>108.94</v>
      </c>
      <c r="H171" t="n">
        <v>1.74</v>
      </c>
      <c r="I171" t="n">
        <v>15</v>
      </c>
      <c r="J171" t="n">
        <v>142.04</v>
      </c>
      <c r="K171" t="n">
        <v>45</v>
      </c>
      <c r="L171" t="n">
        <v>14</v>
      </c>
      <c r="M171" t="n">
        <v>13</v>
      </c>
      <c r="N171" t="n">
        <v>23.04</v>
      </c>
      <c r="O171" t="n">
        <v>17751.93</v>
      </c>
      <c r="P171" t="n">
        <v>256.88</v>
      </c>
      <c r="Q171" t="n">
        <v>446.56</v>
      </c>
      <c r="R171" t="n">
        <v>64.34999999999999</v>
      </c>
      <c r="S171" t="n">
        <v>40.63</v>
      </c>
      <c r="T171" t="n">
        <v>6748</v>
      </c>
      <c r="U171" t="n">
        <v>0.63</v>
      </c>
      <c r="V171" t="n">
        <v>0.76</v>
      </c>
      <c r="W171" t="n">
        <v>2.64</v>
      </c>
      <c r="X171" t="n">
        <v>0.41</v>
      </c>
      <c r="Y171" t="n">
        <v>0.5</v>
      </c>
      <c r="Z171" t="n">
        <v>10</v>
      </c>
    </row>
    <row r="172">
      <c r="A172" t="n">
        <v>14</v>
      </c>
      <c r="B172" t="n">
        <v>60</v>
      </c>
      <c r="C172" t="inlineStr">
        <is>
          <t xml:space="preserve">CONCLUIDO	</t>
        </is>
      </c>
      <c r="D172" t="n">
        <v>3.3665</v>
      </c>
      <c r="E172" t="n">
        <v>29.7</v>
      </c>
      <c r="F172" t="n">
        <v>27.21</v>
      </c>
      <c r="G172" t="n">
        <v>116.63</v>
      </c>
      <c r="H172" t="n">
        <v>1.85</v>
      </c>
      <c r="I172" t="n">
        <v>14</v>
      </c>
      <c r="J172" t="n">
        <v>143.4</v>
      </c>
      <c r="K172" t="n">
        <v>45</v>
      </c>
      <c r="L172" t="n">
        <v>15</v>
      </c>
      <c r="M172" t="n">
        <v>12</v>
      </c>
      <c r="N172" t="n">
        <v>23.41</v>
      </c>
      <c r="O172" t="n">
        <v>17920.49</v>
      </c>
      <c r="P172" t="n">
        <v>252.68</v>
      </c>
      <c r="Q172" t="n">
        <v>446.57</v>
      </c>
      <c r="R172" t="n">
        <v>63.75</v>
      </c>
      <c r="S172" t="n">
        <v>40.63</v>
      </c>
      <c r="T172" t="n">
        <v>6456.54</v>
      </c>
      <c r="U172" t="n">
        <v>0.64</v>
      </c>
      <c r="V172" t="n">
        <v>0.76</v>
      </c>
      <c r="W172" t="n">
        <v>2.63</v>
      </c>
      <c r="X172" t="n">
        <v>0.39</v>
      </c>
      <c r="Y172" t="n">
        <v>0.5</v>
      </c>
      <c r="Z172" t="n">
        <v>10</v>
      </c>
    </row>
    <row r="173">
      <c r="A173" t="n">
        <v>15</v>
      </c>
      <c r="B173" t="n">
        <v>60</v>
      </c>
      <c r="C173" t="inlineStr">
        <is>
          <t xml:space="preserve">CONCLUIDO	</t>
        </is>
      </c>
      <c r="D173" t="n">
        <v>3.3728</v>
      </c>
      <c r="E173" t="n">
        <v>29.65</v>
      </c>
      <c r="F173" t="n">
        <v>27.18</v>
      </c>
      <c r="G173" t="n">
        <v>125.47</v>
      </c>
      <c r="H173" t="n">
        <v>1.96</v>
      </c>
      <c r="I173" t="n">
        <v>13</v>
      </c>
      <c r="J173" t="n">
        <v>144.77</v>
      </c>
      <c r="K173" t="n">
        <v>45</v>
      </c>
      <c r="L173" t="n">
        <v>16</v>
      </c>
      <c r="M173" t="n">
        <v>11</v>
      </c>
      <c r="N173" t="n">
        <v>23.78</v>
      </c>
      <c r="O173" t="n">
        <v>18089.56</v>
      </c>
      <c r="P173" t="n">
        <v>252.36</v>
      </c>
      <c r="Q173" t="n">
        <v>446.56</v>
      </c>
      <c r="R173" t="n">
        <v>62.86</v>
      </c>
      <c r="S173" t="n">
        <v>40.63</v>
      </c>
      <c r="T173" t="n">
        <v>6013.06</v>
      </c>
      <c r="U173" t="n">
        <v>0.65</v>
      </c>
      <c r="V173" t="n">
        <v>0.76</v>
      </c>
      <c r="W173" t="n">
        <v>2.63</v>
      </c>
      <c r="X173" t="n">
        <v>0.36</v>
      </c>
      <c r="Y173" t="n">
        <v>0.5</v>
      </c>
      <c r="Z173" t="n">
        <v>10</v>
      </c>
    </row>
    <row r="174">
      <c r="A174" t="n">
        <v>16</v>
      </c>
      <c r="B174" t="n">
        <v>60</v>
      </c>
      <c r="C174" t="inlineStr">
        <is>
          <t xml:space="preserve">CONCLUIDO	</t>
        </is>
      </c>
      <c r="D174" t="n">
        <v>3.3814</v>
      </c>
      <c r="E174" t="n">
        <v>29.57</v>
      </c>
      <c r="F174" t="n">
        <v>27.13</v>
      </c>
      <c r="G174" t="n">
        <v>135.67</v>
      </c>
      <c r="H174" t="n">
        <v>2.06</v>
      </c>
      <c r="I174" t="n">
        <v>12</v>
      </c>
      <c r="J174" t="n">
        <v>146.15</v>
      </c>
      <c r="K174" t="n">
        <v>45</v>
      </c>
      <c r="L174" t="n">
        <v>17</v>
      </c>
      <c r="M174" t="n">
        <v>10</v>
      </c>
      <c r="N174" t="n">
        <v>24.15</v>
      </c>
      <c r="O174" t="n">
        <v>18259.16</v>
      </c>
      <c r="P174" t="n">
        <v>248.95</v>
      </c>
      <c r="Q174" t="n">
        <v>446.56</v>
      </c>
      <c r="R174" t="n">
        <v>61.15</v>
      </c>
      <c r="S174" t="n">
        <v>40.63</v>
      </c>
      <c r="T174" t="n">
        <v>5163.42</v>
      </c>
      <c r="U174" t="n">
        <v>0.66</v>
      </c>
      <c r="V174" t="n">
        <v>0.77</v>
      </c>
      <c r="W174" t="n">
        <v>2.63</v>
      </c>
      <c r="X174" t="n">
        <v>0.31</v>
      </c>
      <c r="Y174" t="n">
        <v>0.5</v>
      </c>
      <c r="Z174" t="n">
        <v>10</v>
      </c>
    </row>
    <row r="175">
      <c r="A175" t="n">
        <v>17</v>
      </c>
      <c r="B175" t="n">
        <v>60</v>
      </c>
      <c r="C175" t="inlineStr">
        <is>
          <t xml:space="preserve">CONCLUIDO	</t>
        </is>
      </c>
      <c r="D175" t="n">
        <v>3.3878</v>
      </c>
      <c r="E175" t="n">
        <v>29.52</v>
      </c>
      <c r="F175" t="n">
        <v>27.1</v>
      </c>
      <c r="G175" t="n">
        <v>147.84</v>
      </c>
      <c r="H175" t="n">
        <v>2.16</v>
      </c>
      <c r="I175" t="n">
        <v>11</v>
      </c>
      <c r="J175" t="n">
        <v>147.53</v>
      </c>
      <c r="K175" t="n">
        <v>45</v>
      </c>
      <c r="L175" t="n">
        <v>18</v>
      </c>
      <c r="M175" t="n">
        <v>9</v>
      </c>
      <c r="N175" t="n">
        <v>24.53</v>
      </c>
      <c r="O175" t="n">
        <v>18429.27</v>
      </c>
      <c r="P175" t="n">
        <v>245.24</v>
      </c>
      <c r="Q175" t="n">
        <v>446.56</v>
      </c>
      <c r="R175" t="n">
        <v>60.13</v>
      </c>
      <c r="S175" t="n">
        <v>40.63</v>
      </c>
      <c r="T175" t="n">
        <v>4658.91</v>
      </c>
      <c r="U175" t="n">
        <v>0.68</v>
      </c>
      <c r="V175" t="n">
        <v>0.77</v>
      </c>
      <c r="W175" t="n">
        <v>2.63</v>
      </c>
      <c r="X175" t="n">
        <v>0.28</v>
      </c>
      <c r="Y175" t="n">
        <v>0.5</v>
      </c>
      <c r="Z175" t="n">
        <v>10</v>
      </c>
    </row>
    <row r="176">
      <c r="A176" t="n">
        <v>18</v>
      </c>
      <c r="B176" t="n">
        <v>60</v>
      </c>
      <c r="C176" t="inlineStr">
        <is>
          <t xml:space="preserve">CONCLUIDO	</t>
        </is>
      </c>
      <c r="D176" t="n">
        <v>3.3859</v>
      </c>
      <c r="E176" t="n">
        <v>29.53</v>
      </c>
      <c r="F176" t="n">
        <v>27.12</v>
      </c>
      <c r="G176" t="n">
        <v>147.93</v>
      </c>
      <c r="H176" t="n">
        <v>2.26</v>
      </c>
      <c r="I176" t="n">
        <v>11</v>
      </c>
      <c r="J176" t="n">
        <v>148.91</v>
      </c>
      <c r="K176" t="n">
        <v>45</v>
      </c>
      <c r="L176" t="n">
        <v>19</v>
      </c>
      <c r="M176" t="n">
        <v>9</v>
      </c>
      <c r="N176" t="n">
        <v>24.92</v>
      </c>
      <c r="O176" t="n">
        <v>18599.92</v>
      </c>
      <c r="P176" t="n">
        <v>243.13</v>
      </c>
      <c r="Q176" t="n">
        <v>446.56</v>
      </c>
      <c r="R176" t="n">
        <v>60.79</v>
      </c>
      <c r="S176" t="n">
        <v>40.63</v>
      </c>
      <c r="T176" t="n">
        <v>4988.51</v>
      </c>
      <c r="U176" t="n">
        <v>0.67</v>
      </c>
      <c r="V176" t="n">
        <v>0.77</v>
      </c>
      <c r="W176" t="n">
        <v>2.63</v>
      </c>
      <c r="X176" t="n">
        <v>0.29</v>
      </c>
      <c r="Y176" t="n">
        <v>0.5</v>
      </c>
      <c r="Z176" t="n">
        <v>10</v>
      </c>
    </row>
    <row r="177">
      <c r="A177" t="n">
        <v>19</v>
      </c>
      <c r="B177" t="n">
        <v>60</v>
      </c>
      <c r="C177" t="inlineStr">
        <is>
          <t xml:space="preserve">CONCLUIDO	</t>
        </is>
      </c>
      <c r="D177" t="n">
        <v>3.3916</v>
      </c>
      <c r="E177" t="n">
        <v>29.48</v>
      </c>
      <c r="F177" t="n">
        <v>27.1</v>
      </c>
      <c r="G177" t="n">
        <v>162.58</v>
      </c>
      <c r="H177" t="n">
        <v>2.36</v>
      </c>
      <c r="I177" t="n">
        <v>10</v>
      </c>
      <c r="J177" t="n">
        <v>150.3</v>
      </c>
      <c r="K177" t="n">
        <v>45</v>
      </c>
      <c r="L177" t="n">
        <v>20</v>
      </c>
      <c r="M177" t="n">
        <v>8</v>
      </c>
      <c r="N177" t="n">
        <v>25.3</v>
      </c>
      <c r="O177" t="n">
        <v>18771.1</v>
      </c>
      <c r="P177" t="n">
        <v>241.69</v>
      </c>
      <c r="Q177" t="n">
        <v>446.57</v>
      </c>
      <c r="R177" t="n">
        <v>59.96</v>
      </c>
      <c r="S177" t="n">
        <v>40.63</v>
      </c>
      <c r="T177" t="n">
        <v>4582.28</v>
      </c>
      <c r="U177" t="n">
        <v>0.68</v>
      </c>
      <c r="V177" t="n">
        <v>0.77</v>
      </c>
      <c r="W177" t="n">
        <v>2.63</v>
      </c>
      <c r="X177" t="n">
        <v>0.27</v>
      </c>
      <c r="Y177" t="n">
        <v>0.5</v>
      </c>
      <c r="Z177" t="n">
        <v>10</v>
      </c>
    </row>
    <row r="178">
      <c r="A178" t="n">
        <v>20</v>
      </c>
      <c r="B178" t="n">
        <v>60</v>
      </c>
      <c r="C178" t="inlineStr">
        <is>
          <t xml:space="preserve">CONCLUIDO	</t>
        </is>
      </c>
      <c r="D178" t="n">
        <v>3.3929</v>
      </c>
      <c r="E178" t="n">
        <v>29.47</v>
      </c>
      <c r="F178" t="n">
        <v>27.09</v>
      </c>
      <c r="G178" t="n">
        <v>162.51</v>
      </c>
      <c r="H178" t="n">
        <v>2.45</v>
      </c>
      <c r="I178" t="n">
        <v>10</v>
      </c>
      <c r="J178" t="n">
        <v>151.69</v>
      </c>
      <c r="K178" t="n">
        <v>45</v>
      </c>
      <c r="L178" t="n">
        <v>21</v>
      </c>
      <c r="M178" t="n">
        <v>7</v>
      </c>
      <c r="N178" t="n">
        <v>25.7</v>
      </c>
      <c r="O178" t="n">
        <v>18942.82</v>
      </c>
      <c r="P178" t="n">
        <v>235.29</v>
      </c>
      <c r="Q178" t="n">
        <v>446.56</v>
      </c>
      <c r="R178" t="n">
        <v>59.54</v>
      </c>
      <c r="S178" t="n">
        <v>40.63</v>
      </c>
      <c r="T178" t="n">
        <v>4370.79</v>
      </c>
      <c r="U178" t="n">
        <v>0.68</v>
      </c>
      <c r="V178" t="n">
        <v>0.77</v>
      </c>
      <c r="W178" t="n">
        <v>2.63</v>
      </c>
      <c r="X178" t="n">
        <v>0.26</v>
      </c>
      <c r="Y178" t="n">
        <v>0.5</v>
      </c>
      <c r="Z178" t="n">
        <v>10</v>
      </c>
    </row>
    <row r="179">
      <c r="A179" t="n">
        <v>21</v>
      </c>
      <c r="B179" t="n">
        <v>60</v>
      </c>
      <c r="C179" t="inlineStr">
        <is>
          <t xml:space="preserve">CONCLUIDO	</t>
        </is>
      </c>
      <c r="D179" t="n">
        <v>3.3999</v>
      </c>
      <c r="E179" t="n">
        <v>29.41</v>
      </c>
      <c r="F179" t="n">
        <v>27.05</v>
      </c>
      <c r="G179" t="n">
        <v>180.34</v>
      </c>
      <c r="H179" t="n">
        <v>2.54</v>
      </c>
      <c r="I179" t="n">
        <v>9</v>
      </c>
      <c r="J179" t="n">
        <v>153.09</v>
      </c>
      <c r="K179" t="n">
        <v>45</v>
      </c>
      <c r="L179" t="n">
        <v>22</v>
      </c>
      <c r="M179" t="n">
        <v>4</v>
      </c>
      <c r="N179" t="n">
        <v>26.09</v>
      </c>
      <c r="O179" t="n">
        <v>19115.09</v>
      </c>
      <c r="P179" t="n">
        <v>236.34</v>
      </c>
      <c r="Q179" t="n">
        <v>446.56</v>
      </c>
      <c r="R179" t="n">
        <v>58.44</v>
      </c>
      <c r="S179" t="n">
        <v>40.63</v>
      </c>
      <c r="T179" t="n">
        <v>3823.62</v>
      </c>
      <c r="U179" t="n">
        <v>0.7</v>
      </c>
      <c r="V179" t="n">
        <v>0.77</v>
      </c>
      <c r="W179" t="n">
        <v>2.63</v>
      </c>
      <c r="X179" t="n">
        <v>0.22</v>
      </c>
      <c r="Y179" t="n">
        <v>0.5</v>
      </c>
      <c r="Z179" t="n">
        <v>10</v>
      </c>
    </row>
    <row r="180">
      <c r="A180" t="n">
        <v>22</v>
      </c>
      <c r="B180" t="n">
        <v>60</v>
      </c>
      <c r="C180" t="inlineStr">
        <is>
          <t xml:space="preserve">CONCLUIDO	</t>
        </is>
      </c>
      <c r="D180" t="n">
        <v>3.3994</v>
      </c>
      <c r="E180" t="n">
        <v>29.42</v>
      </c>
      <c r="F180" t="n">
        <v>27.05</v>
      </c>
      <c r="G180" t="n">
        <v>180.37</v>
      </c>
      <c r="H180" t="n">
        <v>2.64</v>
      </c>
      <c r="I180" t="n">
        <v>9</v>
      </c>
      <c r="J180" t="n">
        <v>154.49</v>
      </c>
      <c r="K180" t="n">
        <v>45</v>
      </c>
      <c r="L180" t="n">
        <v>23</v>
      </c>
      <c r="M180" t="n">
        <v>2</v>
      </c>
      <c r="N180" t="n">
        <v>26.49</v>
      </c>
      <c r="O180" t="n">
        <v>19287.9</v>
      </c>
      <c r="P180" t="n">
        <v>237.02</v>
      </c>
      <c r="Q180" t="n">
        <v>446.56</v>
      </c>
      <c r="R180" t="n">
        <v>58.49</v>
      </c>
      <c r="S180" t="n">
        <v>40.63</v>
      </c>
      <c r="T180" t="n">
        <v>3850.74</v>
      </c>
      <c r="U180" t="n">
        <v>0.6899999999999999</v>
      </c>
      <c r="V180" t="n">
        <v>0.77</v>
      </c>
      <c r="W180" t="n">
        <v>2.63</v>
      </c>
      <c r="X180" t="n">
        <v>0.23</v>
      </c>
      <c r="Y180" t="n">
        <v>0.5</v>
      </c>
      <c r="Z180" t="n">
        <v>10</v>
      </c>
    </row>
    <row r="181">
      <c r="A181" t="n">
        <v>23</v>
      </c>
      <c r="B181" t="n">
        <v>60</v>
      </c>
      <c r="C181" t="inlineStr">
        <is>
          <t xml:space="preserve">CONCLUIDO	</t>
        </is>
      </c>
      <c r="D181" t="n">
        <v>3.3979</v>
      </c>
      <c r="E181" t="n">
        <v>29.43</v>
      </c>
      <c r="F181" t="n">
        <v>27.07</v>
      </c>
      <c r="G181" t="n">
        <v>180.45</v>
      </c>
      <c r="H181" t="n">
        <v>2.73</v>
      </c>
      <c r="I181" t="n">
        <v>9</v>
      </c>
      <c r="J181" t="n">
        <v>155.9</v>
      </c>
      <c r="K181" t="n">
        <v>45</v>
      </c>
      <c r="L181" t="n">
        <v>24</v>
      </c>
      <c r="M181" t="n">
        <v>0</v>
      </c>
      <c r="N181" t="n">
        <v>26.9</v>
      </c>
      <c r="O181" t="n">
        <v>19461.27</v>
      </c>
      <c r="P181" t="n">
        <v>238.2</v>
      </c>
      <c r="Q181" t="n">
        <v>446.56</v>
      </c>
      <c r="R181" t="n">
        <v>58.76</v>
      </c>
      <c r="S181" t="n">
        <v>40.63</v>
      </c>
      <c r="T181" t="n">
        <v>3984.63</v>
      </c>
      <c r="U181" t="n">
        <v>0.6899999999999999</v>
      </c>
      <c r="V181" t="n">
        <v>0.77</v>
      </c>
      <c r="W181" t="n">
        <v>2.63</v>
      </c>
      <c r="X181" t="n">
        <v>0.24</v>
      </c>
      <c r="Y181" t="n">
        <v>0.5</v>
      </c>
      <c r="Z181" t="n">
        <v>10</v>
      </c>
    </row>
    <row r="182">
      <c r="A182" t="n">
        <v>0</v>
      </c>
      <c r="B182" t="n">
        <v>80</v>
      </c>
      <c r="C182" t="inlineStr">
        <is>
          <t xml:space="preserve">CONCLUIDO	</t>
        </is>
      </c>
      <c r="D182" t="n">
        <v>2.0319</v>
      </c>
      <c r="E182" t="n">
        <v>49.21</v>
      </c>
      <c r="F182" t="n">
        <v>36.45</v>
      </c>
      <c r="G182" t="n">
        <v>6.75</v>
      </c>
      <c r="H182" t="n">
        <v>0.11</v>
      </c>
      <c r="I182" t="n">
        <v>324</v>
      </c>
      <c r="J182" t="n">
        <v>159.12</v>
      </c>
      <c r="K182" t="n">
        <v>50.28</v>
      </c>
      <c r="L182" t="n">
        <v>1</v>
      </c>
      <c r="M182" t="n">
        <v>322</v>
      </c>
      <c r="N182" t="n">
        <v>27.84</v>
      </c>
      <c r="O182" t="n">
        <v>19859.16</v>
      </c>
      <c r="P182" t="n">
        <v>447.13</v>
      </c>
      <c r="Q182" t="n">
        <v>446.72</v>
      </c>
      <c r="R182" t="n">
        <v>365.29</v>
      </c>
      <c r="S182" t="n">
        <v>40.63</v>
      </c>
      <c r="T182" t="n">
        <v>155675.2</v>
      </c>
      <c r="U182" t="n">
        <v>0.11</v>
      </c>
      <c r="V182" t="n">
        <v>0.57</v>
      </c>
      <c r="W182" t="n">
        <v>3.15</v>
      </c>
      <c r="X182" t="n">
        <v>9.609999999999999</v>
      </c>
      <c r="Y182" t="n">
        <v>0.5</v>
      </c>
      <c r="Z182" t="n">
        <v>10</v>
      </c>
    </row>
    <row r="183">
      <c r="A183" t="n">
        <v>1</v>
      </c>
      <c r="B183" t="n">
        <v>80</v>
      </c>
      <c r="C183" t="inlineStr">
        <is>
          <t xml:space="preserve">CONCLUIDO	</t>
        </is>
      </c>
      <c r="D183" t="n">
        <v>2.6699</v>
      </c>
      <c r="E183" t="n">
        <v>37.45</v>
      </c>
      <c r="F183" t="n">
        <v>30.75</v>
      </c>
      <c r="G183" t="n">
        <v>13.57</v>
      </c>
      <c r="H183" t="n">
        <v>0.22</v>
      </c>
      <c r="I183" t="n">
        <v>136</v>
      </c>
      <c r="J183" t="n">
        <v>160.54</v>
      </c>
      <c r="K183" t="n">
        <v>50.28</v>
      </c>
      <c r="L183" t="n">
        <v>2</v>
      </c>
      <c r="M183" t="n">
        <v>134</v>
      </c>
      <c r="N183" t="n">
        <v>28.26</v>
      </c>
      <c r="O183" t="n">
        <v>20034.4</v>
      </c>
      <c r="P183" t="n">
        <v>375.45</v>
      </c>
      <c r="Q183" t="n">
        <v>446.59</v>
      </c>
      <c r="R183" t="n">
        <v>179.59</v>
      </c>
      <c r="S183" t="n">
        <v>40.63</v>
      </c>
      <c r="T183" t="n">
        <v>63766.25</v>
      </c>
      <c r="U183" t="n">
        <v>0.23</v>
      </c>
      <c r="V183" t="n">
        <v>0.68</v>
      </c>
      <c r="W183" t="n">
        <v>2.81</v>
      </c>
      <c r="X183" t="n">
        <v>3.92</v>
      </c>
      <c r="Y183" t="n">
        <v>0.5</v>
      </c>
      <c r="Z183" t="n">
        <v>10</v>
      </c>
    </row>
    <row r="184">
      <c r="A184" t="n">
        <v>2</v>
      </c>
      <c r="B184" t="n">
        <v>80</v>
      </c>
      <c r="C184" t="inlineStr">
        <is>
          <t xml:space="preserve">CONCLUIDO	</t>
        </is>
      </c>
      <c r="D184" t="n">
        <v>2.9017</v>
      </c>
      <c r="E184" t="n">
        <v>34.46</v>
      </c>
      <c r="F184" t="n">
        <v>29.34</v>
      </c>
      <c r="G184" t="n">
        <v>20.23</v>
      </c>
      <c r="H184" t="n">
        <v>0.33</v>
      </c>
      <c r="I184" t="n">
        <v>87</v>
      </c>
      <c r="J184" t="n">
        <v>161.97</v>
      </c>
      <c r="K184" t="n">
        <v>50.28</v>
      </c>
      <c r="L184" t="n">
        <v>3</v>
      </c>
      <c r="M184" t="n">
        <v>85</v>
      </c>
      <c r="N184" t="n">
        <v>28.69</v>
      </c>
      <c r="O184" t="n">
        <v>20210.21</v>
      </c>
      <c r="P184" t="n">
        <v>356.58</v>
      </c>
      <c r="Q184" t="n">
        <v>446.59</v>
      </c>
      <c r="R184" t="n">
        <v>132.6</v>
      </c>
      <c r="S184" t="n">
        <v>40.63</v>
      </c>
      <c r="T184" t="n">
        <v>40513.27</v>
      </c>
      <c r="U184" t="n">
        <v>0.31</v>
      </c>
      <c r="V184" t="n">
        <v>0.71</v>
      </c>
      <c r="W184" t="n">
        <v>2.76</v>
      </c>
      <c r="X184" t="n">
        <v>2.51</v>
      </c>
      <c r="Y184" t="n">
        <v>0.5</v>
      </c>
      <c r="Z184" t="n">
        <v>10</v>
      </c>
    </row>
    <row r="185">
      <c r="A185" t="n">
        <v>3</v>
      </c>
      <c r="B185" t="n">
        <v>80</v>
      </c>
      <c r="C185" t="inlineStr">
        <is>
          <t xml:space="preserve">CONCLUIDO	</t>
        </is>
      </c>
      <c r="D185" t="n">
        <v>3.0273</v>
      </c>
      <c r="E185" t="n">
        <v>33.03</v>
      </c>
      <c r="F185" t="n">
        <v>28.65</v>
      </c>
      <c r="G185" t="n">
        <v>26.86</v>
      </c>
      <c r="H185" t="n">
        <v>0.43</v>
      </c>
      <c r="I185" t="n">
        <v>64</v>
      </c>
      <c r="J185" t="n">
        <v>163.4</v>
      </c>
      <c r="K185" t="n">
        <v>50.28</v>
      </c>
      <c r="L185" t="n">
        <v>4</v>
      </c>
      <c r="M185" t="n">
        <v>62</v>
      </c>
      <c r="N185" t="n">
        <v>29.12</v>
      </c>
      <c r="O185" t="n">
        <v>20386.62</v>
      </c>
      <c r="P185" t="n">
        <v>346.91</v>
      </c>
      <c r="Q185" t="n">
        <v>446.57</v>
      </c>
      <c r="R185" t="n">
        <v>110.37</v>
      </c>
      <c r="S185" t="n">
        <v>40.63</v>
      </c>
      <c r="T185" t="n">
        <v>29514.41</v>
      </c>
      <c r="U185" t="n">
        <v>0.37</v>
      </c>
      <c r="V185" t="n">
        <v>0.73</v>
      </c>
      <c r="W185" t="n">
        <v>2.72</v>
      </c>
      <c r="X185" t="n">
        <v>1.82</v>
      </c>
      <c r="Y185" t="n">
        <v>0.5</v>
      </c>
      <c r="Z185" t="n">
        <v>10</v>
      </c>
    </row>
    <row r="186">
      <c r="A186" t="n">
        <v>4</v>
      </c>
      <c r="B186" t="n">
        <v>80</v>
      </c>
      <c r="C186" t="inlineStr">
        <is>
          <t xml:space="preserve">CONCLUIDO	</t>
        </is>
      </c>
      <c r="D186" t="n">
        <v>3.1084</v>
      </c>
      <c r="E186" t="n">
        <v>32.17</v>
      </c>
      <c r="F186" t="n">
        <v>28.24</v>
      </c>
      <c r="G186" t="n">
        <v>33.88</v>
      </c>
      <c r="H186" t="n">
        <v>0.54</v>
      </c>
      <c r="I186" t="n">
        <v>50</v>
      </c>
      <c r="J186" t="n">
        <v>164.83</v>
      </c>
      <c r="K186" t="n">
        <v>50.28</v>
      </c>
      <c r="L186" t="n">
        <v>5</v>
      </c>
      <c r="M186" t="n">
        <v>48</v>
      </c>
      <c r="N186" t="n">
        <v>29.55</v>
      </c>
      <c r="O186" t="n">
        <v>20563.61</v>
      </c>
      <c r="P186" t="n">
        <v>340.41</v>
      </c>
      <c r="Q186" t="n">
        <v>446.56</v>
      </c>
      <c r="R186" t="n">
        <v>97</v>
      </c>
      <c r="S186" t="n">
        <v>40.63</v>
      </c>
      <c r="T186" t="n">
        <v>22902.44</v>
      </c>
      <c r="U186" t="n">
        <v>0.42</v>
      </c>
      <c r="V186" t="n">
        <v>0.74</v>
      </c>
      <c r="W186" t="n">
        <v>2.69</v>
      </c>
      <c r="X186" t="n">
        <v>1.41</v>
      </c>
      <c r="Y186" t="n">
        <v>0.5</v>
      </c>
      <c r="Z186" t="n">
        <v>10</v>
      </c>
    </row>
    <row r="187">
      <c r="A187" t="n">
        <v>5</v>
      </c>
      <c r="B187" t="n">
        <v>80</v>
      </c>
      <c r="C187" t="inlineStr">
        <is>
          <t xml:space="preserve">CONCLUIDO	</t>
        </is>
      </c>
      <c r="D187" t="n">
        <v>3.1557</v>
      </c>
      <c r="E187" t="n">
        <v>31.69</v>
      </c>
      <c r="F187" t="n">
        <v>28.01</v>
      </c>
      <c r="G187" t="n">
        <v>40.02</v>
      </c>
      <c r="H187" t="n">
        <v>0.64</v>
      </c>
      <c r="I187" t="n">
        <v>42</v>
      </c>
      <c r="J187" t="n">
        <v>166.27</v>
      </c>
      <c r="K187" t="n">
        <v>50.28</v>
      </c>
      <c r="L187" t="n">
        <v>6</v>
      </c>
      <c r="M187" t="n">
        <v>40</v>
      </c>
      <c r="N187" t="n">
        <v>29.99</v>
      </c>
      <c r="O187" t="n">
        <v>20741.2</v>
      </c>
      <c r="P187" t="n">
        <v>336.27</v>
      </c>
      <c r="Q187" t="n">
        <v>446.56</v>
      </c>
      <c r="R187" t="n">
        <v>89.43000000000001</v>
      </c>
      <c r="S187" t="n">
        <v>40.63</v>
      </c>
      <c r="T187" t="n">
        <v>19154.77</v>
      </c>
      <c r="U187" t="n">
        <v>0.45</v>
      </c>
      <c r="V187" t="n">
        <v>0.74</v>
      </c>
      <c r="W187" t="n">
        <v>2.69</v>
      </c>
      <c r="X187" t="n">
        <v>1.18</v>
      </c>
      <c r="Y187" t="n">
        <v>0.5</v>
      </c>
      <c r="Z187" t="n">
        <v>10</v>
      </c>
    </row>
    <row r="188">
      <c r="A188" t="n">
        <v>6</v>
      </c>
      <c r="B188" t="n">
        <v>80</v>
      </c>
      <c r="C188" t="inlineStr">
        <is>
          <t xml:space="preserve">CONCLUIDO	</t>
        </is>
      </c>
      <c r="D188" t="n">
        <v>3.1915</v>
      </c>
      <c r="E188" t="n">
        <v>31.33</v>
      </c>
      <c r="F188" t="n">
        <v>27.85</v>
      </c>
      <c r="G188" t="n">
        <v>46.41</v>
      </c>
      <c r="H188" t="n">
        <v>0.74</v>
      </c>
      <c r="I188" t="n">
        <v>36</v>
      </c>
      <c r="J188" t="n">
        <v>167.72</v>
      </c>
      <c r="K188" t="n">
        <v>50.28</v>
      </c>
      <c r="L188" t="n">
        <v>7</v>
      </c>
      <c r="M188" t="n">
        <v>34</v>
      </c>
      <c r="N188" t="n">
        <v>30.44</v>
      </c>
      <c r="O188" t="n">
        <v>20919.39</v>
      </c>
      <c r="P188" t="n">
        <v>333.16</v>
      </c>
      <c r="Q188" t="n">
        <v>446.58</v>
      </c>
      <c r="R188" t="n">
        <v>84.40000000000001</v>
      </c>
      <c r="S188" t="n">
        <v>40.63</v>
      </c>
      <c r="T188" t="n">
        <v>16668.37</v>
      </c>
      <c r="U188" t="n">
        <v>0.48</v>
      </c>
      <c r="V188" t="n">
        <v>0.75</v>
      </c>
      <c r="W188" t="n">
        <v>2.67</v>
      </c>
      <c r="X188" t="n">
        <v>1.02</v>
      </c>
      <c r="Y188" t="n">
        <v>0.5</v>
      </c>
      <c r="Z188" t="n">
        <v>10</v>
      </c>
    </row>
    <row r="189">
      <c r="A189" t="n">
        <v>7</v>
      </c>
      <c r="B189" t="n">
        <v>80</v>
      </c>
      <c r="C189" t="inlineStr">
        <is>
          <t xml:space="preserve">CONCLUIDO	</t>
        </is>
      </c>
      <c r="D189" t="n">
        <v>3.2246</v>
      </c>
      <c r="E189" t="n">
        <v>31.01</v>
      </c>
      <c r="F189" t="n">
        <v>27.69</v>
      </c>
      <c r="G189" t="n">
        <v>53.59</v>
      </c>
      <c r="H189" t="n">
        <v>0.84</v>
      </c>
      <c r="I189" t="n">
        <v>31</v>
      </c>
      <c r="J189" t="n">
        <v>169.17</v>
      </c>
      <c r="K189" t="n">
        <v>50.28</v>
      </c>
      <c r="L189" t="n">
        <v>8</v>
      </c>
      <c r="M189" t="n">
        <v>29</v>
      </c>
      <c r="N189" t="n">
        <v>30.89</v>
      </c>
      <c r="O189" t="n">
        <v>21098.19</v>
      </c>
      <c r="P189" t="n">
        <v>329.71</v>
      </c>
      <c r="Q189" t="n">
        <v>446.57</v>
      </c>
      <c r="R189" t="n">
        <v>79.26000000000001</v>
      </c>
      <c r="S189" t="n">
        <v>40.63</v>
      </c>
      <c r="T189" t="n">
        <v>14125.29</v>
      </c>
      <c r="U189" t="n">
        <v>0.51</v>
      </c>
      <c r="V189" t="n">
        <v>0.75</v>
      </c>
      <c r="W189" t="n">
        <v>2.66</v>
      </c>
      <c r="X189" t="n">
        <v>0.86</v>
      </c>
      <c r="Y189" t="n">
        <v>0.5</v>
      </c>
      <c r="Z189" t="n">
        <v>10</v>
      </c>
    </row>
    <row r="190">
      <c r="A190" t="n">
        <v>8</v>
      </c>
      <c r="B190" t="n">
        <v>80</v>
      </c>
      <c r="C190" t="inlineStr">
        <is>
          <t xml:space="preserve">CONCLUIDO	</t>
        </is>
      </c>
      <c r="D190" t="n">
        <v>3.2505</v>
      </c>
      <c r="E190" t="n">
        <v>30.76</v>
      </c>
      <c r="F190" t="n">
        <v>27.57</v>
      </c>
      <c r="G190" t="n">
        <v>61.27</v>
      </c>
      <c r="H190" t="n">
        <v>0.9399999999999999</v>
      </c>
      <c r="I190" t="n">
        <v>27</v>
      </c>
      <c r="J190" t="n">
        <v>170.62</v>
      </c>
      <c r="K190" t="n">
        <v>50.28</v>
      </c>
      <c r="L190" t="n">
        <v>9</v>
      </c>
      <c r="M190" t="n">
        <v>25</v>
      </c>
      <c r="N190" t="n">
        <v>31.34</v>
      </c>
      <c r="O190" t="n">
        <v>21277.6</v>
      </c>
      <c r="P190" t="n">
        <v>326.7</v>
      </c>
      <c r="Q190" t="n">
        <v>446.56</v>
      </c>
      <c r="R190" t="n">
        <v>75.3</v>
      </c>
      <c r="S190" t="n">
        <v>40.63</v>
      </c>
      <c r="T190" t="n">
        <v>12167.48</v>
      </c>
      <c r="U190" t="n">
        <v>0.54</v>
      </c>
      <c r="V190" t="n">
        <v>0.75</v>
      </c>
      <c r="W190" t="n">
        <v>2.65</v>
      </c>
      <c r="X190" t="n">
        <v>0.74</v>
      </c>
      <c r="Y190" t="n">
        <v>0.5</v>
      </c>
      <c r="Z190" t="n">
        <v>10</v>
      </c>
    </row>
    <row r="191">
      <c r="A191" t="n">
        <v>9</v>
      </c>
      <c r="B191" t="n">
        <v>80</v>
      </c>
      <c r="C191" t="inlineStr">
        <is>
          <t xml:space="preserve">CONCLUIDO	</t>
        </is>
      </c>
      <c r="D191" t="n">
        <v>3.2637</v>
      </c>
      <c r="E191" t="n">
        <v>30.64</v>
      </c>
      <c r="F191" t="n">
        <v>27.51</v>
      </c>
      <c r="G191" t="n">
        <v>66.02</v>
      </c>
      <c r="H191" t="n">
        <v>1.03</v>
      </c>
      <c r="I191" t="n">
        <v>25</v>
      </c>
      <c r="J191" t="n">
        <v>172.08</v>
      </c>
      <c r="K191" t="n">
        <v>50.28</v>
      </c>
      <c r="L191" t="n">
        <v>10</v>
      </c>
      <c r="M191" t="n">
        <v>23</v>
      </c>
      <c r="N191" t="n">
        <v>31.8</v>
      </c>
      <c r="O191" t="n">
        <v>21457.64</v>
      </c>
      <c r="P191" t="n">
        <v>324.74</v>
      </c>
      <c r="Q191" t="n">
        <v>446.56</v>
      </c>
      <c r="R191" t="n">
        <v>73.33</v>
      </c>
      <c r="S191" t="n">
        <v>40.63</v>
      </c>
      <c r="T191" t="n">
        <v>11191.54</v>
      </c>
      <c r="U191" t="n">
        <v>0.55</v>
      </c>
      <c r="V191" t="n">
        <v>0.76</v>
      </c>
      <c r="W191" t="n">
        <v>2.65</v>
      </c>
      <c r="X191" t="n">
        <v>0.68</v>
      </c>
      <c r="Y191" t="n">
        <v>0.5</v>
      </c>
      <c r="Z191" t="n">
        <v>10</v>
      </c>
    </row>
    <row r="192">
      <c r="A192" t="n">
        <v>10</v>
      </c>
      <c r="B192" t="n">
        <v>80</v>
      </c>
      <c r="C192" t="inlineStr">
        <is>
          <t xml:space="preserve">CONCLUIDO	</t>
        </is>
      </c>
      <c r="D192" t="n">
        <v>3.2844</v>
      </c>
      <c r="E192" t="n">
        <v>30.45</v>
      </c>
      <c r="F192" t="n">
        <v>27.41</v>
      </c>
      <c r="G192" t="n">
        <v>74.77</v>
      </c>
      <c r="H192" t="n">
        <v>1.12</v>
      </c>
      <c r="I192" t="n">
        <v>22</v>
      </c>
      <c r="J192" t="n">
        <v>173.55</v>
      </c>
      <c r="K192" t="n">
        <v>50.28</v>
      </c>
      <c r="L192" t="n">
        <v>11</v>
      </c>
      <c r="M192" t="n">
        <v>20</v>
      </c>
      <c r="N192" t="n">
        <v>32.27</v>
      </c>
      <c r="O192" t="n">
        <v>21638.31</v>
      </c>
      <c r="P192" t="n">
        <v>322.18</v>
      </c>
      <c r="Q192" t="n">
        <v>446.56</v>
      </c>
      <c r="R192" t="n">
        <v>70.18000000000001</v>
      </c>
      <c r="S192" t="n">
        <v>40.63</v>
      </c>
      <c r="T192" t="n">
        <v>9629.940000000001</v>
      </c>
      <c r="U192" t="n">
        <v>0.58</v>
      </c>
      <c r="V192" t="n">
        <v>0.76</v>
      </c>
      <c r="W192" t="n">
        <v>2.65</v>
      </c>
      <c r="X192" t="n">
        <v>0.59</v>
      </c>
      <c r="Y192" t="n">
        <v>0.5</v>
      </c>
      <c r="Z192" t="n">
        <v>10</v>
      </c>
    </row>
    <row r="193">
      <c r="A193" t="n">
        <v>11</v>
      </c>
      <c r="B193" t="n">
        <v>80</v>
      </c>
      <c r="C193" t="inlineStr">
        <is>
          <t xml:space="preserve">CONCLUIDO	</t>
        </is>
      </c>
      <c r="D193" t="n">
        <v>3.2903</v>
      </c>
      <c r="E193" t="n">
        <v>30.39</v>
      </c>
      <c r="F193" t="n">
        <v>27.39</v>
      </c>
      <c r="G193" t="n">
        <v>78.26000000000001</v>
      </c>
      <c r="H193" t="n">
        <v>1.22</v>
      </c>
      <c r="I193" t="n">
        <v>21</v>
      </c>
      <c r="J193" t="n">
        <v>175.02</v>
      </c>
      <c r="K193" t="n">
        <v>50.28</v>
      </c>
      <c r="L193" t="n">
        <v>12</v>
      </c>
      <c r="M193" t="n">
        <v>19</v>
      </c>
      <c r="N193" t="n">
        <v>32.74</v>
      </c>
      <c r="O193" t="n">
        <v>21819.6</v>
      </c>
      <c r="P193" t="n">
        <v>319.75</v>
      </c>
      <c r="Q193" t="n">
        <v>446.56</v>
      </c>
      <c r="R193" t="n">
        <v>69.61</v>
      </c>
      <c r="S193" t="n">
        <v>40.63</v>
      </c>
      <c r="T193" t="n">
        <v>9351.209999999999</v>
      </c>
      <c r="U193" t="n">
        <v>0.58</v>
      </c>
      <c r="V193" t="n">
        <v>0.76</v>
      </c>
      <c r="W193" t="n">
        <v>2.64</v>
      </c>
      <c r="X193" t="n">
        <v>0.5600000000000001</v>
      </c>
      <c r="Y193" t="n">
        <v>0.5</v>
      </c>
      <c r="Z193" t="n">
        <v>10</v>
      </c>
    </row>
    <row r="194">
      <c r="A194" t="n">
        <v>12</v>
      </c>
      <c r="B194" t="n">
        <v>80</v>
      </c>
      <c r="C194" t="inlineStr">
        <is>
          <t xml:space="preserve">CONCLUIDO	</t>
        </is>
      </c>
      <c r="D194" t="n">
        <v>3.3004</v>
      </c>
      <c r="E194" t="n">
        <v>30.3</v>
      </c>
      <c r="F194" t="n">
        <v>27.36</v>
      </c>
      <c r="G194" t="n">
        <v>86.41</v>
      </c>
      <c r="H194" t="n">
        <v>1.31</v>
      </c>
      <c r="I194" t="n">
        <v>19</v>
      </c>
      <c r="J194" t="n">
        <v>176.49</v>
      </c>
      <c r="K194" t="n">
        <v>50.28</v>
      </c>
      <c r="L194" t="n">
        <v>13</v>
      </c>
      <c r="M194" t="n">
        <v>17</v>
      </c>
      <c r="N194" t="n">
        <v>33.21</v>
      </c>
      <c r="O194" t="n">
        <v>22001.54</v>
      </c>
      <c r="P194" t="n">
        <v>319.69</v>
      </c>
      <c r="Q194" t="n">
        <v>446.58</v>
      </c>
      <c r="R194" t="n">
        <v>68.56</v>
      </c>
      <c r="S194" t="n">
        <v>40.63</v>
      </c>
      <c r="T194" t="n">
        <v>8837.43</v>
      </c>
      <c r="U194" t="n">
        <v>0.59</v>
      </c>
      <c r="V194" t="n">
        <v>0.76</v>
      </c>
      <c r="W194" t="n">
        <v>2.64</v>
      </c>
      <c r="X194" t="n">
        <v>0.54</v>
      </c>
      <c r="Y194" t="n">
        <v>0.5</v>
      </c>
      <c r="Z194" t="n">
        <v>10</v>
      </c>
    </row>
    <row r="195">
      <c r="A195" t="n">
        <v>13</v>
      </c>
      <c r="B195" t="n">
        <v>80</v>
      </c>
      <c r="C195" t="inlineStr">
        <is>
          <t xml:space="preserve">CONCLUIDO	</t>
        </is>
      </c>
      <c r="D195" t="n">
        <v>3.3099</v>
      </c>
      <c r="E195" t="n">
        <v>30.21</v>
      </c>
      <c r="F195" t="n">
        <v>27.31</v>
      </c>
      <c r="G195" t="n">
        <v>91.03</v>
      </c>
      <c r="H195" t="n">
        <v>1.4</v>
      </c>
      <c r="I195" t="n">
        <v>18</v>
      </c>
      <c r="J195" t="n">
        <v>177.97</v>
      </c>
      <c r="K195" t="n">
        <v>50.28</v>
      </c>
      <c r="L195" t="n">
        <v>14</v>
      </c>
      <c r="M195" t="n">
        <v>16</v>
      </c>
      <c r="N195" t="n">
        <v>33.69</v>
      </c>
      <c r="O195" t="n">
        <v>22184.13</v>
      </c>
      <c r="P195" t="n">
        <v>316.33</v>
      </c>
      <c r="Q195" t="n">
        <v>446.57</v>
      </c>
      <c r="R195" t="n">
        <v>66.79000000000001</v>
      </c>
      <c r="S195" t="n">
        <v>40.63</v>
      </c>
      <c r="T195" t="n">
        <v>7957.49</v>
      </c>
      <c r="U195" t="n">
        <v>0.61</v>
      </c>
      <c r="V195" t="n">
        <v>0.76</v>
      </c>
      <c r="W195" t="n">
        <v>2.64</v>
      </c>
      <c r="X195" t="n">
        <v>0.48</v>
      </c>
      <c r="Y195" t="n">
        <v>0.5</v>
      </c>
      <c r="Z195" t="n">
        <v>10</v>
      </c>
    </row>
    <row r="196">
      <c r="A196" t="n">
        <v>14</v>
      </c>
      <c r="B196" t="n">
        <v>80</v>
      </c>
      <c r="C196" t="inlineStr">
        <is>
          <t xml:space="preserve">CONCLUIDO	</t>
        </is>
      </c>
      <c r="D196" t="n">
        <v>3.3152</v>
      </c>
      <c r="E196" t="n">
        <v>30.16</v>
      </c>
      <c r="F196" t="n">
        <v>27.29</v>
      </c>
      <c r="G196" t="n">
        <v>96.33</v>
      </c>
      <c r="H196" t="n">
        <v>1.48</v>
      </c>
      <c r="I196" t="n">
        <v>17</v>
      </c>
      <c r="J196" t="n">
        <v>179.46</v>
      </c>
      <c r="K196" t="n">
        <v>50.28</v>
      </c>
      <c r="L196" t="n">
        <v>15</v>
      </c>
      <c r="M196" t="n">
        <v>15</v>
      </c>
      <c r="N196" t="n">
        <v>34.18</v>
      </c>
      <c r="O196" t="n">
        <v>22367.38</v>
      </c>
      <c r="P196" t="n">
        <v>315.08</v>
      </c>
      <c r="Q196" t="n">
        <v>446.56</v>
      </c>
      <c r="R196" t="n">
        <v>66.43000000000001</v>
      </c>
      <c r="S196" t="n">
        <v>40.63</v>
      </c>
      <c r="T196" t="n">
        <v>7777.77</v>
      </c>
      <c r="U196" t="n">
        <v>0.61</v>
      </c>
      <c r="V196" t="n">
        <v>0.76</v>
      </c>
      <c r="W196" t="n">
        <v>2.64</v>
      </c>
      <c r="X196" t="n">
        <v>0.47</v>
      </c>
      <c r="Y196" t="n">
        <v>0.5</v>
      </c>
      <c r="Z196" t="n">
        <v>10</v>
      </c>
    </row>
    <row r="197">
      <c r="A197" t="n">
        <v>15</v>
      </c>
      <c r="B197" t="n">
        <v>80</v>
      </c>
      <c r="C197" t="inlineStr">
        <is>
          <t xml:space="preserve">CONCLUIDO	</t>
        </is>
      </c>
      <c r="D197" t="n">
        <v>3.3313</v>
      </c>
      <c r="E197" t="n">
        <v>30.02</v>
      </c>
      <c r="F197" t="n">
        <v>27.21</v>
      </c>
      <c r="G197" t="n">
        <v>108.84</v>
      </c>
      <c r="H197" t="n">
        <v>1.57</v>
      </c>
      <c r="I197" t="n">
        <v>15</v>
      </c>
      <c r="J197" t="n">
        <v>180.95</v>
      </c>
      <c r="K197" t="n">
        <v>50.28</v>
      </c>
      <c r="L197" t="n">
        <v>16</v>
      </c>
      <c r="M197" t="n">
        <v>13</v>
      </c>
      <c r="N197" t="n">
        <v>34.67</v>
      </c>
      <c r="O197" t="n">
        <v>22551.28</v>
      </c>
      <c r="P197" t="n">
        <v>312.66</v>
      </c>
      <c r="Q197" t="n">
        <v>446.56</v>
      </c>
      <c r="R197" t="n">
        <v>63.68</v>
      </c>
      <c r="S197" t="n">
        <v>40.63</v>
      </c>
      <c r="T197" t="n">
        <v>6413.66</v>
      </c>
      <c r="U197" t="n">
        <v>0.64</v>
      </c>
      <c r="V197" t="n">
        <v>0.76</v>
      </c>
      <c r="W197" t="n">
        <v>2.63</v>
      </c>
      <c r="X197" t="n">
        <v>0.38</v>
      </c>
      <c r="Y197" t="n">
        <v>0.5</v>
      </c>
      <c r="Z197" t="n">
        <v>10</v>
      </c>
    </row>
    <row r="198">
      <c r="A198" t="n">
        <v>16</v>
      </c>
      <c r="B198" t="n">
        <v>80</v>
      </c>
      <c r="C198" t="inlineStr">
        <is>
          <t xml:space="preserve">CONCLUIDO	</t>
        </is>
      </c>
      <c r="D198" t="n">
        <v>3.33</v>
      </c>
      <c r="E198" t="n">
        <v>30.03</v>
      </c>
      <c r="F198" t="n">
        <v>27.22</v>
      </c>
      <c r="G198" t="n">
        <v>108.89</v>
      </c>
      <c r="H198" t="n">
        <v>1.65</v>
      </c>
      <c r="I198" t="n">
        <v>15</v>
      </c>
      <c r="J198" t="n">
        <v>182.45</v>
      </c>
      <c r="K198" t="n">
        <v>50.28</v>
      </c>
      <c r="L198" t="n">
        <v>17</v>
      </c>
      <c r="M198" t="n">
        <v>13</v>
      </c>
      <c r="N198" t="n">
        <v>35.17</v>
      </c>
      <c r="O198" t="n">
        <v>22735.98</v>
      </c>
      <c r="P198" t="n">
        <v>312.13</v>
      </c>
      <c r="Q198" t="n">
        <v>446.56</v>
      </c>
      <c r="R198" t="n">
        <v>64.09</v>
      </c>
      <c r="S198" t="n">
        <v>40.63</v>
      </c>
      <c r="T198" t="n">
        <v>6618.8</v>
      </c>
      <c r="U198" t="n">
        <v>0.63</v>
      </c>
      <c r="V198" t="n">
        <v>0.76</v>
      </c>
      <c r="W198" t="n">
        <v>2.63</v>
      </c>
      <c r="X198" t="n">
        <v>0.4</v>
      </c>
      <c r="Y198" t="n">
        <v>0.5</v>
      </c>
      <c r="Z198" t="n">
        <v>10</v>
      </c>
    </row>
    <row r="199">
      <c r="A199" t="n">
        <v>17</v>
      </c>
      <c r="B199" t="n">
        <v>80</v>
      </c>
      <c r="C199" t="inlineStr">
        <is>
          <t xml:space="preserve">CONCLUIDO	</t>
        </is>
      </c>
      <c r="D199" t="n">
        <v>3.3372</v>
      </c>
      <c r="E199" t="n">
        <v>29.97</v>
      </c>
      <c r="F199" t="n">
        <v>27.19</v>
      </c>
      <c r="G199" t="n">
        <v>116.53</v>
      </c>
      <c r="H199" t="n">
        <v>1.74</v>
      </c>
      <c r="I199" t="n">
        <v>14</v>
      </c>
      <c r="J199" t="n">
        <v>183.95</v>
      </c>
      <c r="K199" t="n">
        <v>50.28</v>
      </c>
      <c r="L199" t="n">
        <v>18</v>
      </c>
      <c r="M199" t="n">
        <v>12</v>
      </c>
      <c r="N199" t="n">
        <v>35.67</v>
      </c>
      <c r="O199" t="n">
        <v>22921.24</v>
      </c>
      <c r="P199" t="n">
        <v>309.99</v>
      </c>
      <c r="Q199" t="n">
        <v>446.56</v>
      </c>
      <c r="R199" t="n">
        <v>63.09</v>
      </c>
      <c r="S199" t="n">
        <v>40.63</v>
      </c>
      <c r="T199" t="n">
        <v>6125.92</v>
      </c>
      <c r="U199" t="n">
        <v>0.64</v>
      </c>
      <c r="V199" t="n">
        <v>0.76</v>
      </c>
      <c r="W199" t="n">
        <v>2.63</v>
      </c>
      <c r="X199" t="n">
        <v>0.36</v>
      </c>
      <c r="Y199" t="n">
        <v>0.5</v>
      </c>
      <c r="Z199" t="n">
        <v>10</v>
      </c>
    </row>
    <row r="200">
      <c r="A200" t="n">
        <v>18</v>
      </c>
      <c r="B200" t="n">
        <v>80</v>
      </c>
      <c r="C200" t="inlineStr">
        <is>
          <t xml:space="preserve">CONCLUIDO	</t>
        </is>
      </c>
      <c r="D200" t="n">
        <v>3.3435</v>
      </c>
      <c r="E200" t="n">
        <v>29.91</v>
      </c>
      <c r="F200" t="n">
        <v>27.17</v>
      </c>
      <c r="G200" t="n">
        <v>125.38</v>
      </c>
      <c r="H200" t="n">
        <v>1.82</v>
      </c>
      <c r="I200" t="n">
        <v>13</v>
      </c>
      <c r="J200" t="n">
        <v>185.46</v>
      </c>
      <c r="K200" t="n">
        <v>50.28</v>
      </c>
      <c r="L200" t="n">
        <v>19</v>
      </c>
      <c r="M200" t="n">
        <v>11</v>
      </c>
      <c r="N200" t="n">
        <v>36.18</v>
      </c>
      <c r="O200" t="n">
        <v>23107.19</v>
      </c>
      <c r="P200" t="n">
        <v>309.6</v>
      </c>
      <c r="Q200" t="n">
        <v>446.58</v>
      </c>
      <c r="R200" t="n">
        <v>62.14</v>
      </c>
      <c r="S200" t="n">
        <v>40.63</v>
      </c>
      <c r="T200" t="n">
        <v>5657.59</v>
      </c>
      <c r="U200" t="n">
        <v>0.65</v>
      </c>
      <c r="V200" t="n">
        <v>0.76</v>
      </c>
      <c r="W200" t="n">
        <v>2.63</v>
      </c>
      <c r="X200" t="n">
        <v>0.34</v>
      </c>
      <c r="Y200" t="n">
        <v>0.5</v>
      </c>
      <c r="Z200" t="n">
        <v>10</v>
      </c>
    </row>
    <row r="201">
      <c r="A201" t="n">
        <v>19</v>
      </c>
      <c r="B201" t="n">
        <v>80</v>
      </c>
      <c r="C201" t="inlineStr">
        <is>
          <t xml:space="preserve">CONCLUIDO	</t>
        </is>
      </c>
      <c r="D201" t="n">
        <v>3.351</v>
      </c>
      <c r="E201" t="n">
        <v>29.84</v>
      </c>
      <c r="F201" t="n">
        <v>27.13</v>
      </c>
      <c r="G201" t="n">
        <v>135.66</v>
      </c>
      <c r="H201" t="n">
        <v>1.9</v>
      </c>
      <c r="I201" t="n">
        <v>12</v>
      </c>
      <c r="J201" t="n">
        <v>186.97</v>
      </c>
      <c r="K201" t="n">
        <v>50.28</v>
      </c>
      <c r="L201" t="n">
        <v>20</v>
      </c>
      <c r="M201" t="n">
        <v>10</v>
      </c>
      <c r="N201" t="n">
        <v>36.69</v>
      </c>
      <c r="O201" t="n">
        <v>23293.82</v>
      </c>
      <c r="P201" t="n">
        <v>306.14</v>
      </c>
      <c r="Q201" t="n">
        <v>446.56</v>
      </c>
      <c r="R201" t="n">
        <v>61.07</v>
      </c>
      <c r="S201" t="n">
        <v>40.63</v>
      </c>
      <c r="T201" t="n">
        <v>5127.45</v>
      </c>
      <c r="U201" t="n">
        <v>0.67</v>
      </c>
      <c r="V201" t="n">
        <v>0.77</v>
      </c>
      <c r="W201" t="n">
        <v>2.63</v>
      </c>
      <c r="X201" t="n">
        <v>0.3</v>
      </c>
      <c r="Y201" t="n">
        <v>0.5</v>
      </c>
      <c r="Z201" t="n">
        <v>10</v>
      </c>
    </row>
    <row r="202">
      <c r="A202" t="n">
        <v>20</v>
      </c>
      <c r="B202" t="n">
        <v>80</v>
      </c>
      <c r="C202" t="inlineStr">
        <is>
          <t xml:space="preserve">CONCLUIDO	</t>
        </is>
      </c>
      <c r="D202" t="n">
        <v>3.3506</v>
      </c>
      <c r="E202" t="n">
        <v>29.84</v>
      </c>
      <c r="F202" t="n">
        <v>27.13</v>
      </c>
      <c r="G202" t="n">
        <v>135.67</v>
      </c>
      <c r="H202" t="n">
        <v>1.98</v>
      </c>
      <c r="I202" t="n">
        <v>12</v>
      </c>
      <c r="J202" t="n">
        <v>188.49</v>
      </c>
      <c r="K202" t="n">
        <v>50.28</v>
      </c>
      <c r="L202" t="n">
        <v>21</v>
      </c>
      <c r="M202" t="n">
        <v>10</v>
      </c>
      <c r="N202" t="n">
        <v>37.21</v>
      </c>
      <c r="O202" t="n">
        <v>23481.16</v>
      </c>
      <c r="P202" t="n">
        <v>305.82</v>
      </c>
      <c r="Q202" t="n">
        <v>446.57</v>
      </c>
      <c r="R202" t="n">
        <v>61.22</v>
      </c>
      <c r="S202" t="n">
        <v>40.63</v>
      </c>
      <c r="T202" t="n">
        <v>5200.79</v>
      </c>
      <c r="U202" t="n">
        <v>0.66</v>
      </c>
      <c r="V202" t="n">
        <v>0.77</v>
      </c>
      <c r="W202" t="n">
        <v>2.63</v>
      </c>
      <c r="X202" t="n">
        <v>0.31</v>
      </c>
      <c r="Y202" t="n">
        <v>0.5</v>
      </c>
      <c r="Z202" t="n">
        <v>10</v>
      </c>
    </row>
    <row r="203">
      <c r="A203" t="n">
        <v>21</v>
      </c>
      <c r="B203" t="n">
        <v>80</v>
      </c>
      <c r="C203" t="inlineStr">
        <is>
          <t xml:space="preserve">CONCLUIDO	</t>
        </is>
      </c>
      <c r="D203" t="n">
        <v>3.3582</v>
      </c>
      <c r="E203" t="n">
        <v>29.78</v>
      </c>
      <c r="F203" t="n">
        <v>27.1</v>
      </c>
      <c r="G203" t="n">
        <v>147.81</v>
      </c>
      <c r="H203" t="n">
        <v>2.05</v>
      </c>
      <c r="I203" t="n">
        <v>11</v>
      </c>
      <c r="J203" t="n">
        <v>190.01</v>
      </c>
      <c r="K203" t="n">
        <v>50.28</v>
      </c>
      <c r="L203" t="n">
        <v>22</v>
      </c>
      <c r="M203" t="n">
        <v>9</v>
      </c>
      <c r="N203" t="n">
        <v>37.74</v>
      </c>
      <c r="O203" t="n">
        <v>23669.2</v>
      </c>
      <c r="P203" t="n">
        <v>303.45</v>
      </c>
      <c r="Q203" t="n">
        <v>446.56</v>
      </c>
      <c r="R203" t="n">
        <v>60.06</v>
      </c>
      <c r="S203" t="n">
        <v>40.63</v>
      </c>
      <c r="T203" t="n">
        <v>4624.13</v>
      </c>
      <c r="U203" t="n">
        <v>0.68</v>
      </c>
      <c r="V203" t="n">
        <v>0.77</v>
      </c>
      <c r="W203" t="n">
        <v>2.63</v>
      </c>
      <c r="X203" t="n">
        <v>0.27</v>
      </c>
      <c r="Y203" t="n">
        <v>0.5</v>
      </c>
      <c r="Z203" t="n">
        <v>10</v>
      </c>
    </row>
    <row r="204">
      <c r="A204" t="n">
        <v>22</v>
      </c>
      <c r="B204" t="n">
        <v>80</v>
      </c>
      <c r="C204" t="inlineStr">
        <is>
          <t xml:space="preserve">CONCLUIDO	</t>
        </is>
      </c>
      <c r="D204" t="n">
        <v>3.3561</v>
      </c>
      <c r="E204" t="n">
        <v>29.8</v>
      </c>
      <c r="F204" t="n">
        <v>27.12</v>
      </c>
      <c r="G204" t="n">
        <v>147.91</v>
      </c>
      <c r="H204" t="n">
        <v>2.13</v>
      </c>
      <c r="I204" t="n">
        <v>11</v>
      </c>
      <c r="J204" t="n">
        <v>191.55</v>
      </c>
      <c r="K204" t="n">
        <v>50.28</v>
      </c>
      <c r="L204" t="n">
        <v>23</v>
      </c>
      <c r="M204" t="n">
        <v>9</v>
      </c>
      <c r="N204" t="n">
        <v>38.27</v>
      </c>
      <c r="O204" t="n">
        <v>23857.96</v>
      </c>
      <c r="P204" t="n">
        <v>303.9</v>
      </c>
      <c r="Q204" t="n">
        <v>446.56</v>
      </c>
      <c r="R204" t="n">
        <v>60.61</v>
      </c>
      <c r="S204" t="n">
        <v>40.63</v>
      </c>
      <c r="T204" t="n">
        <v>4900.5</v>
      </c>
      <c r="U204" t="n">
        <v>0.67</v>
      </c>
      <c r="V204" t="n">
        <v>0.77</v>
      </c>
      <c r="W204" t="n">
        <v>2.63</v>
      </c>
      <c r="X204" t="n">
        <v>0.29</v>
      </c>
      <c r="Y204" t="n">
        <v>0.5</v>
      </c>
      <c r="Z204" t="n">
        <v>10</v>
      </c>
    </row>
    <row r="205">
      <c r="A205" t="n">
        <v>23</v>
      </c>
      <c r="B205" t="n">
        <v>80</v>
      </c>
      <c r="C205" t="inlineStr">
        <is>
          <t xml:space="preserve">CONCLUIDO	</t>
        </is>
      </c>
      <c r="D205" t="n">
        <v>3.3642</v>
      </c>
      <c r="E205" t="n">
        <v>29.72</v>
      </c>
      <c r="F205" t="n">
        <v>27.08</v>
      </c>
      <c r="G205" t="n">
        <v>162.47</v>
      </c>
      <c r="H205" t="n">
        <v>2.21</v>
      </c>
      <c r="I205" t="n">
        <v>10</v>
      </c>
      <c r="J205" t="n">
        <v>193.08</v>
      </c>
      <c r="K205" t="n">
        <v>50.28</v>
      </c>
      <c r="L205" t="n">
        <v>24</v>
      </c>
      <c r="M205" t="n">
        <v>8</v>
      </c>
      <c r="N205" t="n">
        <v>38.8</v>
      </c>
      <c r="O205" t="n">
        <v>24047.45</v>
      </c>
      <c r="P205" t="n">
        <v>300.29</v>
      </c>
      <c r="Q205" t="n">
        <v>446.56</v>
      </c>
      <c r="R205" t="n">
        <v>59.59</v>
      </c>
      <c r="S205" t="n">
        <v>40.63</v>
      </c>
      <c r="T205" t="n">
        <v>4393.46</v>
      </c>
      <c r="U205" t="n">
        <v>0.68</v>
      </c>
      <c r="V205" t="n">
        <v>0.77</v>
      </c>
      <c r="W205" t="n">
        <v>2.62</v>
      </c>
      <c r="X205" t="n">
        <v>0.25</v>
      </c>
      <c r="Y205" t="n">
        <v>0.5</v>
      </c>
      <c r="Z205" t="n">
        <v>10</v>
      </c>
    </row>
    <row r="206">
      <c r="A206" t="n">
        <v>24</v>
      </c>
      <c r="B206" t="n">
        <v>80</v>
      </c>
      <c r="C206" t="inlineStr">
        <is>
          <t xml:space="preserve">CONCLUIDO	</t>
        </is>
      </c>
      <c r="D206" t="n">
        <v>3.3628</v>
      </c>
      <c r="E206" t="n">
        <v>29.74</v>
      </c>
      <c r="F206" t="n">
        <v>27.09</v>
      </c>
      <c r="G206" t="n">
        <v>162.54</v>
      </c>
      <c r="H206" t="n">
        <v>2.28</v>
      </c>
      <c r="I206" t="n">
        <v>10</v>
      </c>
      <c r="J206" t="n">
        <v>194.62</v>
      </c>
      <c r="K206" t="n">
        <v>50.28</v>
      </c>
      <c r="L206" t="n">
        <v>25</v>
      </c>
      <c r="M206" t="n">
        <v>8</v>
      </c>
      <c r="N206" t="n">
        <v>39.34</v>
      </c>
      <c r="O206" t="n">
        <v>24237.67</v>
      </c>
      <c r="P206" t="n">
        <v>300.81</v>
      </c>
      <c r="Q206" t="n">
        <v>446.56</v>
      </c>
      <c r="R206" t="n">
        <v>59.78</v>
      </c>
      <c r="S206" t="n">
        <v>40.63</v>
      </c>
      <c r="T206" t="n">
        <v>4490.8</v>
      </c>
      <c r="U206" t="n">
        <v>0.68</v>
      </c>
      <c r="V206" t="n">
        <v>0.77</v>
      </c>
      <c r="W206" t="n">
        <v>2.62</v>
      </c>
      <c r="X206" t="n">
        <v>0.26</v>
      </c>
      <c r="Y206" t="n">
        <v>0.5</v>
      </c>
      <c r="Z206" t="n">
        <v>10</v>
      </c>
    </row>
    <row r="207">
      <c r="A207" t="n">
        <v>25</v>
      </c>
      <c r="B207" t="n">
        <v>80</v>
      </c>
      <c r="C207" t="inlineStr">
        <is>
          <t xml:space="preserve">CONCLUIDO	</t>
        </is>
      </c>
      <c r="D207" t="n">
        <v>3.3637</v>
      </c>
      <c r="E207" t="n">
        <v>29.73</v>
      </c>
      <c r="F207" t="n">
        <v>27.08</v>
      </c>
      <c r="G207" t="n">
        <v>162.5</v>
      </c>
      <c r="H207" t="n">
        <v>2.35</v>
      </c>
      <c r="I207" t="n">
        <v>10</v>
      </c>
      <c r="J207" t="n">
        <v>196.17</v>
      </c>
      <c r="K207" t="n">
        <v>50.28</v>
      </c>
      <c r="L207" t="n">
        <v>26</v>
      </c>
      <c r="M207" t="n">
        <v>8</v>
      </c>
      <c r="N207" t="n">
        <v>39.89</v>
      </c>
      <c r="O207" t="n">
        <v>24428.62</v>
      </c>
      <c r="P207" t="n">
        <v>296.47</v>
      </c>
      <c r="Q207" t="n">
        <v>446.56</v>
      </c>
      <c r="R207" t="n">
        <v>59.48</v>
      </c>
      <c r="S207" t="n">
        <v>40.63</v>
      </c>
      <c r="T207" t="n">
        <v>4340.01</v>
      </c>
      <c r="U207" t="n">
        <v>0.68</v>
      </c>
      <c r="V207" t="n">
        <v>0.77</v>
      </c>
      <c r="W207" t="n">
        <v>2.63</v>
      </c>
      <c r="X207" t="n">
        <v>0.26</v>
      </c>
      <c r="Y207" t="n">
        <v>0.5</v>
      </c>
      <c r="Z207" t="n">
        <v>10</v>
      </c>
    </row>
    <row r="208">
      <c r="A208" t="n">
        <v>26</v>
      </c>
      <c r="B208" t="n">
        <v>80</v>
      </c>
      <c r="C208" t="inlineStr">
        <is>
          <t xml:space="preserve">CONCLUIDO	</t>
        </is>
      </c>
      <c r="D208" t="n">
        <v>3.3706</v>
      </c>
      <c r="E208" t="n">
        <v>29.67</v>
      </c>
      <c r="F208" t="n">
        <v>27.05</v>
      </c>
      <c r="G208" t="n">
        <v>180.36</v>
      </c>
      <c r="H208" t="n">
        <v>2.42</v>
      </c>
      <c r="I208" t="n">
        <v>9</v>
      </c>
      <c r="J208" t="n">
        <v>197.73</v>
      </c>
      <c r="K208" t="n">
        <v>50.28</v>
      </c>
      <c r="L208" t="n">
        <v>27</v>
      </c>
      <c r="M208" t="n">
        <v>7</v>
      </c>
      <c r="N208" t="n">
        <v>40.45</v>
      </c>
      <c r="O208" t="n">
        <v>24620.33</v>
      </c>
      <c r="P208" t="n">
        <v>295.56</v>
      </c>
      <c r="Q208" t="n">
        <v>446.56</v>
      </c>
      <c r="R208" t="n">
        <v>58.59</v>
      </c>
      <c r="S208" t="n">
        <v>40.63</v>
      </c>
      <c r="T208" t="n">
        <v>3900.86</v>
      </c>
      <c r="U208" t="n">
        <v>0.6899999999999999</v>
      </c>
      <c r="V208" t="n">
        <v>0.77</v>
      </c>
      <c r="W208" t="n">
        <v>2.62</v>
      </c>
      <c r="X208" t="n">
        <v>0.23</v>
      </c>
      <c r="Y208" t="n">
        <v>0.5</v>
      </c>
      <c r="Z208" t="n">
        <v>10</v>
      </c>
    </row>
    <row r="209">
      <c r="A209" t="n">
        <v>27</v>
      </c>
      <c r="B209" t="n">
        <v>80</v>
      </c>
      <c r="C209" t="inlineStr">
        <is>
          <t xml:space="preserve">CONCLUIDO	</t>
        </is>
      </c>
      <c r="D209" t="n">
        <v>3.3695</v>
      </c>
      <c r="E209" t="n">
        <v>29.68</v>
      </c>
      <c r="F209" t="n">
        <v>27.06</v>
      </c>
      <c r="G209" t="n">
        <v>180.43</v>
      </c>
      <c r="H209" t="n">
        <v>2.49</v>
      </c>
      <c r="I209" t="n">
        <v>9</v>
      </c>
      <c r="J209" t="n">
        <v>199.29</v>
      </c>
      <c r="K209" t="n">
        <v>50.28</v>
      </c>
      <c r="L209" t="n">
        <v>28</v>
      </c>
      <c r="M209" t="n">
        <v>7</v>
      </c>
      <c r="N209" t="n">
        <v>41.01</v>
      </c>
      <c r="O209" t="n">
        <v>24812.8</v>
      </c>
      <c r="P209" t="n">
        <v>296.73</v>
      </c>
      <c r="Q209" t="n">
        <v>446.56</v>
      </c>
      <c r="R209" t="n">
        <v>58.87</v>
      </c>
      <c r="S209" t="n">
        <v>40.63</v>
      </c>
      <c r="T209" t="n">
        <v>4041.64</v>
      </c>
      <c r="U209" t="n">
        <v>0.6899999999999999</v>
      </c>
      <c r="V209" t="n">
        <v>0.77</v>
      </c>
      <c r="W209" t="n">
        <v>2.63</v>
      </c>
      <c r="X209" t="n">
        <v>0.24</v>
      </c>
      <c r="Y209" t="n">
        <v>0.5</v>
      </c>
      <c r="Z209" t="n">
        <v>10</v>
      </c>
    </row>
    <row r="210">
      <c r="A210" t="n">
        <v>28</v>
      </c>
      <c r="B210" t="n">
        <v>80</v>
      </c>
      <c r="C210" t="inlineStr">
        <is>
          <t xml:space="preserve">CONCLUIDO	</t>
        </is>
      </c>
      <c r="D210" t="n">
        <v>3.3691</v>
      </c>
      <c r="E210" t="n">
        <v>29.68</v>
      </c>
      <c r="F210" t="n">
        <v>27.07</v>
      </c>
      <c r="G210" t="n">
        <v>180.45</v>
      </c>
      <c r="H210" t="n">
        <v>2.56</v>
      </c>
      <c r="I210" t="n">
        <v>9</v>
      </c>
      <c r="J210" t="n">
        <v>200.85</v>
      </c>
      <c r="K210" t="n">
        <v>50.28</v>
      </c>
      <c r="L210" t="n">
        <v>29</v>
      </c>
      <c r="M210" t="n">
        <v>7</v>
      </c>
      <c r="N210" t="n">
        <v>41.57</v>
      </c>
      <c r="O210" t="n">
        <v>25006.03</v>
      </c>
      <c r="P210" t="n">
        <v>292.97</v>
      </c>
      <c r="Q210" t="n">
        <v>446.56</v>
      </c>
      <c r="R210" t="n">
        <v>59.15</v>
      </c>
      <c r="S210" t="n">
        <v>40.63</v>
      </c>
      <c r="T210" t="n">
        <v>4181</v>
      </c>
      <c r="U210" t="n">
        <v>0.6899999999999999</v>
      </c>
      <c r="V210" t="n">
        <v>0.77</v>
      </c>
      <c r="W210" t="n">
        <v>2.62</v>
      </c>
      <c r="X210" t="n">
        <v>0.24</v>
      </c>
      <c r="Y210" t="n">
        <v>0.5</v>
      </c>
      <c r="Z210" t="n">
        <v>10</v>
      </c>
    </row>
    <row r="211">
      <c r="A211" t="n">
        <v>29</v>
      </c>
      <c r="B211" t="n">
        <v>80</v>
      </c>
      <c r="C211" t="inlineStr">
        <is>
          <t xml:space="preserve">CONCLUIDO	</t>
        </is>
      </c>
      <c r="D211" t="n">
        <v>3.3784</v>
      </c>
      <c r="E211" t="n">
        <v>29.6</v>
      </c>
      <c r="F211" t="n">
        <v>27.02</v>
      </c>
      <c r="G211" t="n">
        <v>202.63</v>
      </c>
      <c r="H211" t="n">
        <v>2.63</v>
      </c>
      <c r="I211" t="n">
        <v>8</v>
      </c>
      <c r="J211" t="n">
        <v>202.43</v>
      </c>
      <c r="K211" t="n">
        <v>50.28</v>
      </c>
      <c r="L211" t="n">
        <v>30</v>
      </c>
      <c r="M211" t="n">
        <v>6</v>
      </c>
      <c r="N211" t="n">
        <v>42.15</v>
      </c>
      <c r="O211" t="n">
        <v>25200.04</v>
      </c>
      <c r="P211" t="n">
        <v>290.49</v>
      </c>
      <c r="Q211" t="n">
        <v>446.56</v>
      </c>
      <c r="R211" t="n">
        <v>57.45</v>
      </c>
      <c r="S211" t="n">
        <v>40.63</v>
      </c>
      <c r="T211" t="n">
        <v>3334.82</v>
      </c>
      <c r="U211" t="n">
        <v>0.71</v>
      </c>
      <c r="V211" t="n">
        <v>0.77</v>
      </c>
      <c r="W211" t="n">
        <v>2.62</v>
      </c>
      <c r="X211" t="n">
        <v>0.19</v>
      </c>
      <c r="Y211" t="n">
        <v>0.5</v>
      </c>
      <c r="Z211" t="n">
        <v>10</v>
      </c>
    </row>
    <row r="212">
      <c r="A212" t="n">
        <v>30</v>
      </c>
      <c r="B212" t="n">
        <v>80</v>
      </c>
      <c r="C212" t="inlineStr">
        <is>
          <t xml:space="preserve">CONCLUIDO	</t>
        </is>
      </c>
      <c r="D212" t="n">
        <v>3.3778</v>
      </c>
      <c r="E212" t="n">
        <v>29.61</v>
      </c>
      <c r="F212" t="n">
        <v>27.02</v>
      </c>
      <c r="G212" t="n">
        <v>202.67</v>
      </c>
      <c r="H212" t="n">
        <v>2.7</v>
      </c>
      <c r="I212" t="n">
        <v>8</v>
      </c>
      <c r="J212" t="n">
        <v>204.01</v>
      </c>
      <c r="K212" t="n">
        <v>50.28</v>
      </c>
      <c r="L212" t="n">
        <v>31</v>
      </c>
      <c r="M212" t="n">
        <v>6</v>
      </c>
      <c r="N212" t="n">
        <v>42.73</v>
      </c>
      <c r="O212" t="n">
        <v>25394.96</v>
      </c>
      <c r="P212" t="n">
        <v>291.12</v>
      </c>
      <c r="Q212" t="n">
        <v>446.56</v>
      </c>
      <c r="R212" t="n">
        <v>57.59</v>
      </c>
      <c r="S212" t="n">
        <v>40.63</v>
      </c>
      <c r="T212" t="n">
        <v>3405.35</v>
      </c>
      <c r="U212" t="n">
        <v>0.71</v>
      </c>
      <c r="V212" t="n">
        <v>0.77</v>
      </c>
      <c r="W212" t="n">
        <v>2.62</v>
      </c>
      <c r="X212" t="n">
        <v>0.2</v>
      </c>
      <c r="Y212" t="n">
        <v>0.5</v>
      </c>
      <c r="Z212" t="n">
        <v>10</v>
      </c>
    </row>
    <row r="213">
      <c r="A213" t="n">
        <v>31</v>
      </c>
      <c r="B213" t="n">
        <v>80</v>
      </c>
      <c r="C213" t="inlineStr">
        <is>
          <t xml:space="preserve">CONCLUIDO	</t>
        </is>
      </c>
      <c r="D213" t="n">
        <v>3.3769</v>
      </c>
      <c r="E213" t="n">
        <v>29.61</v>
      </c>
      <c r="F213" t="n">
        <v>27.03</v>
      </c>
      <c r="G213" t="n">
        <v>202.73</v>
      </c>
      <c r="H213" t="n">
        <v>2.76</v>
      </c>
      <c r="I213" t="n">
        <v>8</v>
      </c>
      <c r="J213" t="n">
        <v>205.59</v>
      </c>
      <c r="K213" t="n">
        <v>50.28</v>
      </c>
      <c r="L213" t="n">
        <v>32</v>
      </c>
      <c r="M213" t="n">
        <v>6</v>
      </c>
      <c r="N213" t="n">
        <v>43.31</v>
      </c>
      <c r="O213" t="n">
        <v>25590.57</v>
      </c>
      <c r="P213" t="n">
        <v>290.21</v>
      </c>
      <c r="Q213" t="n">
        <v>446.56</v>
      </c>
      <c r="R213" t="n">
        <v>57.89</v>
      </c>
      <c r="S213" t="n">
        <v>40.63</v>
      </c>
      <c r="T213" t="n">
        <v>3556.88</v>
      </c>
      <c r="U213" t="n">
        <v>0.7</v>
      </c>
      <c r="V213" t="n">
        <v>0.77</v>
      </c>
      <c r="W213" t="n">
        <v>2.62</v>
      </c>
      <c r="X213" t="n">
        <v>0.2</v>
      </c>
      <c r="Y213" t="n">
        <v>0.5</v>
      </c>
      <c r="Z213" t="n">
        <v>10</v>
      </c>
    </row>
    <row r="214">
      <c r="A214" t="n">
        <v>32</v>
      </c>
      <c r="B214" t="n">
        <v>80</v>
      </c>
      <c r="C214" t="inlineStr">
        <is>
          <t xml:space="preserve">CONCLUIDO	</t>
        </is>
      </c>
      <c r="D214" t="n">
        <v>3.3777</v>
      </c>
      <c r="E214" t="n">
        <v>29.61</v>
      </c>
      <c r="F214" t="n">
        <v>27.02</v>
      </c>
      <c r="G214" t="n">
        <v>202.68</v>
      </c>
      <c r="H214" t="n">
        <v>2.83</v>
      </c>
      <c r="I214" t="n">
        <v>8</v>
      </c>
      <c r="J214" t="n">
        <v>207.19</v>
      </c>
      <c r="K214" t="n">
        <v>50.28</v>
      </c>
      <c r="L214" t="n">
        <v>33</v>
      </c>
      <c r="M214" t="n">
        <v>5</v>
      </c>
      <c r="N214" t="n">
        <v>43.91</v>
      </c>
      <c r="O214" t="n">
        <v>25786.97</v>
      </c>
      <c r="P214" t="n">
        <v>287.6</v>
      </c>
      <c r="Q214" t="n">
        <v>446.56</v>
      </c>
      <c r="R214" t="n">
        <v>57.7</v>
      </c>
      <c r="S214" t="n">
        <v>40.63</v>
      </c>
      <c r="T214" t="n">
        <v>3458.17</v>
      </c>
      <c r="U214" t="n">
        <v>0.7</v>
      </c>
      <c r="V214" t="n">
        <v>0.77</v>
      </c>
      <c r="W214" t="n">
        <v>2.62</v>
      </c>
      <c r="X214" t="n">
        <v>0.2</v>
      </c>
      <c r="Y214" t="n">
        <v>0.5</v>
      </c>
      <c r="Z214" t="n">
        <v>10</v>
      </c>
    </row>
    <row r="215">
      <c r="A215" t="n">
        <v>33</v>
      </c>
      <c r="B215" t="n">
        <v>80</v>
      </c>
      <c r="C215" t="inlineStr">
        <is>
          <t xml:space="preserve">CONCLUIDO	</t>
        </is>
      </c>
      <c r="D215" t="n">
        <v>3.3828</v>
      </c>
      <c r="E215" t="n">
        <v>29.56</v>
      </c>
      <c r="F215" t="n">
        <v>27.01</v>
      </c>
      <c r="G215" t="n">
        <v>231.53</v>
      </c>
      <c r="H215" t="n">
        <v>2.89</v>
      </c>
      <c r="I215" t="n">
        <v>7</v>
      </c>
      <c r="J215" t="n">
        <v>208.78</v>
      </c>
      <c r="K215" t="n">
        <v>50.28</v>
      </c>
      <c r="L215" t="n">
        <v>34</v>
      </c>
      <c r="M215" t="n">
        <v>4</v>
      </c>
      <c r="N215" t="n">
        <v>44.5</v>
      </c>
      <c r="O215" t="n">
        <v>25984.2</v>
      </c>
      <c r="P215" t="n">
        <v>283.24</v>
      </c>
      <c r="Q215" t="n">
        <v>446.56</v>
      </c>
      <c r="R215" t="n">
        <v>57.21</v>
      </c>
      <c r="S215" t="n">
        <v>40.63</v>
      </c>
      <c r="T215" t="n">
        <v>3220.2</v>
      </c>
      <c r="U215" t="n">
        <v>0.71</v>
      </c>
      <c r="V215" t="n">
        <v>0.77</v>
      </c>
      <c r="W215" t="n">
        <v>2.62</v>
      </c>
      <c r="X215" t="n">
        <v>0.18</v>
      </c>
      <c r="Y215" t="n">
        <v>0.5</v>
      </c>
      <c r="Z215" t="n">
        <v>10</v>
      </c>
    </row>
    <row r="216">
      <c r="A216" t="n">
        <v>34</v>
      </c>
      <c r="B216" t="n">
        <v>80</v>
      </c>
      <c r="C216" t="inlineStr">
        <is>
          <t xml:space="preserve">CONCLUIDO	</t>
        </is>
      </c>
      <c r="D216" t="n">
        <v>3.3829</v>
      </c>
      <c r="E216" t="n">
        <v>29.56</v>
      </c>
      <c r="F216" t="n">
        <v>27.01</v>
      </c>
      <c r="G216" t="n">
        <v>231.52</v>
      </c>
      <c r="H216" t="n">
        <v>2.96</v>
      </c>
      <c r="I216" t="n">
        <v>7</v>
      </c>
      <c r="J216" t="n">
        <v>210.39</v>
      </c>
      <c r="K216" t="n">
        <v>50.28</v>
      </c>
      <c r="L216" t="n">
        <v>35</v>
      </c>
      <c r="M216" t="n">
        <v>2</v>
      </c>
      <c r="N216" t="n">
        <v>45.11</v>
      </c>
      <c r="O216" t="n">
        <v>26182.25</v>
      </c>
      <c r="P216" t="n">
        <v>285.22</v>
      </c>
      <c r="Q216" t="n">
        <v>446.56</v>
      </c>
      <c r="R216" t="n">
        <v>57.09</v>
      </c>
      <c r="S216" t="n">
        <v>40.63</v>
      </c>
      <c r="T216" t="n">
        <v>3162.23</v>
      </c>
      <c r="U216" t="n">
        <v>0.71</v>
      </c>
      <c r="V216" t="n">
        <v>0.77</v>
      </c>
      <c r="W216" t="n">
        <v>2.62</v>
      </c>
      <c r="X216" t="n">
        <v>0.18</v>
      </c>
      <c r="Y216" t="n">
        <v>0.5</v>
      </c>
      <c r="Z216" t="n">
        <v>10</v>
      </c>
    </row>
    <row r="217">
      <c r="A217" t="n">
        <v>35</v>
      </c>
      <c r="B217" t="n">
        <v>80</v>
      </c>
      <c r="C217" t="inlineStr">
        <is>
          <t xml:space="preserve">CONCLUIDO	</t>
        </is>
      </c>
      <c r="D217" t="n">
        <v>3.3836</v>
      </c>
      <c r="E217" t="n">
        <v>29.55</v>
      </c>
      <c r="F217" t="n">
        <v>27</v>
      </c>
      <c r="G217" t="n">
        <v>231.46</v>
      </c>
      <c r="H217" t="n">
        <v>3.02</v>
      </c>
      <c r="I217" t="n">
        <v>7</v>
      </c>
      <c r="J217" t="n">
        <v>212</v>
      </c>
      <c r="K217" t="n">
        <v>50.28</v>
      </c>
      <c r="L217" t="n">
        <v>36</v>
      </c>
      <c r="M217" t="n">
        <v>3</v>
      </c>
      <c r="N217" t="n">
        <v>45.72</v>
      </c>
      <c r="O217" t="n">
        <v>26381.14</v>
      </c>
      <c r="P217" t="n">
        <v>287.01</v>
      </c>
      <c r="Q217" t="n">
        <v>446.56</v>
      </c>
      <c r="R217" t="n">
        <v>56.91</v>
      </c>
      <c r="S217" t="n">
        <v>40.63</v>
      </c>
      <c r="T217" t="n">
        <v>3071.18</v>
      </c>
      <c r="U217" t="n">
        <v>0.71</v>
      </c>
      <c r="V217" t="n">
        <v>0.77</v>
      </c>
      <c r="W217" t="n">
        <v>2.62</v>
      </c>
      <c r="X217" t="n">
        <v>0.18</v>
      </c>
      <c r="Y217" t="n">
        <v>0.5</v>
      </c>
      <c r="Z217" t="n">
        <v>10</v>
      </c>
    </row>
    <row r="218">
      <c r="A218" t="n">
        <v>36</v>
      </c>
      <c r="B218" t="n">
        <v>80</v>
      </c>
      <c r="C218" t="inlineStr">
        <is>
          <t xml:space="preserve">CONCLUIDO	</t>
        </is>
      </c>
      <c r="D218" t="n">
        <v>3.3842</v>
      </c>
      <c r="E218" t="n">
        <v>29.55</v>
      </c>
      <c r="F218" t="n">
        <v>27</v>
      </c>
      <c r="G218" t="n">
        <v>231.42</v>
      </c>
      <c r="H218" t="n">
        <v>3.08</v>
      </c>
      <c r="I218" t="n">
        <v>7</v>
      </c>
      <c r="J218" t="n">
        <v>213.62</v>
      </c>
      <c r="K218" t="n">
        <v>50.28</v>
      </c>
      <c r="L218" t="n">
        <v>37</v>
      </c>
      <c r="M218" t="n">
        <v>1</v>
      </c>
      <c r="N218" t="n">
        <v>46.34</v>
      </c>
      <c r="O218" t="n">
        <v>26580.87</v>
      </c>
      <c r="P218" t="n">
        <v>288.62</v>
      </c>
      <c r="Q218" t="n">
        <v>446.56</v>
      </c>
      <c r="R218" t="n">
        <v>56.63</v>
      </c>
      <c r="S218" t="n">
        <v>40.63</v>
      </c>
      <c r="T218" t="n">
        <v>2932.21</v>
      </c>
      <c r="U218" t="n">
        <v>0.72</v>
      </c>
      <c r="V218" t="n">
        <v>0.77</v>
      </c>
      <c r="W218" t="n">
        <v>2.63</v>
      </c>
      <c r="X218" t="n">
        <v>0.17</v>
      </c>
      <c r="Y218" t="n">
        <v>0.5</v>
      </c>
      <c r="Z218" t="n">
        <v>10</v>
      </c>
    </row>
    <row r="219">
      <c r="A219" t="n">
        <v>37</v>
      </c>
      <c r="B219" t="n">
        <v>80</v>
      </c>
      <c r="C219" t="inlineStr">
        <is>
          <t xml:space="preserve">CONCLUIDO	</t>
        </is>
      </c>
      <c r="D219" t="n">
        <v>3.3844</v>
      </c>
      <c r="E219" t="n">
        <v>29.55</v>
      </c>
      <c r="F219" t="n">
        <v>27</v>
      </c>
      <c r="G219" t="n">
        <v>231.4</v>
      </c>
      <c r="H219" t="n">
        <v>3.14</v>
      </c>
      <c r="I219" t="n">
        <v>7</v>
      </c>
      <c r="J219" t="n">
        <v>215.25</v>
      </c>
      <c r="K219" t="n">
        <v>50.28</v>
      </c>
      <c r="L219" t="n">
        <v>38</v>
      </c>
      <c r="M219" t="n">
        <v>1</v>
      </c>
      <c r="N219" t="n">
        <v>46.97</v>
      </c>
      <c r="O219" t="n">
        <v>26781.46</v>
      </c>
      <c r="P219" t="n">
        <v>290.13</v>
      </c>
      <c r="Q219" t="n">
        <v>446.56</v>
      </c>
      <c r="R219" t="n">
        <v>56.67</v>
      </c>
      <c r="S219" t="n">
        <v>40.63</v>
      </c>
      <c r="T219" t="n">
        <v>2952.14</v>
      </c>
      <c r="U219" t="n">
        <v>0.72</v>
      </c>
      <c r="V219" t="n">
        <v>0.77</v>
      </c>
      <c r="W219" t="n">
        <v>2.62</v>
      </c>
      <c r="X219" t="n">
        <v>0.17</v>
      </c>
      <c r="Y219" t="n">
        <v>0.5</v>
      </c>
      <c r="Z219" t="n">
        <v>10</v>
      </c>
    </row>
    <row r="220">
      <c r="A220" t="n">
        <v>38</v>
      </c>
      <c r="B220" t="n">
        <v>80</v>
      </c>
      <c r="C220" t="inlineStr">
        <is>
          <t xml:space="preserve">CONCLUIDO	</t>
        </is>
      </c>
      <c r="D220" t="n">
        <v>3.3843</v>
      </c>
      <c r="E220" t="n">
        <v>29.55</v>
      </c>
      <c r="F220" t="n">
        <v>27</v>
      </c>
      <c r="G220" t="n">
        <v>231.41</v>
      </c>
      <c r="H220" t="n">
        <v>3.2</v>
      </c>
      <c r="I220" t="n">
        <v>7</v>
      </c>
      <c r="J220" t="n">
        <v>216.88</v>
      </c>
      <c r="K220" t="n">
        <v>50.28</v>
      </c>
      <c r="L220" t="n">
        <v>39</v>
      </c>
      <c r="M220" t="n">
        <v>0</v>
      </c>
      <c r="N220" t="n">
        <v>47.6</v>
      </c>
      <c r="O220" t="n">
        <v>26982.93</v>
      </c>
      <c r="P220" t="n">
        <v>292.1</v>
      </c>
      <c r="Q220" t="n">
        <v>446.56</v>
      </c>
      <c r="R220" t="n">
        <v>56.63</v>
      </c>
      <c r="S220" t="n">
        <v>40.63</v>
      </c>
      <c r="T220" t="n">
        <v>2931.89</v>
      </c>
      <c r="U220" t="n">
        <v>0.72</v>
      </c>
      <c r="V220" t="n">
        <v>0.77</v>
      </c>
      <c r="W220" t="n">
        <v>2.62</v>
      </c>
      <c r="X220" t="n">
        <v>0.17</v>
      </c>
      <c r="Y220" t="n">
        <v>0.5</v>
      </c>
      <c r="Z220" t="n">
        <v>10</v>
      </c>
    </row>
    <row r="221">
      <c r="A221" t="n">
        <v>0</v>
      </c>
      <c r="B221" t="n">
        <v>35</v>
      </c>
      <c r="C221" t="inlineStr">
        <is>
          <t xml:space="preserve">CONCLUIDO	</t>
        </is>
      </c>
      <c r="D221" t="n">
        <v>2.6954</v>
      </c>
      <c r="E221" t="n">
        <v>37.1</v>
      </c>
      <c r="F221" t="n">
        <v>32.09</v>
      </c>
      <c r="G221" t="n">
        <v>10.64</v>
      </c>
      <c r="H221" t="n">
        <v>0.22</v>
      </c>
      <c r="I221" t="n">
        <v>181</v>
      </c>
      <c r="J221" t="n">
        <v>80.84</v>
      </c>
      <c r="K221" t="n">
        <v>35.1</v>
      </c>
      <c r="L221" t="n">
        <v>1</v>
      </c>
      <c r="M221" t="n">
        <v>179</v>
      </c>
      <c r="N221" t="n">
        <v>9.74</v>
      </c>
      <c r="O221" t="n">
        <v>10204.21</v>
      </c>
      <c r="P221" t="n">
        <v>249.3</v>
      </c>
      <c r="Q221" t="n">
        <v>446.63</v>
      </c>
      <c r="R221" t="n">
        <v>222.82</v>
      </c>
      <c r="S221" t="n">
        <v>40.63</v>
      </c>
      <c r="T221" t="n">
        <v>85154.7</v>
      </c>
      <c r="U221" t="n">
        <v>0.18</v>
      </c>
      <c r="V221" t="n">
        <v>0.65</v>
      </c>
      <c r="W221" t="n">
        <v>2.9</v>
      </c>
      <c r="X221" t="n">
        <v>5.26</v>
      </c>
      <c r="Y221" t="n">
        <v>0.5</v>
      </c>
      <c r="Z221" t="n">
        <v>10</v>
      </c>
    </row>
    <row r="222">
      <c r="A222" t="n">
        <v>1</v>
      </c>
      <c r="B222" t="n">
        <v>35</v>
      </c>
      <c r="C222" t="inlineStr">
        <is>
          <t xml:space="preserve">CONCLUIDO	</t>
        </is>
      </c>
      <c r="D222" t="n">
        <v>3.0827</v>
      </c>
      <c r="E222" t="n">
        <v>32.44</v>
      </c>
      <c r="F222" t="n">
        <v>29.15</v>
      </c>
      <c r="G222" t="n">
        <v>21.59</v>
      </c>
      <c r="H222" t="n">
        <v>0.43</v>
      </c>
      <c r="I222" t="n">
        <v>81</v>
      </c>
      <c r="J222" t="n">
        <v>82.04000000000001</v>
      </c>
      <c r="K222" t="n">
        <v>35.1</v>
      </c>
      <c r="L222" t="n">
        <v>2</v>
      </c>
      <c r="M222" t="n">
        <v>79</v>
      </c>
      <c r="N222" t="n">
        <v>9.94</v>
      </c>
      <c r="O222" t="n">
        <v>10352.53</v>
      </c>
      <c r="P222" t="n">
        <v>222.73</v>
      </c>
      <c r="Q222" t="n">
        <v>446.59</v>
      </c>
      <c r="R222" t="n">
        <v>126.32</v>
      </c>
      <c r="S222" t="n">
        <v>40.63</v>
      </c>
      <c r="T222" t="n">
        <v>37405.58</v>
      </c>
      <c r="U222" t="n">
        <v>0.32</v>
      </c>
      <c r="V222" t="n">
        <v>0.71</v>
      </c>
      <c r="W222" t="n">
        <v>2.76</v>
      </c>
      <c r="X222" t="n">
        <v>2.32</v>
      </c>
      <c r="Y222" t="n">
        <v>0.5</v>
      </c>
      <c r="Z222" t="n">
        <v>10</v>
      </c>
    </row>
    <row r="223">
      <c r="A223" t="n">
        <v>2</v>
      </c>
      <c r="B223" t="n">
        <v>35</v>
      </c>
      <c r="C223" t="inlineStr">
        <is>
          <t xml:space="preserve">CONCLUIDO	</t>
        </is>
      </c>
      <c r="D223" t="n">
        <v>3.2187</v>
      </c>
      <c r="E223" t="n">
        <v>31.07</v>
      </c>
      <c r="F223" t="n">
        <v>28.28</v>
      </c>
      <c r="G223" t="n">
        <v>32.63</v>
      </c>
      <c r="H223" t="n">
        <v>0.63</v>
      </c>
      <c r="I223" t="n">
        <v>52</v>
      </c>
      <c r="J223" t="n">
        <v>83.25</v>
      </c>
      <c r="K223" t="n">
        <v>35.1</v>
      </c>
      <c r="L223" t="n">
        <v>3</v>
      </c>
      <c r="M223" t="n">
        <v>50</v>
      </c>
      <c r="N223" t="n">
        <v>10.15</v>
      </c>
      <c r="O223" t="n">
        <v>10501.19</v>
      </c>
      <c r="P223" t="n">
        <v>212.03</v>
      </c>
      <c r="Q223" t="n">
        <v>446.59</v>
      </c>
      <c r="R223" t="n">
        <v>98.52</v>
      </c>
      <c r="S223" t="n">
        <v>40.63</v>
      </c>
      <c r="T223" t="n">
        <v>23648.31</v>
      </c>
      <c r="U223" t="n">
        <v>0.41</v>
      </c>
      <c r="V223" t="n">
        <v>0.73</v>
      </c>
      <c r="W223" t="n">
        <v>2.69</v>
      </c>
      <c r="X223" t="n">
        <v>1.45</v>
      </c>
      <c r="Y223" t="n">
        <v>0.5</v>
      </c>
      <c r="Z223" t="n">
        <v>10</v>
      </c>
    </row>
    <row r="224">
      <c r="A224" t="n">
        <v>3</v>
      </c>
      <c r="B224" t="n">
        <v>35</v>
      </c>
      <c r="C224" t="inlineStr">
        <is>
          <t xml:space="preserve">CONCLUIDO	</t>
        </is>
      </c>
      <c r="D224" t="n">
        <v>3.2868</v>
      </c>
      <c r="E224" t="n">
        <v>30.42</v>
      </c>
      <c r="F224" t="n">
        <v>27.88</v>
      </c>
      <c r="G224" t="n">
        <v>44.02</v>
      </c>
      <c r="H224" t="n">
        <v>0.83</v>
      </c>
      <c r="I224" t="n">
        <v>38</v>
      </c>
      <c r="J224" t="n">
        <v>84.45999999999999</v>
      </c>
      <c r="K224" t="n">
        <v>35.1</v>
      </c>
      <c r="L224" t="n">
        <v>4</v>
      </c>
      <c r="M224" t="n">
        <v>36</v>
      </c>
      <c r="N224" t="n">
        <v>10.36</v>
      </c>
      <c r="O224" t="n">
        <v>10650.22</v>
      </c>
      <c r="P224" t="n">
        <v>204.86</v>
      </c>
      <c r="Q224" t="n">
        <v>446.58</v>
      </c>
      <c r="R224" t="n">
        <v>85.27</v>
      </c>
      <c r="S224" t="n">
        <v>40.63</v>
      </c>
      <c r="T224" t="n">
        <v>17095.45</v>
      </c>
      <c r="U224" t="n">
        <v>0.48</v>
      </c>
      <c r="V224" t="n">
        <v>0.75</v>
      </c>
      <c r="W224" t="n">
        <v>2.67</v>
      </c>
      <c r="X224" t="n">
        <v>1.05</v>
      </c>
      <c r="Y224" t="n">
        <v>0.5</v>
      </c>
      <c r="Z224" t="n">
        <v>10</v>
      </c>
    </row>
    <row r="225">
      <c r="A225" t="n">
        <v>4</v>
      </c>
      <c r="B225" t="n">
        <v>35</v>
      </c>
      <c r="C225" t="inlineStr">
        <is>
          <t xml:space="preserve">CONCLUIDO	</t>
        </is>
      </c>
      <c r="D225" t="n">
        <v>3.3232</v>
      </c>
      <c r="E225" t="n">
        <v>30.09</v>
      </c>
      <c r="F225" t="n">
        <v>27.68</v>
      </c>
      <c r="G225" t="n">
        <v>55.37</v>
      </c>
      <c r="H225" t="n">
        <v>1.02</v>
      </c>
      <c r="I225" t="n">
        <v>30</v>
      </c>
      <c r="J225" t="n">
        <v>85.67</v>
      </c>
      <c r="K225" t="n">
        <v>35.1</v>
      </c>
      <c r="L225" t="n">
        <v>5</v>
      </c>
      <c r="M225" t="n">
        <v>28</v>
      </c>
      <c r="N225" t="n">
        <v>10.57</v>
      </c>
      <c r="O225" t="n">
        <v>10799.59</v>
      </c>
      <c r="P225" t="n">
        <v>199.8</v>
      </c>
      <c r="Q225" t="n">
        <v>446.57</v>
      </c>
      <c r="R225" t="n">
        <v>78.78</v>
      </c>
      <c r="S225" t="n">
        <v>40.63</v>
      </c>
      <c r="T225" t="n">
        <v>13888.41</v>
      </c>
      <c r="U225" t="n">
        <v>0.52</v>
      </c>
      <c r="V225" t="n">
        <v>0.75</v>
      </c>
      <c r="W225" t="n">
        <v>2.67</v>
      </c>
      <c r="X225" t="n">
        <v>0.85</v>
      </c>
      <c r="Y225" t="n">
        <v>0.5</v>
      </c>
      <c r="Z225" t="n">
        <v>10</v>
      </c>
    </row>
    <row r="226">
      <c r="A226" t="n">
        <v>5</v>
      </c>
      <c r="B226" t="n">
        <v>35</v>
      </c>
      <c r="C226" t="inlineStr">
        <is>
          <t xml:space="preserve">CONCLUIDO	</t>
        </is>
      </c>
      <c r="D226" t="n">
        <v>3.3521</v>
      </c>
      <c r="E226" t="n">
        <v>29.83</v>
      </c>
      <c r="F226" t="n">
        <v>27.51</v>
      </c>
      <c r="G226" t="n">
        <v>66.02</v>
      </c>
      <c r="H226" t="n">
        <v>1.21</v>
      </c>
      <c r="I226" t="n">
        <v>25</v>
      </c>
      <c r="J226" t="n">
        <v>86.88</v>
      </c>
      <c r="K226" t="n">
        <v>35.1</v>
      </c>
      <c r="L226" t="n">
        <v>6</v>
      </c>
      <c r="M226" t="n">
        <v>23</v>
      </c>
      <c r="N226" t="n">
        <v>10.78</v>
      </c>
      <c r="O226" t="n">
        <v>10949.33</v>
      </c>
      <c r="P226" t="n">
        <v>194.15</v>
      </c>
      <c r="Q226" t="n">
        <v>446.56</v>
      </c>
      <c r="R226" t="n">
        <v>73.40000000000001</v>
      </c>
      <c r="S226" t="n">
        <v>40.63</v>
      </c>
      <c r="T226" t="n">
        <v>11223.49</v>
      </c>
      <c r="U226" t="n">
        <v>0.55</v>
      </c>
      <c r="V226" t="n">
        <v>0.76</v>
      </c>
      <c r="W226" t="n">
        <v>2.65</v>
      </c>
      <c r="X226" t="n">
        <v>0.68</v>
      </c>
      <c r="Y226" t="n">
        <v>0.5</v>
      </c>
      <c r="Z226" t="n">
        <v>10</v>
      </c>
    </row>
    <row r="227">
      <c r="A227" t="n">
        <v>6</v>
      </c>
      <c r="B227" t="n">
        <v>35</v>
      </c>
      <c r="C227" t="inlineStr">
        <is>
          <t xml:space="preserve">CONCLUIDO	</t>
        </is>
      </c>
      <c r="D227" t="n">
        <v>3.3714</v>
      </c>
      <c r="E227" t="n">
        <v>29.66</v>
      </c>
      <c r="F227" t="n">
        <v>27.41</v>
      </c>
      <c r="G227" t="n">
        <v>78.31</v>
      </c>
      <c r="H227" t="n">
        <v>1.39</v>
      </c>
      <c r="I227" t="n">
        <v>21</v>
      </c>
      <c r="J227" t="n">
        <v>88.09999999999999</v>
      </c>
      <c r="K227" t="n">
        <v>35.1</v>
      </c>
      <c r="L227" t="n">
        <v>7</v>
      </c>
      <c r="M227" t="n">
        <v>19</v>
      </c>
      <c r="N227" t="n">
        <v>11</v>
      </c>
      <c r="O227" t="n">
        <v>11099.43</v>
      </c>
      <c r="P227" t="n">
        <v>187.88</v>
      </c>
      <c r="Q227" t="n">
        <v>446.57</v>
      </c>
      <c r="R227" t="n">
        <v>69.95999999999999</v>
      </c>
      <c r="S227" t="n">
        <v>40.63</v>
      </c>
      <c r="T227" t="n">
        <v>9527.299999999999</v>
      </c>
      <c r="U227" t="n">
        <v>0.58</v>
      </c>
      <c r="V227" t="n">
        <v>0.76</v>
      </c>
      <c r="W227" t="n">
        <v>2.65</v>
      </c>
      <c r="X227" t="n">
        <v>0.58</v>
      </c>
      <c r="Y227" t="n">
        <v>0.5</v>
      </c>
      <c r="Z227" t="n">
        <v>10</v>
      </c>
    </row>
    <row r="228">
      <c r="A228" t="n">
        <v>7</v>
      </c>
      <c r="B228" t="n">
        <v>35</v>
      </c>
      <c r="C228" t="inlineStr">
        <is>
          <t xml:space="preserve">CONCLUIDO	</t>
        </is>
      </c>
      <c r="D228" t="n">
        <v>3.3892</v>
      </c>
      <c r="E228" t="n">
        <v>29.51</v>
      </c>
      <c r="F228" t="n">
        <v>27.3</v>
      </c>
      <c r="G228" t="n">
        <v>91.01000000000001</v>
      </c>
      <c r="H228" t="n">
        <v>1.57</v>
      </c>
      <c r="I228" t="n">
        <v>18</v>
      </c>
      <c r="J228" t="n">
        <v>89.31999999999999</v>
      </c>
      <c r="K228" t="n">
        <v>35.1</v>
      </c>
      <c r="L228" t="n">
        <v>8</v>
      </c>
      <c r="M228" t="n">
        <v>16</v>
      </c>
      <c r="N228" t="n">
        <v>11.22</v>
      </c>
      <c r="O228" t="n">
        <v>11249.89</v>
      </c>
      <c r="P228" t="n">
        <v>182.98</v>
      </c>
      <c r="Q228" t="n">
        <v>446.58</v>
      </c>
      <c r="R228" t="n">
        <v>66.65000000000001</v>
      </c>
      <c r="S228" t="n">
        <v>40.63</v>
      </c>
      <c r="T228" t="n">
        <v>7886.96</v>
      </c>
      <c r="U228" t="n">
        <v>0.61</v>
      </c>
      <c r="V228" t="n">
        <v>0.76</v>
      </c>
      <c r="W228" t="n">
        <v>2.64</v>
      </c>
      <c r="X228" t="n">
        <v>0.48</v>
      </c>
      <c r="Y228" t="n">
        <v>0.5</v>
      </c>
      <c r="Z228" t="n">
        <v>10</v>
      </c>
    </row>
    <row r="229">
      <c r="A229" t="n">
        <v>8</v>
      </c>
      <c r="B229" t="n">
        <v>35</v>
      </c>
      <c r="C229" t="inlineStr">
        <is>
          <t xml:space="preserve">CONCLUIDO	</t>
        </is>
      </c>
      <c r="D229" t="n">
        <v>3.3981</v>
      </c>
      <c r="E229" t="n">
        <v>29.43</v>
      </c>
      <c r="F229" t="n">
        <v>27.26</v>
      </c>
      <c r="G229" t="n">
        <v>102.23</v>
      </c>
      <c r="H229" t="n">
        <v>1.75</v>
      </c>
      <c r="I229" t="n">
        <v>16</v>
      </c>
      <c r="J229" t="n">
        <v>90.54000000000001</v>
      </c>
      <c r="K229" t="n">
        <v>35.1</v>
      </c>
      <c r="L229" t="n">
        <v>9</v>
      </c>
      <c r="M229" t="n">
        <v>13</v>
      </c>
      <c r="N229" t="n">
        <v>11.44</v>
      </c>
      <c r="O229" t="n">
        <v>11400.71</v>
      </c>
      <c r="P229" t="n">
        <v>179.09</v>
      </c>
      <c r="Q229" t="n">
        <v>446.56</v>
      </c>
      <c r="R229" t="n">
        <v>65.25</v>
      </c>
      <c r="S229" t="n">
        <v>40.63</v>
      </c>
      <c r="T229" t="n">
        <v>7194.05</v>
      </c>
      <c r="U229" t="n">
        <v>0.62</v>
      </c>
      <c r="V229" t="n">
        <v>0.76</v>
      </c>
      <c r="W229" t="n">
        <v>2.64</v>
      </c>
      <c r="X229" t="n">
        <v>0.43</v>
      </c>
      <c r="Y229" t="n">
        <v>0.5</v>
      </c>
      <c r="Z229" t="n">
        <v>10</v>
      </c>
    </row>
    <row r="230">
      <c r="A230" t="n">
        <v>9</v>
      </c>
      <c r="B230" t="n">
        <v>35</v>
      </c>
      <c r="C230" t="inlineStr">
        <is>
          <t xml:space="preserve">CONCLUIDO	</t>
        </is>
      </c>
      <c r="D230" t="n">
        <v>3.4041</v>
      </c>
      <c r="E230" t="n">
        <v>29.38</v>
      </c>
      <c r="F230" t="n">
        <v>27.23</v>
      </c>
      <c r="G230" t="n">
        <v>108.9</v>
      </c>
      <c r="H230" t="n">
        <v>1.91</v>
      </c>
      <c r="I230" t="n">
        <v>15</v>
      </c>
      <c r="J230" t="n">
        <v>91.77</v>
      </c>
      <c r="K230" t="n">
        <v>35.1</v>
      </c>
      <c r="L230" t="n">
        <v>10</v>
      </c>
      <c r="M230" t="n">
        <v>4</v>
      </c>
      <c r="N230" t="n">
        <v>11.67</v>
      </c>
      <c r="O230" t="n">
        <v>11551.91</v>
      </c>
      <c r="P230" t="n">
        <v>175.9</v>
      </c>
      <c r="Q230" t="n">
        <v>446.56</v>
      </c>
      <c r="R230" t="n">
        <v>63.76</v>
      </c>
      <c r="S230" t="n">
        <v>40.63</v>
      </c>
      <c r="T230" t="n">
        <v>6454.43</v>
      </c>
      <c r="U230" t="n">
        <v>0.64</v>
      </c>
      <c r="V230" t="n">
        <v>0.76</v>
      </c>
      <c r="W230" t="n">
        <v>2.64</v>
      </c>
      <c r="X230" t="n">
        <v>0.4</v>
      </c>
      <c r="Y230" t="n">
        <v>0.5</v>
      </c>
      <c r="Z230" t="n">
        <v>10</v>
      </c>
    </row>
    <row r="231">
      <c r="A231" t="n">
        <v>10</v>
      </c>
      <c r="B231" t="n">
        <v>35</v>
      </c>
      <c r="C231" t="inlineStr">
        <is>
          <t xml:space="preserve">CONCLUIDO	</t>
        </is>
      </c>
      <c r="D231" t="n">
        <v>3.4095</v>
      </c>
      <c r="E231" t="n">
        <v>29.33</v>
      </c>
      <c r="F231" t="n">
        <v>27.2</v>
      </c>
      <c r="G231" t="n">
        <v>116.56</v>
      </c>
      <c r="H231" t="n">
        <v>2.08</v>
      </c>
      <c r="I231" t="n">
        <v>14</v>
      </c>
      <c r="J231" t="n">
        <v>93</v>
      </c>
      <c r="K231" t="n">
        <v>35.1</v>
      </c>
      <c r="L231" t="n">
        <v>11</v>
      </c>
      <c r="M231" t="n">
        <v>0</v>
      </c>
      <c r="N231" t="n">
        <v>11.9</v>
      </c>
      <c r="O231" t="n">
        <v>11703.47</v>
      </c>
      <c r="P231" t="n">
        <v>178.04</v>
      </c>
      <c r="Q231" t="n">
        <v>446.56</v>
      </c>
      <c r="R231" t="n">
        <v>62.78</v>
      </c>
      <c r="S231" t="n">
        <v>40.63</v>
      </c>
      <c r="T231" t="n">
        <v>5969.08</v>
      </c>
      <c r="U231" t="n">
        <v>0.65</v>
      </c>
      <c r="V231" t="n">
        <v>0.76</v>
      </c>
      <c r="W231" t="n">
        <v>2.64</v>
      </c>
      <c r="X231" t="n">
        <v>0.37</v>
      </c>
      <c r="Y231" t="n">
        <v>0.5</v>
      </c>
      <c r="Z231" t="n">
        <v>10</v>
      </c>
    </row>
    <row r="232">
      <c r="A232" t="n">
        <v>0</v>
      </c>
      <c r="B232" t="n">
        <v>50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33.59</v>
      </c>
      <c r="G232" t="n">
        <v>8.76</v>
      </c>
      <c r="H232" t="n">
        <v>0.16</v>
      </c>
      <c r="I232" t="n">
        <v>230</v>
      </c>
      <c r="J232" t="n">
        <v>107.41</v>
      </c>
      <c r="K232" t="n">
        <v>41.65</v>
      </c>
      <c r="L232" t="n">
        <v>1</v>
      </c>
      <c r="M232" t="n">
        <v>228</v>
      </c>
      <c r="N232" t="n">
        <v>14.77</v>
      </c>
      <c r="O232" t="n">
        <v>13481.73</v>
      </c>
      <c r="P232" t="n">
        <v>317.65</v>
      </c>
      <c r="Q232" t="n">
        <v>446.61</v>
      </c>
      <c r="R232" t="n">
        <v>271.37</v>
      </c>
      <c r="S232" t="n">
        <v>40.63</v>
      </c>
      <c r="T232" t="n">
        <v>109186.98</v>
      </c>
      <c r="U232" t="n">
        <v>0.15</v>
      </c>
      <c r="V232" t="n">
        <v>0.62</v>
      </c>
      <c r="W232" t="n">
        <v>3</v>
      </c>
      <c r="X232" t="n">
        <v>6.76</v>
      </c>
      <c r="Y232" t="n">
        <v>0.5</v>
      </c>
      <c r="Z232" t="n">
        <v>10</v>
      </c>
    </row>
    <row r="233">
      <c r="A233" t="n">
        <v>1</v>
      </c>
      <c r="B233" t="n">
        <v>50</v>
      </c>
      <c r="C233" t="inlineStr">
        <is>
          <t xml:space="preserve">CONCLUIDO	</t>
        </is>
      </c>
      <c r="D233" t="n">
        <v>2.9421</v>
      </c>
      <c r="E233" t="n">
        <v>33.99</v>
      </c>
      <c r="F233" t="n">
        <v>29.71</v>
      </c>
      <c r="G233" t="n">
        <v>17.65</v>
      </c>
      <c r="H233" t="n">
        <v>0.32</v>
      </c>
      <c r="I233" t="n">
        <v>101</v>
      </c>
      <c r="J233" t="n">
        <v>108.68</v>
      </c>
      <c r="K233" t="n">
        <v>41.65</v>
      </c>
      <c r="L233" t="n">
        <v>2</v>
      </c>
      <c r="M233" t="n">
        <v>99</v>
      </c>
      <c r="N233" t="n">
        <v>15.03</v>
      </c>
      <c r="O233" t="n">
        <v>13638.32</v>
      </c>
      <c r="P233" t="n">
        <v>278.04</v>
      </c>
      <c r="Q233" t="n">
        <v>446.62</v>
      </c>
      <c r="R233" t="n">
        <v>145.1</v>
      </c>
      <c r="S233" t="n">
        <v>40.63</v>
      </c>
      <c r="T233" t="n">
        <v>46696.7</v>
      </c>
      <c r="U233" t="n">
        <v>0.28</v>
      </c>
      <c r="V233" t="n">
        <v>0.7</v>
      </c>
      <c r="W233" t="n">
        <v>2.77</v>
      </c>
      <c r="X233" t="n">
        <v>2.88</v>
      </c>
      <c r="Y233" t="n">
        <v>0.5</v>
      </c>
      <c r="Z233" t="n">
        <v>10</v>
      </c>
    </row>
    <row r="234">
      <c r="A234" t="n">
        <v>2</v>
      </c>
      <c r="B234" t="n">
        <v>50</v>
      </c>
      <c r="C234" t="inlineStr">
        <is>
          <t xml:space="preserve">CONCLUIDO	</t>
        </is>
      </c>
      <c r="D234" t="n">
        <v>3.1085</v>
      </c>
      <c r="E234" t="n">
        <v>32.17</v>
      </c>
      <c r="F234" t="n">
        <v>28.69</v>
      </c>
      <c r="G234" t="n">
        <v>26.48</v>
      </c>
      <c r="H234" t="n">
        <v>0.48</v>
      </c>
      <c r="I234" t="n">
        <v>65</v>
      </c>
      <c r="J234" t="n">
        <v>109.96</v>
      </c>
      <c r="K234" t="n">
        <v>41.65</v>
      </c>
      <c r="L234" t="n">
        <v>3</v>
      </c>
      <c r="M234" t="n">
        <v>63</v>
      </c>
      <c r="N234" t="n">
        <v>15.31</v>
      </c>
      <c r="O234" t="n">
        <v>13795.21</v>
      </c>
      <c r="P234" t="n">
        <v>265.89</v>
      </c>
      <c r="Q234" t="n">
        <v>446.57</v>
      </c>
      <c r="R234" t="n">
        <v>111.93</v>
      </c>
      <c r="S234" t="n">
        <v>40.63</v>
      </c>
      <c r="T234" t="n">
        <v>30292.02</v>
      </c>
      <c r="U234" t="n">
        <v>0.36</v>
      </c>
      <c r="V234" t="n">
        <v>0.72</v>
      </c>
      <c r="W234" t="n">
        <v>2.72</v>
      </c>
      <c r="X234" t="n">
        <v>1.86</v>
      </c>
      <c r="Y234" t="n">
        <v>0.5</v>
      </c>
      <c r="Z234" t="n">
        <v>10</v>
      </c>
    </row>
    <row r="235">
      <c r="A235" t="n">
        <v>3</v>
      </c>
      <c r="B235" t="n">
        <v>50</v>
      </c>
      <c r="C235" t="inlineStr">
        <is>
          <t xml:space="preserve">CONCLUIDO	</t>
        </is>
      </c>
      <c r="D235" t="n">
        <v>3.1967</v>
      </c>
      <c r="E235" t="n">
        <v>31.28</v>
      </c>
      <c r="F235" t="n">
        <v>28.18</v>
      </c>
      <c r="G235" t="n">
        <v>35.22</v>
      </c>
      <c r="H235" t="n">
        <v>0.63</v>
      </c>
      <c r="I235" t="n">
        <v>48</v>
      </c>
      <c r="J235" t="n">
        <v>111.23</v>
      </c>
      <c r="K235" t="n">
        <v>41.65</v>
      </c>
      <c r="L235" t="n">
        <v>4</v>
      </c>
      <c r="M235" t="n">
        <v>46</v>
      </c>
      <c r="N235" t="n">
        <v>15.58</v>
      </c>
      <c r="O235" t="n">
        <v>13952.52</v>
      </c>
      <c r="P235" t="n">
        <v>258.47</v>
      </c>
      <c r="Q235" t="n">
        <v>446.58</v>
      </c>
      <c r="R235" t="n">
        <v>95.31999999999999</v>
      </c>
      <c r="S235" t="n">
        <v>40.63</v>
      </c>
      <c r="T235" t="n">
        <v>22071.51</v>
      </c>
      <c r="U235" t="n">
        <v>0.43</v>
      </c>
      <c r="V235" t="n">
        <v>0.74</v>
      </c>
      <c r="W235" t="n">
        <v>2.69</v>
      </c>
      <c r="X235" t="n">
        <v>1.35</v>
      </c>
      <c r="Y235" t="n">
        <v>0.5</v>
      </c>
      <c r="Z235" t="n">
        <v>10</v>
      </c>
    </row>
    <row r="236">
      <c r="A236" t="n">
        <v>4</v>
      </c>
      <c r="B236" t="n">
        <v>50</v>
      </c>
      <c r="C236" t="inlineStr">
        <is>
          <t xml:space="preserve">CONCLUIDO	</t>
        </is>
      </c>
      <c r="D236" t="n">
        <v>3.2472</v>
      </c>
      <c r="E236" t="n">
        <v>30.8</v>
      </c>
      <c r="F236" t="n">
        <v>27.92</v>
      </c>
      <c r="G236" t="n">
        <v>44.08</v>
      </c>
      <c r="H236" t="n">
        <v>0.78</v>
      </c>
      <c r="I236" t="n">
        <v>38</v>
      </c>
      <c r="J236" t="n">
        <v>112.51</v>
      </c>
      <c r="K236" t="n">
        <v>41.65</v>
      </c>
      <c r="L236" t="n">
        <v>5</v>
      </c>
      <c r="M236" t="n">
        <v>36</v>
      </c>
      <c r="N236" t="n">
        <v>15.86</v>
      </c>
      <c r="O236" t="n">
        <v>14110.24</v>
      </c>
      <c r="P236" t="n">
        <v>253.15</v>
      </c>
      <c r="Q236" t="n">
        <v>446.56</v>
      </c>
      <c r="R236" t="n">
        <v>86.45999999999999</v>
      </c>
      <c r="S236" t="n">
        <v>40.63</v>
      </c>
      <c r="T236" t="n">
        <v>17689.64</v>
      </c>
      <c r="U236" t="n">
        <v>0.47</v>
      </c>
      <c r="V236" t="n">
        <v>0.74</v>
      </c>
      <c r="W236" t="n">
        <v>2.68</v>
      </c>
      <c r="X236" t="n">
        <v>1.09</v>
      </c>
      <c r="Y236" t="n">
        <v>0.5</v>
      </c>
      <c r="Z236" t="n">
        <v>10</v>
      </c>
    </row>
    <row r="237">
      <c r="A237" t="n">
        <v>5</v>
      </c>
      <c r="B237" t="n">
        <v>50</v>
      </c>
      <c r="C237" t="inlineStr">
        <is>
          <t xml:space="preserve">CONCLUIDO	</t>
        </is>
      </c>
      <c r="D237" t="n">
        <v>3.2878</v>
      </c>
      <c r="E237" t="n">
        <v>30.42</v>
      </c>
      <c r="F237" t="n">
        <v>27.69</v>
      </c>
      <c r="G237" t="n">
        <v>53.59</v>
      </c>
      <c r="H237" t="n">
        <v>0.93</v>
      </c>
      <c r="I237" t="n">
        <v>31</v>
      </c>
      <c r="J237" t="n">
        <v>113.79</v>
      </c>
      <c r="K237" t="n">
        <v>41.65</v>
      </c>
      <c r="L237" t="n">
        <v>6</v>
      </c>
      <c r="M237" t="n">
        <v>29</v>
      </c>
      <c r="N237" t="n">
        <v>16.14</v>
      </c>
      <c r="O237" t="n">
        <v>14268.39</v>
      </c>
      <c r="P237" t="n">
        <v>249.02</v>
      </c>
      <c r="Q237" t="n">
        <v>446.57</v>
      </c>
      <c r="R237" t="n">
        <v>79.66</v>
      </c>
      <c r="S237" t="n">
        <v>40.63</v>
      </c>
      <c r="T237" t="n">
        <v>14324</v>
      </c>
      <c r="U237" t="n">
        <v>0.51</v>
      </c>
      <c r="V237" t="n">
        <v>0.75</v>
      </c>
      <c r="W237" t="n">
        <v>2.65</v>
      </c>
      <c r="X237" t="n">
        <v>0.86</v>
      </c>
      <c r="Y237" t="n">
        <v>0.5</v>
      </c>
      <c r="Z237" t="n">
        <v>10</v>
      </c>
    </row>
    <row r="238">
      <c r="A238" t="n">
        <v>6</v>
      </c>
      <c r="B238" t="n">
        <v>50</v>
      </c>
      <c r="C238" t="inlineStr">
        <is>
          <t xml:space="preserve">CONCLUIDO	</t>
        </is>
      </c>
      <c r="D238" t="n">
        <v>3.3075</v>
      </c>
      <c r="E238" t="n">
        <v>30.23</v>
      </c>
      <c r="F238" t="n">
        <v>27.6</v>
      </c>
      <c r="G238" t="n">
        <v>61.33</v>
      </c>
      <c r="H238" t="n">
        <v>1.07</v>
      </c>
      <c r="I238" t="n">
        <v>27</v>
      </c>
      <c r="J238" t="n">
        <v>115.08</v>
      </c>
      <c r="K238" t="n">
        <v>41.65</v>
      </c>
      <c r="L238" t="n">
        <v>7</v>
      </c>
      <c r="M238" t="n">
        <v>25</v>
      </c>
      <c r="N238" t="n">
        <v>16.43</v>
      </c>
      <c r="O238" t="n">
        <v>14426.96</v>
      </c>
      <c r="P238" t="n">
        <v>245.14</v>
      </c>
      <c r="Q238" t="n">
        <v>446.56</v>
      </c>
      <c r="R238" t="n">
        <v>76.27</v>
      </c>
      <c r="S238" t="n">
        <v>40.63</v>
      </c>
      <c r="T238" t="n">
        <v>12650.76</v>
      </c>
      <c r="U238" t="n">
        <v>0.53</v>
      </c>
      <c r="V238" t="n">
        <v>0.75</v>
      </c>
      <c r="W238" t="n">
        <v>2.66</v>
      </c>
      <c r="X238" t="n">
        <v>0.77</v>
      </c>
      <c r="Y238" t="n">
        <v>0.5</v>
      </c>
      <c r="Z238" t="n">
        <v>10</v>
      </c>
    </row>
    <row r="239">
      <c r="A239" t="n">
        <v>7</v>
      </c>
      <c r="B239" t="n">
        <v>50</v>
      </c>
      <c r="C239" t="inlineStr">
        <is>
          <t xml:space="preserve">CONCLUIDO	</t>
        </is>
      </c>
      <c r="D239" t="n">
        <v>3.3323</v>
      </c>
      <c r="E239" t="n">
        <v>30.01</v>
      </c>
      <c r="F239" t="n">
        <v>27.46</v>
      </c>
      <c r="G239" t="n">
        <v>71.64</v>
      </c>
      <c r="H239" t="n">
        <v>1.21</v>
      </c>
      <c r="I239" t="n">
        <v>23</v>
      </c>
      <c r="J239" t="n">
        <v>116.37</v>
      </c>
      <c r="K239" t="n">
        <v>41.65</v>
      </c>
      <c r="L239" t="n">
        <v>8</v>
      </c>
      <c r="M239" t="n">
        <v>21</v>
      </c>
      <c r="N239" t="n">
        <v>16.72</v>
      </c>
      <c r="O239" t="n">
        <v>14585.96</v>
      </c>
      <c r="P239" t="n">
        <v>241.45</v>
      </c>
      <c r="Q239" t="n">
        <v>446.57</v>
      </c>
      <c r="R239" t="n">
        <v>71.94</v>
      </c>
      <c r="S239" t="n">
        <v>40.63</v>
      </c>
      <c r="T239" t="n">
        <v>10506.3</v>
      </c>
      <c r="U239" t="n">
        <v>0.5600000000000001</v>
      </c>
      <c r="V239" t="n">
        <v>0.76</v>
      </c>
      <c r="W239" t="n">
        <v>2.65</v>
      </c>
      <c r="X239" t="n">
        <v>0.63</v>
      </c>
      <c r="Y239" t="n">
        <v>0.5</v>
      </c>
      <c r="Z239" t="n">
        <v>10</v>
      </c>
    </row>
    <row r="240">
      <c r="A240" t="n">
        <v>8</v>
      </c>
      <c r="B240" t="n">
        <v>50</v>
      </c>
      <c r="C240" t="inlineStr">
        <is>
          <t xml:space="preserve">CONCLUIDO	</t>
        </is>
      </c>
      <c r="D240" t="n">
        <v>3.3491</v>
      </c>
      <c r="E240" t="n">
        <v>29.86</v>
      </c>
      <c r="F240" t="n">
        <v>27.38</v>
      </c>
      <c r="G240" t="n">
        <v>82.13</v>
      </c>
      <c r="H240" t="n">
        <v>1.35</v>
      </c>
      <c r="I240" t="n">
        <v>20</v>
      </c>
      <c r="J240" t="n">
        <v>117.66</v>
      </c>
      <c r="K240" t="n">
        <v>41.65</v>
      </c>
      <c r="L240" t="n">
        <v>9</v>
      </c>
      <c r="M240" t="n">
        <v>18</v>
      </c>
      <c r="N240" t="n">
        <v>17.01</v>
      </c>
      <c r="O240" t="n">
        <v>14745.39</v>
      </c>
      <c r="P240" t="n">
        <v>237.09</v>
      </c>
      <c r="Q240" t="n">
        <v>446.56</v>
      </c>
      <c r="R240" t="n">
        <v>69.20999999999999</v>
      </c>
      <c r="S240" t="n">
        <v>40.63</v>
      </c>
      <c r="T240" t="n">
        <v>9155.51</v>
      </c>
      <c r="U240" t="n">
        <v>0.59</v>
      </c>
      <c r="V240" t="n">
        <v>0.76</v>
      </c>
      <c r="W240" t="n">
        <v>2.64</v>
      </c>
      <c r="X240" t="n">
        <v>0.55</v>
      </c>
      <c r="Y240" t="n">
        <v>0.5</v>
      </c>
      <c r="Z240" t="n">
        <v>10</v>
      </c>
    </row>
    <row r="241">
      <c r="A241" t="n">
        <v>9</v>
      </c>
      <c r="B241" t="n">
        <v>50</v>
      </c>
      <c r="C241" t="inlineStr">
        <is>
          <t xml:space="preserve">CONCLUIDO	</t>
        </is>
      </c>
      <c r="D241" t="n">
        <v>3.3615</v>
      </c>
      <c r="E241" t="n">
        <v>29.75</v>
      </c>
      <c r="F241" t="n">
        <v>27.31</v>
      </c>
      <c r="G241" t="n">
        <v>91.04000000000001</v>
      </c>
      <c r="H241" t="n">
        <v>1.48</v>
      </c>
      <c r="I241" t="n">
        <v>18</v>
      </c>
      <c r="J241" t="n">
        <v>118.96</v>
      </c>
      <c r="K241" t="n">
        <v>41.65</v>
      </c>
      <c r="L241" t="n">
        <v>10</v>
      </c>
      <c r="M241" t="n">
        <v>16</v>
      </c>
      <c r="N241" t="n">
        <v>17.31</v>
      </c>
      <c r="O241" t="n">
        <v>14905.25</v>
      </c>
      <c r="P241" t="n">
        <v>234.94</v>
      </c>
      <c r="Q241" t="n">
        <v>446.56</v>
      </c>
      <c r="R241" t="n">
        <v>67.09</v>
      </c>
      <c r="S241" t="n">
        <v>40.63</v>
      </c>
      <c r="T241" t="n">
        <v>8106.02</v>
      </c>
      <c r="U241" t="n">
        <v>0.61</v>
      </c>
      <c r="V241" t="n">
        <v>0.76</v>
      </c>
      <c r="W241" t="n">
        <v>2.64</v>
      </c>
      <c r="X241" t="n">
        <v>0.48</v>
      </c>
      <c r="Y241" t="n">
        <v>0.5</v>
      </c>
      <c r="Z241" t="n">
        <v>10</v>
      </c>
    </row>
    <row r="242">
      <c r="A242" t="n">
        <v>10</v>
      </c>
      <c r="B242" t="n">
        <v>50</v>
      </c>
      <c r="C242" t="inlineStr">
        <is>
          <t xml:space="preserve">CONCLUIDO	</t>
        </is>
      </c>
      <c r="D242" t="n">
        <v>3.3714</v>
      </c>
      <c r="E242" t="n">
        <v>29.66</v>
      </c>
      <c r="F242" t="n">
        <v>27.27</v>
      </c>
      <c r="G242" t="n">
        <v>102.26</v>
      </c>
      <c r="H242" t="n">
        <v>1.61</v>
      </c>
      <c r="I242" t="n">
        <v>16</v>
      </c>
      <c r="J242" t="n">
        <v>120.26</v>
      </c>
      <c r="K242" t="n">
        <v>41.65</v>
      </c>
      <c r="L242" t="n">
        <v>11</v>
      </c>
      <c r="M242" t="n">
        <v>14</v>
      </c>
      <c r="N242" t="n">
        <v>17.61</v>
      </c>
      <c r="O242" t="n">
        <v>15065.56</v>
      </c>
      <c r="P242" t="n">
        <v>230.67</v>
      </c>
      <c r="Q242" t="n">
        <v>446.56</v>
      </c>
      <c r="R242" t="n">
        <v>65.53</v>
      </c>
      <c r="S242" t="n">
        <v>40.63</v>
      </c>
      <c r="T242" t="n">
        <v>7336.16</v>
      </c>
      <c r="U242" t="n">
        <v>0.62</v>
      </c>
      <c r="V242" t="n">
        <v>0.76</v>
      </c>
      <c r="W242" t="n">
        <v>2.64</v>
      </c>
      <c r="X242" t="n">
        <v>0.44</v>
      </c>
      <c r="Y242" t="n">
        <v>0.5</v>
      </c>
      <c r="Z242" t="n">
        <v>10</v>
      </c>
    </row>
    <row r="243">
      <c r="A243" t="n">
        <v>11</v>
      </c>
      <c r="B243" t="n">
        <v>50</v>
      </c>
      <c r="C243" t="inlineStr">
        <is>
          <t xml:space="preserve">CONCLUIDO	</t>
        </is>
      </c>
      <c r="D243" t="n">
        <v>3.3798</v>
      </c>
      <c r="E243" t="n">
        <v>29.59</v>
      </c>
      <c r="F243" t="n">
        <v>27.22</v>
      </c>
      <c r="G243" t="n">
        <v>108.87</v>
      </c>
      <c r="H243" t="n">
        <v>1.74</v>
      </c>
      <c r="I243" t="n">
        <v>15</v>
      </c>
      <c r="J243" t="n">
        <v>121.56</v>
      </c>
      <c r="K243" t="n">
        <v>41.65</v>
      </c>
      <c r="L243" t="n">
        <v>12</v>
      </c>
      <c r="M243" t="n">
        <v>13</v>
      </c>
      <c r="N243" t="n">
        <v>17.91</v>
      </c>
      <c r="O243" t="n">
        <v>15226.31</v>
      </c>
      <c r="P243" t="n">
        <v>227.38</v>
      </c>
      <c r="Q243" t="n">
        <v>446.56</v>
      </c>
      <c r="R243" t="n">
        <v>63.91</v>
      </c>
      <c r="S243" t="n">
        <v>40.63</v>
      </c>
      <c r="T243" t="n">
        <v>6531.46</v>
      </c>
      <c r="U243" t="n">
        <v>0.64</v>
      </c>
      <c r="V243" t="n">
        <v>0.76</v>
      </c>
      <c r="W243" t="n">
        <v>2.63</v>
      </c>
      <c r="X243" t="n">
        <v>0.39</v>
      </c>
      <c r="Y243" t="n">
        <v>0.5</v>
      </c>
      <c r="Z243" t="n">
        <v>10</v>
      </c>
    </row>
    <row r="244">
      <c r="A244" t="n">
        <v>12</v>
      </c>
      <c r="B244" t="n">
        <v>50</v>
      </c>
      <c r="C244" t="inlineStr">
        <is>
          <t xml:space="preserve">CONCLUIDO	</t>
        </is>
      </c>
      <c r="D244" t="n">
        <v>3.385</v>
      </c>
      <c r="E244" t="n">
        <v>29.54</v>
      </c>
      <c r="F244" t="n">
        <v>27.2</v>
      </c>
      <c r="G244" t="n">
        <v>116.55</v>
      </c>
      <c r="H244" t="n">
        <v>1.87</v>
      </c>
      <c r="I244" t="n">
        <v>14</v>
      </c>
      <c r="J244" t="n">
        <v>122.87</v>
      </c>
      <c r="K244" t="n">
        <v>41.65</v>
      </c>
      <c r="L244" t="n">
        <v>13</v>
      </c>
      <c r="M244" t="n">
        <v>12</v>
      </c>
      <c r="N244" t="n">
        <v>18.22</v>
      </c>
      <c r="O244" t="n">
        <v>15387.5</v>
      </c>
      <c r="P244" t="n">
        <v>224.04</v>
      </c>
      <c r="Q244" t="n">
        <v>446.58</v>
      </c>
      <c r="R244" t="n">
        <v>63.17</v>
      </c>
      <c r="S244" t="n">
        <v>40.63</v>
      </c>
      <c r="T244" t="n">
        <v>6165.1</v>
      </c>
      <c r="U244" t="n">
        <v>0.64</v>
      </c>
      <c r="V244" t="n">
        <v>0.76</v>
      </c>
      <c r="W244" t="n">
        <v>2.63</v>
      </c>
      <c r="X244" t="n">
        <v>0.37</v>
      </c>
      <c r="Y244" t="n">
        <v>0.5</v>
      </c>
      <c r="Z244" t="n">
        <v>10</v>
      </c>
    </row>
    <row r="245">
      <c r="A245" t="n">
        <v>13</v>
      </c>
      <c r="B245" t="n">
        <v>50</v>
      </c>
      <c r="C245" t="inlineStr">
        <is>
          <t xml:space="preserve">CONCLUIDO	</t>
        </is>
      </c>
      <c r="D245" t="n">
        <v>3.3897</v>
      </c>
      <c r="E245" t="n">
        <v>29.5</v>
      </c>
      <c r="F245" t="n">
        <v>27.18</v>
      </c>
      <c r="G245" t="n">
        <v>125.43</v>
      </c>
      <c r="H245" t="n">
        <v>1.99</v>
      </c>
      <c r="I245" t="n">
        <v>13</v>
      </c>
      <c r="J245" t="n">
        <v>124.18</v>
      </c>
      <c r="K245" t="n">
        <v>41.65</v>
      </c>
      <c r="L245" t="n">
        <v>14</v>
      </c>
      <c r="M245" t="n">
        <v>11</v>
      </c>
      <c r="N245" t="n">
        <v>18.53</v>
      </c>
      <c r="O245" t="n">
        <v>15549.15</v>
      </c>
      <c r="P245" t="n">
        <v>222.63</v>
      </c>
      <c r="Q245" t="n">
        <v>446.56</v>
      </c>
      <c r="R245" t="n">
        <v>62.7</v>
      </c>
      <c r="S245" t="n">
        <v>40.63</v>
      </c>
      <c r="T245" t="n">
        <v>5933.88</v>
      </c>
      <c r="U245" t="n">
        <v>0.65</v>
      </c>
      <c r="V245" t="n">
        <v>0.76</v>
      </c>
      <c r="W245" t="n">
        <v>2.63</v>
      </c>
      <c r="X245" t="n">
        <v>0.35</v>
      </c>
      <c r="Y245" t="n">
        <v>0.5</v>
      </c>
      <c r="Z245" t="n">
        <v>10</v>
      </c>
    </row>
    <row r="246">
      <c r="A246" t="n">
        <v>14</v>
      </c>
      <c r="B246" t="n">
        <v>50</v>
      </c>
      <c r="C246" t="inlineStr">
        <is>
          <t xml:space="preserve">CONCLUIDO	</t>
        </is>
      </c>
      <c r="D246" t="n">
        <v>3.3958</v>
      </c>
      <c r="E246" t="n">
        <v>29.45</v>
      </c>
      <c r="F246" t="n">
        <v>27.15</v>
      </c>
      <c r="G246" t="n">
        <v>135.73</v>
      </c>
      <c r="H246" t="n">
        <v>2.11</v>
      </c>
      <c r="I246" t="n">
        <v>12</v>
      </c>
      <c r="J246" t="n">
        <v>125.49</v>
      </c>
      <c r="K246" t="n">
        <v>41.65</v>
      </c>
      <c r="L246" t="n">
        <v>15</v>
      </c>
      <c r="M246" t="n">
        <v>10</v>
      </c>
      <c r="N246" t="n">
        <v>18.84</v>
      </c>
      <c r="O246" t="n">
        <v>15711.24</v>
      </c>
      <c r="P246" t="n">
        <v>217.61</v>
      </c>
      <c r="Q246" t="n">
        <v>446.56</v>
      </c>
      <c r="R246" t="n">
        <v>61.59</v>
      </c>
      <c r="S246" t="n">
        <v>40.63</v>
      </c>
      <c r="T246" t="n">
        <v>5387.09</v>
      </c>
      <c r="U246" t="n">
        <v>0.66</v>
      </c>
      <c r="V246" t="n">
        <v>0.77</v>
      </c>
      <c r="W246" t="n">
        <v>2.63</v>
      </c>
      <c r="X246" t="n">
        <v>0.32</v>
      </c>
      <c r="Y246" t="n">
        <v>0.5</v>
      </c>
      <c r="Z246" t="n">
        <v>10</v>
      </c>
    </row>
    <row r="247">
      <c r="A247" t="n">
        <v>15</v>
      </c>
      <c r="B247" t="n">
        <v>50</v>
      </c>
      <c r="C247" t="inlineStr">
        <is>
          <t xml:space="preserve">CONCLUIDO	</t>
        </is>
      </c>
      <c r="D247" t="n">
        <v>3.4019</v>
      </c>
      <c r="E247" t="n">
        <v>29.4</v>
      </c>
      <c r="F247" t="n">
        <v>27.11</v>
      </c>
      <c r="G247" t="n">
        <v>147.9</v>
      </c>
      <c r="H247" t="n">
        <v>2.23</v>
      </c>
      <c r="I247" t="n">
        <v>11</v>
      </c>
      <c r="J247" t="n">
        <v>126.81</v>
      </c>
      <c r="K247" t="n">
        <v>41.65</v>
      </c>
      <c r="L247" t="n">
        <v>16</v>
      </c>
      <c r="M247" t="n">
        <v>6</v>
      </c>
      <c r="N247" t="n">
        <v>19.16</v>
      </c>
      <c r="O247" t="n">
        <v>15873.8</v>
      </c>
      <c r="P247" t="n">
        <v>214.54</v>
      </c>
      <c r="Q247" t="n">
        <v>446.56</v>
      </c>
      <c r="R247" t="n">
        <v>60.4</v>
      </c>
      <c r="S247" t="n">
        <v>40.63</v>
      </c>
      <c r="T247" t="n">
        <v>4795.75</v>
      </c>
      <c r="U247" t="n">
        <v>0.67</v>
      </c>
      <c r="V247" t="n">
        <v>0.77</v>
      </c>
      <c r="W247" t="n">
        <v>2.63</v>
      </c>
      <c r="X247" t="n">
        <v>0.29</v>
      </c>
      <c r="Y247" t="n">
        <v>0.5</v>
      </c>
      <c r="Z247" t="n">
        <v>10</v>
      </c>
    </row>
    <row r="248">
      <c r="A248" t="n">
        <v>16</v>
      </c>
      <c r="B248" t="n">
        <v>50</v>
      </c>
      <c r="C248" t="inlineStr">
        <is>
          <t xml:space="preserve">CONCLUIDO	</t>
        </is>
      </c>
      <c r="D248" t="n">
        <v>3.4013</v>
      </c>
      <c r="E248" t="n">
        <v>29.4</v>
      </c>
      <c r="F248" t="n">
        <v>27.12</v>
      </c>
      <c r="G248" t="n">
        <v>147.93</v>
      </c>
      <c r="H248" t="n">
        <v>2.34</v>
      </c>
      <c r="I248" t="n">
        <v>11</v>
      </c>
      <c r="J248" t="n">
        <v>128.13</v>
      </c>
      <c r="K248" t="n">
        <v>41.65</v>
      </c>
      <c r="L248" t="n">
        <v>17</v>
      </c>
      <c r="M248" t="n">
        <v>4</v>
      </c>
      <c r="N248" t="n">
        <v>19.48</v>
      </c>
      <c r="O248" t="n">
        <v>16036.82</v>
      </c>
      <c r="P248" t="n">
        <v>214.55</v>
      </c>
      <c r="Q248" t="n">
        <v>446.56</v>
      </c>
      <c r="R248" t="n">
        <v>60.57</v>
      </c>
      <c r="S248" t="n">
        <v>40.63</v>
      </c>
      <c r="T248" t="n">
        <v>4880.56</v>
      </c>
      <c r="U248" t="n">
        <v>0.67</v>
      </c>
      <c r="V248" t="n">
        <v>0.77</v>
      </c>
      <c r="W248" t="n">
        <v>2.63</v>
      </c>
      <c r="X248" t="n">
        <v>0.29</v>
      </c>
      <c r="Y248" t="n">
        <v>0.5</v>
      </c>
      <c r="Z248" t="n">
        <v>10</v>
      </c>
    </row>
    <row r="249">
      <c r="A249" t="n">
        <v>17</v>
      </c>
      <c r="B249" t="n">
        <v>50</v>
      </c>
      <c r="C249" t="inlineStr">
        <is>
          <t xml:space="preserve">CONCLUIDO	</t>
        </is>
      </c>
      <c r="D249" t="n">
        <v>3.4022</v>
      </c>
      <c r="E249" t="n">
        <v>29.39</v>
      </c>
      <c r="F249" t="n">
        <v>27.11</v>
      </c>
      <c r="G249" t="n">
        <v>147.88</v>
      </c>
      <c r="H249" t="n">
        <v>2.46</v>
      </c>
      <c r="I249" t="n">
        <v>11</v>
      </c>
      <c r="J249" t="n">
        <v>129.46</v>
      </c>
      <c r="K249" t="n">
        <v>41.65</v>
      </c>
      <c r="L249" t="n">
        <v>18</v>
      </c>
      <c r="M249" t="n">
        <v>1</v>
      </c>
      <c r="N249" t="n">
        <v>19.81</v>
      </c>
      <c r="O249" t="n">
        <v>16200.3</v>
      </c>
      <c r="P249" t="n">
        <v>215.26</v>
      </c>
      <c r="Q249" t="n">
        <v>446.56</v>
      </c>
      <c r="R249" t="n">
        <v>60.11</v>
      </c>
      <c r="S249" t="n">
        <v>40.63</v>
      </c>
      <c r="T249" t="n">
        <v>4649.26</v>
      </c>
      <c r="U249" t="n">
        <v>0.68</v>
      </c>
      <c r="V249" t="n">
        <v>0.77</v>
      </c>
      <c r="W249" t="n">
        <v>2.64</v>
      </c>
      <c r="X249" t="n">
        <v>0.28</v>
      </c>
      <c r="Y249" t="n">
        <v>0.5</v>
      </c>
      <c r="Z249" t="n">
        <v>10</v>
      </c>
    </row>
    <row r="250">
      <c r="A250" t="n">
        <v>18</v>
      </c>
      <c r="B250" t="n">
        <v>50</v>
      </c>
      <c r="C250" t="inlineStr">
        <is>
          <t xml:space="preserve">CONCLUIDO	</t>
        </is>
      </c>
      <c r="D250" t="n">
        <v>3.4084</v>
      </c>
      <c r="E250" t="n">
        <v>29.34</v>
      </c>
      <c r="F250" t="n">
        <v>27.08</v>
      </c>
      <c r="G250" t="n">
        <v>162.49</v>
      </c>
      <c r="H250" t="n">
        <v>2.57</v>
      </c>
      <c r="I250" t="n">
        <v>10</v>
      </c>
      <c r="J250" t="n">
        <v>130.79</v>
      </c>
      <c r="K250" t="n">
        <v>41.65</v>
      </c>
      <c r="L250" t="n">
        <v>19</v>
      </c>
      <c r="M250" t="n">
        <v>1</v>
      </c>
      <c r="N250" t="n">
        <v>20.14</v>
      </c>
      <c r="O250" t="n">
        <v>16364.25</v>
      </c>
      <c r="P250" t="n">
        <v>215.92</v>
      </c>
      <c r="Q250" t="n">
        <v>446.56</v>
      </c>
      <c r="R250" t="n">
        <v>59.12</v>
      </c>
      <c r="S250" t="n">
        <v>40.63</v>
      </c>
      <c r="T250" t="n">
        <v>4159.31</v>
      </c>
      <c r="U250" t="n">
        <v>0.6899999999999999</v>
      </c>
      <c r="V250" t="n">
        <v>0.77</v>
      </c>
      <c r="W250" t="n">
        <v>2.64</v>
      </c>
      <c r="X250" t="n">
        <v>0.25</v>
      </c>
      <c r="Y250" t="n">
        <v>0.5</v>
      </c>
      <c r="Z250" t="n">
        <v>10</v>
      </c>
    </row>
    <row r="251">
      <c r="A251" t="n">
        <v>19</v>
      </c>
      <c r="B251" t="n">
        <v>50</v>
      </c>
      <c r="C251" t="inlineStr">
        <is>
          <t xml:space="preserve">CONCLUIDO	</t>
        </is>
      </c>
      <c r="D251" t="n">
        <v>3.4079</v>
      </c>
      <c r="E251" t="n">
        <v>29.34</v>
      </c>
      <c r="F251" t="n">
        <v>27.09</v>
      </c>
      <c r="G251" t="n">
        <v>162.51</v>
      </c>
      <c r="H251" t="n">
        <v>2.67</v>
      </c>
      <c r="I251" t="n">
        <v>10</v>
      </c>
      <c r="J251" t="n">
        <v>132.12</v>
      </c>
      <c r="K251" t="n">
        <v>41.65</v>
      </c>
      <c r="L251" t="n">
        <v>20</v>
      </c>
      <c r="M251" t="n">
        <v>0</v>
      </c>
      <c r="N251" t="n">
        <v>20.47</v>
      </c>
      <c r="O251" t="n">
        <v>16528.68</v>
      </c>
      <c r="P251" t="n">
        <v>218.13</v>
      </c>
      <c r="Q251" t="n">
        <v>446.56</v>
      </c>
      <c r="R251" t="n">
        <v>59.29</v>
      </c>
      <c r="S251" t="n">
        <v>40.63</v>
      </c>
      <c r="T251" t="n">
        <v>4245.93</v>
      </c>
      <c r="U251" t="n">
        <v>0.6899999999999999</v>
      </c>
      <c r="V251" t="n">
        <v>0.77</v>
      </c>
      <c r="W251" t="n">
        <v>2.63</v>
      </c>
      <c r="X251" t="n">
        <v>0.26</v>
      </c>
      <c r="Y251" t="n">
        <v>0.5</v>
      </c>
      <c r="Z251" t="n">
        <v>10</v>
      </c>
    </row>
    <row r="252">
      <c r="A252" t="n">
        <v>0</v>
      </c>
      <c r="B252" t="n">
        <v>25</v>
      </c>
      <c r="C252" t="inlineStr">
        <is>
          <t xml:space="preserve">CONCLUIDO	</t>
        </is>
      </c>
      <c r="D252" t="n">
        <v>2.8731</v>
      </c>
      <c r="E252" t="n">
        <v>34.81</v>
      </c>
      <c r="F252" t="n">
        <v>31.01</v>
      </c>
      <c r="G252" t="n">
        <v>12.92</v>
      </c>
      <c r="H252" t="n">
        <v>0.28</v>
      </c>
      <c r="I252" t="n">
        <v>144</v>
      </c>
      <c r="J252" t="n">
        <v>61.76</v>
      </c>
      <c r="K252" t="n">
        <v>28.92</v>
      </c>
      <c r="L252" t="n">
        <v>1</v>
      </c>
      <c r="M252" t="n">
        <v>142</v>
      </c>
      <c r="N252" t="n">
        <v>6.84</v>
      </c>
      <c r="O252" t="n">
        <v>7851.41</v>
      </c>
      <c r="P252" t="n">
        <v>198.15</v>
      </c>
      <c r="Q252" t="n">
        <v>446.61</v>
      </c>
      <c r="R252" t="n">
        <v>187.03</v>
      </c>
      <c r="S252" t="n">
        <v>40.63</v>
      </c>
      <c r="T252" t="n">
        <v>67446.32000000001</v>
      </c>
      <c r="U252" t="n">
        <v>0.22</v>
      </c>
      <c r="V252" t="n">
        <v>0.67</v>
      </c>
      <c r="W252" t="n">
        <v>2.86</v>
      </c>
      <c r="X252" t="n">
        <v>4.18</v>
      </c>
      <c r="Y252" t="n">
        <v>0.5</v>
      </c>
      <c r="Z252" t="n">
        <v>10</v>
      </c>
    </row>
    <row r="253">
      <c r="A253" t="n">
        <v>1</v>
      </c>
      <c r="B253" t="n">
        <v>25</v>
      </c>
      <c r="C253" t="inlineStr">
        <is>
          <t xml:space="preserve">CONCLUIDO	</t>
        </is>
      </c>
      <c r="D253" t="n">
        <v>3.1842</v>
      </c>
      <c r="E253" t="n">
        <v>31.41</v>
      </c>
      <c r="F253" t="n">
        <v>28.71</v>
      </c>
      <c r="G253" t="n">
        <v>26.5</v>
      </c>
      <c r="H253" t="n">
        <v>0.55</v>
      </c>
      <c r="I253" t="n">
        <v>65</v>
      </c>
      <c r="J253" t="n">
        <v>62.92</v>
      </c>
      <c r="K253" t="n">
        <v>28.92</v>
      </c>
      <c r="L253" t="n">
        <v>2</v>
      </c>
      <c r="M253" t="n">
        <v>63</v>
      </c>
      <c r="N253" t="n">
        <v>7</v>
      </c>
      <c r="O253" t="n">
        <v>7994.37</v>
      </c>
      <c r="P253" t="n">
        <v>178.11</v>
      </c>
      <c r="Q253" t="n">
        <v>446.57</v>
      </c>
      <c r="R253" t="n">
        <v>112.18</v>
      </c>
      <c r="S253" t="n">
        <v>40.63</v>
      </c>
      <c r="T253" t="n">
        <v>30415.32</v>
      </c>
      <c r="U253" t="n">
        <v>0.36</v>
      </c>
      <c r="V253" t="n">
        <v>0.72</v>
      </c>
      <c r="W253" t="n">
        <v>2.72</v>
      </c>
      <c r="X253" t="n">
        <v>1.88</v>
      </c>
      <c r="Y253" t="n">
        <v>0.5</v>
      </c>
      <c r="Z253" t="n">
        <v>10</v>
      </c>
    </row>
    <row r="254">
      <c r="A254" t="n">
        <v>2</v>
      </c>
      <c r="B254" t="n">
        <v>25</v>
      </c>
      <c r="C254" t="inlineStr">
        <is>
          <t xml:space="preserve">CONCLUIDO	</t>
        </is>
      </c>
      <c r="D254" t="n">
        <v>3.2912</v>
      </c>
      <c r="E254" t="n">
        <v>30.38</v>
      </c>
      <c r="F254" t="n">
        <v>28</v>
      </c>
      <c r="G254" t="n">
        <v>40.01</v>
      </c>
      <c r="H254" t="n">
        <v>0.8100000000000001</v>
      </c>
      <c r="I254" t="n">
        <v>42</v>
      </c>
      <c r="J254" t="n">
        <v>64.08</v>
      </c>
      <c r="K254" t="n">
        <v>28.92</v>
      </c>
      <c r="L254" t="n">
        <v>3</v>
      </c>
      <c r="M254" t="n">
        <v>40</v>
      </c>
      <c r="N254" t="n">
        <v>7.16</v>
      </c>
      <c r="O254" t="n">
        <v>8137.65</v>
      </c>
      <c r="P254" t="n">
        <v>168.1</v>
      </c>
      <c r="Q254" t="n">
        <v>446.57</v>
      </c>
      <c r="R254" t="n">
        <v>89.36</v>
      </c>
      <c r="S254" t="n">
        <v>40.63</v>
      </c>
      <c r="T254" t="n">
        <v>19118.04</v>
      </c>
      <c r="U254" t="n">
        <v>0.45</v>
      </c>
      <c r="V254" t="n">
        <v>0.74</v>
      </c>
      <c r="W254" t="n">
        <v>2.68</v>
      </c>
      <c r="X254" t="n">
        <v>1.18</v>
      </c>
      <c r="Y254" t="n">
        <v>0.5</v>
      </c>
      <c r="Z254" t="n">
        <v>10</v>
      </c>
    </row>
    <row r="255">
      <c r="A255" t="n">
        <v>3</v>
      </c>
      <c r="B255" t="n">
        <v>25</v>
      </c>
      <c r="C255" t="inlineStr">
        <is>
          <t xml:space="preserve">CONCLUIDO	</t>
        </is>
      </c>
      <c r="D255" t="n">
        <v>3.3466</v>
      </c>
      <c r="E255" t="n">
        <v>29.88</v>
      </c>
      <c r="F255" t="n">
        <v>27.67</v>
      </c>
      <c r="G255" t="n">
        <v>55.34</v>
      </c>
      <c r="H255" t="n">
        <v>1.07</v>
      </c>
      <c r="I255" t="n">
        <v>30</v>
      </c>
      <c r="J255" t="n">
        <v>65.25</v>
      </c>
      <c r="K255" t="n">
        <v>28.92</v>
      </c>
      <c r="L255" t="n">
        <v>4</v>
      </c>
      <c r="M255" t="n">
        <v>28</v>
      </c>
      <c r="N255" t="n">
        <v>7.33</v>
      </c>
      <c r="O255" t="n">
        <v>8281.25</v>
      </c>
      <c r="P255" t="n">
        <v>160.77</v>
      </c>
      <c r="Q255" t="n">
        <v>446.58</v>
      </c>
      <c r="R255" t="n">
        <v>78.84999999999999</v>
      </c>
      <c r="S255" t="n">
        <v>40.63</v>
      </c>
      <c r="T255" t="n">
        <v>13925.76</v>
      </c>
      <c r="U255" t="n">
        <v>0.52</v>
      </c>
      <c r="V255" t="n">
        <v>0.75</v>
      </c>
      <c r="W255" t="n">
        <v>2.65</v>
      </c>
      <c r="X255" t="n">
        <v>0.84</v>
      </c>
      <c r="Y255" t="n">
        <v>0.5</v>
      </c>
      <c r="Z255" t="n">
        <v>10</v>
      </c>
    </row>
    <row r="256">
      <c r="A256" t="n">
        <v>4</v>
      </c>
      <c r="B256" t="n">
        <v>25</v>
      </c>
      <c r="C256" t="inlineStr">
        <is>
          <t xml:space="preserve">CONCLUIDO	</t>
        </is>
      </c>
      <c r="D256" t="n">
        <v>3.3819</v>
      </c>
      <c r="E256" t="n">
        <v>29.57</v>
      </c>
      <c r="F256" t="n">
        <v>27.45</v>
      </c>
      <c r="G256" t="n">
        <v>71.62</v>
      </c>
      <c r="H256" t="n">
        <v>1.31</v>
      </c>
      <c r="I256" t="n">
        <v>23</v>
      </c>
      <c r="J256" t="n">
        <v>66.42</v>
      </c>
      <c r="K256" t="n">
        <v>28.92</v>
      </c>
      <c r="L256" t="n">
        <v>5</v>
      </c>
      <c r="M256" t="n">
        <v>20</v>
      </c>
      <c r="N256" t="n">
        <v>7.49</v>
      </c>
      <c r="O256" t="n">
        <v>8425.16</v>
      </c>
      <c r="P256" t="n">
        <v>153</v>
      </c>
      <c r="Q256" t="n">
        <v>446.62</v>
      </c>
      <c r="R256" t="n">
        <v>71.66</v>
      </c>
      <c r="S256" t="n">
        <v>40.63</v>
      </c>
      <c r="T256" t="n">
        <v>10364.91</v>
      </c>
      <c r="U256" t="n">
        <v>0.57</v>
      </c>
      <c r="V256" t="n">
        <v>0.76</v>
      </c>
      <c r="W256" t="n">
        <v>2.65</v>
      </c>
      <c r="X256" t="n">
        <v>0.62</v>
      </c>
      <c r="Y256" t="n">
        <v>0.5</v>
      </c>
      <c r="Z256" t="n">
        <v>10</v>
      </c>
    </row>
    <row r="257">
      <c r="A257" t="n">
        <v>5</v>
      </c>
      <c r="B257" t="n">
        <v>25</v>
      </c>
      <c r="C257" t="inlineStr">
        <is>
          <t xml:space="preserve">CONCLUIDO	</t>
        </is>
      </c>
      <c r="D257" t="n">
        <v>3.3945</v>
      </c>
      <c r="E257" t="n">
        <v>29.46</v>
      </c>
      <c r="F257" t="n">
        <v>27.39</v>
      </c>
      <c r="G257" t="n">
        <v>82.16</v>
      </c>
      <c r="H257" t="n">
        <v>1.55</v>
      </c>
      <c r="I257" t="n">
        <v>20</v>
      </c>
      <c r="J257" t="n">
        <v>67.59</v>
      </c>
      <c r="K257" t="n">
        <v>28.92</v>
      </c>
      <c r="L257" t="n">
        <v>6</v>
      </c>
      <c r="M257" t="n">
        <v>7</v>
      </c>
      <c r="N257" t="n">
        <v>7.66</v>
      </c>
      <c r="O257" t="n">
        <v>8569.4</v>
      </c>
      <c r="P257" t="n">
        <v>148.63</v>
      </c>
      <c r="Q257" t="n">
        <v>446.56</v>
      </c>
      <c r="R257" t="n">
        <v>69.12</v>
      </c>
      <c r="S257" t="n">
        <v>40.63</v>
      </c>
      <c r="T257" t="n">
        <v>9108.35</v>
      </c>
      <c r="U257" t="n">
        <v>0.59</v>
      </c>
      <c r="V257" t="n">
        <v>0.76</v>
      </c>
      <c r="W257" t="n">
        <v>2.65</v>
      </c>
      <c r="X257" t="n">
        <v>0.5600000000000001</v>
      </c>
      <c r="Y257" t="n">
        <v>0.5</v>
      </c>
      <c r="Z257" t="n">
        <v>10</v>
      </c>
    </row>
    <row r="258">
      <c r="A258" t="n">
        <v>6</v>
      </c>
      <c r="B258" t="n">
        <v>25</v>
      </c>
      <c r="C258" t="inlineStr">
        <is>
          <t xml:space="preserve">CONCLUIDO	</t>
        </is>
      </c>
      <c r="D258" t="n">
        <v>3.3994</v>
      </c>
      <c r="E258" t="n">
        <v>29.42</v>
      </c>
      <c r="F258" t="n">
        <v>27.36</v>
      </c>
      <c r="G258" t="n">
        <v>86.39</v>
      </c>
      <c r="H258" t="n">
        <v>1.78</v>
      </c>
      <c r="I258" t="n">
        <v>19</v>
      </c>
      <c r="J258" t="n">
        <v>68.76000000000001</v>
      </c>
      <c r="K258" t="n">
        <v>28.92</v>
      </c>
      <c r="L258" t="n">
        <v>7</v>
      </c>
      <c r="M258" t="n">
        <v>1</v>
      </c>
      <c r="N258" t="n">
        <v>7.83</v>
      </c>
      <c r="O258" t="n">
        <v>8713.950000000001</v>
      </c>
      <c r="P258" t="n">
        <v>149.54</v>
      </c>
      <c r="Q258" t="n">
        <v>446.6</v>
      </c>
      <c r="R258" t="n">
        <v>67.97</v>
      </c>
      <c r="S258" t="n">
        <v>40.63</v>
      </c>
      <c r="T258" t="n">
        <v>8542.07</v>
      </c>
      <c r="U258" t="n">
        <v>0.6</v>
      </c>
      <c r="V258" t="n">
        <v>0.76</v>
      </c>
      <c r="W258" t="n">
        <v>2.66</v>
      </c>
      <c r="X258" t="n">
        <v>0.53</v>
      </c>
      <c r="Y258" t="n">
        <v>0.5</v>
      </c>
      <c r="Z258" t="n">
        <v>10</v>
      </c>
    </row>
    <row r="259">
      <c r="A259" t="n">
        <v>7</v>
      </c>
      <c r="B259" t="n">
        <v>25</v>
      </c>
      <c r="C259" t="inlineStr">
        <is>
          <t xml:space="preserve">CONCLUIDO	</t>
        </is>
      </c>
      <c r="D259" t="n">
        <v>3.3988</v>
      </c>
      <c r="E259" t="n">
        <v>29.42</v>
      </c>
      <c r="F259" t="n">
        <v>27.36</v>
      </c>
      <c r="G259" t="n">
        <v>86.41</v>
      </c>
      <c r="H259" t="n">
        <v>2</v>
      </c>
      <c r="I259" t="n">
        <v>19</v>
      </c>
      <c r="J259" t="n">
        <v>69.93000000000001</v>
      </c>
      <c r="K259" t="n">
        <v>28.92</v>
      </c>
      <c r="L259" t="n">
        <v>8</v>
      </c>
      <c r="M259" t="n">
        <v>0</v>
      </c>
      <c r="N259" t="n">
        <v>8.01</v>
      </c>
      <c r="O259" t="n">
        <v>8858.84</v>
      </c>
      <c r="P259" t="n">
        <v>151.85</v>
      </c>
      <c r="Q259" t="n">
        <v>446.56</v>
      </c>
      <c r="R259" t="n">
        <v>68.02</v>
      </c>
      <c r="S259" t="n">
        <v>40.63</v>
      </c>
      <c r="T259" t="n">
        <v>8565.780000000001</v>
      </c>
      <c r="U259" t="n">
        <v>0.6</v>
      </c>
      <c r="V259" t="n">
        <v>0.76</v>
      </c>
      <c r="W259" t="n">
        <v>2.66</v>
      </c>
      <c r="X259" t="n">
        <v>0.54</v>
      </c>
      <c r="Y259" t="n">
        <v>0.5</v>
      </c>
      <c r="Z259" t="n">
        <v>10</v>
      </c>
    </row>
    <row r="260">
      <c r="A260" t="n">
        <v>0</v>
      </c>
      <c r="B260" t="n">
        <v>85</v>
      </c>
      <c r="C260" t="inlineStr">
        <is>
          <t xml:space="preserve">CONCLUIDO	</t>
        </is>
      </c>
      <c r="D260" t="n">
        <v>1.9669</v>
      </c>
      <c r="E260" t="n">
        <v>50.84</v>
      </c>
      <c r="F260" t="n">
        <v>36.95</v>
      </c>
      <c r="G260" t="n">
        <v>6.52</v>
      </c>
      <c r="H260" t="n">
        <v>0.11</v>
      </c>
      <c r="I260" t="n">
        <v>340</v>
      </c>
      <c r="J260" t="n">
        <v>167.88</v>
      </c>
      <c r="K260" t="n">
        <v>51.39</v>
      </c>
      <c r="L260" t="n">
        <v>1</v>
      </c>
      <c r="M260" t="n">
        <v>338</v>
      </c>
      <c r="N260" t="n">
        <v>30.49</v>
      </c>
      <c r="O260" t="n">
        <v>20939.59</v>
      </c>
      <c r="P260" t="n">
        <v>469.22</v>
      </c>
      <c r="Q260" t="n">
        <v>446.66</v>
      </c>
      <c r="R260" t="n">
        <v>381.48</v>
      </c>
      <c r="S260" t="n">
        <v>40.63</v>
      </c>
      <c r="T260" t="n">
        <v>163690.86</v>
      </c>
      <c r="U260" t="n">
        <v>0.11</v>
      </c>
      <c r="V260" t="n">
        <v>0.5600000000000001</v>
      </c>
      <c r="W260" t="n">
        <v>3.17</v>
      </c>
      <c r="X260" t="n">
        <v>10.11</v>
      </c>
      <c r="Y260" t="n">
        <v>0.5</v>
      </c>
      <c r="Z260" t="n">
        <v>10</v>
      </c>
    </row>
    <row r="261">
      <c r="A261" t="n">
        <v>1</v>
      </c>
      <c r="B261" t="n">
        <v>85</v>
      </c>
      <c r="C261" t="inlineStr">
        <is>
          <t xml:space="preserve">CONCLUIDO	</t>
        </is>
      </c>
      <c r="D261" t="n">
        <v>2.6233</v>
      </c>
      <c r="E261" t="n">
        <v>38.12</v>
      </c>
      <c r="F261" t="n">
        <v>30.93</v>
      </c>
      <c r="G261" t="n">
        <v>13.07</v>
      </c>
      <c r="H261" t="n">
        <v>0.21</v>
      </c>
      <c r="I261" t="n">
        <v>142</v>
      </c>
      <c r="J261" t="n">
        <v>169.33</v>
      </c>
      <c r="K261" t="n">
        <v>51.39</v>
      </c>
      <c r="L261" t="n">
        <v>2</v>
      </c>
      <c r="M261" t="n">
        <v>140</v>
      </c>
      <c r="N261" t="n">
        <v>30.94</v>
      </c>
      <c r="O261" t="n">
        <v>21118.46</v>
      </c>
      <c r="P261" t="n">
        <v>391.26</v>
      </c>
      <c r="Q261" t="n">
        <v>446.59</v>
      </c>
      <c r="R261" t="n">
        <v>184.83</v>
      </c>
      <c r="S261" t="n">
        <v>40.63</v>
      </c>
      <c r="T261" t="n">
        <v>66357</v>
      </c>
      <c r="U261" t="n">
        <v>0.22</v>
      </c>
      <c r="V261" t="n">
        <v>0.67</v>
      </c>
      <c r="W261" t="n">
        <v>2.85</v>
      </c>
      <c r="X261" t="n">
        <v>4.11</v>
      </c>
      <c r="Y261" t="n">
        <v>0.5</v>
      </c>
      <c r="Z261" t="n">
        <v>10</v>
      </c>
    </row>
    <row r="262">
      <c r="A262" t="n">
        <v>2</v>
      </c>
      <c r="B262" t="n">
        <v>85</v>
      </c>
      <c r="C262" t="inlineStr">
        <is>
          <t xml:space="preserve">CONCLUIDO	</t>
        </is>
      </c>
      <c r="D262" t="n">
        <v>2.8723</v>
      </c>
      <c r="E262" t="n">
        <v>34.82</v>
      </c>
      <c r="F262" t="n">
        <v>29.39</v>
      </c>
      <c r="G262" t="n">
        <v>19.6</v>
      </c>
      <c r="H262" t="n">
        <v>0.31</v>
      </c>
      <c r="I262" t="n">
        <v>90</v>
      </c>
      <c r="J262" t="n">
        <v>170.79</v>
      </c>
      <c r="K262" t="n">
        <v>51.39</v>
      </c>
      <c r="L262" t="n">
        <v>3</v>
      </c>
      <c r="M262" t="n">
        <v>88</v>
      </c>
      <c r="N262" t="n">
        <v>31.4</v>
      </c>
      <c r="O262" t="n">
        <v>21297.94</v>
      </c>
      <c r="P262" t="n">
        <v>370.45</v>
      </c>
      <c r="Q262" t="n">
        <v>446.57</v>
      </c>
      <c r="R262" t="n">
        <v>135.04</v>
      </c>
      <c r="S262" t="n">
        <v>40.63</v>
      </c>
      <c r="T262" t="n">
        <v>41720.81</v>
      </c>
      <c r="U262" t="n">
        <v>0.3</v>
      </c>
      <c r="V262" t="n">
        <v>0.71</v>
      </c>
      <c r="W262" t="n">
        <v>2.75</v>
      </c>
      <c r="X262" t="n">
        <v>2.56</v>
      </c>
      <c r="Y262" t="n">
        <v>0.5</v>
      </c>
      <c r="Z262" t="n">
        <v>10</v>
      </c>
    </row>
    <row r="263">
      <c r="A263" t="n">
        <v>3</v>
      </c>
      <c r="B263" t="n">
        <v>85</v>
      </c>
      <c r="C263" t="inlineStr">
        <is>
          <t xml:space="preserve">CONCLUIDO	</t>
        </is>
      </c>
      <c r="D263" t="n">
        <v>3.0032</v>
      </c>
      <c r="E263" t="n">
        <v>33.3</v>
      </c>
      <c r="F263" t="n">
        <v>28.69</v>
      </c>
      <c r="G263" t="n">
        <v>26.08</v>
      </c>
      <c r="H263" t="n">
        <v>0.41</v>
      </c>
      <c r="I263" t="n">
        <v>66</v>
      </c>
      <c r="J263" t="n">
        <v>172.25</v>
      </c>
      <c r="K263" t="n">
        <v>51.39</v>
      </c>
      <c r="L263" t="n">
        <v>4</v>
      </c>
      <c r="M263" t="n">
        <v>64</v>
      </c>
      <c r="N263" t="n">
        <v>31.86</v>
      </c>
      <c r="O263" t="n">
        <v>21478.05</v>
      </c>
      <c r="P263" t="n">
        <v>360.14</v>
      </c>
      <c r="Q263" t="n">
        <v>446.57</v>
      </c>
      <c r="R263" t="n">
        <v>111.59</v>
      </c>
      <c r="S263" t="n">
        <v>40.63</v>
      </c>
      <c r="T263" t="n">
        <v>30113.9</v>
      </c>
      <c r="U263" t="n">
        <v>0.36</v>
      </c>
      <c r="V263" t="n">
        <v>0.72</v>
      </c>
      <c r="W263" t="n">
        <v>2.72</v>
      </c>
      <c r="X263" t="n">
        <v>1.86</v>
      </c>
      <c r="Y263" t="n">
        <v>0.5</v>
      </c>
      <c r="Z263" t="n">
        <v>10</v>
      </c>
    </row>
    <row r="264">
      <c r="A264" t="n">
        <v>4</v>
      </c>
      <c r="B264" t="n">
        <v>85</v>
      </c>
      <c r="C264" t="inlineStr">
        <is>
          <t xml:space="preserve">CONCLUIDO	</t>
        </is>
      </c>
      <c r="D264" t="n">
        <v>3.0845</v>
      </c>
      <c r="E264" t="n">
        <v>32.42</v>
      </c>
      <c r="F264" t="n">
        <v>28.29</v>
      </c>
      <c r="G264" t="n">
        <v>32.64</v>
      </c>
      <c r="H264" t="n">
        <v>0.51</v>
      </c>
      <c r="I264" t="n">
        <v>52</v>
      </c>
      <c r="J264" t="n">
        <v>173.71</v>
      </c>
      <c r="K264" t="n">
        <v>51.39</v>
      </c>
      <c r="L264" t="n">
        <v>5</v>
      </c>
      <c r="M264" t="n">
        <v>50</v>
      </c>
      <c r="N264" t="n">
        <v>32.32</v>
      </c>
      <c r="O264" t="n">
        <v>21658.78</v>
      </c>
      <c r="P264" t="n">
        <v>353.69</v>
      </c>
      <c r="Q264" t="n">
        <v>446.59</v>
      </c>
      <c r="R264" t="n">
        <v>98.7</v>
      </c>
      <c r="S264" t="n">
        <v>40.63</v>
      </c>
      <c r="T264" t="n">
        <v>23741.09</v>
      </c>
      <c r="U264" t="n">
        <v>0.41</v>
      </c>
      <c r="V264" t="n">
        <v>0.73</v>
      </c>
      <c r="W264" t="n">
        <v>2.69</v>
      </c>
      <c r="X264" t="n">
        <v>1.46</v>
      </c>
      <c r="Y264" t="n">
        <v>0.5</v>
      </c>
      <c r="Z264" t="n">
        <v>10</v>
      </c>
    </row>
    <row r="265">
      <c r="A265" t="n">
        <v>5</v>
      </c>
      <c r="B265" t="n">
        <v>85</v>
      </c>
      <c r="C265" t="inlineStr">
        <is>
          <t xml:space="preserve">CONCLUIDO	</t>
        </is>
      </c>
      <c r="D265" t="n">
        <v>3.1403</v>
      </c>
      <c r="E265" t="n">
        <v>31.84</v>
      </c>
      <c r="F265" t="n">
        <v>28.01</v>
      </c>
      <c r="G265" t="n">
        <v>39.09</v>
      </c>
      <c r="H265" t="n">
        <v>0.61</v>
      </c>
      <c r="I265" t="n">
        <v>43</v>
      </c>
      <c r="J265" t="n">
        <v>175.18</v>
      </c>
      <c r="K265" t="n">
        <v>51.39</v>
      </c>
      <c r="L265" t="n">
        <v>6</v>
      </c>
      <c r="M265" t="n">
        <v>41</v>
      </c>
      <c r="N265" t="n">
        <v>32.79</v>
      </c>
      <c r="O265" t="n">
        <v>21840.16</v>
      </c>
      <c r="P265" t="n">
        <v>349.09</v>
      </c>
      <c r="Q265" t="n">
        <v>446.56</v>
      </c>
      <c r="R265" t="n">
        <v>89.81999999999999</v>
      </c>
      <c r="S265" t="n">
        <v>40.63</v>
      </c>
      <c r="T265" t="n">
        <v>19343.63</v>
      </c>
      <c r="U265" t="n">
        <v>0.45</v>
      </c>
      <c r="V265" t="n">
        <v>0.74</v>
      </c>
      <c r="W265" t="n">
        <v>2.68</v>
      </c>
      <c r="X265" t="n">
        <v>1.19</v>
      </c>
      <c r="Y265" t="n">
        <v>0.5</v>
      </c>
      <c r="Z265" t="n">
        <v>10</v>
      </c>
    </row>
    <row r="266">
      <c r="A266" t="n">
        <v>6</v>
      </c>
      <c r="B266" t="n">
        <v>85</v>
      </c>
      <c r="C266" t="inlineStr">
        <is>
          <t xml:space="preserve">CONCLUIDO	</t>
        </is>
      </c>
      <c r="D266" t="n">
        <v>3.1759</v>
      </c>
      <c r="E266" t="n">
        <v>31.49</v>
      </c>
      <c r="F266" t="n">
        <v>27.86</v>
      </c>
      <c r="G266" t="n">
        <v>45.18</v>
      </c>
      <c r="H266" t="n">
        <v>0.7</v>
      </c>
      <c r="I266" t="n">
        <v>37</v>
      </c>
      <c r="J266" t="n">
        <v>176.66</v>
      </c>
      <c r="K266" t="n">
        <v>51.39</v>
      </c>
      <c r="L266" t="n">
        <v>7</v>
      </c>
      <c r="M266" t="n">
        <v>35</v>
      </c>
      <c r="N266" t="n">
        <v>33.27</v>
      </c>
      <c r="O266" t="n">
        <v>22022.17</v>
      </c>
      <c r="P266" t="n">
        <v>346.27</v>
      </c>
      <c r="Q266" t="n">
        <v>446.56</v>
      </c>
      <c r="R266" t="n">
        <v>84.91</v>
      </c>
      <c r="S266" t="n">
        <v>40.63</v>
      </c>
      <c r="T266" t="n">
        <v>16919.21</v>
      </c>
      <c r="U266" t="n">
        <v>0.48</v>
      </c>
      <c r="V266" t="n">
        <v>0.75</v>
      </c>
      <c r="W266" t="n">
        <v>2.67</v>
      </c>
      <c r="X266" t="n">
        <v>1.03</v>
      </c>
      <c r="Y266" t="n">
        <v>0.5</v>
      </c>
      <c r="Z266" t="n">
        <v>10</v>
      </c>
    </row>
    <row r="267">
      <c r="A267" t="n">
        <v>7</v>
      </c>
      <c r="B267" t="n">
        <v>85</v>
      </c>
      <c r="C267" t="inlineStr">
        <is>
          <t xml:space="preserve">CONCLUIDO	</t>
        </is>
      </c>
      <c r="D267" t="n">
        <v>3.2063</v>
      </c>
      <c r="E267" t="n">
        <v>31.19</v>
      </c>
      <c r="F267" t="n">
        <v>27.73</v>
      </c>
      <c r="G267" t="n">
        <v>52</v>
      </c>
      <c r="H267" t="n">
        <v>0.8</v>
      </c>
      <c r="I267" t="n">
        <v>32</v>
      </c>
      <c r="J267" t="n">
        <v>178.14</v>
      </c>
      <c r="K267" t="n">
        <v>51.39</v>
      </c>
      <c r="L267" t="n">
        <v>8</v>
      </c>
      <c r="M267" t="n">
        <v>30</v>
      </c>
      <c r="N267" t="n">
        <v>33.75</v>
      </c>
      <c r="O267" t="n">
        <v>22204.83</v>
      </c>
      <c r="P267" t="n">
        <v>343.3</v>
      </c>
      <c r="Q267" t="n">
        <v>446.57</v>
      </c>
      <c r="R267" t="n">
        <v>80.62</v>
      </c>
      <c r="S267" t="n">
        <v>40.63</v>
      </c>
      <c r="T267" t="n">
        <v>14798.79</v>
      </c>
      <c r="U267" t="n">
        <v>0.5</v>
      </c>
      <c r="V267" t="n">
        <v>0.75</v>
      </c>
      <c r="W267" t="n">
        <v>2.66</v>
      </c>
      <c r="X267" t="n">
        <v>0.9</v>
      </c>
      <c r="Y267" t="n">
        <v>0.5</v>
      </c>
      <c r="Z267" t="n">
        <v>10</v>
      </c>
    </row>
    <row r="268">
      <c r="A268" t="n">
        <v>8</v>
      </c>
      <c r="B268" t="n">
        <v>85</v>
      </c>
      <c r="C268" t="inlineStr">
        <is>
          <t xml:space="preserve">CONCLUIDO	</t>
        </is>
      </c>
      <c r="D268" t="n">
        <v>3.2279</v>
      </c>
      <c r="E268" t="n">
        <v>30.98</v>
      </c>
      <c r="F268" t="n">
        <v>27.62</v>
      </c>
      <c r="G268" t="n">
        <v>57.16</v>
      </c>
      <c r="H268" t="n">
        <v>0.89</v>
      </c>
      <c r="I268" t="n">
        <v>29</v>
      </c>
      <c r="J268" t="n">
        <v>179.63</v>
      </c>
      <c r="K268" t="n">
        <v>51.39</v>
      </c>
      <c r="L268" t="n">
        <v>9</v>
      </c>
      <c r="M268" t="n">
        <v>27</v>
      </c>
      <c r="N268" t="n">
        <v>34.24</v>
      </c>
      <c r="O268" t="n">
        <v>22388.15</v>
      </c>
      <c r="P268" t="n">
        <v>340.59</v>
      </c>
      <c r="Q268" t="n">
        <v>446.56</v>
      </c>
      <c r="R268" t="n">
        <v>77.31</v>
      </c>
      <c r="S268" t="n">
        <v>40.63</v>
      </c>
      <c r="T268" t="n">
        <v>13158.09</v>
      </c>
      <c r="U268" t="n">
        <v>0.53</v>
      </c>
      <c r="V268" t="n">
        <v>0.75</v>
      </c>
      <c r="W268" t="n">
        <v>2.65</v>
      </c>
      <c r="X268" t="n">
        <v>0.8</v>
      </c>
      <c r="Y268" t="n">
        <v>0.5</v>
      </c>
      <c r="Z268" t="n">
        <v>10</v>
      </c>
    </row>
    <row r="269">
      <c r="A269" t="n">
        <v>9</v>
      </c>
      <c r="B269" t="n">
        <v>85</v>
      </c>
      <c r="C269" t="inlineStr">
        <is>
          <t xml:space="preserve">CONCLUIDO	</t>
        </is>
      </c>
      <c r="D269" t="n">
        <v>3.2473</v>
      </c>
      <c r="E269" t="n">
        <v>30.8</v>
      </c>
      <c r="F269" t="n">
        <v>27.54</v>
      </c>
      <c r="G269" t="n">
        <v>63.56</v>
      </c>
      <c r="H269" t="n">
        <v>0.98</v>
      </c>
      <c r="I269" t="n">
        <v>26</v>
      </c>
      <c r="J269" t="n">
        <v>181.12</v>
      </c>
      <c r="K269" t="n">
        <v>51.39</v>
      </c>
      <c r="L269" t="n">
        <v>10</v>
      </c>
      <c r="M269" t="n">
        <v>24</v>
      </c>
      <c r="N269" t="n">
        <v>34.73</v>
      </c>
      <c r="O269" t="n">
        <v>22572.13</v>
      </c>
      <c r="P269" t="n">
        <v>338.62</v>
      </c>
      <c r="Q269" t="n">
        <v>446.56</v>
      </c>
      <c r="R269" t="n">
        <v>74.34</v>
      </c>
      <c r="S269" t="n">
        <v>40.63</v>
      </c>
      <c r="T269" t="n">
        <v>11688.42</v>
      </c>
      <c r="U269" t="n">
        <v>0.55</v>
      </c>
      <c r="V269" t="n">
        <v>0.75</v>
      </c>
      <c r="W269" t="n">
        <v>2.65</v>
      </c>
      <c r="X269" t="n">
        <v>0.71</v>
      </c>
      <c r="Y269" t="n">
        <v>0.5</v>
      </c>
      <c r="Z269" t="n">
        <v>10</v>
      </c>
    </row>
    <row r="270">
      <c r="A270" t="n">
        <v>10</v>
      </c>
      <c r="B270" t="n">
        <v>85</v>
      </c>
      <c r="C270" t="inlineStr">
        <is>
          <t xml:space="preserve">CONCLUIDO	</t>
        </is>
      </c>
      <c r="D270" t="n">
        <v>3.2677</v>
      </c>
      <c r="E270" t="n">
        <v>30.6</v>
      </c>
      <c r="F270" t="n">
        <v>27.45</v>
      </c>
      <c r="G270" t="n">
        <v>71.61</v>
      </c>
      <c r="H270" t="n">
        <v>1.07</v>
      </c>
      <c r="I270" t="n">
        <v>23</v>
      </c>
      <c r="J270" t="n">
        <v>182.62</v>
      </c>
      <c r="K270" t="n">
        <v>51.39</v>
      </c>
      <c r="L270" t="n">
        <v>11</v>
      </c>
      <c r="M270" t="n">
        <v>21</v>
      </c>
      <c r="N270" t="n">
        <v>35.22</v>
      </c>
      <c r="O270" t="n">
        <v>22756.91</v>
      </c>
      <c r="P270" t="n">
        <v>336.02</v>
      </c>
      <c r="Q270" t="n">
        <v>446.56</v>
      </c>
      <c r="R270" t="n">
        <v>71.52</v>
      </c>
      <c r="S270" t="n">
        <v>40.63</v>
      </c>
      <c r="T270" t="n">
        <v>10297.43</v>
      </c>
      <c r="U270" t="n">
        <v>0.57</v>
      </c>
      <c r="V270" t="n">
        <v>0.76</v>
      </c>
      <c r="W270" t="n">
        <v>2.65</v>
      </c>
      <c r="X270" t="n">
        <v>0.62</v>
      </c>
      <c r="Y270" t="n">
        <v>0.5</v>
      </c>
      <c r="Z270" t="n">
        <v>10</v>
      </c>
    </row>
    <row r="271">
      <c r="A271" t="n">
        <v>11</v>
      </c>
      <c r="B271" t="n">
        <v>85</v>
      </c>
      <c r="C271" t="inlineStr">
        <is>
          <t xml:space="preserve">CONCLUIDO	</t>
        </is>
      </c>
      <c r="D271" t="n">
        <v>3.2805</v>
      </c>
      <c r="E271" t="n">
        <v>30.48</v>
      </c>
      <c r="F271" t="n">
        <v>27.4</v>
      </c>
      <c r="G271" t="n">
        <v>78.28</v>
      </c>
      <c r="H271" t="n">
        <v>1.16</v>
      </c>
      <c r="I271" t="n">
        <v>21</v>
      </c>
      <c r="J271" t="n">
        <v>184.12</v>
      </c>
      <c r="K271" t="n">
        <v>51.39</v>
      </c>
      <c r="L271" t="n">
        <v>12</v>
      </c>
      <c r="M271" t="n">
        <v>19</v>
      </c>
      <c r="N271" t="n">
        <v>35.73</v>
      </c>
      <c r="O271" t="n">
        <v>22942.24</v>
      </c>
      <c r="P271" t="n">
        <v>333.98</v>
      </c>
      <c r="Q271" t="n">
        <v>446.57</v>
      </c>
      <c r="R271" t="n">
        <v>69.77</v>
      </c>
      <c r="S271" t="n">
        <v>40.63</v>
      </c>
      <c r="T271" t="n">
        <v>9429.959999999999</v>
      </c>
      <c r="U271" t="n">
        <v>0.58</v>
      </c>
      <c r="V271" t="n">
        <v>0.76</v>
      </c>
      <c r="W271" t="n">
        <v>2.64</v>
      </c>
      <c r="X271" t="n">
        <v>0.57</v>
      </c>
      <c r="Y271" t="n">
        <v>0.5</v>
      </c>
      <c r="Z271" t="n">
        <v>10</v>
      </c>
    </row>
    <row r="272">
      <c r="A272" t="n">
        <v>12</v>
      </c>
      <c r="B272" t="n">
        <v>85</v>
      </c>
      <c r="C272" t="inlineStr">
        <is>
          <t xml:space="preserve">CONCLUIDO	</t>
        </is>
      </c>
      <c r="D272" t="n">
        <v>3.289</v>
      </c>
      <c r="E272" t="n">
        <v>30.4</v>
      </c>
      <c r="F272" t="n">
        <v>27.35</v>
      </c>
      <c r="G272" t="n">
        <v>82.06</v>
      </c>
      <c r="H272" t="n">
        <v>1.24</v>
      </c>
      <c r="I272" t="n">
        <v>20</v>
      </c>
      <c r="J272" t="n">
        <v>185.63</v>
      </c>
      <c r="K272" t="n">
        <v>51.39</v>
      </c>
      <c r="L272" t="n">
        <v>13</v>
      </c>
      <c r="M272" t="n">
        <v>18</v>
      </c>
      <c r="N272" t="n">
        <v>36.24</v>
      </c>
      <c r="O272" t="n">
        <v>23128.27</v>
      </c>
      <c r="P272" t="n">
        <v>332.66</v>
      </c>
      <c r="Q272" t="n">
        <v>446.56</v>
      </c>
      <c r="R272" t="n">
        <v>68.3</v>
      </c>
      <c r="S272" t="n">
        <v>40.63</v>
      </c>
      <c r="T272" t="n">
        <v>8702.379999999999</v>
      </c>
      <c r="U272" t="n">
        <v>0.59</v>
      </c>
      <c r="V272" t="n">
        <v>0.76</v>
      </c>
      <c r="W272" t="n">
        <v>2.64</v>
      </c>
      <c r="X272" t="n">
        <v>0.53</v>
      </c>
      <c r="Y272" t="n">
        <v>0.5</v>
      </c>
      <c r="Z272" t="n">
        <v>10</v>
      </c>
    </row>
    <row r="273">
      <c r="A273" t="n">
        <v>13</v>
      </c>
      <c r="B273" t="n">
        <v>85</v>
      </c>
      <c r="C273" t="inlineStr">
        <is>
          <t xml:space="preserve">CONCLUIDO	</t>
        </is>
      </c>
      <c r="D273" t="n">
        <v>3.3002</v>
      </c>
      <c r="E273" t="n">
        <v>30.3</v>
      </c>
      <c r="F273" t="n">
        <v>27.32</v>
      </c>
      <c r="G273" t="n">
        <v>91.06</v>
      </c>
      <c r="H273" t="n">
        <v>1.33</v>
      </c>
      <c r="I273" t="n">
        <v>18</v>
      </c>
      <c r="J273" t="n">
        <v>187.14</v>
      </c>
      <c r="K273" t="n">
        <v>51.39</v>
      </c>
      <c r="L273" t="n">
        <v>14</v>
      </c>
      <c r="M273" t="n">
        <v>16</v>
      </c>
      <c r="N273" t="n">
        <v>36.75</v>
      </c>
      <c r="O273" t="n">
        <v>23314.98</v>
      </c>
      <c r="P273" t="n">
        <v>331.22</v>
      </c>
      <c r="Q273" t="n">
        <v>446.57</v>
      </c>
      <c r="R273" t="n">
        <v>67.04000000000001</v>
      </c>
      <c r="S273" t="n">
        <v>40.63</v>
      </c>
      <c r="T273" t="n">
        <v>8079.03</v>
      </c>
      <c r="U273" t="n">
        <v>0.61</v>
      </c>
      <c r="V273" t="n">
        <v>0.76</v>
      </c>
      <c r="W273" t="n">
        <v>2.64</v>
      </c>
      <c r="X273" t="n">
        <v>0.49</v>
      </c>
      <c r="Y273" t="n">
        <v>0.5</v>
      </c>
      <c r="Z273" t="n">
        <v>10</v>
      </c>
    </row>
    <row r="274">
      <c r="A274" t="n">
        <v>14</v>
      </c>
      <c r="B274" t="n">
        <v>85</v>
      </c>
      <c r="C274" t="inlineStr">
        <is>
          <t xml:space="preserve">CONCLUIDO	</t>
        </is>
      </c>
      <c r="D274" t="n">
        <v>3.3067</v>
      </c>
      <c r="E274" t="n">
        <v>30.24</v>
      </c>
      <c r="F274" t="n">
        <v>27.29</v>
      </c>
      <c r="G274" t="n">
        <v>96.33</v>
      </c>
      <c r="H274" t="n">
        <v>1.41</v>
      </c>
      <c r="I274" t="n">
        <v>17</v>
      </c>
      <c r="J274" t="n">
        <v>188.66</v>
      </c>
      <c r="K274" t="n">
        <v>51.39</v>
      </c>
      <c r="L274" t="n">
        <v>15</v>
      </c>
      <c r="M274" t="n">
        <v>15</v>
      </c>
      <c r="N274" t="n">
        <v>37.27</v>
      </c>
      <c r="O274" t="n">
        <v>23502.4</v>
      </c>
      <c r="P274" t="n">
        <v>329.15</v>
      </c>
      <c r="Q274" t="n">
        <v>446.56</v>
      </c>
      <c r="R274" t="n">
        <v>66.28</v>
      </c>
      <c r="S274" t="n">
        <v>40.63</v>
      </c>
      <c r="T274" t="n">
        <v>7707.17</v>
      </c>
      <c r="U274" t="n">
        <v>0.61</v>
      </c>
      <c r="V274" t="n">
        <v>0.76</v>
      </c>
      <c r="W274" t="n">
        <v>2.64</v>
      </c>
      <c r="X274" t="n">
        <v>0.47</v>
      </c>
      <c r="Y274" t="n">
        <v>0.5</v>
      </c>
      <c r="Z274" t="n">
        <v>10</v>
      </c>
    </row>
    <row r="275">
      <c r="A275" t="n">
        <v>15</v>
      </c>
      <c r="B275" t="n">
        <v>85</v>
      </c>
      <c r="C275" t="inlineStr">
        <is>
          <t xml:space="preserve">CONCLUIDO	</t>
        </is>
      </c>
      <c r="D275" t="n">
        <v>3.3147</v>
      </c>
      <c r="E275" t="n">
        <v>30.17</v>
      </c>
      <c r="F275" t="n">
        <v>27.25</v>
      </c>
      <c r="G275" t="n">
        <v>102.2</v>
      </c>
      <c r="H275" t="n">
        <v>1.49</v>
      </c>
      <c r="I275" t="n">
        <v>16</v>
      </c>
      <c r="J275" t="n">
        <v>190.19</v>
      </c>
      <c r="K275" t="n">
        <v>51.39</v>
      </c>
      <c r="L275" t="n">
        <v>16</v>
      </c>
      <c r="M275" t="n">
        <v>14</v>
      </c>
      <c r="N275" t="n">
        <v>37.79</v>
      </c>
      <c r="O275" t="n">
        <v>23690.52</v>
      </c>
      <c r="P275" t="n">
        <v>327.89</v>
      </c>
      <c r="Q275" t="n">
        <v>446.56</v>
      </c>
      <c r="R275" t="n">
        <v>65.16</v>
      </c>
      <c r="S275" t="n">
        <v>40.63</v>
      </c>
      <c r="T275" t="n">
        <v>7151.39</v>
      </c>
      <c r="U275" t="n">
        <v>0.62</v>
      </c>
      <c r="V275" t="n">
        <v>0.76</v>
      </c>
      <c r="W275" t="n">
        <v>2.63</v>
      </c>
      <c r="X275" t="n">
        <v>0.43</v>
      </c>
      <c r="Y275" t="n">
        <v>0.5</v>
      </c>
      <c r="Z275" t="n">
        <v>10</v>
      </c>
    </row>
    <row r="276">
      <c r="A276" t="n">
        <v>16</v>
      </c>
      <c r="B276" t="n">
        <v>85</v>
      </c>
      <c r="C276" t="inlineStr">
        <is>
          <t xml:space="preserve">CONCLUIDO	</t>
        </is>
      </c>
      <c r="D276" t="n">
        <v>3.3219</v>
      </c>
      <c r="E276" t="n">
        <v>30.1</v>
      </c>
      <c r="F276" t="n">
        <v>27.22</v>
      </c>
      <c r="G276" t="n">
        <v>108.89</v>
      </c>
      <c r="H276" t="n">
        <v>1.57</v>
      </c>
      <c r="I276" t="n">
        <v>15</v>
      </c>
      <c r="J276" t="n">
        <v>191.72</v>
      </c>
      <c r="K276" t="n">
        <v>51.39</v>
      </c>
      <c r="L276" t="n">
        <v>17</v>
      </c>
      <c r="M276" t="n">
        <v>13</v>
      </c>
      <c r="N276" t="n">
        <v>38.33</v>
      </c>
      <c r="O276" t="n">
        <v>23879.37</v>
      </c>
      <c r="P276" t="n">
        <v>326.13</v>
      </c>
      <c r="Q276" t="n">
        <v>446.56</v>
      </c>
      <c r="R276" t="n">
        <v>64.13</v>
      </c>
      <c r="S276" t="n">
        <v>40.63</v>
      </c>
      <c r="T276" t="n">
        <v>6639.23</v>
      </c>
      <c r="U276" t="n">
        <v>0.63</v>
      </c>
      <c r="V276" t="n">
        <v>0.76</v>
      </c>
      <c r="W276" t="n">
        <v>2.63</v>
      </c>
      <c r="X276" t="n">
        <v>0.4</v>
      </c>
      <c r="Y276" t="n">
        <v>0.5</v>
      </c>
      <c r="Z276" t="n">
        <v>10</v>
      </c>
    </row>
    <row r="277">
      <c r="A277" t="n">
        <v>17</v>
      </c>
      <c r="B277" t="n">
        <v>85</v>
      </c>
      <c r="C277" t="inlineStr">
        <is>
          <t xml:space="preserve">CONCLUIDO	</t>
        </is>
      </c>
      <c r="D277" t="n">
        <v>3.3274</v>
      </c>
      <c r="E277" t="n">
        <v>30.05</v>
      </c>
      <c r="F277" t="n">
        <v>27.21</v>
      </c>
      <c r="G277" t="n">
        <v>116.6</v>
      </c>
      <c r="H277" t="n">
        <v>1.65</v>
      </c>
      <c r="I277" t="n">
        <v>14</v>
      </c>
      <c r="J277" t="n">
        <v>193.26</v>
      </c>
      <c r="K277" t="n">
        <v>51.39</v>
      </c>
      <c r="L277" t="n">
        <v>18</v>
      </c>
      <c r="M277" t="n">
        <v>12</v>
      </c>
      <c r="N277" t="n">
        <v>38.86</v>
      </c>
      <c r="O277" t="n">
        <v>24068.93</v>
      </c>
      <c r="P277" t="n">
        <v>325.09</v>
      </c>
      <c r="Q277" t="n">
        <v>446.56</v>
      </c>
      <c r="R277" t="n">
        <v>63.58</v>
      </c>
      <c r="S277" t="n">
        <v>40.63</v>
      </c>
      <c r="T277" t="n">
        <v>6367.63</v>
      </c>
      <c r="U277" t="n">
        <v>0.64</v>
      </c>
      <c r="V277" t="n">
        <v>0.76</v>
      </c>
      <c r="W277" t="n">
        <v>2.63</v>
      </c>
      <c r="X277" t="n">
        <v>0.38</v>
      </c>
      <c r="Y277" t="n">
        <v>0.5</v>
      </c>
      <c r="Z277" t="n">
        <v>10</v>
      </c>
    </row>
    <row r="278">
      <c r="A278" t="n">
        <v>18</v>
      </c>
      <c r="B278" t="n">
        <v>85</v>
      </c>
      <c r="C278" t="inlineStr">
        <is>
          <t xml:space="preserve">CONCLUIDO	</t>
        </is>
      </c>
      <c r="D278" t="n">
        <v>3.3282</v>
      </c>
      <c r="E278" t="n">
        <v>30.05</v>
      </c>
      <c r="F278" t="n">
        <v>27.2</v>
      </c>
      <c r="G278" t="n">
        <v>116.57</v>
      </c>
      <c r="H278" t="n">
        <v>1.73</v>
      </c>
      <c r="I278" t="n">
        <v>14</v>
      </c>
      <c r="J278" t="n">
        <v>194.8</v>
      </c>
      <c r="K278" t="n">
        <v>51.39</v>
      </c>
      <c r="L278" t="n">
        <v>19</v>
      </c>
      <c r="M278" t="n">
        <v>12</v>
      </c>
      <c r="N278" t="n">
        <v>39.41</v>
      </c>
      <c r="O278" t="n">
        <v>24259.23</v>
      </c>
      <c r="P278" t="n">
        <v>322.48</v>
      </c>
      <c r="Q278" t="n">
        <v>446.56</v>
      </c>
      <c r="R278" t="n">
        <v>63.34</v>
      </c>
      <c r="S278" t="n">
        <v>40.63</v>
      </c>
      <c r="T278" t="n">
        <v>6249.7</v>
      </c>
      <c r="U278" t="n">
        <v>0.64</v>
      </c>
      <c r="V278" t="n">
        <v>0.76</v>
      </c>
      <c r="W278" t="n">
        <v>2.63</v>
      </c>
      <c r="X278" t="n">
        <v>0.37</v>
      </c>
      <c r="Y278" t="n">
        <v>0.5</v>
      </c>
      <c r="Z278" t="n">
        <v>10</v>
      </c>
    </row>
    <row r="279">
      <c r="A279" t="n">
        <v>19</v>
      </c>
      <c r="B279" t="n">
        <v>85</v>
      </c>
      <c r="C279" t="inlineStr">
        <is>
          <t xml:space="preserve">CONCLUIDO	</t>
        </is>
      </c>
      <c r="D279" t="n">
        <v>3.3353</v>
      </c>
      <c r="E279" t="n">
        <v>29.98</v>
      </c>
      <c r="F279" t="n">
        <v>27.17</v>
      </c>
      <c r="G279" t="n">
        <v>125.4</v>
      </c>
      <c r="H279" t="n">
        <v>1.81</v>
      </c>
      <c r="I279" t="n">
        <v>13</v>
      </c>
      <c r="J279" t="n">
        <v>196.35</v>
      </c>
      <c r="K279" t="n">
        <v>51.39</v>
      </c>
      <c r="L279" t="n">
        <v>20</v>
      </c>
      <c r="M279" t="n">
        <v>11</v>
      </c>
      <c r="N279" t="n">
        <v>39.96</v>
      </c>
      <c r="O279" t="n">
        <v>24450.27</v>
      </c>
      <c r="P279" t="n">
        <v>323.18</v>
      </c>
      <c r="Q279" t="n">
        <v>446.56</v>
      </c>
      <c r="R279" t="n">
        <v>62.44</v>
      </c>
      <c r="S279" t="n">
        <v>40.63</v>
      </c>
      <c r="T279" t="n">
        <v>5804.84</v>
      </c>
      <c r="U279" t="n">
        <v>0.65</v>
      </c>
      <c r="V279" t="n">
        <v>0.76</v>
      </c>
      <c r="W279" t="n">
        <v>2.63</v>
      </c>
      <c r="X279" t="n">
        <v>0.34</v>
      </c>
      <c r="Y279" t="n">
        <v>0.5</v>
      </c>
      <c r="Z279" t="n">
        <v>10</v>
      </c>
    </row>
    <row r="280">
      <c r="A280" t="n">
        <v>20</v>
      </c>
      <c r="B280" t="n">
        <v>85</v>
      </c>
      <c r="C280" t="inlineStr">
        <is>
          <t xml:space="preserve">CONCLUIDO	</t>
        </is>
      </c>
      <c r="D280" t="n">
        <v>3.343</v>
      </c>
      <c r="E280" t="n">
        <v>29.91</v>
      </c>
      <c r="F280" t="n">
        <v>27.13</v>
      </c>
      <c r="G280" t="n">
        <v>135.67</v>
      </c>
      <c r="H280" t="n">
        <v>1.88</v>
      </c>
      <c r="I280" t="n">
        <v>12</v>
      </c>
      <c r="J280" t="n">
        <v>197.9</v>
      </c>
      <c r="K280" t="n">
        <v>51.39</v>
      </c>
      <c r="L280" t="n">
        <v>21</v>
      </c>
      <c r="M280" t="n">
        <v>10</v>
      </c>
      <c r="N280" t="n">
        <v>40.51</v>
      </c>
      <c r="O280" t="n">
        <v>24642.07</v>
      </c>
      <c r="P280" t="n">
        <v>319.99</v>
      </c>
      <c r="Q280" t="n">
        <v>446.56</v>
      </c>
      <c r="R280" t="n">
        <v>61.15</v>
      </c>
      <c r="S280" t="n">
        <v>40.63</v>
      </c>
      <c r="T280" t="n">
        <v>5165.9</v>
      </c>
      <c r="U280" t="n">
        <v>0.66</v>
      </c>
      <c r="V280" t="n">
        <v>0.77</v>
      </c>
      <c r="W280" t="n">
        <v>2.63</v>
      </c>
      <c r="X280" t="n">
        <v>0.31</v>
      </c>
      <c r="Y280" t="n">
        <v>0.5</v>
      </c>
      <c r="Z280" t="n">
        <v>10</v>
      </c>
    </row>
    <row r="281">
      <c r="A281" t="n">
        <v>21</v>
      </c>
      <c r="B281" t="n">
        <v>85</v>
      </c>
      <c r="C281" t="inlineStr">
        <is>
          <t xml:space="preserve">CONCLUIDO	</t>
        </is>
      </c>
      <c r="D281" t="n">
        <v>3.3419</v>
      </c>
      <c r="E281" t="n">
        <v>29.92</v>
      </c>
      <c r="F281" t="n">
        <v>27.14</v>
      </c>
      <c r="G281" t="n">
        <v>135.72</v>
      </c>
      <c r="H281" t="n">
        <v>1.96</v>
      </c>
      <c r="I281" t="n">
        <v>12</v>
      </c>
      <c r="J281" t="n">
        <v>199.46</v>
      </c>
      <c r="K281" t="n">
        <v>51.39</v>
      </c>
      <c r="L281" t="n">
        <v>22</v>
      </c>
      <c r="M281" t="n">
        <v>10</v>
      </c>
      <c r="N281" t="n">
        <v>41.07</v>
      </c>
      <c r="O281" t="n">
        <v>24834.62</v>
      </c>
      <c r="P281" t="n">
        <v>319.81</v>
      </c>
      <c r="Q281" t="n">
        <v>446.57</v>
      </c>
      <c r="R281" t="n">
        <v>61.45</v>
      </c>
      <c r="S281" t="n">
        <v>40.63</v>
      </c>
      <c r="T281" t="n">
        <v>5313.29</v>
      </c>
      <c r="U281" t="n">
        <v>0.66</v>
      </c>
      <c r="V281" t="n">
        <v>0.77</v>
      </c>
      <c r="W281" t="n">
        <v>2.63</v>
      </c>
      <c r="X281" t="n">
        <v>0.32</v>
      </c>
      <c r="Y281" t="n">
        <v>0.5</v>
      </c>
      <c r="Z281" t="n">
        <v>10</v>
      </c>
    </row>
    <row r="282">
      <c r="A282" t="n">
        <v>22</v>
      </c>
      <c r="B282" t="n">
        <v>85</v>
      </c>
      <c r="C282" t="inlineStr">
        <is>
          <t xml:space="preserve">CONCLUIDO	</t>
        </is>
      </c>
      <c r="D282" t="n">
        <v>3.3504</v>
      </c>
      <c r="E282" t="n">
        <v>29.85</v>
      </c>
      <c r="F282" t="n">
        <v>27.1</v>
      </c>
      <c r="G282" t="n">
        <v>147.83</v>
      </c>
      <c r="H282" t="n">
        <v>2.03</v>
      </c>
      <c r="I282" t="n">
        <v>11</v>
      </c>
      <c r="J282" t="n">
        <v>201.03</v>
      </c>
      <c r="K282" t="n">
        <v>51.39</v>
      </c>
      <c r="L282" t="n">
        <v>23</v>
      </c>
      <c r="M282" t="n">
        <v>9</v>
      </c>
      <c r="N282" t="n">
        <v>41.64</v>
      </c>
      <c r="O282" t="n">
        <v>25027.94</v>
      </c>
      <c r="P282" t="n">
        <v>317.36</v>
      </c>
      <c r="Q282" t="n">
        <v>446.56</v>
      </c>
      <c r="R282" t="n">
        <v>60.1</v>
      </c>
      <c r="S282" t="n">
        <v>40.63</v>
      </c>
      <c r="T282" t="n">
        <v>4644.69</v>
      </c>
      <c r="U282" t="n">
        <v>0.68</v>
      </c>
      <c r="V282" t="n">
        <v>0.77</v>
      </c>
      <c r="W282" t="n">
        <v>2.63</v>
      </c>
      <c r="X282" t="n">
        <v>0.27</v>
      </c>
      <c r="Y282" t="n">
        <v>0.5</v>
      </c>
      <c r="Z282" t="n">
        <v>10</v>
      </c>
    </row>
    <row r="283">
      <c r="A283" t="n">
        <v>23</v>
      </c>
      <c r="B283" t="n">
        <v>85</v>
      </c>
      <c r="C283" t="inlineStr">
        <is>
          <t xml:space="preserve">CONCLUIDO	</t>
        </is>
      </c>
      <c r="D283" t="n">
        <v>3.3481</v>
      </c>
      <c r="E283" t="n">
        <v>29.87</v>
      </c>
      <c r="F283" t="n">
        <v>27.12</v>
      </c>
      <c r="G283" t="n">
        <v>147.94</v>
      </c>
      <c r="H283" t="n">
        <v>2.1</v>
      </c>
      <c r="I283" t="n">
        <v>11</v>
      </c>
      <c r="J283" t="n">
        <v>202.61</v>
      </c>
      <c r="K283" t="n">
        <v>51.39</v>
      </c>
      <c r="L283" t="n">
        <v>24</v>
      </c>
      <c r="M283" t="n">
        <v>9</v>
      </c>
      <c r="N283" t="n">
        <v>42.21</v>
      </c>
      <c r="O283" t="n">
        <v>25222.04</v>
      </c>
      <c r="P283" t="n">
        <v>317.76</v>
      </c>
      <c r="Q283" t="n">
        <v>446.56</v>
      </c>
      <c r="R283" t="n">
        <v>60.84</v>
      </c>
      <c r="S283" t="n">
        <v>40.63</v>
      </c>
      <c r="T283" t="n">
        <v>5013.28</v>
      </c>
      <c r="U283" t="n">
        <v>0.67</v>
      </c>
      <c r="V283" t="n">
        <v>0.77</v>
      </c>
      <c r="W283" t="n">
        <v>2.63</v>
      </c>
      <c r="X283" t="n">
        <v>0.29</v>
      </c>
      <c r="Y283" t="n">
        <v>0.5</v>
      </c>
      <c r="Z283" t="n">
        <v>10</v>
      </c>
    </row>
    <row r="284">
      <c r="A284" t="n">
        <v>24</v>
      </c>
      <c r="B284" t="n">
        <v>85</v>
      </c>
      <c r="C284" t="inlineStr">
        <is>
          <t xml:space="preserve">CONCLUIDO	</t>
        </is>
      </c>
      <c r="D284" t="n">
        <v>3.3566</v>
      </c>
      <c r="E284" t="n">
        <v>29.79</v>
      </c>
      <c r="F284" t="n">
        <v>27.08</v>
      </c>
      <c r="G284" t="n">
        <v>162.49</v>
      </c>
      <c r="H284" t="n">
        <v>2.17</v>
      </c>
      <c r="I284" t="n">
        <v>10</v>
      </c>
      <c r="J284" t="n">
        <v>204.19</v>
      </c>
      <c r="K284" t="n">
        <v>51.39</v>
      </c>
      <c r="L284" t="n">
        <v>25</v>
      </c>
      <c r="M284" t="n">
        <v>8</v>
      </c>
      <c r="N284" t="n">
        <v>42.79</v>
      </c>
      <c r="O284" t="n">
        <v>25417.05</v>
      </c>
      <c r="P284" t="n">
        <v>314.22</v>
      </c>
      <c r="Q284" t="n">
        <v>446.56</v>
      </c>
      <c r="R284" t="n">
        <v>59.54</v>
      </c>
      <c r="S284" t="n">
        <v>40.63</v>
      </c>
      <c r="T284" t="n">
        <v>4369.08</v>
      </c>
      <c r="U284" t="n">
        <v>0.68</v>
      </c>
      <c r="V284" t="n">
        <v>0.77</v>
      </c>
      <c r="W284" t="n">
        <v>2.62</v>
      </c>
      <c r="X284" t="n">
        <v>0.25</v>
      </c>
      <c r="Y284" t="n">
        <v>0.5</v>
      </c>
      <c r="Z284" t="n">
        <v>10</v>
      </c>
    </row>
    <row r="285">
      <c r="A285" t="n">
        <v>25</v>
      </c>
      <c r="B285" t="n">
        <v>85</v>
      </c>
      <c r="C285" t="inlineStr">
        <is>
          <t xml:space="preserve">CONCLUIDO	</t>
        </is>
      </c>
      <c r="D285" t="n">
        <v>3.3555</v>
      </c>
      <c r="E285" t="n">
        <v>29.8</v>
      </c>
      <c r="F285" t="n">
        <v>27.09</v>
      </c>
      <c r="G285" t="n">
        <v>162.54</v>
      </c>
      <c r="H285" t="n">
        <v>2.24</v>
      </c>
      <c r="I285" t="n">
        <v>10</v>
      </c>
      <c r="J285" t="n">
        <v>205.77</v>
      </c>
      <c r="K285" t="n">
        <v>51.39</v>
      </c>
      <c r="L285" t="n">
        <v>26</v>
      </c>
      <c r="M285" t="n">
        <v>8</v>
      </c>
      <c r="N285" t="n">
        <v>43.38</v>
      </c>
      <c r="O285" t="n">
        <v>25612.75</v>
      </c>
      <c r="P285" t="n">
        <v>314.89</v>
      </c>
      <c r="Q285" t="n">
        <v>446.56</v>
      </c>
      <c r="R285" t="n">
        <v>59.93</v>
      </c>
      <c r="S285" t="n">
        <v>40.63</v>
      </c>
      <c r="T285" t="n">
        <v>4564.62</v>
      </c>
      <c r="U285" t="n">
        <v>0.68</v>
      </c>
      <c r="V285" t="n">
        <v>0.77</v>
      </c>
      <c r="W285" t="n">
        <v>2.62</v>
      </c>
      <c r="X285" t="n">
        <v>0.26</v>
      </c>
      <c r="Y285" t="n">
        <v>0.5</v>
      </c>
      <c r="Z285" t="n">
        <v>10</v>
      </c>
    </row>
    <row r="286">
      <c r="A286" t="n">
        <v>26</v>
      </c>
      <c r="B286" t="n">
        <v>85</v>
      </c>
      <c r="C286" t="inlineStr">
        <is>
          <t xml:space="preserve">CONCLUIDO	</t>
        </is>
      </c>
      <c r="D286" t="n">
        <v>3.3571</v>
      </c>
      <c r="E286" t="n">
        <v>29.79</v>
      </c>
      <c r="F286" t="n">
        <v>27.08</v>
      </c>
      <c r="G286" t="n">
        <v>162.46</v>
      </c>
      <c r="H286" t="n">
        <v>2.31</v>
      </c>
      <c r="I286" t="n">
        <v>10</v>
      </c>
      <c r="J286" t="n">
        <v>207.37</v>
      </c>
      <c r="K286" t="n">
        <v>51.39</v>
      </c>
      <c r="L286" t="n">
        <v>27</v>
      </c>
      <c r="M286" t="n">
        <v>8</v>
      </c>
      <c r="N286" t="n">
        <v>43.97</v>
      </c>
      <c r="O286" t="n">
        <v>25809.25</v>
      </c>
      <c r="P286" t="n">
        <v>312.69</v>
      </c>
      <c r="Q286" t="n">
        <v>446.56</v>
      </c>
      <c r="R286" t="n">
        <v>59.54</v>
      </c>
      <c r="S286" t="n">
        <v>40.63</v>
      </c>
      <c r="T286" t="n">
        <v>4370.5</v>
      </c>
      <c r="U286" t="n">
        <v>0.68</v>
      </c>
      <c r="V286" t="n">
        <v>0.77</v>
      </c>
      <c r="W286" t="n">
        <v>2.62</v>
      </c>
      <c r="X286" t="n">
        <v>0.25</v>
      </c>
      <c r="Y286" t="n">
        <v>0.5</v>
      </c>
      <c r="Z286" t="n">
        <v>10</v>
      </c>
    </row>
    <row r="287">
      <c r="A287" t="n">
        <v>27</v>
      </c>
      <c r="B287" t="n">
        <v>85</v>
      </c>
      <c r="C287" t="inlineStr">
        <is>
          <t xml:space="preserve">CONCLUIDO	</t>
        </is>
      </c>
      <c r="D287" t="n">
        <v>3.3643</v>
      </c>
      <c r="E287" t="n">
        <v>29.72</v>
      </c>
      <c r="F287" t="n">
        <v>27.05</v>
      </c>
      <c r="G287" t="n">
        <v>180.31</v>
      </c>
      <c r="H287" t="n">
        <v>2.38</v>
      </c>
      <c r="I287" t="n">
        <v>9</v>
      </c>
      <c r="J287" t="n">
        <v>208.97</v>
      </c>
      <c r="K287" t="n">
        <v>51.39</v>
      </c>
      <c r="L287" t="n">
        <v>28</v>
      </c>
      <c r="M287" t="n">
        <v>7</v>
      </c>
      <c r="N287" t="n">
        <v>44.57</v>
      </c>
      <c r="O287" t="n">
        <v>26006.56</v>
      </c>
      <c r="P287" t="n">
        <v>309.38</v>
      </c>
      <c r="Q287" t="n">
        <v>446.56</v>
      </c>
      <c r="R287" t="n">
        <v>58.43</v>
      </c>
      <c r="S287" t="n">
        <v>40.63</v>
      </c>
      <c r="T287" t="n">
        <v>3819.89</v>
      </c>
      <c r="U287" t="n">
        <v>0.7</v>
      </c>
      <c r="V287" t="n">
        <v>0.77</v>
      </c>
      <c r="W287" t="n">
        <v>2.62</v>
      </c>
      <c r="X287" t="n">
        <v>0.22</v>
      </c>
      <c r="Y287" t="n">
        <v>0.5</v>
      </c>
      <c r="Z287" t="n">
        <v>10</v>
      </c>
    </row>
    <row r="288">
      <c r="A288" t="n">
        <v>28</v>
      </c>
      <c r="B288" t="n">
        <v>85</v>
      </c>
      <c r="C288" t="inlineStr">
        <is>
          <t xml:space="preserve">CONCLUIDO	</t>
        </is>
      </c>
      <c r="D288" t="n">
        <v>3.3642</v>
      </c>
      <c r="E288" t="n">
        <v>29.72</v>
      </c>
      <c r="F288" t="n">
        <v>27.05</v>
      </c>
      <c r="G288" t="n">
        <v>180.31</v>
      </c>
      <c r="H288" t="n">
        <v>2.45</v>
      </c>
      <c r="I288" t="n">
        <v>9</v>
      </c>
      <c r="J288" t="n">
        <v>210.57</v>
      </c>
      <c r="K288" t="n">
        <v>51.39</v>
      </c>
      <c r="L288" t="n">
        <v>29</v>
      </c>
      <c r="M288" t="n">
        <v>7</v>
      </c>
      <c r="N288" t="n">
        <v>45.18</v>
      </c>
      <c r="O288" t="n">
        <v>26204.71</v>
      </c>
      <c r="P288" t="n">
        <v>311.59</v>
      </c>
      <c r="Q288" t="n">
        <v>446.56</v>
      </c>
      <c r="R288" t="n">
        <v>58.36</v>
      </c>
      <c r="S288" t="n">
        <v>40.63</v>
      </c>
      <c r="T288" t="n">
        <v>3786.24</v>
      </c>
      <c r="U288" t="n">
        <v>0.7</v>
      </c>
      <c r="V288" t="n">
        <v>0.77</v>
      </c>
      <c r="W288" t="n">
        <v>2.62</v>
      </c>
      <c r="X288" t="n">
        <v>0.22</v>
      </c>
      <c r="Y288" t="n">
        <v>0.5</v>
      </c>
      <c r="Z288" t="n">
        <v>10</v>
      </c>
    </row>
    <row r="289">
      <c r="A289" t="n">
        <v>29</v>
      </c>
      <c r="B289" t="n">
        <v>85</v>
      </c>
      <c r="C289" t="inlineStr">
        <is>
          <t xml:space="preserve">CONCLUIDO	</t>
        </is>
      </c>
      <c r="D289" t="n">
        <v>3.3636</v>
      </c>
      <c r="E289" t="n">
        <v>29.73</v>
      </c>
      <c r="F289" t="n">
        <v>27.05</v>
      </c>
      <c r="G289" t="n">
        <v>180.35</v>
      </c>
      <c r="H289" t="n">
        <v>2.51</v>
      </c>
      <c r="I289" t="n">
        <v>9</v>
      </c>
      <c r="J289" t="n">
        <v>212.19</v>
      </c>
      <c r="K289" t="n">
        <v>51.39</v>
      </c>
      <c r="L289" t="n">
        <v>30</v>
      </c>
      <c r="M289" t="n">
        <v>7</v>
      </c>
      <c r="N289" t="n">
        <v>45.79</v>
      </c>
      <c r="O289" t="n">
        <v>26403.69</v>
      </c>
      <c r="P289" t="n">
        <v>309.79</v>
      </c>
      <c r="Q289" t="n">
        <v>446.56</v>
      </c>
      <c r="R289" t="n">
        <v>58.66</v>
      </c>
      <c r="S289" t="n">
        <v>40.63</v>
      </c>
      <c r="T289" t="n">
        <v>3933.75</v>
      </c>
      <c r="U289" t="n">
        <v>0.6899999999999999</v>
      </c>
      <c r="V289" t="n">
        <v>0.77</v>
      </c>
      <c r="W289" t="n">
        <v>2.62</v>
      </c>
      <c r="X289" t="n">
        <v>0.22</v>
      </c>
      <c r="Y289" t="n">
        <v>0.5</v>
      </c>
      <c r="Z289" t="n">
        <v>10</v>
      </c>
    </row>
    <row r="290">
      <c r="A290" t="n">
        <v>30</v>
      </c>
      <c r="B290" t="n">
        <v>85</v>
      </c>
      <c r="C290" t="inlineStr">
        <is>
          <t xml:space="preserve">CONCLUIDO	</t>
        </is>
      </c>
      <c r="D290" t="n">
        <v>3.3628</v>
      </c>
      <c r="E290" t="n">
        <v>29.74</v>
      </c>
      <c r="F290" t="n">
        <v>27.06</v>
      </c>
      <c r="G290" t="n">
        <v>180.4</v>
      </c>
      <c r="H290" t="n">
        <v>2.58</v>
      </c>
      <c r="I290" t="n">
        <v>9</v>
      </c>
      <c r="J290" t="n">
        <v>213.81</v>
      </c>
      <c r="K290" t="n">
        <v>51.39</v>
      </c>
      <c r="L290" t="n">
        <v>31</v>
      </c>
      <c r="M290" t="n">
        <v>7</v>
      </c>
      <c r="N290" t="n">
        <v>46.41</v>
      </c>
      <c r="O290" t="n">
        <v>26603.52</v>
      </c>
      <c r="P290" t="n">
        <v>307.14</v>
      </c>
      <c r="Q290" t="n">
        <v>446.56</v>
      </c>
      <c r="R290" t="n">
        <v>58.76</v>
      </c>
      <c r="S290" t="n">
        <v>40.63</v>
      </c>
      <c r="T290" t="n">
        <v>3985.76</v>
      </c>
      <c r="U290" t="n">
        <v>0.6899999999999999</v>
      </c>
      <c r="V290" t="n">
        <v>0.77</v>
      </c>
      <c r="W290" t="n">
        <v>2.62</v>
      </c>
      <c r="X290" t="n">
        <v>0.23</v>
      </c>
      <c r="Y290" t="n">
        <v>0.5</v>
      </c>
      <c r="Z290" t="n">
        <v>10</v>
      </c>
    </row>
    <row r="291">
      <c r="A291" t="n">
        <v>31</v>
      </c>
      <c r="B291" t="n">
        <v>85</v>
      </c>
      <c r="C291" t="inlineStr">
        <is>
          <t xml:space="preserve">CONCLUIDO	</t>
        </is>
      </c>
      <c r="D291" t="n">
        <v>3.3714</v>
      </c>
      <c r="E291" t="n">
        <v>29.66</v>
      </c>
      <c r="F291" t="n">
        <v>27.02</v>
      </c>
      <c r="G291" t="n">
        <v>202.63</v>
      </c>
      <c r="H291" t="n">
        <v>2.64</v>
      </c>
      <c r="I291" t="n">
        <v>8</v>
      </c>
      <c r="J291" t="n">
        <v>215.43</v>
      </c>
      <c r="K291" t="n">
        <v>51.39</v>
      </c>
      <c r="L291" t="n">
        <v>32</v>
      </c>
      <c r="M291" t="n">
        <v>6</v>
      </c>
      <c r="N291" t="n">
        <v>47.04</v>
      </c>
      <c r="O291" t="n">
        <v>26804.21</v>
      </c>
      <c r="P291" t="n">
        <v>305.4</v>
      </c>
      <c r="Q291" t="n">
        <v>446.56</v>
      </c>
      <c r="R291" t="n">
        <v>57.39</v>
      </c>
      <c r="S291" t="n">
        <v>40.63</v>
      </c>
      <c r="T291" t="n">
        <v>3304.13</v>
      </c>
      <c r="U291" t="n">
        <v>0.71</v>
      </c>
      <c r="V291" t="n">
        <v>0.77</v>
      </c>
      <c r="W291" t="n">
        <v>2.62</v>
      </c>
      <c r="X291" t="n">
        <v>0.19</v>
      </c>
      <c r="Y291" t="n">
        <v>0.5</v>
      </c>
      <c r="Z291" t="n">
        <v>10</v>
      </c>
    </row>
    <row r="292">
      <c r="A292" t="n">
        <v>32</v>
      </c>
      <c r="B292" t="n">
        <v>85</v>
      </c>
      <c r="C292" t="inlineStr">
        <is>
          <t xml:space="preserve">CONCLUIDO	</t>
        </is>
      </c>
      <c r="D292" t="n">
        <v>3.3718</v>
      </c>
      <c r="E292" t="n">
        <v>29.66</v>
      </c>
      <c r="F292" t="n">
        <v>27.01</v>
      </c>
      <c r="G292" t="n">
        <v>202.61</v>
      </c>
      <c r="H292" t="n">
        <v>2.7</v>
      </c>
      <c r="I292" t="n">
        <v>8</v>
      </c>
      <c r="J292" t="n">
        <v>217.07</v>
      </c>
      <c r="K292" t="n">
        <v>51.39</v>
      </c>
      <c r="L292" t="n">
        <v>33</v>
      </c>
      <c r="M292" t="n">
        <v>6</v>
      </c>
      <c r="N292" t="n">
        <v>47.68</v>
      </c>
      <c r="O292" t="n">
        <v>27005.77</v>
      </c>
      <c r="P292" t="n">
        <v>305.93</v>
      </c>
      <c r="Q292" t="n">
        <v>446.56</v>
      </c>
      <c r="R292" t="n">
        <v>57.28</v>
      </c>
      <c r="S292" t="n">
        <v>40.63</v>
      </c>
      <c r="T292" t="n">
        <v>3248.94</v>
      </c>
      <c r="U292" t="n">
        <v>0.71</v>
      </c>
      <c r="V292" t="n">
        <v>0.77</v>
      </c>
      <c r="W292" t="n">
        <v>2.62</v>
      </c>
      <c r="X292" t="n">
        <v>0.19</v>
      </c>
      <c r="Y292" t="n">
        <v>0.5</v>
      </c>
      <c r="Z292" t="n">
        <v>10</v>
      </c>
    </row>
    <row r="293">
      <c r="A293" t="n">
        <v>33</v>
      </c>
      <c r="B293" t="n">
        <v>85</v>
      </c>
      <c r="C293" t="inlineStr">
        <is>
          <t xml:space="preserve">CONCLUIDO	</t>
        </is>
      </c>
      <c r="D293" t="n">
        <v>3.3705</v>
      </c>
      <c r="E293" t="n">
        <v>29.67</v>
      </c>
      <c r="F293" t="n">
        <v>27.03</v>
      </c>
      <c r="G293" t="n">
        <v>202.69</v>
      </c>
      <c r="H293" t="n">
        <v>2.76</v>
      </c>
      <c r="I293" t="n">
        <v>8</v>
      </c>
      <c r="J293" t="n">
        <v>218.71</v>
      </c>
      <c r="K293" t="n">
        <v>51.39</v>
      </c>
      <c r="L293" t="n">
        <v>34</v>
      </c>
      <c r="M293" t="n">
        <v>6</v>
      </c>
      <c r="N293" t="n">
        <v>48.32</v>
      </c>
      <c r="O293" t="n">
        <v>27208.22</v>
      </c>
      <c r="P293" t="n">
        <v>304.1</v>
      </c>
      <c r="Q293" t="n">
        <v>446.56</v>
      </c>
      <c r="R293" t="n">
        <v>57.75</v>
      </c>
      <c r="S293" t="n">
        <v>40.63</v>
      </c>
      <c r="T293" t="n">
        <v>3485.25</v>
      </c>
      <c r="U293" t="n">
        <v>0.7</v>
      </c>
      <c r="V293" t="n">
        <v>0.77</v>
      </c>
      <c r="W293" t="n">
        <v>2.62</v>
      </c>
      <c r="X293" t="n">
        <v>0.2</v>
      </c>
      <c r="Y293" t="n">
        <v>0.5</v>
      </c>
      <c r="Z293" t="n">
        <v>10</v>
      </c>
    </row>
    <row r="294">
      <c r="A294" t="n">
        <v>34</v>
      </c>
      <c r="B294" t="n">
        <v>85</v>
      </c>
      <c r="C294" t="inlineStr">
        <is>
          <t xml:space="preserve">CONCLUIDO	</t>
        </is>
      </c>
      <c r="D294" t="n">
        <v>3.3704</v>
      </c>
      <c r="E294" t="n">
        <v>29.67</v>
      </c>
      <c r="F294" t="n">
        <v>27.03</v>
      </c>
      <c r="G294" t="n">
        <v>202.7</v>
      </c>
      <c r="H294" t="n">
        <v>2.82</v>
      </c>
      <c r="I294" t="n">
        <v>8</v>
      </c>
      <c r="J294" t="n">
        <v>220.36</v>
      </c>
      <c r="K294" t="n">
        <v>51.39</v>
      </c>
      <c r="L294" t="n">
        <v>35</v>
      </c>
      <c r="M294" t="n">
        <v>6</v>
      </c>
      <c r="N294" t="n">
        <v>48.97</v>
      </c>
      <c r="O294" t="n">
        <v>27411.55</v>
      </c>
      <c r="P294" t="n">
        <v>302.68</v>
      </c>
      <c r="Q294" t="n">
        <v>446.56</v>
      </c>
      <c r="R294" t="n">
        <v>57.75</v>
      </c>
      <c r="S294" t="n">
        <v>40.63</v>
      </c>
      <c r="T294" t="n">
        <v>3483.4</v>
      </c>
      <c r="U294" t="n">
        <v>0.7</v>
      </c>
      <c r="V294" t="n">
        <v>0.77</v>
      </c>
      <c r="W294" t="n">
        <v>2.62</v>
      </c>
      <c r="X294" t="n">
        <v>0.2</v>
      </c>
      <c r="Y294" t="n">
        <v>0.5</v>
      </c>
      <c r="Z294" t="n">
        <v>10</v>
      </c>
    </row>
    <row r="295">
      <c r="A295" t="n">
        <v>35</v>
      </c>
      <c r="B295" t="n">
        <v>85</v>
      </c>
      <c r="C295" t="inlineStr">
        <is>
          <t xml:space="preserve">CONCLUIDO	</t>
        </is>
      </c>
      <c r="D295" t="n">
        <v>3.3762</v>
      </c>
      <c r="E295" t="n">
        <v>29.62</v>
      </c>
      <c r="F295" t="n">
        <v>27.01</v>
      </c>
      <c r="G295" t="n">
        <v>231.51</v>
      </c>
      <c r="H295" t="n">
        <v>2.88</v>
      </c>
      <c r="I295" t="n">
        <v>7</v>
      </c>
      <c r="J295" t="n">
        <v>222.01</v>
      </c>
      <c r="K295" t="n">
        <v>51.39</v>
      </c>
      <c r="L295" t="n">
        <v>36</v>
      </c>
      <c r="M295" t="n">
        <v>5</v>
      </c>
      <c r="N295" t="n">
        <v>49.62</v>
      </c>
      <c r="O295" t="n">
        <v>27615.8</v>
      </c>
      <c r="P295" t="n">
        <v>299.61</v>
      </c>
      <c r="Q295" t="n">
        <v>446.56</v>
      </c>
      <c r="R295" t="n">
        <v>57.2</v>
      </c>
      <c r="S295" t="n">
        <v>40.63</v>
      </c>
      <c r="T295" t="n">
        <v>3217.36</v>
      </c>
      <c r="U295" t="n">
        <v>0.71</v>
      </c>
      <c r="V295" t="n">
        <v>0.77</v>
      </c>
      <c r="W295" t="n">
        <v>2.62</v>
      </c>
      <c r="X295" t="n">
        <v>0.18</v>
      </c>
      <c r="Y295" t="n">
        <v>0.5</v>
      </c>
      <c r="Z295" t="n">
        <v>10</v>
      </c>
    </row>
    <row r="296">
      <c r="A296" t="n">
        <v>36</v>
      </c>
      <c r="B296" t="n">
        <v>85</v>
      </c>
      <c r="C296" t="inlineStr">
        <is>
          <t xml:space="preserve">CONCLUIDO	</t>
        </is>
      </c>
      <c r="D296" t="n">
        <v>3.3763</v>
      </c>
      <c r="E296" t="n">
        <v>29.62</v>
      </c>
      <c r="F296" t="n">
        <v>27.01</v>
      </c>
      <c r="G296" t="n">
        <v>231.5</v>
      </c>
      <c r="H296" t="n">
        <v>2.94</v>
      </c>
      <c r="I296" t="n">
        <v>7</v>
      </c>
      <c r="J296" t="n">
        <v>223.68</v>
      </c>
      <c r="K296" t="n">
        <v>51.39</v>
      </c>
      <c r="L296" t="n">
        <v>37</v>
      </c>
      <c r="M296" t="n">
        <v>4</v>
      </c>
      <c r="N296" t="n">
        <v>50.29</v>
      </c>
      <c r="O296" t="n">
        <v>27821.09</v>
      </c>
      <c r="P296" t="n">
        <v>301.59</v>
      </c>
      <c r="Q296" t="n">
        <v>446.56</v>
      </c>
      <c r="R296" t="n">
        <v>57.1</v>
      </c>
      <c r="S296" t="n">
        <v>40.63</v>
      </c>
      <c r="T296" t="n">
        <v>3164.9</v>
      </c>
      <c r="U296" t="n">
        <v>0.71</v>
      </c>
      <c r="V296" t="n">
        <v>0.77</v>
      </c>
      <c r="W296" t="n">
        <v>2.62</v>
      </c>
      <c r="X296" t="n">
        <v>0.18</v>
      </c>
      <c r="Y296" t="n">
        <v>0.5</v>
      </c>
      <c r="Z296" t="n">
        <v>10</v>
      </c>
    </row>
    <row r="297">
      <c r="A297" t="n">
        <v>37</v>
      </c>
      <c r="B297" t="n">
        <v>85</v>
      </c>
      <c r="C297" t="inlineStr">
        <is>
          <t xml:space="preserve">CONCLUIDO	</t>
        </is>
      </c>
      <c r="D297" t="n">
        <v>3.3764</v>
      </c>
      <c r="E297" t="n">
        <v>29.62</v>
      </c>
      <c r="F297" t="n">
        <v>27.01</v>
      </c>
      <c r="G297" t="n">
        <v>231.5</v>
      </c>
      <c r="H297" t="n">
        <v>3</v>
      </c>
      <c r="I297" t="n">
        <v>7</v>
      </c>
      <c r="J297" t="n">
        <v>225.35</v>
      </c>
      <c r="K297" t="n">
        <v>51.39</v>
      </c>
      <c r="L297" t="n">
        <v>38</v>
      </c>
      <c r="M297" t="n">
        <v>4</v>
      </c>
      <c r="N297" t="n">
        <v>50.96</v>
      </c>
      <c r="O297" t="n">
        <v>28027.19</v>
      </c>
      <c r="P297" t="n">
        <v>303.53</v>
      </c>
      <c r="Q297" t="n">
        <v>446.56</v>
      </c>
      <c r="R297" t="n">
        <v>57.21</v>
      </c>
      <c r="S297" t="n">
        <v>40.63</v>
      </c>
      <c r="T297" t="n">
        <v>3222.25</v>
      </c>
      <c r="U297" t="n">
        <v>0.71</v>
      </c>
      <c r="V297" t="n">
        <v>0.77</v>
      </c>
      <c r="W297" t="n">
        <v>2.62</v>
      </c>
      <c r="X297" t="n">
        <v>0.18</v>
      </c>
      <c r="Y297" t="n">
        <v>0.5</v>
      </c>
      <c r="Z297" t="n">
        <v>10</v>
      </c>
    </row>
    <row r="298">
      <c r="A298" t="n">
        <v>38</v>
      </c>
      <c r="B298" t="n">
        <v>85</v>
      </c>
      <c r="C298" t="inlineStr">
        <is>
          <t xml:space="preserve">CONCLUIDO	</t>
        </is>
      </c>
      <c r="D298" t="n">
        <v>3.3766</v>
      </c>
      <c r="E298" t="n">
        <v>29.62</v>
      </c>
      <c r="F298" t="n">
        <v>27.01</v>
      </c>
      <c r="G298" t="n">
        <v>231.48</v>
      </c>
      <c r="H298" t="n">
        <v>3.05</v>
      </c>
      <c r="I298" t="n">
        <v>7</v>
      </c>
      <c r="J298" t="n">
        <v>227.03</v>
      </c>
      <c r="K298" t="n">
        <v>51.39</v>
      </c>
      <c r="L298" t="n">
        <v>39</v>
      </c>
      <c r="M298" t="n">
        <v>3</v>
      </c>
      <c r="N298" t="n">
        <v>51.64</v>
      </c>
      <c r="O298" t="n">
        <v>28234.24</v>
      </c>
      <c r="P298" t="n">
        <v>304.65</v>
      </c>
      <c r="Q298" t="n">
        <v>446.56</v>
      </c>
      <c r="R298" t="n">
        <v>56.94</v>
      </c>
      <c r="S298" t="n">
        <v>40.63</v>
      </c>
      <c r="T298" t="n">
        <v>3086.08</v>
      </c>
      <c r="U298" t="n">
        <v>0.71</v>
      </c>
      <c r="V298" t="n">
        <v>0.77</v>
      </c>
      <c r="W298" t="n">
        <v>2.62</v>
      </c>
      <c r="X298" t="n">
        <v>0.18</v>
      </c>
      <c r="Y298" t="n">
        <v>0.5</v>
      </c>
      <c r="Z298" t="n">
        <v>10</v>
      </c>
    </row>
    <row r="299">
      <c r="A299" t="n">
        <v>39</v>
      </c>
      <c r="B299" t="n">
        <v>85</v>
      </c>
      <c r="C299" t="inlineStr">
        <is>
          <t xml:space="preserve">CONCLUIDO	</t>
        </is>
      </c>
      <c r="D299" t="n">
        <v>3.3763</v>
      </c>
      <c r="E299" t="n">
        <v>29.62</v>
      </c>
      <c r="F299" t="n">
        <v>27.01</v>
      </c>
      <c r="G299" t="n">
        <v>231.5</v>
      </c>
      <c r="H299" t="n">
        <v>3.11</v>
      </c>
      <c r="I299" t="n">
        <v>7</v>
      </c>
      <c r="J299" t="n">
        <v>228.71</v>
      </c>
      <c r="K299" t="n">
        <v>51.39</v>
      </c>
      <c r="L299" t="n">
        <v>40</v>
      </c>
      <c r="M299" t="n">
        <v>2</v>
      </c>
      <c r="N299" t="n">
        <v>52.32</v>
      </c>
      <c r="O299" t="n">
        <v>28442.24</v>
      </c>
      <c r="P299" t="n">
        <v>305.7</v>
      </c>
      <c r="Q299" t="n">
        <v>446.56</v>
      </c>
      <c r="R299" t="n">
        <v>57.09</v>
      </c>
      <c r="S299" t="n">
        <v>40.63</v>
      </c>
      <c r="T299" t="n">
        <v>3162.11</v>
      </c>
      <c r="U299" t="n">
        <v>0.71</v>
      </c>
      <c r="V299" t="n">
        <v>0.77</v>
      </c>
      <c r="W299" t="n">
        <v>2.62</v>
      </c>
      <c r="X299" t="n">
        <v>0.18</v>
      </c>
      <c r="Y299" t="n">
        <v>0.5</v>
      </c>
      <c r="Z299" t="n">
        <v>10</v>
      </c>
    </row>
    <row r="300">
      <c r="A300" t="n">
        <v>0</v>
      </c>
      <c r="B300" t="n">
        <v>20</v>
      </c>
      <c r="C300" t="inlineStr">
        <is>
          <t xml:space="preserve">CONCLUIDO	</t>
        </is>
      </c>
      <c r="D300" t="n">
        <v>2.9801</v>
      </c>
      <c r="E300" t="n">
        <v>33.56</v>
      </c>
      <c r="F300" t="n">
        <v>30.32</v>
      </c>
      <c r="G300" t="n">
        <v>14.91</v>
      </c>
      <c r="H300" t="n">
        <v>0.34</v>
      </c>
      <c r="I300" t="n">
        <v>122</v>
      </c>
      <c r="J300" t="n">
        <v>51.33</v>
      </c>
      <c r="K300" t="n">
        <v>24.83</v>
      </c>
      <c r="L300" t="n">
        <v>1</v>
      </c>
      <c r="M300" t="n">
        <v>120</v>
      </c>
      <c r="N300" t="n">
        <v>5.51</v>
      </c>
      <c r="O300" t="n">
        <v>6564.78</v>
      </c>
      <c r="P300" t="n">
        <v>168.22</v>
      </c>
      <c r="Q300" t="n">
        <v>446.59</v>
      </c>
      <c r="R300" t="n">
        <v>164.61</v>
      </c>
      <c r="S300" t="n">
        <v>40.63</v>
      </c>
      <c r="T300" t="n">
        <v>56343.98</v>
      </c>
      <c r="U300" t="n">
        <v>0.25</v>
      </c>
      <c r="V300" t="n">
        <v>0.6899999999999999</v>
      </c>
      <c r="W300" t="n">
        <v>2.81</v>
      </c>
      <c r="X300" t="n">
        <v>3.49</v>
      </c>
      <c r="Y300" t="n">
        <v>0.5</v>
      </c>
      <c r="Z300" t="n">
        <v>10</v>
      </c>
    </row>
    <row r="301">
      <c r="A301" t="n">
        <v>1</v>
      </c>
      <c r="B301" t="n">
        <v>20</v>
      </c>
      <c r="C301" t="inlineStr">
        <is>
          <t xml:space="preserve">CONCLUIDO	</t>
        </is>
      </c>
      <c r="D301" t="n">
        <v>3.2418</v>
      </c>
      <c r="E301" t="n">
        <v>30.85</v>
      </c>
      <c r="F301" t="n">
        <v>28.41</v>
      </c>
      <c r="G301" t="n">
        <v>30.44</v>
      </c>
      <c r="H301" t="n">
        <v>0.66</v>
      </c>
      <c r="I301" t="n">
        <v>56</v>
      </c>
      <c r="J301" t="n">
        <v>52.47</v>
      </c>
      <c r="K301" t="n">
        <v>24.83</v>
      </c>
      <c r="L301" t="n">
        <v>2</v>
      </c>
      <c r="M301" t="n">
        <v>54</v>
      </c>
      <c r="N301" t="n">
        <v>5.64</v>
      </c>
      <c r="O301" t="n">
        <v>6705.1</v>
      </c>
      <c r="P301" t="n">
        <v>151.23</v>
      </c>
      <c r="Q301" t="n">
        <v>446.58</v>
      </c>
      <c r="R301" t="n">
        <v>102.82</v>
      </c>
      <c r="S301" t="n">
        <v>40.63</v>
      </c>
      <c r="T301" t="n">
        <v>25780.69</v>
      </c>
      <c r="U301" t="n">
        <v>0.4</v>
      </c>
      <c r="V301" t="n">
        <v>0.73</v>
      </c>
      <c r="W301" t="n">
        <v>2.7</v>
      </c>
      <c r="X301" t="n">
        <v>1.59</v>
      </c>
      <c r="Y301" t="n">
        <v>0.5</v>
      </c>
      <c r="Z301" t="n">
        <v>10</v>
      </c>
    </row>
    <row r="302">
      <c r="A302" t="n">
        <v>2</v>
      </c>
      <c r="B302" t="n">
        <v>20</v>
      </c>
      <c r="C302" t="inlineStr">
        <is>
          <t xml:space="preserve">CONCLUIDO	</t>
        </is>
      </c>
      <c r="D302" t="n">
        <v>3.3334</v>
      </c>
      <c r="E302" t="n">
        <v>30</v>
      </c>
      <c r="F302" t="n">
        <v>27.82</v>
      </c>
      <c r="G302" t="n">
        <v>47.7</v>
      </c>
      <c r="H302" t="n">
        <v>0.97</v>
      </c>
      <c r="I302" t="n">
        <v>35</v>
      </c>
      <c r="J302" t="n">
        <v>53.61</v>
      </c>
      <c r="K302" t="n">
        <v>24.83</v>
      </c>
      <c r="L302" t="n">
        <v>3</v>
      </c>
      <c r="M302" t="n">
        <v>33</v>
      </c>
      <c r="N302" t="n">
        <v>5.78</v>
      </c>
      <c r="O302" t="n">
        <v>6845.59</v>
      </c>
      <c r="P302" t="n">
        <v>140.87</v>
      </c>
      <c r="Q302" t="n">
        <v>446.58</v>
      </c>
      <c r="R302" t="n">
        <v>83.67</v>
      </c>
      <c r="S302" t="n">
        <v>40.63</v>
      </c>
      <c r="T302" t="n">
        <v>16308.61</v>
      </c>
      <c r="U302" t="n">
        <v>0.49</v>
      </c>
      <c r="V302" t="n">
        <v>0.75</v>
      </c>
      <c r="W302" t="n">
        <v>2.67</v>
      </c>
      <c r="X302" t="n">
        <v>1</v>
      </c>
      <c r="Y302" t="n">
        <v>0.5</v>
      </c>
      <c r="Z302" t="n">
        <v>10</v>
      </c>
    </row>
    <row r="303">
      <c r="A303" t="n">
        <v>3</v>
      </c>
      <c r="B303" t="n">
        <v>20</v>
      </c>
      <c r="C303" t="inlineStr">
        <is>
          <t xml:space="preserve">CONCLUIDO	</t>
        </is>
      </c>
      <c r="D303" t="n">
        <v>3.378</v>
      </c>
      <c r="E303" t="n">
        <v>29.6</v>
      </c>
      <c r="F303" t="n">
        <v>27.54</v>
      </c>
      <c r="G303" t="n">
        <v>63.55</v>
      </c>
      <c r="H303" t="n">
        <v>1.27</v>
      </c>
      <c r="I303" t="n">
        <v>26</v>
      </c>
      <c r="J303" t="n">
        <v>54.75</v>
      </c>
      <c r="K303" t="n">
        <v>24.83</v>
      </c>
      <c r="L303" t="n">
        <v>4</v>
      </c>
      <c r="M303" t="n">
        <v>17</v>
      </c>
      <c r="N303" t="n">
        <v>5.92</v>
      </c>
      <c r="O303" t="n">
        <v>6986.39</v>
      </c>
      <c r="P303" t="n">
        <v>133.26</v>
      </c>
      <c r="Q303" t="n">
        <v>446.6</v>
      </c>
      <c r="R303" t="n">
        <v>74.17</v>
      </c>
      <c r="S303" t="n">
        <v>40.63</v>
      </c>
      <c r="T303" t="n">
        <v>11605.33</v>
      </c>
      <c r="U303" t="n">
        <v>0.55</v>
      </c>
      <c r="V303" t="n">
        <v>0.75</v>
      </c>
      <c r="W303" t="n">
        <v>2.66</v>
      </c>
      <c r="X303" t="n">
        <v>0.71</v>
      </c>
      <c r="Y303" t="n">
        <v>0.5</v>
      </c>
      <c r="Z303" t="n">
        <v>10</v>
      </c>
    </row>
    <row r="304">
      <c r="A304" t="n">
        <v>4</v>
      </c>
      <c r="B304" t="n">
        <v>20</v>
      </c>
      <c r="C304" t="inlineStr">
        <is>
          <t xml:space="preserve">CONCLUIDO	</t>
        </is>
      </c>
      <c r="D304" t="n">
        <v>3.3855</v>
      </c>
      <c r="E304" t="n">
        <v>29.54</v>
      </c>
      <c r="F304" t="n">
        <v>27.5</v>
      </c>
      <c r="G304" t="n">
        <v>68.73999999999999</v>
      </c>
      <c r="H304" t="n">
        <v>1.55</v>
      </c>
      <c r="I304" t="n">
        <v>24</v>
      </c>
      <c r="J304" t="n">
        <v>55.89</v>
      </c>
      <c r="K304" t="n">
        <v>24.83</v>
      </c>
      <c r="L304" t="n">
        <v>5</v>
      </c>
      <c r="M304" t="n">
        <v>0</v>
      </c>
      <c r="N304" t="n">
        <v>6.07</v>
      </c>
      <c r="O304" t="n">
        <v>7127.49</v>
      </c>
      <c r="P304" t="n">
        <v>132.3</v>
      </c>
      <c r="Q304" t="n">
        <v>446.62</v>
      </c>
      <c r="R304" t="n">
        <v>72.13</v>
      </c>
      <c r="S304" t="n">
        <v>40.63</v>
      </c>
      <c r="T304" t="n">
        <v>10594.36</v>
      </c>
      <c r="U304" t="n">
        <v>0.5600000000000001</v>
      </c>
      <c r="V304" t="n">
        <v>0.76</v>
      </c>
      <c r="W304" t="n">
        <v>2.67</v>
      </c>
      <c r="X304" t="n">
        <v>0.67</v>
      </c>
      <c r="Y304" t="n">
        <v>0.5</v>
      </c>
      <c r="Z304" t="n">
        <v>10</v>
      </c>
    </row>
    <row r="305">
      <c r="A305" t="n">
        <v>0</v>
      </c>
      <c r="B305" t="n">
        <v>65</v>
      </c>
      <c r="C305" t="inlineStr">
        <is>
          <t xml:space="preserve">CONCLUIDO	</t>
        </is>
      </c>
      <c r="D305" t="n">
        <v>2.2356</v>
      </c>
      <c r="E305" t="n">
        <v>44.73</v>
      </c>
      <c r="F305" t="n">
        <v>35.01</v>
      </c>
      <c r="G305" t="n">
        <v>7.58</v>
      </c>
      <c r="H305" t="n">
        <v>0.13</v>
      </c>
      <c r="I305" t="n">
        <v>277</v>
      </c>
      <c r="J305" t="n">
        <v>133.21</v>
      </c>
      <c r="K305" t="n">
        <v>46.47</v>
      </c>
      <c r="L305" t="n">
        <v>1</v>
      </c>
      <c r="M305" t="n">
        <v>275</v>
      </c>
      <c r="N305" t="n">
        <v>20.75</v>
      </c>
      <c r="O305" t="n">
        <v>16663.42</v>
      </c>
      <c r="P305" t="n">
        <v>382.22</v>
      </c>
      <c r="Q305" t="n">
        <v>446.63</v>
      </c>
      <c r="R305" t="n">
        <v>317.85</v>
      </c>
      <c r="S305" t="n">
        <v>40.63</v>
      </c>
      <c r="T305" t="n">
        <v>132191.72</v>
      </c>
      <c r="U305" t="n">
        <v>0.13</v>
      </c>
      <c r="V305" t="n">
        <v>0.59</v>
      </c>
      <c r="W305" t="n">
        <v>3.07</v>
      </c>
      <c r="X305" t="n">
        <v>8.18</v>
      </c>
      <c r="Y305" t="n">
        <v>0.5</v>
      </c>
      <c r="Z305" t="n">
        <v>10</v>
      </c>
    </row>
    <row r="306">
      <c r="A306" t="n">
        <v>1</v>
      </c>
      <c r="B306" t="n">
        <v>65</v>
      </c>
      <c r="C306" t="inlineStr">
        <is>
          <t xml:space="preserve">CONCLUIDO	</t>
        </is>
      </c>
      <c r="D306" t="n">
        <v>2.803</v>
      </c>
      <c r="E306" t="n">
        <v>35.68</v>
      </c>
      <c r="F306" t="n">
        <v>30.26</v>
      </c>
      <c r="G306" t="n">
        <v>15.26</v>
      </c>
      <c r="H306" t="n">
        <v>0.26</v>
      </c>
      <c r="I306" t="n">
        <v>119</v>
      </c>
      <c r="J306" t="n">
        <v>134.55</v>
      </c>
      <c r="K306" t="n">
        <v>46.47</v>
      </c>
      <c r="L306" t="n">
        <v>2</v>
      </c>
      <c r="M306" t="n">
        <v>117</v>
      </c>
      <c r="N306" t="n">
        <v>21.09</v>
      </c>
      <c r="O306" t="n">
        <v>16828.84</v>
      </c>
      <c r="P306" t="n">
        <v>328.26</v>
      </c>
      <c r="Q306" t="n">
        <v>446.59</v>
      </c>
      <c r="R306" t="n">
        <v>162.45</v>
      </c>
      <c r="S306" t="n">
        <v>40.63</v>
      </c>
      <c r="T306" t="n">
        <v>55280.56</v>
      </c>
      <c r="U306" t="n">
        <v>0.25</v>
      </c>
      <c r="V306" t="n">
        <v>0.6899999999999999</v>
      </c>
      <c r="W306" t="n">
        <v>2.82</v>
      </c>
      <c r="X306" t="n">
        <v>3.43</v>
      </c>
      <c r="Y306" t="n">
        <v>0.5</v>
      </c>
      <c r="Z306" t="n">
        <v>10</v>
      </c>
    </row>
    <row r="307">
      <c r="A307" t="n">
        <v>2</v>
      </c>
      <c r="B307" t="n">
        <v>65</v>
      </c>
      <c r="C307" t="inlineStr">
        <is>
          <t xml:space="preserve">CONCLUIDO	</t>
        </is>
      </c>
      <c r="D307" t="n">
        <v>3.0085</v>
      </c>
      <c r="E307" t="n">
        <v>33.24</v>
      </c>
      <c r="F307" t="n">
        <v>28.99</v>
      </c>
      <c r="G307" t="n">
        <v>22.89</v>
      </c>
      <c r="H307" t="n">
        <v>0.39</v>
      </c>
      <c r="I307" t="n">
        <v>76</v>
      </c>
      <c r="J307" t="n">
        <v>135.9</v>
      </c>
      <c r="K307" t="n">
        <v>46.47</v>
      </c>
      <c r="L307" t="n">
        <v>3</v>
      </c>
      <c r="M307" t="n">
        <v>74</v>
      </c>
      <c r="N307" t="n">
        <v>21.43</v>
      </c>
      <c r="O307" t="n">
        <v>16994.64</v>
      </c>
      <c r="P307" t="n">
        <v>312.55</v>
      </c>
      <c r="Q307" t="n">
        <v>446.56</v>
      </c>
      <c r="R307" t="n">
        <v>121.87</v>
      </c>
      <c r="S307" t="n">
        <v>40.63</v>
      </c>
      <c r="T307" t="n">
        <v>35203.63</v>
      </c>
      <c r="U307" t="n">
        <v>0.33</v>
      </c>
      <c r="V307" t="n">
        <v>0.72</v>
      </c>
      <c r="W307" t="n">
        <v>2.73</v>
      </c>
      <c r="X307" t="n">
        <v>2.16</v>
      </c>
      <c r="Y307" t="n">
        <v>0.5</v>
      </c>
      <c r="Z307" t="n">
        <v>10</v>
      </c>
    </row>
    <row r="308">
      <c r="A308" t="n">
        <v>3</v>
      </c>
      <c r="B308" t="n">
        <v>65</v>
      </c>
      <c r="C308" t="inlineStr">
        <is>
          <t xml:space="preserve">CONCLUIDO	</t>
        </is>
      </c>
      <c r="D308" t="n">
        <v>3.1124</v>
      </c>
      <c r="E308" t="n">
        <v>32.13</v>
      </c>
      <c r="F308" t="n">
        <v>28.43</v>
      </c>
      <c r="G308" t="n">
        <v>30.46</v>
      </c>
      <c r="H308" t="n">
        <v>0.52</v>
      </c>
      <c r="I308" t="n">
        <v>56</v>
      </c>
      <c r="J308" t="n">
        <v>137.25</v>
      </c>
      <c r="K308" t="n">
        <v>46.47</v>
      </c>
      <c r="L308" t="n">
        <v>4</v>
      </c>
      <c r="M308" t="n">
        <v>54</v>
      </c>
      <c r="N308" t="n">
        <v>21.78</v>
      </c>
      <c r="O308" t="n">
        <v>17160.92</v>
      </c>
      <c r="P308" t="n">
        <v>304.55</v>
      </c>
      <c r="Q308" t="n">
        <v>446.57</v>
      </c>
      <c r="R308" t="n">
        <v>103.12</v>
      </c>
      <c r="S308" t="n">
        <v>40.63</v>
      </c>
      <c r="T308" t="n">
        <v>25929.09</v>
      </c>
      <c r="U308" t="n">
        <v>0.39</v>
      </c>
      <c r="V308" t="n">
        <v>0.73</v>
      </c>
      <c r="W308" t="n">
        <v>2.71</v>
      </c>
      <c r="X308" t="n">
        <v>1.6</v>
      </c>
      <c r="Y308" t="n">
        <v>0.5</v>
      </c>
      <c r="Z308" t="n">
        <v>10</v>
      </c>
    </row>
    <row r="309">
      <c r="A309" t="n">
        <v>4</v>
      </c>
      <c r="B309" t="n">
        <v>65</v>
      </c>
      <c r="C309" t="inlineStr">
        <is>
          <t xml:space="preserve">CONCLUIDO	</t>
        </is>
      </c>
      <c r="D309" t="n">
        <v>3.1813</v>
      </c>
      <c r="E309" t="n">
        <v>31.43</v>
      </c>
      <c r="F309" t="n">
        <v>28.06</v>
      </c>
      <c r="G309" t="n">
        <v>38.26</v>
      </c>
      <c r="H309" t="n">
        <v>0.64</v>
      </c>
      <c r="I309" t="n">
        <v>44</v>
      </c>
      <c r="J309" t="n">
        <v>138.6</v>
      </c>
      <c r="K309" t="n">
        <v>46.47</v>
      </c>
      <c r="L309" t="n">
        <v>5</v>
      </c>
      <c r="M309" t="n">
        <v>42</v>
      </c>
      <c r="N309" t="n">
        <v>22.13</v>
      </c>
      <c r="O309" t="n">
        <v>17327.69</v>
      </c>
      <c r="P309" t="n">
        <v>298.55</v>
      </c>
      <c r="Q309" t="n">
        <v>446.57</v>
      </c>
      <c r="R309" t="n">
        <v>91.14</v>
      </c>
      <c r="S309" t="n">
        <v>40.63</v>
      </c>
      <c r="T309" t="n">
        <v>19998.42</v>
      </c>
      <c r="U309" t="n">
        <v>0.45</v>
      </c>
      <c r="V309" t="n">
        <v>0.74</v>
      </c>
      <c r="W309" t="n">
        <v>2.69</v>
      </c>
      <c r="X309" t="n">
        <v>1.23</v>
      </c>
      <c r="Y309" t="n">
        <v>0.5</v>
      </c>
      <c r="Z309" t="n">
        <v>10</v>
      </c>
    </row>
    <row r="310">
      <c r="A310" t="n">
        <v>5</v>
      </c>
      <c r="B310" t="n">
        <v>65</v>
      </c>
      <c r="C310" t="inlineStr">
        <is>
          <t xml:space="preserve">CONCLUIDO	</t>
        </is>
      </c>
      <c r="D310" t="n">
        <v>3.2206</v>
      </c>
      <c r="E310" t="n">
        <v>31.05</v>
      </c>
      <c r="F310" t="n">
        <v>27.86</v>
      </c>
      <c r="G310" t="n">
        <v>45.18</v>
      </c>
      <c r="H310" t="n">
        <v>0.76</v>
      </c>
      <c r="I310" t="n">
        <v>37</v>
      </c>
      <c r="J310" t="n">
        <v>139.95</v>
      </c>
      <c r="K310" t="n">
        <v>46.47</v>
      </c>
      <c r="L310" t="n">
        <v>6</v>
      </c>
      <c r="M310" t="n">
        <v>35</v>
      </c>
      <c r="N310" t="n">
        <v>22.49</v>
      </c>
      <c r="O310" t="n">
        <v>17494.97</v>
      </c>
      <c r="P310" t="n">
        <v>295.15</v>
      </c>
      <c r="Q310" t="n">
        <v>446.57</v>
      </c>
      <c r="R310" t="n">
        <v>85.08</v>
      </c>
      <c r="S310" t="n">
        <v>40.63</v>
      </c>
      <c r="T310" t="n">
        <v>17005.84</v>
      </c>
      <c r="U310" t="n">
        <v>0.48</v>
      </c>
      <c r="V310" t="n">
        <v>0.75</v>
      </c>
      <c r="W310" t="n">
        <v>2.67</v>
      </c>
      <c r="X310" t="n">
        <v>1.03</v>
      </c>
      <c r="Y310" t="n">
        <v>0.5</v>
      </c>
      <c r="Z310" t="n">
        <v>10</v>
      </c>
    </row>
    <row r="311">
      <c r="A311" t="n">
        <v>6</v>
      </c>
      <c r="B311" t="n">
        <v>65</v>
      </c>
      <c r="C311" t="inlineStr">
        <is>
          <t xml:space="preserve">CONCLUIDO	</t>
        </is>
      </c>
      <c r="D311" t="n">
        <v>3.2544</v>
      </c>
      <c r="E311" t="n">
        <v>30.73</v>
      </c>
      <c r="F311" t="n">
        <v>27.7</v>
      </c>
      <c r="G311" t="n">
        <v>53.62</v>
      </c>
      <c r="H311" t="n">
        <v>0.88</v>
      </c>
      <c r="I311" t="n">
        <v>31</v>
      </c>
      <c r="J311" t="n">
        <v>141.31</v>
      </c>
      <c r="K311" t="n">
        <v>46.47</v>
      </c>
      <c r="L311" t="n">
        <v>7</v>
      </c>
      <c r="M311" t="n">
        <v>29</v>
      </c>
      <c r="N311" t="n">
        <v>22.85</v>
      </c>
      <c r="O311" t="n">
        <v>17662.75</v>
      </c>
      <c r="P311" t="n">
        <v>291.43</v>
      </c>
      <c r="Q311" t="n">
        <v>446.56</v>
      </c>
      <c r="R311" t="n">
        <v>79.87</v>
      </c>
      <c r="S311" t="n">
        <v>40.63</v>
      </c>
      <c r="T311" t="n">
        <v>14429.89</v>
      </c>
      <c r="U311" t="n">
        <v>0.51</v>
      </c>
      <c r="V311" t="n">
        <v>0.75</v>
      </c>
      <c r="W311" t="n">
        <v>2.66</v>
      </c>
      <c r="X311" t="n">
        <v>0.88</v>
      </c>
      <c r="Y311" t="n">
        <v>0.5</v>
      </c>
      <c r="Z311" t="n">
        <v>10</v>
      </c>
    </row>
    <row r="312">
      <c r="A312" t="n">
        <v>7</v>
      </c>
      <c r="B312" t="n">
        <v>65</v>
      </c>
      <c r="C312" t="inlineStr">
        <is>
          <t xml:space="preserve">CONCLUIDO	</t>
        </is>
      </c>
      <c r="D312" t="n">
        <v>3.278</v>
      </c>
      <c r="E312" t="n">
        <v>30.51</v>
      </c>
      <c r="F312" t="n">
        <v>27.59</v>
      </c>
      <c r="G312" t="n">
        <v>61.31</v>
      </c>
      <c r="H312" t="n">
        <v>0.99</v>
      </c>
      <c r="I312" t="n">
        <v>27</v>
      </c>
      <c r="J312" t="n">
        <v>142.68</v>
      </c>
      <c r="K312" t="n">
        <v>46.47</v>
      </c>
      <c r="L312" t="n">
        <v>8</v>
      </c>
      <c r="M312" t="n">
        <v>25</v>
      </c>
      <c r="N312" t="n">
        <v>23.21</v>
      </c>
      <c r="O312" t="n">
        <v>17831.04</v>
      </c>
      <c r="P312" t="n">
        <v>288.13</v>
      </c>
      <c r="Q312" t="n">
        <v>446.59</v>
      </c>
      <c r="R312" t="n">
        <v>75.98999999999999</v>
      </c>
      <c r="S312" t="n">
        <v>40.63</v>
      </c>
      <c r="T312" t="n">
        <v>12511.66</v>
      </c>
      <c r="U312" t="n">
        <v>0.53</v>
      </c>
      <c r="V312" t="n">
        <v>0.75</v>
      </c>
      <c r="W312" t="n">
        <v>2.66</v>
      </c>
      <c r="X312" t="n">
        <v>0.76</v>
      </c>
      <c r="Y312" t="n">
        <v>0.5</v>
      </c>
      <c r="Z312" t="n">
        <v>10</v>
      </c>
    </row>
    <row r="313">
      <c r="A313" t="n">
        <v>8</v>
      </c>
      <c r="B313" t="n">
        <v>65</v>
      </c>
      <c r="C313" t="inlineStr">
        <is>
          <t xml:space="preserve">CONCLUIDO	</t>
        </is>
      </c>
      <c r="D313" t="n">
        <v>3.2986</v>
      </c>
      <c r="E313" t="n">
        <v>30.32</v>
      </c>
      <c r="F313" t="n">
        <v>27.48</v>
      </c>
      <c r="G313" t="n">
        <v>68.70999999999999</v>
      </c>
      <c r="H313" t="n">
        <v>1.11</v>
      </c>
      <c r="I313" t="n">
        <v>24</v>
      </c>
      <c r="J313" t="n">
        <v>144.05</v>
      </c>
      <c r="K313" t="n">
        <v>46.47</v>
      </c>
      <c r="L313" t="n">
        <v>9</v>
      </c>
      <c r="M313" t="n">
        <v>22</v>
      </c>
      <c r="N313" t="n">
        <v>23.58</v>
      </c>
      <c r="O313" t="n">
        <v>17999.83</v>
      </c>
      <c r="P313" t="n">
        <v>285.16</v>
      </c>
      <c r="Q313" t="n">
        <v>446.57</v>
      </c>
      <c r="R313" t="n">
        <v>72.73999999999999</v>
      </c>
      <c r="S313" t="n">
        <v>40.63</v>
      </c>
      <c r="T313" t="n">
        <v>10898.22</v>
      </c>
      <c r="U313" t="n">
        <v>0.5600000000000001</v>
      </c>
      <c r="V313" t="n">
        <v>0.76</v>
      </c>
      <c r="W313" t="n">
        <v>2.64</v>
      </c>
      <c r="X313" t="n">
        <v>0.65</v>
      </c>
      <c r="Y313" t="n">
        <v>0.5</v>
      </c>
      <c r="Z313" t="n">
        <v>10</v>
      </c>
    </row>
    <row r="314">
      <c r="A314" t="n">
        <v>9</v>
      </c>
      <c r="B314" t="n">
        <v>65</v>
      </c>
      <c r="C314" t="inlineStr">
        <is>
          <t xml:space="preserve">CONCLUIDO	</t>
        </is>
      </c>
      <c r="D314" t="n">
        <v>3.3107</v>
      </c>
      <c r="E314" t="n">
        <v>30.21</v>
      </c>
      <c r="F314" t="n">
        <v>27.43</v>
      </c>
      <c r="G314" t="n">
        <v>74.8</v>
      </c>
      <c r="H314" t="n">
        <v>1.22</v>
      </c>
      <c r="I314" t="n">
        <v>22</v>
      </c>
      <c r="J314" t="n">
        <v>145.42</v>
      </c>
      <c r="K314" t="n">
        <v>46.47</v>
      </c>
      <c r="L314" t="n">
        <v>10</v>
      </c>
      <c r="M314" t="n">
        <v>20</v>
      </c>
      <c r="N314" t="n">
        <v>23.95</v>
      </c>
      <c r="O314" t="n">
        <v>18169.15</v>
      </c>
      <c r="P314" t="n">
        <v>281.83</v>
      </c>
      <c r="Q314" t="n">
        <v>446.6</v>
      </c>
      <c r="R314" t="n">
        <v>70.7</v>
      </c>
      <c r="S314" t="n">
        <v>40.63</v>
      </c>
      <c r="T314" t="n">
        <v>9892</v>
      </c>
      <c r="U314" t="n">
        <v>0.57</v>
      </c>
      <c r="V314" t="n">
        <v>0.76</v>
      </c>
      <c r="W314" t="n">
        <v>2.64</v>
      </c>
      <c r="X314" t="n">
        <v>0.6</v>
      </c>
      <c r="Y314" t="n">
        <v>0.5</v>
      </c>
      <c r="Z314" t="n">
        <v>10</v>
      </c>
    </row>
    <row r="315">
      <c r="A315" t="n">
        <v>10</v>
      </c>
      <c r="B315" t="n">
        <v>65</v>
      </c>
      <c r="C315" t="inlineStr">
        <is>
          <t xml:space="preserve">CONCLUIDO	</t>
        </is>
      </c>
      <c r="D315" t="n">
        <v>3.3222</v>
      </c>
      <c r="E315" t="n">
        <v>30.1</v>
      </c>
      <c r="F315" t="n">
        <v>27.38</v>
      </c>
      <c r="G315" t="n">
        <v>82.13</v>
      </c>
      <c r="H315" t="n">
        <v>1.33</v>
      </c>
      <c r="I315" t="n">
        <v>20</v>
      </c>
      <c r="J315" t="n">
        <v>146.8</v>
      </c>
      <c r="K315" t="n">
        <v>46.47</v>
      </c>
      <c r="L315" t="n">
        <v>11</v>
      </c>
      <c r="M315" t="n">
        <v>18</v>
      </c>
      <c r="N315" t="n">
        <v>24.33</v>
      </c>
      <c r="O315" t="n">
        <v>18338.99</v>
      </c>
      <c r="P315" t="n">
        <v>279.85</v>
      </c>
      <c r="Q315" t="n">
        <v>446.59</v>
      </c>
      <c r="R315" t="n">
        <v>69.12</v>
      </c>
      <c r="S315" t="n">
        <v>40.63</v>
      </c>
      <c r="T315" t="n">
        <v>9112.459999999999</v>
      </c>
      <c r="U315" t="n">
        <v>0.59</v>
      </c>
      <c r="V315" t="n">
        <v>0.76</v>
      </c>
      <c r="W315" t="n">
        <v>2.64</v>
      </c>
      <c r="X315" t="n">
        <v>0.55</v>
      </c>
      <c r="Y315" t="n">
        <v>0.5</v>
      </c>
      <c r="Z315" t="n">
        <v>10</v>
      </c>
    </row>
    <row r="316">
      <c r="A316" t="n">
        <v>11</v>
      </c>
      <c r="B316" t="n">
        <v>65</v>
      </c>
      <c r="C316" t="inlineStr">
        <is>
          <t xml:space="preserve">CONCLUIDO	</t>
        </is>
      </c>
      <c r="D316" t="n">
        <v>3.3362</v>
      </c>
      <c r="E316" t="n">
        <v>29.97</v>
      </c>
      <c r="F316" t="n">
        <v>27.3</v>
      </c>
      <c r="G316" t="n">
        <v>91.01000000000001</v>
      </c>
      <c r="H316" t="n">
        <v>1.43</v>
      </c>
      <c r="I316" t="n">
        <v>18</v>
      </c>
      <c r="J316" t="n">
        <v>148.18</v>
      </c>
      <c r="K316" t="n">
        <v>46.47</v>
      </c>
      <c r="L316" t="n">
        <v>12</v>
      </c>
      <c r="M316" t="n">
        <v>16</v>
      </c>
      <c r="N316" t="n">
        <v>24.71</v>
      </c>
      <c r="O316" t="n">
        <v>18509.36</v>
      </c>
      <c r="P316" t="n">
        <v>277.31</v>
      </c>
      <c r="Q316" t="n">
        <v>446.56</v>
      </c>
      <c r="R316" t="n">
        <v>66.7</v>
      </c>
      <c r="S316" t="n">
        <v>40.63</v>
      </c>
      <c r="T316" t="n">
        <v>7911.69</v>
      </c>
      <c r="U316" t="n">
        <v>0.61</v>
      </c>
      <c r="V316" t="n">
        <v>0.76</v>
      </c>
      <c r="W316" t="n">
        <v>2.64</v>
      </c>
      <c r="X316" t="n">
        <v>0.48</v>
      </c>
      <c r="Y316" t="n">
        <v>0.5</v>
      </c>
      <c r="Z316" t="n">
        <v>10</v>
      </c>
    </row>
    <row r="317">
      <c r="A317" t="n">
        <v>12</v>
      </c>
      <c r="B317" t="n">
        <v>65</v>
      </c>
      <c r="C317" t="inlineStr">
        <is>
          <t xml:space="preserve">CONCLUIDO	</t>
        </is>
      </c>
      <c r="D317" t="n">
        <v>3.3409</v>
      </c>
      <c r="E317" t="n">
        <v>29.93</v>
      </c>
      <c r="F317" t="n">
        <v>27.29</v>
      </c>
      <c r="G317" t="n">
        <v>96.31</v>
      </c>
      <c r="H317" t="n">
        <v>1.54</v>
      </c>
      <c r="I317" t="n">
        <v>17</v>
      </c>
      <c r="J317" t="n">
        <v>149.56</v>
      </c>
      <c r="K317" t="n">
        <v>46.47</v>
      </c>
      <c r="L317" t="n">
        <v>13</v>
      </c>
      <c r="M317" t="n">
        <v>15</v>
      </c>
      <c r="N317" t="n">
        <v>25.1</v>
      </c>
      <c r="O317" t="n">
        <v>18680.25</v>
      </c>
      <c r="P317" t="n">
        <v>274.99</v>
      </c>
      <c r="Q317" t="n">
        <v>446.56</v>
      </c>
      <c r="R317" t="n">
        <v>66.23999999999999</v>
      </c>
      <c r="S317" t="n">
        <v>40.63</v>
      </c>
      <c r="T317" t="n">
        <v>7685.67</v>
      </c>
      <c r="U317" t="n">
        <v>0.61</v>
      </c>
      <c r="V317" t="n">
        <v>0.76</v>
      </c>
      <c r="W317" t="n">
        <v>2.64</v>
      </c>
      <c r="X317" t="n">
        <v>0.46</v>
      </c>
      <c r="Y317" t="n">
        <v>0.5</v>
      </c>
      <c r="Z317" t="n">
        <v>10</v>
      </c>
    </row>
    <row r="318">
      <c r="A318" t="n">
        <v>13</v>
      </c>
      <c r="B318" t="n">
        <v>65</v>
      </c>
      <c r="C318" t="inlineStr">
        <is>
          <t xml:space="preserve">CONCLUIDO	</t>
        </is>
      </c>
      <c r="D318" t="n">
        <v>3.3562</v>
      </c>
      <c r="E318" t="n">
        <v>29.8</v>
      </c>
      <c r="F318" t="n">
        <v>27.21</v>
      </c>
      <c r="G318" t="n">
        <v>108.83</v>
      </c>
      <c r="H318" t="n">
        <v>1.64</v>
      </c>
      <c r="I318" t="n">
        <v>15</v>
      </c>
      <c r="J318" t="n">
        <v>150.95</v>
      </c>
      <c r="K318" t="n">
        <v>46.47</v>
      </c>
      <c r="L318" t="n">
        <v>14</v>
      </c>
      <c r="M318" t="n">
        <v>13</v>
      </c>
      <c r="N318" t="n">
        <v>25.49</v>
      </c>
      <c r="O318" t="n">
        <v>18851.69</v>
      </c>
      <c r="P318" t="n">
        <v>271.47</v>
      </c>
      <c r="Q318" t="n">
        <v>446.56</v>
      </c>
      <c r="R318" t="n">
        <v>63.51</v>
      </c>
      <c r="S318" t="n">
        <v>40.63</v>
      </c>
      <c r="T318" t="n">
        <v>6327.67</v>
      </c>
      <c r="U318" t="n">
        <v>0.64</v>
      </c>
      <c r="V318" t="n">
        <v>0.76</v>
      </c>
      <c r="W318" t="n">
        <v>2.63</v>
      </c>
      <c r="X318" t="n">
        <v>0.38</v>
      </c>
      <c r="Y318" t="n">
        <v>0.5</v>
      </c>
      <c r="Z318" t="n">
        <v>10</v>
      </c>
    </row>
    <row r="319">
      <c r="A319" t="n">
        <v>14</v>
      </c>
      <c r="B319" t="n">
        <v>65</v>
      </c>
      <c r="C319" t="inlineStr">
        <is>
          <t xml:space="preserve">CONCLUIDO	</t>
        </is>
      </c>
      <c r="D319" t="n">
        <v>3.36</v>
      </c>
      <c r="E319" t="n">
        <v>29.76</v>
      </c>
      <c r="F319" t="n">
        <v>27.2</v>
      </c>
      <c r="G319" t="n">
        <v>116.57</v>
      </c>
      <c r="H319" t="n">
        <v>1.74</v>
      </c>
      <c r="I319" t="n">
        <v>14</v>
      </c>
      <c r="J319" t="n">
        <v>152.35</v>
      </c>
      <c r="K319" t="n">
        <v>46.47</v>
      </c>
      <c r="L319" t="n">
        <v>15</v>
      </c>
      <c r="M319" t="n">
        <v>12</v>
      </c>
      <c r="N319" t="n">
        <v>25.88</v>
      </c>
      <c r="O319" t="n">
        <v>19023.66</v>
      </c>
      <c r="P319" t="n">
        <v>270.45</v>
      </c>
      <c r="Q319" t="n">
        <v>446.58</v>
      </c>
      <c r="R319" t="n">
        <v>63.38</v>
      </c>
      <c r="S319" t="n">
        <v>40.63</v>
      </c>
      <c r="T319" t="n">
        <v>6270.67</v>
      </c>
      <c r="U319" t="n">
        <v>0.64</v>
      </c>
      <c r="V319" t="n">
        <v>0.76</v>
      </c>
      <c r="W319" t="n">
        <v>2.63</v>
      </c>
      <c r="X319" t="n">
        <v>0.37</v>
      </c>
      <c r="Y319" t="n">
        <v>0.5</v>
      </c>
      <c r="Z319" t="n">
        <v>10</v>
      </c>
    </row>
    <row r="320">
      <c r="A320" t="n">
        <v>15</v>
      </c>
      <c r="B320" t="n">
        <v>65</v>
      </c>
      <c r="C320" t="inlineStr">
        <is>
          <t xml:space="preserve">CONCLUIDO	</t>
        </is>
      </c>
      <c r="D320" t="n">
        <v>3.3655</v>
      </c>
      <c r="E320" t="n">
        <v>29.71</v>
      </c>
      <c r="F320" t="n">
        <v>27.18</v>
      </c>
      <c r="G320" t="n">
        <v>125.44</v>
      </c>
      <c r="H320" t="n">
        <v>1.84</v>
      </c>
      <c r="I320" t="n">
        <v>13</v>
      </c>
      <c r="J320" t="n">
        <v>153.75</v>
      </c>
      <c r="K320" t="n">
        <v>46.47</v>
      </c>
      <c r="L320" t="n">
        <v>16</v>
      </c>
      <c r="M320" t="n">
        <v>11</v>
      </c>
      <c r="N320" t="n">
        <v>26.28</v>
      </c>
      <c r="O320" t="n">
        <v>19196.18</v>
      </c>
      <c r="P320" t="n">
        <v>267.12</v>
      </c>
      <c r="Q320" t="n">
        <v>446.56</v>
      </c>
      <c r="R320" t="n">
        <v>62.69</v>
      </c>
      <c r="S320" t="n">
        <v>40.63</v>
      </c>
      <c r="T320" t="n">
        <v>5930.37</v>
      </c>
      <c r="U320" t="n">
        <v>0.65</v>
      </c>
      <c r="V320" t="n">
        <v>0.76</v>
      </c>
      <c r="W320" t="n">
        <v>2.63</v>
      </c>
      <c r="X320" t="n">
        <v>0.35</v>
      </c>
      <c r="Y320" t="n">
        <v>0.5</v>
      </c>
      <c r="Z320" t="n">
        <v>10</v>
      </c>
    </row>
    <row r="321">
      <c r="A321" t="n">
        <v>16</v>
      </c>
      <c r="B321" t="n">
        <v>65</v>
      </c>
      <c r="C321" t="inlineStr">
        <is>
          <t xml:space="preserve">CONCLUIDO	</t>
        </is>
      </c>
      <c r="D321" t="n">
        <v>3.366</v>
      </c>
      <c r="E321" t="n">
        <v>29.71</v>
      </c>
      <c r="F321" t="n">
        <v>27.17</v>
      </c>
      <c r="G321" t="n">
        <v>125.42</v>
      </c>
      <c r="H321" t="n">
        <v>1.94</v>
      </c>
      <c r="I321" t="n">
        <v>13</v>
      </c>
      <c r="J321" t="n">
        <v>155.15</v>
      </c>
      <c r="K321" t="n">
        <v>46.47</v>
      </c>
      <c r="L321" t="n">
        <v>17</v>
      </c>
      <c r="M321" t="n">
        <v>11</v>
      </c>
      <c r="N321" t="n">
        <v>26.68</v>
      </c>
      <c r="O321" t="n">
        <v>19369.26</v>
      </c>
      <c r="P321" t="n">
        <v>266.22</v>
      </c>
      <c r="Q321" t="n">
        <v>446.56</v>
      </c>
      <c r="R321" t="n">
        <v>62.73</v>
      </c>
      <c r="S321" t="n">
        <v>40.63</v>
      </c>
      <c r="T321" t="n">
        <v>5950.1</v>
      </c>
      <c r="U321" t="n">
        <v>0.65</v>
      </c>
      <c r="V321" t="n">
        <v>0.76</v>
      </c>
      <c r="W321" t="n">
        <v>2.63</v>
      </c>
      <c r="X321" t="n">
        <v>0.35</v>
      </c>
      <c r="Y321" t="n">
        <v>0.5</v>
      </c>
      <c r="Z321" t="n">
        <v>10</v>
      </c>
    </row>
    <row r="322">
      <c r="A322" t="n">
        <v>17</v>
      </c>
      <c r="B322" t="n">
        <v>65</v>
      </c>
      <c r="C322" t="inlineStr">
        <is>
          <t xml:space="preserve">CONCLUIDO	</t>
        </is>
      </c>
      <c r="D322" t="n">
        <v>3.3733</v>
      </c>
      <c r="E322" t="n">
        <v>29.64</v>
      </c>
      <c r="F322" t="n">
        <v>27.14</v>
      </c>
      <c r="G322" t="n">
        <v>135.69</v>
      </c>
      <c r="H322" t="n">
        <v>2.04</v>
      </c>
      <c r="I322" t="n">
        <v>12</v>
      </c>
      <c r="J322" t="n">
        <v>156.56</v>
      </c>
      <c r="K322" t="n">
        <v>46.47</v>
      </c>
      <c r="L322" t="n">
        <v>18</v>
      </c>
      <c r="M322" t="n">
        <v>10</v>
      </c>
      <c r="N322" t="n">
        <v>27.09</v>
      </c>
      <c r="O322" t="n">
        <v>19542.89</v>
      </c>
      <c r="P322" t="n">
        <v>263.7</v>
      </c>
      <c r="Q322" t="n">
        <v>446.56</v>
      </c>
      <c r="R322" t="n">
        <v>61.22</v>
      </c>
      <c r="S322" t="n">
        <v>40.63</v>
      </c>
      <c r="T322" t="n">
        <v>5201.44</v>
      </c>
      <c r="U322" t="n">
        <v>0.66</v>
      </c>
      <c r="V322" t="n">
        <v>0.77</v>
      </c>
      <c r="W322" t="n">
        <v>2.63</v>
      </c>
      <c r="X322" t="n">
        <v>0.31</v>
      </c>
      <c r="Y322" t="n">
        <v>0.5</v>
      </c>
      <c r="Z322" t="n">
        <v>10</v>
      </c>
    </row>
    <row r="323">
      <c r="A323" t="n">
        <v>18</v>
      </c>
      <c r="B323" t="n">
        <v>65</v>
      </c>
      <c r="C323" t="inlineStr">
        <is>
          <t xml:space="preserve">CONCLUIDO	</t>
        </is>
      </c>
      <c r="D323" t="n">
        <v>3.3801</v>
      </c>
      <c r="E323" t="n">
        <v>29.58</v>
      </c>
      <c r="F323" t="n">
        <v>27.11</v>
      </c>
      <c r="G323" t="n">
        <v>147.85</v>
      </c>
      <c r="H323" t="n">
        <v>2.13</v>
      </c>
      <c r="I323" t="n">
        <v>11</v>
      </c>
      <c r="J323" t="n">
        <v>157.97</v>
      </c>
      <c r="K323" t="n">
        <v>46.47</v>
      </c>
      <c r="L323" t="n">
        <v>19</v>
      </c>
      <c r="M323" t="n">
        <v>9</v>
      </c>
      <c r="N323" t="n">
        <v>27.5</v>
      </c>
      <c r="O323" t="n">
        <v>19717.08</v>
      </c>
      <c r="P323" t="n">
        <v>261.11</v>
      </c>
      <c r="Q323" t="n">
        <v>446.56</v>
      </c>
      <c r="R323" t="n">
        <v>60.21</v>
      </c>
      <c r="S323" t="n">
        <v>40.63</v>
      </c>
      <c r="T323" t="n">
        <v>4700.79</v>
      </c>
      <c r="U323" t="n">
        <v>0.67</v>
      </c>
      <c r="V323" t="n">
        <v>0.77</v>
      </c>
      <c r="W323" t="n">
        <v>2.63</v>
      </c>
      <c r="X323" t="n">
        <v>0.28</v>
      </c>
      <c r="Y323" t="n">
        <v>0.5</v>
      </c>
      <c r="Z323" t="n">
        <v>10</v>
      </c>
    </row>
    <row r="324">
      <c r="A324" t="n">
        <v>19</v>
      </c>
      <c r="B324" t="n">
        <v>65</v>
      </c>
      <c r="C324" t="inlineStr">
        <is>
          <t xml:space="preserve">CONCLUIDO	</t>
        </is>
      </c>
      <c r="D324" t="n">
        <v>3.3793</v>
      </c>
      <c r="E324" t="n">
        <v>29.59</v>
      </c>
      <c r="F324" t="n">
        <v>27.11</v>
      </c>
      <c r="G324" t="n">
        <v>147.88</v>
      </c>
      <c r="H324" t="n">
        <v>2.22</v>
      </c>
      <c r="I324" t="n">
        <v>11</v>
      </c>
      <c r="J324" t="n">
        <v>159.39</v>
      </c>
      <c r="K324" t="n">
        <v>46.47</v>
      </c>
      <c r="L324" t="n">
        <v>20</v>
      </c>
      <c r="M324" t="n">
        <v>9</v>
      </c>
      <c r="N324" t="n">
        <v>27.92</v>
      </c>
      <c r="O324" t="n">
        <v>19891.97</v>
      </c>
      <c r="P324" t="n">
        <v>258.96</v>
      </c>
      <c r="Q324" t="n">
        <v>446.56</v>
      </c>
      <c r="R324" t="n">
        <v>60.48</v>
      </c>
      <c r="S324" t="n">
        <v>40.63</v>
      </c>
      <c r="T324" t="n">
        <v>4835.37</v>
      </c>
      <c r="U324" t="n">
        <v>0.67</v>
      </c>
      <c r="V324" t="n">
        <v>0.77</v>
      </c>
      <c r="W324" t="n">
        <v>2.63</v>
      </c>
      <c r="X324" t="n">
        <v>0.28</v>
      </c>
      <c r="Y324" t="n">
        <v>0.5</v>
      </c>
      <c r="Z324" t="n">
        <v>10</v>
      </c>
    </row>
    <row r="325">
      <c r="A325" t="n">
        <v>20</v>
      </c>
      <c r="B325" t="n">
        <v>65</v>
      </c>
      <c r="C325" t="inlineStr">
        <is>
          <t xml:space="preserve">CONCLUIDO	</t>
        </is>
      </c>
      <c r="D325" t="n">
        <v>3.3857</v>
      </c>
      <c r="E325" t="n">
        <v>29.54</v>
      </c>
      <c r="F325" t="n">
        <v>27.08</v>
      </c>
      <c r="G325" t="n">
        <v>162.5</v>
      </c>
      <c r="H325" t="n">
        <v>2.31</v>
      </c>
      <c r="I325" t="n">
        <v>10</v>
      </c>
      <c r="J325" t="n">
        <v>160.81</v>
      </c>
      <c r="K325" t="n">
        <v>46.47</v>
      </c>
      <c r="L325" t="n">
        <v>21</v>
      </c>
      <c r="M325" t="n">
        <v>8</v>
      </c>
      <c r="N325" t="n">
        <v>28.34</v>
      </c>
      <c r="O325" t="n">
        <v>20067.32</v>
      </c>
      <c r="P325" t="n">
        <v>256.85</v>
      </c>
      <c r="Q325" t="n">
        <v>446.56</v>
      </c>
      <c r="R325" t="n">
        <v>59.56</v>
      </c>
      <c r="S325" t="n">
        <v>40.63</v>
      </c>
      <c r="T325" t="n">
        <v>4382.44</v>
      </c>
      <c r="U325" t="n">
        <v>0.68</v>
      </c>
      <c r="V325" t="n">
        <v>0.77</v>
      </c>
      <c r="W325" t="n">
        <v>2.62</v>
      </c>
      <c r="X325" t="n">
        <v>0.26</v>
      </c>
      <c r="Y325" t="n">
        <v>0.5</v>
      </c>
      <c r="Z325" t="n">
        <v>10</v>
      </c>
    </row>
    <row r="326">
      <c r="A326" t="n">
        <v>21</v>
      </c>
      <c r="B326" t="n">
        <v>65</v>
      </c>
      <c r="C326" t="inlineStr">
        <is>
          <t xml:space="preserve">CONCLUIDO	</t>
        </is>
      </c>
      <c r="D326" t="n">
        <v>3.3862</v>
      </c>
      <c r="E326" t="n">
        <v>29.53</v>
      </c>
      <c r="F326" t="n">
        <v>27.08</v>
      </c>
      <c r="G326" t="n">
        <v>162.47</v>
      </c>
      <c r="H326" t="n">
        <v>2.4</v>
      </c>
      <c r="I326" t="n">
        <v>10</v>
      </c>
      <c r="J326" t="n">
        <v>162.24</v>
      </c>
      <c r="K326" t="n">
        <v>46.47</v>
      </c>
      <c r="L326" t="n">
        <v>22</v>
      </c>
      <c r="M326" t="n">
        <v>8</v>
      </c>
      <c r="N326" t="n">
        <v>28.77</v>
      </c>
      <c r="O326" t="n">
        <v>20243.25</v>
      </c>
      <c r="P326" t="n">
        <v>252.42</v>
      </c>
      <c r="Q326" t="n">
        <v>446.56</v>
      </c>
      <c r="R326" t="n">
        <v>59.41</v>
      </c>
      <c r="S326" t="n">
        <v>40.63</v>
      </c>
      <c r="T326" t="n">
        <v>4306.86</v>
      </c>
      <c r="U326" t="n">
        <v>0.68</v>
      </c>
      <c r="V326" t="n">
        <v>0.77</v>
      </c>
      <c r="W326" t="n">
        <v>2.63</v>
      </c>
      <c r="X326" t="n">
        <v>0.25</v>
      </c>
      <c r="Y326" t="n">
        <v>0.5</v>
      </c>
      <c r="Z326" t="n">
        <v>10</v>
      </c>
    </row>
    <row r="327">
      <c r="A327" t="n">
        <v>22</v>
      </c>
      <c r="B327" t="n">
        <v>65</v>
      </c>
      <c r="C327" t="inlineStr">
        <is>
          <t xml:space="preserve">CONCLUIDO	</t>
        </is>
      </c>
      <c r="D327" t="n">
        <v>3.3921</v>
      </c>
      <c r="E327" t="n">
        <v>29.48</v>
      </c>
      <c r="F327" t="n">
        <v>27.05</v>
      </c>
      <c r="G327" t="n">
        <v>180.36</v>
      </c>
      <c r="H327" t="n">
        <v>2.49</v>
      </c>
      <c r="I327" t="n">
        <v>9</v>
      </c>
      <c r="J327" t="n">
        <v>163.67</v>
      </c>
      <c r="K327" t="n">
        <v>46.47</v>
      </c>
      <c r="L327" t="n">
        <v>23</v>
      </c>
      <c r="M327" t="n">
        <v>7</v>
      </c>
      <c r="N327" t="n">
        <v>29.2</v>
      </c>
      <c r="O327" t="n">
        <v>20419.76</v>
      </c>
      <c r="P327" t="n">
        <v>251.61</v>
      </c>
      <c r="Q327" t="n">
        <v>446.56</v>
      </c>
      <c r="R327" t="n">
        <v>58.67</v>
      </c>
      <c r="S327" t="n">
        <v>40.63</v>
      </c>
      <c r="T327" t="n">
        <v>3940.42</v>
      </c>
      <c r="U327" t="n">
        <v>0.6899999999999999</v>
      </c>
      <c r="V327" t="n">
        <v>0.77</v>
      </c>
      <c r="W327" t="n">
        <v>2.62</v>
      </c>
      <c r="X327" t="n">
        <v>0.23</v>
      </c>
      <c r="Y327" t="n">
        <v>0.5</v>
      </c>
      <c r="Z327" t="n">
        <v>10</v>
      </c>
    </row>
    <row r="328">
      <c r="A328" t="n">
        <v>23</v>
      </c>
      <c r="B328" t="n">
        <v>65</v>
      </c>
      <c r="C328" t="inlineStr">
        <is>
          <t xml:space="preserve">CONCLUIDO	</t>
        </is>
      </c>
      <c r="D328" t="n">
        <v>3.3916</v>
      </c>
      <c r="E328" t="n">
        <v>29.48</v>
      </c>
      <c r="F328" t="n">
        <v>27.06</v>
      </c>
      <c r="G328" t="n">
        <v>180.4</v>
      </c>
      <c r="H328" t="n">
        <v>2.58</v>
      </c>
      <c r="I328" t="n">
        <v>9</v>
      </c>
      <c r="J328" t="n">
        <v>165.1</v>
      </c>
      <c r="K328" t="n">
        <v>46.47</v>
      </c>
      <c r="L328" t="n">
        <v>24</v>
      </c>
      <c r="M328" t="n">
        <v>6</v>
      </c>
      <c r="N328" t="n">
        <v>29.64</v>
      </c>
      <c r="O328" t="n">
        <v>20596.86</v>
      </c>
      <c r="P328" t="n">
        <v>250.64</v>
      </c>
      <c r="Q328" t="n">
        <v>446.56</v>
      </c>
      <c r="R328" t="n">
        <v>58.75</v>
      </c>
      <c r="S328" t="n">
        <v>40.63</v>
      </c>
      <c r="T328" t="n">
        <v>3979.66</v>
      </c>
      <c r="U328" t="n">
        <v>0.6899999999999999</v>
      </c>
      <c r="V328" t="n">
        <v>0.77</v>
      </c>
      <c r="W328" t="n">
        <v>2.62</v>
      </c>
      <c r="X328" t="n">
        <v>0.23</v>
      </c>
      <c r="Y328" t="n">
        <v>0.5</v>
      </c>
      <c r="Z328" t="n">
        <v>10</v>
      </c>
    </row>
    <row r="329">
      <c r="A329" t="n">
        <v>24</v>
      </c>
      <c r="B329" t="n">
        <v>65</v>
      </c>
      <c r="C329" t="inlineStr">
        <is>
          <t xml:space="preserve">CONCLUIDO	</t>
        </is>
      </c>
      <c r="D329" t="n">
        <v>3.3912</v>
      </c>
      <c r="E329" t="n">
        <v>29.49</v>
      </c>
      <c r="F329" t="n">
        <v>27.06</v>
      </c>
      <c r="G329" t="n">
        <v>180.42</v>
      </c>
      <c r="H329" t="n">
        <v>2.66</v>
      </c>
      <c r="I329" t="n">
        <v>9</v>
      </c>
      <c r="J329" t="n">
        <v>166.54</v>
      </c>
      <c r="K329" t="n">
        <v>46.47</v>
      </c>
      <c r="L329" t="n">
        <v>25</v>
      </c>
      <c r="M329" t="n">
        <v>5</v>
      </c>
      <c r="N329" t="n">
        <v>30.08</v>
      </c>
      <c r="O329" t="n">
        <v>20774.56</v>
      </c>
      <c r="P329" t="n">
        <v>248.09</v>
      </c>
      <c r="Q329" t="n">
        <v>446.56</v>
      </c>
      <c r="R329" t="n">
        <v>58.84</v>
      </c>
      <c r="S329" t="n">
        <v>40.63</v>
      </c>
      <c r="T329" t="n">
        <v>4027.38</v>
      </c>
      <c r="U329" t="n">
        <v>0.6899999999999999</v>
      </c>
      <c r="V329" t="n">
        <v>0.77</v>
      </c>
      <c r="W329" t="n">
        <v>2.63</v>
      </c>
      <c r="X329" t="n">
        <v>0.24</v>
      </c>
      <c r="Y329" t="n">
        <v>0.5</v>
      </c>
      <c r="Z329" t="n">
        <v>10</v>
      </c>
    </row>
    <row r="330">
      <c r="A330" t="n">
        <v>25</v>
      </c>
      <c r="B330" t="n">
        <v>65</v>
      </c>
      <c r="C330" t="inlineStr">
        <is>
          <t xml:space="preserve">CONCLUIDO	</t>
        </is>
      </c>
      <c r="D330" t="n">
        <v>3.3977</v>
      </c>
      <c r="E330" t="n">
        <v>29.43</v>
      </c>
      <c r="F330" t="n">
        <v>27.03</v>
      </c>
      <c r="G330" t="n">
        <v>202.75</v>
      </c>
      <c r="H330" t="n">
        <v>2.74</v>
      </c>
      <c r="I330" t="n">
        <v>8</v>
      </c>
      <c r="J330" t="n">
        <v>167.99</v>
      </c>
      <c r="K330" t="n">
        <v>46.47</v>
      </c>
      <c r="L330" t="n">
        <v>26</v>
      </c>
      <c r="M330" t="n">
        <v>1</v>
      </c>
      <c r="N330" t="n">
        <v>30.52</v>
      </c>
      <c r="O330" t="n">
        <v>20952.87</v>
      </c>
      <c r="P330" t="n">
        <v>247.03</v>
      </c>
      <c r="Q330" t="n">
        <v>446.56</v>
      </c>
      <c r="R330" t="n">
        <v>57.63</v>
      </c>
      <c r="S330" t="n">
        <v>40.63</v>
      </c>
      <c r="T330" t="n">
        <v>3423.68</v>
      </c>
      <c r="U330" t="n">
        <v>0.7</v>
      </c>
      <c r="V330" t="n">
        <v>0.77</v>
      </c>
      <c r="W330" t="n">
        <v>2.63</v>
      </c>
      <c r="X330" t="n">
        <v>0.21</v>
      </c>
      <c r="Y330" t="n">
        <v>0.5</v>
      </c>
      <c r="Z330" t="n">
        <v>10</v>
      </c>
    </row>
    <row r="331">
      <c r="A331" t="n">
        <v>26</v>
      </c>
      <c r="B331" t="n">
        <v>65</v>
      </c>
      <c r="C331" t="inlineStr">
        <is>
          <t xml:space="preserve">CONCLUIDO	</t>
        </is>
      </c>
      <c r="D331" t="n">
        <v>3.3979</v>
      </c>
      <c r="E331" t="n">
        <v>29.43</v>
      </c>
      <c r="F331" t="n">
        <v>27.03</v>
      </c>
      <c r="G331" t="n">
        <v>202.74</v>
      </c>
      <c r="H331" t="n">
        <v>2.82</v>
      </c>
      <c r="I331" t="n">
        <v>8</v>
      </c>
      <c r="J331" t="n">
        <v>169.44</v>
      </c>
      <c r="K331" t="n">
        <v>46.47</v>
      </c>
      <c r="L331" t="n">
        <v>27</v>
      </c>
      <c r="M331" t="n">
        <v>1</v>
      </c>
      <c r="N331" t="n">
        <v>30.97</v>
      </c>
      <c r="O331" t="n">
        <v>21131.78</v>
      </c>
      <c r="P331" t="n">
        <v>248.7</v>
      </c>
      <c r="Q331" t="n">
        <v>446.56</v>
      </c>
      <c r="R331" t="n">
        <v>57.56</v>
      </c>
      <c r="S331" t="n">
        <v>40.63</v>
      </c>
      <c r="T331" t="n">
        <v>3390.22</v>
      </c>
      <c r="U331" t="n">
        <v>0.71</v>
      </c>
      <c r="V331" t="n">
        <v>0.77</v>
      </c>
      <c r="W331" t="n">
        <v>2.63</v>
      </c>
      <c r="X331" t="n">
        <v>0.2</v>
      </c>
      <c r="Y331" t="n">
        <v>0.5</v>
      </c>
      <c r="Z331" t="n">
        <v>10</v>
      </c>
    </row>
    <row r="332">
      <c r="A332" t="n">
        <v>27</v>
      </c>
      <c r="B332" t="n">
        <v>65</v>
      </c>
      <c r="C332" t="inlineStr">
        <is>
          <t xml:space="preserve">CONCLUIDO	</t>
        </is>
      </c>
      <c r="D332" t="n">
        <v>3.3979</v>
      </c>
      <c r="E332" t="n">
        <v>29.43</v>
      </c>
      <c r="F332" t="n">
        <v>27.03</v>
      </c>
      <c r="G332" t="n">
        <v>202.74</v>
      </c>
      <c r="H332" t="n">
        <v>2.9</v>
      </c>
      <c r="I332" t="n">
        <v>8</v>
      </c>
      <c r="J332" t="n">
        <v>170.9</v>
      </c>
      <c r="K332" t="n">
        <v>46.47</v>
      </c>
      <c r="L332" t="n">
        <v>28</v>
      </c>
      <c r="M332" t="n">
        <v>1</v>
      </c>
      <c r="N332" t="n">
        <v>31.43</v>
      </c>
      <c r="O332" t="n">
        <v>21311.32</v>
      </c>
      <c r="P332" t="n">
        <v>250.2</v>
      </c>
      <c r="Q332" t="n">
        <v>446.56</v>
      </c>
      <c r="R332" t="n">
        <v>57.52</v>
      </c>
      <c r="S332" t="n">
        <v>40.63</v>
      </c>
      <c r="T332" t="n">
        <v>3369.97</v>
      </c>
      <c r="U332" t="n">
        <v>0.71</v>
      </c>
      <c r="V332" t="n">
        <v>0.77</v>
      </c>
      <c r="W332" t="n">
        <v>2.63</v>
      </c>
      <c r="X332" t="n">
        <v>0.2</v>
      </c>
      <c r="Y332" t="n">
        <v>0.5</v>
      </c>
      <c r="Z332" t="n">
        <v>10</v>
      </c>
    </row>
    <row r="333">
      <c r="A333" t="n">
        <v>28</v>
      </c>
      <c r="B333" t="n">
        <v>65</v>
      </c>
      <c r="C333" t="inlineStr">
        <is>
          <t xml:space="preserve">CONCLUIDO	</t>
        </is>
      </c>
      <c r="D333" t="n">
        <v>3.3979</v>
      </c>
      <c r="E333" t="n">
        <v>29.43</v>
      </c>
      <c r="F333" t="n">
        <v>27.03</v>
      </c>
      <c r="G333" t="n">
        <v>202.74</v>
      </c>
      <c r="H333" t="n">
        <v>2.98</v>
      </c>
      <c r="I333" t="n">
        <v>8</v>
      </c>
      <c r="J333" t="n">
        <v>172.36</v>
      </c>
      <c r="K333" t="n">
        <v>46.47</v>
      </c>
      <c r="L333" t="n">
        <v>29</v>
      </c>
      <c r="M333" t="n">
        <v>0</v>
      </c>
      <c r="N333" t="n">
        <v>31.89</v>
      </c>
      <c r="O333" t="n">
        <v>21491.47</v>
      </c>
      <c r="P333" t="n">
        <v>252.19</v>
      </c>
      <c r="Q333" t="n">
        <v>446.56</v>
      </c>
      <c r="R333" t="n">
        <v>57.51</v>
      </c>
      <c r="S333" t="n">
        <v>40.63</v>
      </c>
      <c r="T333" t="n">
        <v>3366.41</v>
      </c>
      <c r="U333" t="n">
        <v>0.71</v>
      </c>
      <c r="V333" t="n">
        <v>0.77</v>
      </c>
      <c r="W333" t="n">
        <v>2.63</v>
      </c>
      <c r="X333" t="n">
        <v>0.2</v>
      </c>
      <c r="Y333" t="n">
        <v>0.5</v>
      </c>
      <c r="Z333" t="n">
        <v>10</v>
      </c>
    </row>
    <row r="334">
      <c r="A334" t="n">
        <v>0</v>
      </c>
      <c r="B334" t="n">
        <v>75</v>
      </c>
      <c r="C334" t="inlineStr">
        <is>
          <t xml:space="preserve">CONCLUIDO	</t>
        </is>
      </c>
      <c r="D334" t="n">
        <v>2.1006</v>
      </c>
      <c r="E334" t="n">
        <v>47.61</v>
      </c>
      <c r="F334" t="n">
        <v>35.92</v>
      </c>
      <c r="G334" t="n">
        <v>7</v>
      </c>
      <c r="H334" t="n">
        <v>0.12</v>
      </c>
      <c r="I334" t="n">
        <v>308</v>
      </c>
      <c r="J334" t="n">
        <v>150.44</v>
      </c>
      <c r="K334" t="n">
        <v>49.1</v>
      </c>
      <c r="L334" t="n">
        <v>1</v>
      </c>
      <c r="M334" t="n">
        <v>306</v>
      </c>
      <c r="N334" t="n">
        <v>25.34</v>
      </c>
      <c r="O334" t="n">
        <v>18787.76</v>
      </c>
      <c r="P334" t="n">
        <v>424.76</v>
      </c>
      <c r="Q334" t="n">
        <v>446.62</v>
      </c>
      <c r="R334" t="n">
        <v>348.84</v>
      </c>
      <c r="S334" t="n">
        <v>40.63</v>
      </c>
      <c r="T334" t="n">
        <v>147528.54</v>
      </c>
      <c r="U334" t="n">
        <v>0.12</v>
      </c>
      <c r="V334" t="n">
        <v>0.58</v>
      </c>
      <c r="W334" t="n">
        <v>3.09</v>
      </c>
      <c r="X334" t="n">
        <v>9.08</v>
      </c>
      <c r="Y334" t="n">
        <v>0.5</v>
      </c>
      <c r="Z334" t="n">
        <v>10</v>
      </c>
    </row>
    <row r="335">
      <c r="A335" t="n">
        <v>1</v>
      </c>
      <c r="B335" t="n">
        <v>75</v>
      </c>
      <c r="C335" t="inlineStr">
        <is>
          <t xml:space="preserve">CONCLUIDO	</t>
        </is>
      </c>
      <c r="D335" t="n">
        <v>2.7094</v>
      </c>
      <c r="E335" t="n">
        <v>36.91</v>
      </c>
      <c r="F335" t="n">
        <v>30.63</v>
      </c>
      <c r="G335" t="n">
        <v>14.03</v>
      </c>
      <c r="H335" t="n">
        <v>0.23</v>
      </c>
      <c r="I335" t="n">
        <v>131</v>
      </c>
      <c r="J335" t="n">
        <v>151.83</v>
      </c>
      <c r="K335" t="n">
        <v>49.1</v>
      </c>
      <c r="L335" t="n">
        <v>2</v>
      </c>
      <c r="M335" t="n">
        <v>129</v>
      </c>
      <c r="N335" t="n">
        <v>25.73</v>
      </c>
      <c r="O335" t="n">
        <v>18959.54</v>
      </c>
      <c r="P335" t="n">
        <v>360.36</v>
      </c>
      <c r="Q335" t="n">
        <v>446.63</v>
      </c>
      <c r="R335" t="n">
        <v>175.21</v>
      </c>
      <c r="S335" t="n">
        <v>40.63</v>
      </c>
      <c r="T335" t="n">
        <v>61602.34</v>
      </c>
      <c r="U335" t="n">
        <v>0.23</v>
      </c>
      <c r="V335" t="n">
        <v>0.68</v>
      </c>
      <c r="W335" t="n">
        <v>2.82</v>
      </c>
      <c r="X335" t="n">
        <v>3.8</v>
      </c>
      <c r="Y335" t="n">
        <v>0.5</v>
      </c>
      <c r="Z335" t="n">
        <v>10</v>
      </c>
    </row>
    <row r="336">
      <c r="A336" t="n">
        <v>2</v>
      </c>
      <c r="B336" t="n">
        <v>75</v>
      </c>
      <c r="C336" t="inlineStr">
        <is>
          <t xml:space="preserve">CONCLUIDO	</t>
        </is>
      </c>
      <c r="D336" t="n">
        <v>2.9392</v>
      </c>
      <c r="E336" t="n">
        <v>34.02</v>
      </c>
      <c r="F336" t="n">
        <v>29.21</v>
      </c>
      <c r="G336" t="n">
        <v>21.12</v>
      </c>
      <c r="H336" t="n">
        <v>0.35</v>
      </c>
      <c r="I336" t="n">
        <v>83</v>
      </c>
      <c r="J336" t="n">
        <v>153.23</v>
      </c>
      <c r="K336" t="n">
        <v>49.1</v>
      </c>
      <c r="L336" t="n">
        <v>3</v>
      </c>
      <c r="M336" t="n">
        <v>81</v>
      </c>
      <c r="N336" t="n">
        <v>26.13</v>
      </c>
      <c r="O336" t="n">
        <v>19131.85</v>
      </c>
      <c r="P336" t="n">
        <v>342.08</v>
      </c>
      <c r="Q336" t="n">
        <v>446.59</v>
      </c>
      <c r="R336" t="n">
        <v>128.83</v>
      </c>
      <c r="S336" t="n">
        <v>40.63</v>
      </c>
      <c r="T336" t="n">
        <v>38648.67</v>
      </c>
      <c r="U336" t="n">
        <v>0.32</v>
      </c>
      <c r="V336" t="n">
        <v>0.71</v>
      </c>
      <c r="W336" t="n">
        <v>2.74</v>
      </c>
      <c r="X336" t="n">
        <v>2.38</v>
      </c>
      <c r="Y336" t="n">
        <v>0.5</v>
      </c>
      <c r="Z336" t="n">
        <v>10</v>
      </c>
    </row>
    <row r="337">
      <c r="A337" t="n">
        <v>3</v>
      </c>
      <c r="B337" t="n">
        <v>75</v>
      </c>
      <c r="C337" t="inlineStr">
        <is>
          <t xml:space="preserve">CONCLUIDO	</t>
        </is>
      </c>
      <c r="D337" t="n">
        <v>3.0588</v>
      </c>
      <c r="E337" t="n">
        <v>32.69</v>
      </c>
      <c r="F337" t="n">
        <v>28.55</v>
      </c>
      <c r="G337" t="n">
        <v>28.08</v>
      </c>
      <c r="H337" t="n">
        <v>0.46</v>
      </c>
      <c r="I337" t="n">
        <v>61</v>
      </c>
      <c r="J337" t="n">
        <v>154.63</v>
      </c>
      <c r="K337" t="n">
        <v>49.1</v>
      </c>
      <c r="L337" t="n">
        <v>4</v>
      </c>
      <c r="M337" t="n">
        <v>59</v>
      </c>
      <c r="N337" t="n">
        <v>26.53</v>
      </c>
      <c r="O337" t="n">
        <v>19304.72</v>
      </c>
      <c r="P337" t="n">
        <v>332.85</v>
      </c>
      <c r="Q337" t="n">
        <v>446.56</v>
      </c>
      <c r="R337" t="n">
        <v>107.15</v>
      </c>
      <c r="S337" t="n">
        <v>40.63</v>
      </c>
      <c r="T337" t="n">
        <v>27918.84</v>
      </c>
      <c r="U337" t="n">
        <v>0.38</v>
      </c>
      <c r="V337" t="n">
        <v>0.73</v>
      </c>
      <c r="W337" t="n">
        <v>2.71</v>
      </c>
      <c r="X337" t="n">
        <v>1.72</v>
      </c>
      <c r="Y337" t="n">
        <v>0.5</v>
      </c>
      <c r="Z337" t="n">
        <v>10</v>
      </c>
    </row>
    <row r="338">
      <c r="A338" t="n">
        <v>4</v>
      </c>
      <c r="B338" t="n">
        <v>75</v>
      </c>
      <c r="C338" t="inlineStr">
        <is>
          <t xml:space="preserve">CONCLUIDO	</t>
        </is>
      </c>
      <c r="D338" t="n">
        <v>3.1299</v>
      </c>
      <c r="E338" t="n">
        <v>31.95</v>
      </c>
      <c r="F338" t="n">
        <v>28.21</v>
      </c>
      <c r="G338" t="n">
        <v>35.26</v>
      </c>
      <c r="H338" t="n">
        <v>0.57</v>
      </c>
      <c r="I338" t="n">
        <v>48</v>
      </c>
      <c r="J338" t="n">
        <v>156.03</v>
      </c>
      <c r="K338" t="n">
        <v>49.1</v>
      </c>
      <c r="L338" t="n">
        <v>5</v>
      </c>
      <c r="M338" t="n">
        <v>46</v>
      </c>
      <c r="N338" t="n">
        <v>26.94</v>
      </c>
      <c r="O338" t="n">
        <v>19478.15</v>
      </c>
      <c r="P338" t="n">
        <v>327.14</v>
      </c>
      <c r="Q338" t="n">
        <v>446.56</v>
      </c>
      <c r="R338" t="n">
        <v>96.15000000000001</v>
      </c>
      <c r="S338" t="n">
        <v>40.63</v>
      </c>
      <c r="T338" t="n">
        <v>22486.36</v>
      </c>
      <c r="U338" t="n">
        <v>0.42</v>
      </c>
      <c r="V338" t="n">
        <v>0.74</v>
      </c>
      <c r="W338" t="n">
        <v>2.69</v>
      </c>
      <c r="X338" t="n">
        <v>1.38</v>
      </c>
      <c r="Y338" t="n">
        <v>0.5</v>
      </c>
      <c r="Z338" t="n">
        <v>10</v>
      </c>
    </row>
    <row r="339">
      <c r="A339" t="n">
        <v>5</v>
      </c>
      <c r="B339" t="n">
        <v>75</v>
      </c>
      <c r="C339" t="inlineStr">
        <is>
          <t xml:space="preserve">CONCLUIDO	</t>
        </is>
      </c>
      <c r="D339" t="n">
        <v>3.1793</v>
      </c>
      <c r="E339" t="n">
        <v>31.45</v>
      </c>
      <c r="F339" t="n">
        <v>27.95</v>
      </c>
      <c r="G339" t="n">
        <v>41.93</v>
      </c>
      <c r="H339" t="n">
        <v>0.67</v>
      </c>
      <c r="I339" t="n">
        <v>40</v>
      </c>
      <c r="J339" t="n">
        <v>157.44</v>
      </c>
      <c r="K339" t="n">
        <v>49.1</v>
      </c>
      <c r="L339" t="n">
        <v>6</v>
      </c>
      <c r="M339" t="n">
        <v>38</v>
      </c>
      <c r="N339" t="n">
        <v>27.35</v>
      </c>
      <c r="O339" t="n">
        <v>19652.13</v>
      </c>
      <c r="P339" t="n">
        <v>322.5</v>
      </c>
      <c r="Q339" t="n">
        <v>446.58</v>
      </c>
      <c r="R339" t="n">
        <v>87.84</v>
      </c>
      <c r="S339" t="n">
        <v>40.63</v>
      </c>
      <c r="T339" t="n">
        <v>18371.49</v>
      </c>
      <c r="U339" t="n">
        <v>0.46</v>
      </c>
      <c r="V339" t="n">
        <v>0.74</v>
      </c>
      <c r="W339" t="n">
        <v>2.67</v>
      </c>
      <c r="X339" t="n">
        <v>1.13</v>
      </c>
      <c r="Y339" t="n">
        <v>0.5</v>
      </c>
      <c r="Z339" t="n">
        <v>10</v>
      </c>
    </row>
    <row r="340">
      <c r="A340" t="n">
        <v>6</v>
      </c>
      <c r="B340" t="n">
        <v>75</v>
      </c>
      <c r="C340" t="inlineStr">
        <is>
          <t xml:space="preserve">CONCLUIDO	</t>
        </is>
      </c>
      <c r="D340" t="n">
        <v>3.2164</v>
      </c>
      <c r="E340" t="n">
        <v>31.09</v>
      </c>
      <c r="F340" t="n">
        <v>27.77</v>
      </c>
      <c r="G340" t="n">
        <v>49.01</v>
      </c>
      <c r="H340" t="n">
        <v>0.78</v>
      </c>
      <c r="I340" t="n">
        <v>34</v>
      </c>
      <c r="J340" t="n">
        <v>158.86</v>
      </c>
      <c r="K340" t="n">
        <v>49.1</v>
      </c>
      <c r="L340" t="n">
        <v>7</v>
      </c>
      <c r="M340" t="n">
        <v>32</v>
      </c>
      <c r="N340" t="n">
        <v>27.77</v>
      </c>
      <c r="O340" t="n">
        <v>19826.68</v>
      </c>
      <c r="P340" t="n">
        <v>319.07</v>
      </c>
      <c r="Q340" t="n">
        <v>446.57</v>
      </c>
      <c r="R340" t="n">
        <v>81.84999999999999</v>
      </c>
      <c r="S340" t="n">
        <v>40.63</v>
      </c>
      <c r="T340" t="n">
        <v>15402.88</v>
      </c>
      <c r="U340" t="n">
        <v>0.5</v>
      </c>
      <c r="V340" t="n">
        <v>0.75</v>
      </c>
      <c r="W340" t="n">
        <v>2.67</v>
      </c>
      <c r="X340" t="n">
        <v>0.95</v>
      </c>
      <c r="Y340" t="n">
        <v>0.5</v>
      </c>
      <c r="Z340" t="n">
        <v>10</v>
      </c>
    </row>
    <row r="341">
      <c r="A341" t="n">
        <v>7</v>
      </c>
      <c r="B341" t="n">
        <v>75</v>
      </c>
      <c r="C341" t="inlineStr">
        <is>
          <t xml:space="preserve">CONCLUIDO	</t>
        </is>
      </c>
      <c r="D341" t="n">
        <v>3.2395</v>
      </c>
      <c r="E341" t="n">
        <v>30.87</v>
      </c>
      <c r="F341" t="n">
        <v>27.68</v>
      </c>
      <c r="G341" t="n">
        <v>55.35</v>
      </c>
      <c r="H341" t="n">
        <v>0.88</v>
      </c>
      <c r="I341" t="n">
        <v>30</v>
      </c>
      <c r="J341" t="n">
        <v>160.28</v>
      </c>
      <c r="K341" t="n">
        <v>49.1</v>
      </c>
      <c r="L341" t="n">
        <v>8</v>
      </c>
      <c r="M341" t="n">
        <v>28</v>
      </c>
      <c r="N341" t="n">
        <v>28.19</v>
      </c>
      <c r="O341" t="n">
        <v>20001.93</v>
      </c>
      <c r="P341" t="n">
        <v>316.23</v>
      </c>
      <c r="Q341" t="n">
        <v>446.56</v>
      </c>
      <c r="R341" t="n">
        <v>78.72</v>
      </c>
      <c r="S341" t="n">
        <v>40.63</v>
      </c>
      <c r="T341" t="n">
        <v>13862.39</v>
      </c>
      <c r="U341" t="n">
        <v>0.52</v>
      </c>
      <c r="V341" t="n">
        <v>0.75</v>
      </c>
      <c r="W341" t="n">
        <v>2.66</v>
      </c>
      <c r="X341" t="n">
        <v>0.85</v>
      </c>
      <c r="Y341" t="n">
        <v>0.5</v>
      </c>
      <c r="Z341" t="n">
        <v>10</v>
      </c>
    </row>
    <row r="342">
      <c r="A342" t="n">
        <v>8</v>
      </c>
      <c r="B342" t="n">
        <v>75</v>
      </c>
      <c r="C342" t="inlineStr">
        <is>
          <t xml:space="preserve">CONCLUIDO	</t>
        </is>
      </c>
      <c r="D342" t="n">
        <v>3.2657</v>
      </c>
      <c r="E342" t="n">
        <v>30.62</v>
      </c>
      <c r="F342" t="n">
        <v>27.55</v>
      </c>
      <c r="G342" t="n">
        <v>63.58</v>
      </c>
      <c r="H342" t="n">
        <v>0.99</v>
      </c>
      <c r="I342" t="n">
        <v>26</v>
      </c>
      <c r="J342" t="n">
        <v>161.71</v>
      </c>
      <c r="K342" t="n">
        <v>49.1</v>
      </c>
      <c r="L342" t="n">
        <v>9</v>
      </c>
      <c r="M342" t="n">
        <v>24</v>
      </c>
      <c r="N342" t="n">
        <v>28.61</v>
      </c>
      <c r="O342" t="n">
        <v>20177.64</v>
      </c>
      <c r="P342" t="n">
        <v>313.39</v>
      </c>
      <c r="Q342" t="n">
        <v>446.56</v>
      </c>
      <c r="R342" t="n">
        <v>74.78</v>
      </c>
      <c r="S342" t="n">
        <v>40.63</v>
      </c>
      <c r="T342" t="n">
        <v>11908.17</v>
      </c>
      <c r="U342" t="n">
        <v>0.54</v>
      </c>
      <c r="V342" t="n">
        <v>0.75</v>
      </c>
      <c r="W342" t="n">
        <v>2.65</v>
      </c>
      <c r="X342" t="n">
        <v>0.72</v>
      </c>
      <c r="Y342" t="n">
        <v>0.5</v>
      </c>
      <c r="Z342" t="n">
        <v>10</v>
      </c>
    </row>
    <row r="343">
      <c r="A343" t="n">
        <v>9</v>
      </c>
      <c r="B343" t="n">
        <v>75</v>
      </c>
      <c r="C343" t="inlineStr">
        <is>
          <t xml:space="preserve">CONCLUIDO	</t>
        </is>
      </c>
      <c r="D343" t="n">
        <v>3.2796</v>
      </c>
      <c r="E343" t="n">
        <v>30.49</v>
      </c>
      <c r="F343" t="n">
        <v>27.48</v>
      </c>
      <c r="G343" t="n">
        <v>68.7</v>
      </c>
      <c r="H343" t="n">
        <v>1.09</v>
      </c>
      <c r="I343" t="n">
        <v>24</v>
      </c>
      <c r="J343" t="n">
        <v>163.13</v>
      </c>
      <c r="K343" t="n">
        <v>49.1</v>
      </c>
      <c r="L343" t="n">
        <v>10</v>
      </c>
      <c r="M343" t="n">
        <v>22</v>
      </c>
      <c r="N343" t="n">
        <v>29.04</v>
      </c>
      <c r="O343" t="n">
        <v>20353.94</v>
      </c>
      <c r="P343" t="n">
        <v>310.8</v>
      </c>
      <c r="Q343" t="n">
        <v>446.57</v>
      </c>
      <c r="R343" t="n">
        <v>72.75</v>
      </c>
      <c r="S343" t="n">
        <v>40.63</v>
      </c>
      <c r="T343" t="n">
        <v>10907.09</v>
      </c>
      <c r="U343" t="n">
        <v>0.5600000000000001</v>
      </c>
      <c r="V343" t="n">
        <v>0.76</v>
      </c>
      <c r="W343" t="n">
        <v>2.64</v>
      </c>
      <c r="X343" t="n">
        <v>0.65</v>
      </c>
      <c r="Y343" t="n">
        <v>0.5</v>
      </c>
      <c r="Z343" t="n">
        <v>10</v>
      </c>
    </row>
    <row r="344">
      <c r="A344" t="n">
        <v>10</v>
      </c>
      <c r="B344" t="n">
        <v>75</v>
      </c>
      <c r="C344" t="inlineStr">
        <is>
          <t xml:space="preserve">CONCLUIDO	</t>
        </is>
      </c>
      <c r="D344" t="n">
        <v>3.2915</v>
      </c>
      <c r="E344" t="n">
        <v>30.38</v>
      </c>
      <c r="F344" t="n">
        <v>27.43</v>
      </c>
      <c r="G344" t="n">
        <v>74.81999999999999</v>
      </c>
      <c r="H344" t="n">
        <v>1.18</v>
      </c>
      <c r="I344" t="n">
        <v>22</v>
      </c>
      <c r="J344" t="n">
        <v>164.57</v>
      </c>
      <c r="K344" t="n">
        <v>49.1</v>
      </c>
      <c r="L344" t="n">
        <v>11</v>
      </c>
      <c r="M344" t="n">
        <v>20</v>
      </c>
      <c r="N344" t="n">
        <v>29.47</v>
      </c>
      <c r="O344" t="n">
        <v>20530.82</v>
      </c>
      <c r="P344" t="n">
        <v>308.23</v>
      </c>
      <c r="Q344" t="n">
        <v>446.56</v>
      </c>
      <c r="R344" t="n">
        <v>70.83</v>
      </c>
      <c r="S344" t="n">
        <v>40.63</v>
      </c>
      <c r="T344" t="n">
        <v>9953.209999999999</v>
      </c>
      <c r="U344" t="n">
        <v>0.57</v>
      </c>
      <c r="V344" t="n">
        <v>0.76</v>
      </c>
      <c r="W344" t="n">
        <v>2.65</v>
      </c>
      <c r="X344" t="n">
        <v>0.6</v>
      </c>
      <c r="Y344" t="n">
        <v>0.5</v>
      </c>
      <c r="Z344" t="n">
        <v>10</v>
      </c>
    </row>
    <row r="345">
      <c r="A345" t="n">
        <v>11</v>
      </c>
      <c r="B345" t="n">
        <v>75</v>
      </c>
      <c r="C345" t="inlineStr">
        <is>
          <t xml:space="preserve">CONCLUIDO	</t>
        </is>
      </c>
      <c r="D345" t="n">
        <v>3.3065</v>
      </c>
      <c r="E345" t="n">
        <v>30.24</v>
      </c>
      <c r="F345" t="n">
        <v>27.36</v>
      </c>
      <c r="G345" t="n">
        <v>82.06999999999999</v>
      </c>
      <c r="H345" t="n">
        <v>1.28</v>
      </c>
      <c r="I345" t="n">
        <v>20</v>
      </c>
      <c r="J345" t="n">
        <v>166.01</v>
      </c>
      <c r="K345" t="n">
        <v>49.1</v>
      </c>
      <c r="L345" t="n">
        <v>12</v>
      </c>
      <c r="M345" t="n">
        <v>18</v>
      </c>
      <c r="N345" t="n">
        <v>29.91</v>
      </c>
      <c r="O345" t="n">
        <v>20708.3</v>
      </c>
      <c r="P345" t="n">
        <v>306.67</v>
      </c>
      <c r="Q345" t="n">
        <v>446.56</v>
      </c>
      <c r="R345" t="n">
        <v>68.5</v>
      </c>
      <c r="S345" t="n">
        <v>40.63</v>
      </c>
      <c r="T345" t="n">
        <v>8801.57</v>
      </c>
      <c r="U345" t="n">
        <v>0.59</v>
      </c>
      <c r="V345" t="n">
        <v>0.76</v>
      </c>
      <c r="W345" t="n">
        <v>2.64</v>
      </c>
      <c r="X345" t="n">
        <v>0.53</v>
      </c>
      <c r="Y345" t="n">
        <v>0.5</v>
      </c>
      <c r="Z345" t="n">
        <v>10</v>
      </c>
    </row>
    <row r="346">
      <c r="A346" t="n">
        <v>12</v>
      </c>
      <c r="B346" t="n">
        <v>75</v>
      </c>
      <c r="C346" t="inlineStr">
        <is>
          <t xml:space="preserve">CONCLUIDO	</t>
        </is>
      </c>
      <c r="D346" t="n">
        <v>3.3171</v>
      </c>
      <c r="E346" t="n">
        <v>30.15</v>
      </c>
      <c r="F346" t="n">
        <v>27.32</v>
      </c>
      <c r="G346" t="n">
        <v>91.06999999999999</v>
      </c>
      <c r="H346" t="n">
        <v>1.38</v>
      </c>
      <c r="I346" t="n">
        <v>18</v>
      </c>
      <c r="J346" t="n">
        <v>167.45</v>
      </c>
      <c r="K346" t="n">
        <v>49.1</v>
      </c>
      <c r="L346" t="n">
        <v>13</v>
      </c>
      <c r="M346" t="n">
        <v>16</v>
      </c>
      <c r="N346" t="n">
        <v>30.36</v>
      </c>
      <c r="O346" t="n">
        <v>20886.38</v>
      </c>
      <c r="P346" t="n">
        <v>305.12</v>
      </c>
      <c r="Q346" t="n">
        <v>446.56</v>
      </c>
      <c r="R346" t="n">
        <v>67.34</v>
      </c>
      <c r="S346" t="n">
        <v>40.63</v>
      </c>
      <c r="T346" t="n">
        <v>8229.450000000001</v>
      </c>
      <c r="U346" t="n">
        <v>0.6</v>
      </c>
      <c r="V346" t="n">
        <v>0.76</v>
      </c>
      <c r="W346" t="n">
        <v>2.64</v>
      </c>
      <c r="X346" t="n">
        <v>0.49</v>
      </c>
      <c r="Y346" t="n">
        <v>0.5</v>
      </c>
      <c r="Z346" t="n">
        <v>10</v>
      </c>
    </row>
    <row r="347">
      <c r="A347" t="n">
        <v>13</v>
      </c>
      <c r="B347" t="n">
        <v>75</v>
      </c>
      <c r="C347" t="inlineStr">
        <is>
          <t xml:space="preserve">CONCLUIDO	</t>
        </is>
      </c>
      <c r="D347" t="n">
        <v>3.3252</v>
      </c>
      <c r="E347" t="n">
        <v>30.07</v>
      </c>
      <c r="F347" t="n">
        <v>27.28</v>
      </c>
      <c r="G347" t="n">
        <v>96.27</v>
      </c>
      <c r="H347" t="n">
        <v>1.47</v>
      </c>
      <c r="I347" t="n">
        <v>17</v>
      </c>
      <c r="J347" t="n">
        <v>168.9</v>
      </c>
      <c r="K347" t="n">
        <v>49.1</v>
      </c>
      <c r="L347" t="n">
        <v>14</v>
      </c>
      <c r="M347" t="n">
        <v>15</v>
      </c>
      <c r="N347" t="n">
        <v>30.81</v>
      </c>
      <c r="O347" t="n">
        <v>21065.06</v>
      </c>
      <c r="P347" t="n">
        <v>302.8</v>
      </c>
      <c r="Q347" t="n">
        <v>446.57</v>
      </c>
      <c r="R347" t="n">
        <v>66.06999999999999</v>
      </c>
      <c r="S347" t="n">
        <v>40.63</v>
      </c>
      <c r="T347" t="n">
        <v>7598.11</v>
      </c>
      <c r="U347" t="n">
        <v>0.61</v>
      </c>
      <c r="V347" t="n">
        <v>0.76</v>
      </c>
      <c r="W347" t="n">
        <v>2.63</v>
      </c>
      <c r="X347" t="n">
        <v>0.45</v>
      </c>
      <c r="Y347" t="n">
        <v>0.5</v>
      </c>
      <c r="Z347" t="n">
        <v>10</v>
      </c>
    </row>
    <row r="348">
      <c r="A348" t="n">
        <v>14</v>
      </c>
      <c r="B348" t="n">
        <v>75</v>
      </c>
      <c r="C348" t="inlineStr">
        <is>
          <t xml:space="preserve">CONCLUIDO	</t>
        </is>
      </c>
      <c r="D348" t="n">
        <v>3.3291</v>
      </c>
      <c r="E348" t="n">
        <v>30.04</v>
      </c>
      <c r="F348" t="n">
        <v>27.27</v>
      </c>
      <c r="G348" t="n">
        <v>102.27</v>
      </c>
      <c r="H348" t="n">
        <v>1.56</v>
      </c>
      <c r="I348" t="n">
        <v>16</v>
      </c>
      <c r="J348" t="n">
        <v>170.35</v>
      </c>
      <c r="K348" t="n">
        <v>49.1</v>
      </c>
      <c r="L348" t="n">
        <v>15</v>
      </c>
      <c r="M348" t="n">
        <v>14</v>
      </c>
      <c r="N348" t="n">
        <v>31.26</v>
      </c>
      <c r="O348" t="n">
        <v>21244.37</v>
      </c>
      <c r="P348" t="n">
        <v>301.7</v>
      </c>
      <c r="Q348" t="n">
        <v>446.57</v>
      </c>
      <c r="R348" t="n">
        <v>65.81</v>
      </c>
      <c r="S348" t="n">
        <v>40.63</v>
      </c>
      <c r="T348" t="n">
        <v>7477.44</v>
      </c>
      <c r="U348" t="n">
        <v>0.62</v>
      </c>
      <c r="V348" t="n">
        <v>0.76</v>
      </c>
      <c r="W348" t="n">
        <v>2.63</v>
      </c>
      <c r="X348" t="n">
        <v>0.44</v>
      </c>
      <c r="Y348" t="n">
        <v>0.5</v>
      </c>
      <c r="Z348" t="n">
        <v>10</v>
      </c>
    </row>
    <row r="349">
      <c r="A349" t="n">
        <v>15</v>
      </c>
      <c r="B349" t="n">
        <v>75</v>
      </c>
      <c r="C349" t="inlineStr">
        <is>
          <t xml:space="preserve">CONCLUIDO	</t>
        </is>
      </c>
      <c r="D349" t="n">
        <v>3.3378</v>
      </c>
      <c r="E349" t="n">
        <v>29.96</v>
      </c>
      <c r="F349" t="n">
        <v>27.23</v>
      </c>
      <c r="G349" t="n">
        <v>108.9</v>
      </c>
      <c r="H349" t="n">
        <v>1.65</v>
      </c>
      <c r="I349" t="n">
        <v>15</v>
      </c>
      <c r="J349" t="n">
        <v>171.81</v>
      </c>
      <c r="K349" t="n">
        <v>49.1</v>
      </c>
      <c r="L349" t="n">
        <v>16</v>
      </c>
      <c r="M349" t="n">
        <v>13</v>
      </c>
      <c r="N349" t="n">
        <v>31.72</v>
      </c>
      <c r="O349" t="n">
        <v>21424.29</v>
      </c>
      <c r="P349" t="n">
        <v>298.74</v>
      </c>
      <c r="Q349" t="n">
        <v>446.56</v>
      </c>
      <c r="R349" t="n">
        <v>64.25</v>
      </c>
      <c r="S349" t="n">
        <v>40.63</v>
      </c>
      <c r="T349" t="n">
        <v>6700.41</v>
      </c>
      <c r="U349" t="n">
        <v>0.63</v>
      </c>
      <c r="V349" t="n">
        <v>0.76</v>
      </c>
      <c r="W349" t="n">
        <v>2.63</v>
      </c>
      <c r="X349" t="n">
        <v>0.4</v>
      </c>
      <c r="Y349" t="n">
        <v>0.5</v>
      </c>
      <c r="Z349" t="n">
        <v>10</v>
      </c>
    </row>
    <row r="350">
      <c r="A350" t="n">
        <v>16</v>
      </c>
      <c r="B350" t="n">
        <v>75</v>
      </c>
      <c r="C350" t="inlineStr">
        <is>
          <t xml:space="preserve">CONCLUIDO	</t>
        </is>
      </c>
      <c r="D350" t="n">
        <v>3.3435</v>
      </c>
      <c r="E350" t="n">
        <v>29.91</v>
      </c>
      <c r="F350" t="n">
        <v>27.2</v>
      </c>
      <c r="G350" t="n">
        <v>116.59</v>
      </c>
      <c r="H350" t="n">
        <v>1.74</v>
      </c>
      <c r="I350" t="n">
        <v>14</v>
      </c>
      <c r="J350" t="n">
        <v>173.28</v>
      </c>
      <c r="K350" t="n">
        <v>49.1</v>
      </c>
      <c r="L350" t="n">
        <v>17</v>
      </c>
      <c r="M350" t="n">
        <v>12</v>
      </c>
      <c r="N350" t="n">
        <v>32.18</v>
      </c>
      <c r="O350" t="n">
        <v>21604.83</v>
      </c>
      <c r="P350" t="n">
        <v>297.3</v>
      </c>
      <c r="Q350" t="n">
        <v>446.57</v>
      </c>
      <c r="R350" t="n">
        <v>63.45</v>
      </c>
      <c r="S350" t="n">
        <v>40.63</v>
      </c>
      <c r="T350" t="n">
        <v>6302.71</v>
      </c>
      <c r="U350" t="n">
        <v>0.64</v>
      </c>
      <c r="V350" t="n">
        <v>0.76</v>
      </c>
      <c r="W350" t="n">
        <v>2.63</v>
      </c>
      <c r="X350" t="n">
        <v>0.38</v>
      </c>
      <c r="Y350" t="n">
        <v>0.5</v>
      </c>
      <c r="Z350" t="n">
        <v>10</v>
      </c>
    </row>
    <row r="351">
      <c r="A351" t="n">
        <v>17</v>
      </c>
      <c r="B351" t="n">
        <v>75</v>
      </c>
      <c r="C351" t="inlineStr">
        <is>
          <t xml:space="preserve">CONCLUIDO	</t>
        </is>
      </c>
      <c r="D351" t="n">
        <v>3.35</v>
      </c>
      <c r="E351" t="n">
        <v>29.85</v>
      </c>
      <c r="F351" t="n">
        <v>27.18</v>
      </c>
      <c r="G351" t="n">
        <v>125.43</v>
      </c>
      <c r="H351" t="n">
        <v>1.83</v>
      </c>
      <c r="I351" t="n">
        <v>13</v>
      </c>
      <c r="J351" t="n">
        <v>174.75</v>
      </c>
      <c r="K351" t="n">
        <v>49.1</v>
      </c>
      <c r="L351" t="n">
        <v>18</v>
      </c>
      <c r="M351" t="n">
        <v>11</v>
      </c>
      <c r="N351" t="n">
        <v>32.65</v>
      </c>
      <c r="O351" t="n">
        <v>21786.02</v>
      </c>
      <c r="P351" t="n">
        <v>296.26</v>
      </c>
      <c r="Q351" t="n">
        <v>446.56</v>
      </c>
      <c r="R351" t="n">
        <v>62.76</v>
      </c>
      <c r="S351" t="n">
        <v>40.63</v>
      </c>
      <c r="T351" t="n">
        <v>5965.23</v>
      </c>
      <c r="U351" t="n">
        <v>0.65</v>
      </c>
      <c r="V351" t="n">
        <v>0.76</v>
      </c>
      <c r="W351" t="n">
        <v>2.63</v>
      </c>
      <c r="X351" t="n">
        <v>0.35</v>
      </c>
      <c r="Y351" t="n">
        <v>0.5</v>
      </c>
      <c r="Z351" t="n">
        <v>10</v>
      </c>
    </row>
    <row r="352">
      <c r="A352" t="n">
        <v>18</v>
      </c>
      <c r="B352" t="n">
        <v>75</v>
      </c>
      <c r="C352" t="inlineStr">
        <is>
          <t xml:space="preserve">CONCLUIDO	</t>
        </is>
      </c>
      <c r="D352" t="n">
        <v>3.3507</v>
      </c>
      <c r="E352" t="n">
        <v>29.84</v>
      </c>
      <c r="F352" t="n">
        <v>27.17</v>
      </c>
      <c r="G352" t="n">
        <v>125.4</v>
      </c>
      <c r="H352" t="n">
        <v>1.91</v>
      </c>
      <c r="I352" t="n">
        <v>13</v>
      </c>
      <c r="J352" t="n">
        <v>176.22</v>
      </c>
      <c r="K352" t="n">
        <v>49.1</v>
      </c>
      <c r="L352" t="n">
        <v>19</v>
      </c>
      <c r="M352" t="n">
        <v>11</v>
      </c>
      <c r="N352" t="n">
        <v>33.13</v>
      </c>
      <c r="O352" t="n">
        <v>21967.84</v>
      </c>
      <c r="P352" t="n">
        <v>292.87</v>
      </c>
      <c r="Q352" t="n">
        <v>446.56</v>
      </c>
      <c r="R352" t="n">
        <v>62.34</v>
      </c>
      <c r="S352" t="n">
        <v>40.63</v>
      </c>
      <c r="T352" t="n">
        <v>5753.28</v>
      </c>
      <c r="U352" t="n">
        <v>0.65</v>
      </c>
      <c r="V352" t="n">
        <v>0.76</v>
      </c>
      <c r="W352" t="n">
        <v>2.63</v>
      </c>
      <c r="X352" t="n">
        <v>0.34</v>
      </c>
      <c r="Y352" t="n">
        <v>0.5</v>
      </c>
      <c r="Z352" t="n">
        <v>10</v>
      </c>
    </row>
    <row r="353">
      <c r="A353" t="n">
        <v>19</v>
      </c>
      <c r="B353" t="n">
        <v>75</v>
      </c>
      <c r="C353" t="inlineStr">
        <is>
          <t xml:space="preserve">CONCLUIDO	</t>
        </is>
      </c>
      <c r="D353" t="n">
        <v>3.3586</v>
      </c>
      <c r="E353" t="n">
        <v>29.77</v>
      </c>
      <c r="F353" t="n">
        <v>27.13</v>
      </c>
      <c r="G353" t="n">
        <v>135.66</v>
      </c>
      <c r="H353" t="n">
        <v>2</v>
      </c>
      <c r="I353" t="n">
        <v>12</v>
      </c>
      <c r="J353" t="n">
        <v>177.7</v>
      </c>
      <c r="K353" t="n">
        <v>49.1</v>
      </c>
      <c r="L353" t="n">
        <v>20</v>
      </c>
      <c r="M353" t="n">
        <v>10</v>
      </c>
      <c r="N353" t="n">
        <v>33.61</v>
      </c>
      <c r="O353" t="n">
        <v>22150.3</v>
      </c>
      <c r="P353" t="n">
        <v>292.07</v>
      </c>
      <c r="Q353" t="n">
        <v>446.57</v>
      </c>
      <c r="R353" t="n">
        <v>61.19</v>
      </c>
      <c r="S353" t="n">
        <v>40.63</v>
      </c>
      <c r="T353" t="n">
        <v>5182.95</v>
      </c>
      <c r="U353" t="n">
        <v>0.66</v>
      </c>
      <c r="V353" t="n">
        <v>0.77</v>
      </c>
      <c r="W353" t="n">
        <v>2.63</v>
      </c>
      <c r="X353" t="n">
        <v>0.3</v>
      </c>
      <c r="Y353" t="n">
        <v>0.5</v>
      </c>
      <c r="Z353" t="n">
        <v>10</v>
      </c>
    </row>
    <row r="354">
      <c r="A354" t="n">
        <v>20</v>
      </c>
      <c r="B354" t="n">
        <v>75</v>
      </c>
      <c r="C354" t="inlineStr">
        <is>
          <t xml:space="preserve">CONCLUIDO	</t>
        </is>
      </c>
      <c r="D354" t="n">
        <v>3.3653</v>
      </c>
      <c r="E354" t="n">
        <v>29.72</v>
      </c>
      <c r="F354" t="n">
        <v>27.1</v>
      </c>
      <c r="G354" t="n">
        <v>147.83</v>
      </c>
      <c r="H354" t="n">
        <v>2.08</v>
      </c>
      <c r="I354" t="n">
        <v>11</v>
      </c>
      <c r="J354" t="n">
        <v>179.18</v>
      </c>
      <c r="K354" t="n">
        <v>49.1</v>
      </c>
      <c r="L354" t="n">
        <v>21</v>
      </c>
      <c r="M354" t="n">
        <v>9</v>
      </c>
      <c r="N354" t="n">
        <v>34.09</v>
      </c>
      <c r="O354" t="n">
        <v>22333.43</v>
      </c>
      <c r="P354" t="n">
        <v>289.5</v>
      </c>
      <c r="Q354" t="n">
        <v>446.56</v>
      </c>
      <c r="R354" t="n">
        <v>60.09</v>
      </c>
      <c r="S354" t="n">
        <v>40.63</v>
      </c>
      <c r="T354" t="n">
        <v>4637.72</v>
      </c>
      <c r="U354" t="n">
        <v>0.68</v>
      </c>
      <c r="V354" t="n">
        <v>0.77</v>
      </c>
      <c r="W354" t="n">
        <v>2.63</v>
      </c>
      <c r="X354" t="n">
        <v>0.28</v>
      </c>
      <c r="Y354" t="n">
        <v>0.5</v>
      </c>
      <c r="Z354" t="n">
        <v>10</v>
      </c>
    </row>
    <row r="355">
      <c r="A355" t="n">
        <v>21</v>
      </c>
      <c r="B355" t="n">
        <v>75</v>
      </c>
      <c r="C355" t="inlineStr">
        <is>
          <t xml:space="preserve">CONCLUIDO	</t>
        </is>
      </c>
      <c r="D355" t="n">
        <v>3.365</v>
      </c>
      <c r="E355" t="n">
        <v>29.72</v>
      </c>
      <c r="F355" t="n">
        <v>27.11</v>
      </c>
      <c r="G355" t="n">
        <v>147.85</v>
      </c>
      <c r="H355" t="n">
        <v>2.16</v>
      </c>
      <c r="I355" t="n">
        <v>11</v>
      </c>
      <c r="J355" t="n">
        <v>180.67</v>
      </c>
      <c r="K355" t="n">
        <v>49.1</v>
      </c>
      <c r="L355" t="n">
        <v>22</v>
      </c>
      <c r="M355" t="n">
        <v>9</v>
      </c>
      <c r="N355" t="n">
        <v>34.58</v>
      </c>
      <c r="O355" t="n">
        <v>22517.21</v>
      </c>
      <c r="P355" t="n">
        <v>289.28</v>
      </c>
      <c r="Q355" t="n">
        <v>446.56</v>
      </c>
      <c r="R355" t="n">
        <v>60.27</v>
      </c>
      <c r="S355" t="n">
        <v>40.63</v>
      </c>
      <c r="T355" t="n">
        <v>4728.3</v>
      </c>
      <c r="U355" t="n">
        <v>0.67</v>
      </c>
      <c r="V355" t="n">
        <v>0.77</v>
      </c>
      <c r="W355" t="n">
        <v>2.63</v>
      </c>
      <c r="X355" t="n">
        <v>0.28</v>
      </c>
      <c r="Y355" t="n">
        <v>0.5</v>
      </c>
      <c r="Z355" t="n">
        <v>10</v>
      </c>
    </row>
    <row r="356">
      <c r="A356" t="n">
        <v>22</v>
      </c>
      <c r="B356" t="n">
        <v>75</v>
      </c>
      <c r="C356" t="inlineStr">
        <is>
          <t xml:space="preserve">CONCLUIDO	</t>
        </is>
      </c>
      <c r="D356" t="n">
        <v>3.371</v>
      </c>
      <c r="E356" t="n">
        <v>29.66</v>
      </c>
      <c r="F356" t="n">
        <v>27.08</v>
      </c>
      <c r="G356" t="n">
        <v>162.5</v>
      </c>
      <c r="H356" t="n">
        <v>2.24</v>
      </c>
      <c r="I356" t="n">
        <v>10</v>
      </c>
      <c r="J356" t="n">
        <v>182.17</v>
      </c>
      <c r="K356" t="n">
        <v>49.1</v>
      </c>
      <c r="L356" t="n">
        <v>23</v>
      </c>
      <c r="M356" t="n">
        <v>8</v>
      </c>
      <c r="N356" t="n">
        <v>35.08</v>
      </c>
      <c r="O356" t="n">
        <v>22701.78</v>
      </c>
      <c r="P356" t="n">
        <v>286.28</v>
      </c>
      <c r="Q356" t="n">
        <v>446.56</v>
      </c>
      <c r="R356" t="n">
        <v>59.66</v>
      </c>
      <c r="S356" t="n">
        <v>40.63</v>
      </c>
      <c r="T356" t="n">
        <v>4431.08</v>
      </c>
      <c r="U356" t="n">
        <v>0.68</v>
      </c>
      <c r="V356" t="n">
        <v>0.77</v>
      </c>
      <c r="W356" t="n">
        <v>2.62</v>
      </c>
      <c r="X356" t="n">
        <v>0.26</v>
      </c>
      <c r="Y356" t="n">
        <v>0.5</v>
      </c>
      <c r="Z356" t="n">
        <v>10</v>
      </c>
    </row>
    <row r="357">
      <c r="A357" t="n">
        <v>23</v>
      </c>
      <c r="B357" t="n">
        <v>75</v>
      </c>
      <c r="C357" t="inlineStr">
        <is>
          <t xml:space="preserve">CONCLUIDO	</t>
        </is>
      </c>
      <c r="D357" t="n">
        <v>3.3706</v>
      </c>
      <c r="E357" t="n">
        <v>29.67</v>
      </c>
      <c r="F357" t="n">
        <v>27.09</v>
      </c>
      <c r="G357" t="n">
        <v>162.52</v>
      </c>
      <c r="H357" t="n">
        <v>2.32</v>
      </c>
      <c r="I357" t="n">
        <v>10</v>
      </c>
      <c r="J357" t="n">
        <v>183.67</v>
      </c>
      <c r="K357" t="n">
        <v>49.1</v>
      </c>
      <c r="L357" t="n">
        <v>24</v>
      </c>
      <c r="M357" t="n">
        <v>8</v>
      </c>
      <c r="N357" t="n">
        <v>35.58</v>
      </c>
      <c r="O357" t="n">
        <v>22886.92</v>
      </c>
      <c r="P357" t="n">
        <v>285.21</v>
      </c>
      <c r="Q357" t="n">
        <v>446.56</v>
      </c>
      <c r="R357" t="n">
        <v>59.7</v>
      </c>
      <c r="S357" t="n">
        <v>40.63</v>
      </c>
      <c r="T357" t="n">
        <v>4449.99</v>
      </c>
      <c r="U357" t="n">
        <v>0.68</v>
      </c>
      <c r="V357" t="n">
        <v>0.77</v>
      </c>
      <c r="W357" t="n">
        <v>2.62</v>
      </c>
      <c r="X357" t="n">
        <v>0.26</v>
      </c>
      <c r="Y357" t="n">
        <v>0.5</v>
      </c>
      <c r="Z357" t="n">
        <v>10</v>
      </c>
    </row>
    <row r="358">
      <c r="A358" t="n">
        <v>24</v>
      </c>
      <c r="B358" t="n">
        <v>75</v>
      </c>
      <c r="C358" t="inlineStr">
        <is>
          <t xml:space="preserve">CONCLUIDO	</t>
        </is>
      </c>
      <c r="D358" t="n">
        <v>3.3707</v>
      </c>
      <c r="E358" t="n">
        <v>29.67</v>
      </c>
      <c r="F358" t="n">
        <v>27.09</v>
      </c>
      <c r="G358" t="n">
        <v>162.51</v>
      </c>
      <c r="H358" t="n">
        <v>2.4</v>
      </c>
      <c r="I358" t="n">
        <v>10</v>
      </c>
      <c r="J358" t="n">
        <v>185.18</v>
      </c>
      <c r="K358" t="n">
        <v>49.1</v>
      </c>
      <c r="L358" t="n">
        <v>25</v>
      </c>
      <c r="M358" t="n">
        <v>8</v>
      </c>
      <c r="N358" t="n">
        <v>36.08</v>
      </c>
      <c r="O358" t="n">
        <v>23072.73</v>
      </c>
      <c r="P358" t="n">
        <v>280.37</v>
      </c>
      <c r="Q358" t="n">
        <v>446.56</v>
      </c>
      <c r="R358" t="n">
        <v>59.6</v>
      </c>
      <c r="S358" t="n">
        <v>40.63</v>
      </c>
      <c r="T358" t="n">
        <v>4398.84</v>
      </c>
      <c r="U358" t="n">
        <v>0.68</v>
      </c>
      <c r="V358" t="n">
        <v>0.77</v>
      </c>
      <c r="W358" t="n">
        <v>2.63</v>
      </c>
      <c r="X358" t="n">
        <v>0.26</v>
      </c>
      <c r="Y358" t="n">
        <v>0.5</v>
      </c>
      <c r="Z358" t="n">
        <v>10</v>
      </c>
    </row>
    <row r="359">
      <c r="A359" t="n">
        <v>25</v>
      </c>
      <c r="B359" t="n">
        <v>75</v>
      </c>
      <c r="C359" t="inlineStr">
        <is>
          <t xml:space="preserve">CONCLUIDO	</t>
        </is>
      </c>
      <c r="D359" t="n">
        <v>3.3779</v>
      </c>
      <c r="E359" t="n">
        <v>29.6</v>
      </c>
      <c r="F359" t="n">
        <v>27.05</v>
      </c>
      <c r="G359" t="n">
        <v>180.35</v>
      </c>
      <c r="H359" t="n">
        <v>2.47</v>
      </c>
      <c r="I359" t="n">
        <v>9</v>
      </c>
      <c r="J359" t="n">
        <v>186.69</v>
      </c>
      <c r="K359" t="n">
        <v>49.1</v>
      </c>
      <c r="L359" t="n">
        <v>26</v>
      </c>
      <c r="M359" t="n">
        <v>7</v>
      </c>
      <c r="N359" t="n">
        <v>36.6</v>
      </c>
      <c r="O359" t="n">
        <v>23259.24</v>
      </c>
      <c r="P359" t="n">
        <v>281.76</v>
      </c>
      <c r="Q359" t="n">
        <v>446.56</v>
      </c>
      <c r="R359" t="n">
        <v>58.63</v>
      </c>
      <c r="S359" t="n">
        <v>40.63</v>
      </c>
      <c r="T359" t="n">
        <v>3921.77</v>
      </c>
      <c r="U359" t="n">
        <v>0.6899999999999999</v>
      </c>
      <c r="V359" t="n">
        <v>0.77</v>
      </c>
      <c r="W359" t="n">
        <v>2.62</v>
      </c>
      <c r="X359" t="n">
        <v>0.23</v>
      </c>
      <c r="Y359" t="n">
        <v>0.5</v>
      </c>
      <c r="Z359" t="n">
        <v>10</v>
      </c>
    </row>
    <row r="360">
      <c r="A360" t="n">
        <v>26</v>
      </c>
      <c r="B360" t="n">
        <v>75</v>
      </c>
      <c r="C360" t="inlineStr">
        <is>
          <t xml:space="preserve">CONCLUIDO	</t>
        </is>
      </c>
      <c r="D360" t="n">
        <v>3.3784</v>
      </c>
      <c r="E360" t="n">
        <v>29.6</v>
      </c>
      <c r="F360" t="n">
        <v>27.05</v>
      </c>
      <c r="G360" t="n">
        <v>180.32</v>
      </c>
      <c r="H360" t="n">
        <v>2.55</v>
      </c>
      <c r="I360" t="n">
        <v>9</v>
      </c>
      <c r="J360" t="n">
        <v>188.21</v>
      </c>
      <c r="K360" t="n">
        <v>49.1</v>
      </c>
      <c r="L360" t="n">
        <v>27</v>
      </c>
      <c r="M360" t="n">
        <v>7</v>
      </c>
      <c r="N360" t="n">
        <v>37.11</v>
      </c>
      <c r="O360" t="n">
        <v>23446.45</v>
      </c>
      <c r="P360" t="n">
        <v>279.64</v>
      </c>
      <c r="Q360" t="n">
        <v>446.56</v>
      </c>
      <c r="R360" t="n">
        <v>58.54</v>
      </c>
      <c r="S360" t="n">
        <v>40.63</v>
      </c>
      <c r="T360" t="n">
        <v>3875.66</v>
      </c>
      <c r="U360" t="n">
        <v>0.6899999999999999</v>
      </c>
      <c r="V360" t="n">
        <v>0.77</v>
      </c>
      <c r="W360" t="n">
        <v>2.62</v>
      </c>
      <c r="X360" t="n">
        <v>0.22</v>
      </c>
      <c r="Y360" t="n">
        <v>0.5</v>
      </c>
      <c r="Z360" t="n">
        <v>10</v>
      </c>
    </row>
    <row r="361">
      <c r="A361" t="n">
        <v>27</v>
      </c>
      <c r="B361" t="n">
        <v>75</v>
      </c>
      <c r="C361" t="inlineStr">
        <is>
          <t xml:space="preserve">CONCLUIDO	</t>
        </is>
      </c>
      <c r="D361" t="n">
        <v>3.3785</v>
      </c>
      <c r="E361" t="n">
        <v>29.6</v>
      </c>
      <c r="F361" t="n">
        <v>27.05</v>
      </c>
      <c r="G361" t="n">
        <v>180.32</v>
      </c>
      <c r="H361" t="n">
        <v>2.62</v>
      </c>
      <c r="I361" t="n">
        <v>9</v>
      </c>
      <c r="J361" t="n">
        <v>189.73</v>
      </c>
      <c r="K361" t="n">
        <v>49.1</v>
      </c>
      <c r="L361" t="n">
        <v>28</v>
      </c>
      <c r="M361" t="n">
        <v>7</v>
      </c>
      <c r="N361" t="n">
        <v>37.64</v>
      </c>
      <c r="O361" t="n">
        <v>23634.36</v>
      </c>
      <c r="P361" t="n">
        <v>276.66</v>
      </c>
      <c r="Q361" t="n">
        <v>446.56</v>
      </c>
      <c r="R361" t="n">
        <v>58.5</v>
      </c>
      <c r="S361" t="n">
        <v>40.63</v>
      </c>
      <c r="T361" t="n">
        <v>3855.05</v>
      </c>
      <c r="U361" t="n">
        <v>0.6899999999999999</v>
      </c>
      <c r="V361" t="n">
        <v>0.77</v>
      </c>
      <c r="W361" t="n">
        <v>2.62</v>
      </c>
      <c r="X361" t="n">
        <v>0.22</v>
      </c>
      <c r="Y361" t="n">
        <v>0.5</v>
      </c>
      <c r="Z361" t="n">
        <v>10</v>
      </c>
    </row>
    <row r="362">
      <c r="A362" t="n">
        <v>28</v>
      </c>
      <c r="B362" t="n">
        <v>75</v>
      </c>
      <c r="C362" t="inlineStr">
        <is>
          <t xml:space="preserve">CONCLUIDO	</t>
        </is>
      </c>
      <c r="D362" t="n">
        <v>3.3844</v>
      </c>
      <c r="E362" t="n">
        <v>29.55</v>
      </c>
      <c r="F362" t="n">
        <v>27.03</v>
      </c>
      <c r="G362" t="n">
        <v>202.7</v>
      </c>
      <c r="H362" t="n">
        <v>2.69</v>
      </c>
      <c r="I362" t="n">
        <v>8</v>
      </c>
      <c r="J362" t="n">
        <v>191.26</v>
      </c>
      <c r="K362" t="n">
        <v>49.1</v>
      </c>
      <c r="L362" t="n">
        <v>29</v>
      </c>
      <c r="M362" t="n">
        <v>6</v>
      </c>
      <c r="N362" t="n">
        <v>38.17</v>
      </c>
      <c r="O362" t="n">
        <v>23822.99</v>
      </c>
      <c r="P362" t="n">
        <v>275.62</v>
      </c>
      <c r="Q362" t="n">
        <v>446.56</v>
      </c>
      <c r="R362" t="n">
        <v>57.76</v>
      </c>
      <c r="S362" t="n">
        <v>40.63</v>
      </c>
      <c r="T362" t="n">
        <v>3492.4</v>
      </c>
      <c r="U362" t="n">
        <v>0.7</v>
      </c>
      <c r="V362" t="n">
        <v>0.77</v>
      </c>
      <c r="W362" t="n">
        <v>2.62</v>
      </c>
      <c r="X362" t="n">
        <v>0.2</v>
      </c>
      <c r="Y362" t="n">
        <v>0.5</v>
      </c>
      <c r="Z362" t="n">
        <v>10</v>
      </c>
    </row>
    <row r="363">
      <c r="A363" t="n">
        <v>29</v>
      </c>
      <c r="B363" t="n">
        <v>75</v>
      </c>
      <c r="C363" t="inlineStr">
        <is>
          <t xml:space="preserve">CONCLUIDO	</t>
        </is>
      </c>
      <c r="D363" t="n">
        <v>3.3848</v>
      </c>
      <c r="E363" t="n">
        <v>29.54</v>
      </c>
      <c r="F363" t="n">
        <v>27.02</v>
      </c>
      <c r="G363" t="n">
        <v>202.67</v>
      </c>
      <c r="H363" t="n">
        <v>2.76</v>
      </c>
      <c r="I363" t="n">
        <v>8</v>
      </c>
      <c r="J363" t="n">
        <v>192.8</v>
      </c>
      <c r="K363" t="n">
        <v>49.1</v>
      </c>
      <c r="L363" t="n">
        <v>30</v>
      </c>
      <c r="M363" t="n">
        <v>5</v>
      </c>
      <c r="N363" t="n">
        <v>38.7</v>
      </c>
      <c r="O363" t="n">
        <v>24012.34</v>
      </c>
      <c r="P363" t="n">
        <v>275.48</v>
      </c>
      <c r="Q363" t="n">
        <v>446.56</v>
      </c>
      <c r="R363" t="n">
        <v>57.6</v>
      </c>
      <c r="S363" t="n">
        <v>40.63</v>
      </c>
      <c r="T363" t="n">
        <v>3410.05</v>
      </c>
      <c r="U363" t="n">
        <v>0.71</v>
      </c>
      <c r="V363" t="n">
        <v>0.77</v>
      </c>
      <c r="W363" t="n">
        <v>2.62</v>
      </c>
      <c r="X363" t="n">
        <v>0.2</v>
      </c>
      <c r="Y363" t="n">
        <v>0.5</v>
      </c>
      <c r="Z363" t="n">
        <v>10</v>
      </c>
    </row>
    <row r="364">
      <c r="A364" t="n">
        <v>30</v>
      </c>
      <c r="B364" t="n">
        <v>75</v>
      </c>
      <c r="C364" t="inlineStr">
        <is>
          <t xml:space="preserve">CONCLUIDO	</t>
        </is>
      </c>
      <c r="D364" t="n">
        <v>3.3834</v>
      </c>
      <c r="E364" t="n">
        <v>29.56</v>
      </c>
      <c r="F364" t="n">
        <v>27.04</v>
      </c>
      <c r="G364" t="n">
        <v>202.76</v>
      </c>
      <c r="H364" t="n">
        <v>2.83</v>
      </c>
      <c r="I364" t="n">
        <v>8</v>
      </c>
      <c r="J364" t="n">
        <v>194.34</v>
      </c>
      <c r="K364" t="n">
        <v>49.1</v>
      </c>
      <c r="L364" t="n">
        <v>31</v>
      </c>
      <c r="M364" t="n">
        <v>5</v>
      </c>
      <c r="N364" t="n">
        <v>39.24</v>
      </c>
      <c r="O364" t="n">
        <v>24202.42</v>
      </c>
      <c r="P364" t="n">
        <v>272.06</v>
      </c>
      <c r="Q364" t="n">
        <v>446.56</v>
      </c>
      <c r="R364" t="n">
        <v>58.02</v>
      </c>
      <c r="S364" t="n">
        <v>40.63</v>
      </c>
      <c r="T364" t="n">
        <v>3620.57</v>
      </c>
      <c r="U364" t="n">
        <v>0.7</v>
      </c>
      <c r="V364" t="n">
        <v>0.77</v>
      </c>
      <c r="W364" t="n">
        <v>2.62</v>
      </c>
      <c r="X364" t="n">
        <v>0.21</v>
      </c>
      <c r="Y364" t="n">
        <v>0.5</v>
      </c>
      <c r="Z364" t="n">
        <v>10</v>
      </c>
    </row>
    <row r="365">
      <c r="A365" t="n">
        <v>31</v>
      </c>
      <c r="B365" t="n">
        <v>75</v>
      </c>
      <c r="C365" t="inlineStr">
        <is>
          <t xml:space="preserve">CONCLUIDO	</t>
        </is>
      </c>
      <c r="D365" t="n">
        <v>3.3851</v>
      </c>
      <c r="E365" t="n">
        <v>29.54</v>
      </c>
      <c r="F365" t="n">
        <v>27.02</v>
      </c>
      <c r="G365" t="n">
        <v>202.65</v>
      </c>
      <c r="H365" t="n">
        <v>2.9</v>
      </c>
      <c r="I365" t="n">
        <v>8</v>
      </c>
      <c r="J365" t="n">
        <v>195.89</v>
      </c>
      <c r="K365" t="n">
        <v>49.1</v>
      </c>
      <c r="L365" t="n">
        <v>32</v>
      </c>
      <c r="M365" t="n">
        <v>3</v>
      </c>
      <c r="N365" t="n">
        <v>39.79</v>
      </c>
      <c r="O365" t="n">
        <v>24393.24</v>
      </c>
      <c r="P365" t="n">
        <v>270.31</v>
      </c>
      <c r="Q365" t="n">
        <v>446.56</v>
      </c>
      <c r="R365" t="n">
        <v>57.45</v>
      </c>
      <c r="S365" t="n">
        <v>40.63</v>
      </c>
      <c r="T365" t="n">
        <v>3336.95</v>
      </c>
      <c r="U365" t="n">
        <v>0.71</v>
      </c>
      <c r="V365" t="n">
        <v>0.77</v>
      </c>
      <c r="W365" t="n">
        <v>2.62</v>
      </c>
      <c r="X365" t="n">
        <v>0.19</v>
      </c>
      <c r="Y365" t="n">
        <v>0.5</v>
      </c>
      <c r="Z365" t="n">
        <v>10</v>
      </c>
    </row>
    <row r="366">
      <c r="A366" t="n">
        <v>32</v>
      </c>
      <c r="B366" t="n">
        <v>75</v>
      </c>
      <c r="C366" t="inlineStr">
        <is>
          <t xml:space="preserve">CONCLUIDO	</t>
        </is>
      </c>
      <c r="D366" t="n">
        <v>3.39</v>
      </c>
      <c r="E366" t="n">
        <v>29.5</v>
      </c>
      <c r="F366" t="n">
        <v>27.01</v>
      </c>
      <c r="G366" t="n">
        <v>231.5</v>
      </c>
      <c r="H366" t="n">
        <v>2.97</v>
      </c>
      <c r="I366" t="n">
        <v>7</v>
      </c>
      <c r="J366" t="n">
        <v>197.44</v>
      </c>
      <c r="K366" t="n">
        <v>49.1</v>
      </c>
      <c r="L366" t="n">
        <v>33</v>
      </c>
      <c r="M366" t="n">
        <v>0</v>
      </c>
      <c r="N366" t="n">
        <v>40.34</v>
      </c>
      <c r="O366" t="n">
        <v>24584.81</v>
      </c>
      <c r="P366" t="n">
        <v>268.87</v>
      </c>
      <c r="Q366" t="n">
        <v>446.56</v>
      </c>
      <c r="R366" t="n">
        <v>57.06</v>
      </c>
      <c r="S366" t="n">
        <v>40.63</v>
      </c>
      <c r="T366" t="n">
        <v>3147.15</v>
      </c>
      <c r="U366" t="n">
        <v>0.71</v>
      </c>
      <c r="V366" t="n">
        <v>0.77</v>
      </c>
      <c r="W366" t="n">
        <v>2.62</v>
      </c>
      <c r="X366" t="n">
        <v>0.18</v>
      </c>
      <c r="Y366" t="n">
        <v>0.5</v>
      </c>
      <c r="Z366" t="n">
        <v>10</v>
      </c>
    </row>
    <row r="367">
      <c r="A367" t="n">
        <v>0</v>
      </c>
      <c r="B367" t="n">
        <v>95</v>
      </c>
      <c r="C367" t="inlineStr">
        <is>
          <t xml:space="preserve">CONCLUIDO	</t>
        </is>
      </c>
      <c r="D367" t="n">
        <v>1.8401</v>
      </c>
      <c r="E367" t="n">
        <v>54.34</v>
      </c>
      <c r="F367" t="n">
        <v>37.99</v>
      </c>
      <c r="G367" t="n">
        <v>6.11</v>
      </c>
      <c r="H367" t="n">
        <v>0.1</v>
      </c>
      <c r="I367" t="n">
        <v>373</v>
      </c>
      <c r="J367" t="n">
        <v>185.69</v>
      </c>
      <c r="K367" t="n">
        <v>53.44</v>
      </c>
      <c r="L367" t="n">
        <v>1</v>
      </c>
      <c r="M367" t="n">
        <v>371</v>
      </c>
      <c r="N367" t="n">
        <v>36.26</v>
      </c>
      <c r="O367" t="n">
        <v>23136.14</v>
      </c>
      <c r="P367" t="n">
        <v>514.84</v>
      </c>
      <c r="Q367" t="n">
        <v>446.69</v>
      </c>
      <c r="R367" t="n">
        <v>415.69</v>
      </c>
      <c r="S367" t="n">
        <v>40.63</v>
      </c>
      <c r="T367" t="n">
        <v>180631.94</v>
      </c>
      <c r="U367" t="n">
        <v>0.1</v>
      </c>
      <c r="V367" t="n">
        <v>0.55</v>
      </c>
      <c r="W367" t="n">
        <v>3.23</v>
      </c>
      <c r="X367" t="n">
        <v>11.16</v>
      </c>
      <c r="Y367" t="n">
        <v>0.5</v>
      </c>
      <c r="Z367" t="n">
        <v>10</v>
      </c>
    </row>
    <row r="368">
      <c r="A368" t="n">
        <v>1</v>
      </c>
      <c r="B368" t="n">
        <v>95</v>
      </c>
      <c r="C368" t="inlineStr">
        <is>
          <t xml:space="preserve">CONCLUIDO	</t>
        </is>
      </c>
      <c r="D368" t="n">
        <v>2.5359</v>
      </c>
      <c r="E368" t="n">
        <v>39.43</v>
      </c>
      <c r="F368" t="n">
        <v>31.27</v>
      </c>
      <c r="G368" t="n">
        <v>12.26</v>
      </c>
      <c r="H368" t="n">
        <v>0.19</v>
      </c>
      <c r="I368" t="n">
        <v>153</v>
      </c>
      <c r="J368" t="n">
        <v>187.21</v>
      </c>
      <c r="K368" t="n">
        <v>53.44</v>
      </c>
      <c r="L368" t="n">
        <v>2</v>
      </c>
      <c r="M368" t="n">
        <v>151</v>
      </c>
      <c r="N368" t="n">
        <v>36.77</v>
      </c>
      <c r="O368" t="n">
        <v>23322.88</v>
      </c>
      <c r="P368" t="n">
        <v>422.38</v>
      </c>
      <c r="Q368" t="n">
        <v>446.6</v>
      </c>
      <c r="R368" t="n">
        <v>195.76</v>
      </c>
      <c r="S368" t="n">
        <v>40.63</v>
      </c>
      <c r="T368" t="n">
        <v>71763.16</v>
      </c>
      <c r="U368" t="n">
        <v>0.21</v>
      </c>
      <c r="V368" t="n">
        <v>0.66</v>
      </c>
      <c r="W368" t="n">
        <v>2.87</v>
      </c>
      <c r="X368" t="n">
        <v>4.44</v>
      </c>
      <c r="Y368" t="n">
        <v>0.5</v>
      </c>
      <c r="Z368" t="n">
        <v>10</v>
      </c>
    </row>
    <row r="369">
      <c r="A369" t="n">
        <v>2</v>
      </c>
      <c r="B369" t="n">
        <v>95</v>
      </c>
      <c r="C369" t="inlineStr">
        <is>
          <t xml:space="preserve">CONCLUIDO	</t>
        </is>
      </c>
      <c r="D369" t="n">
        <v>2.8003</v>
      </c>
      <c r="E369" t="n">
        <v>35.71</v>
      </c>
      <c r="F369" t="n">
        <v>29.63</v>
      </c>
      <c r="G369" t="n">
        <v>18.33</v>
      </c>
      <c r="H369" t="n">
        <v>0.28</v>
      </c>
      <c r="I369" t="n">
        <v>97</v>
      </c>
      <c r="J369" t="n">
        <v>188.73</v>
      </c>
      <c r="K369" t="n">
        <v>53.44</v>
      </c>
      <c r="L369" t="n">
        <v>3</v>
      </c>
      <c r="M369" t="n">
        <v>95</v>
      </c>
      <c r="N369" t="n">
        <v>37.29</v>
      </c>
      <c r="O369" t="n">
        <v>23510.33</v>
      </c>
      <c r="P369" t="n">
        <v>399.06</v>
      </c>
      <c r="Q369" t="n">
        <v>446.6</v>
      </c>
      <c r="R369" t="n">
        <v>142.36</v>
      </c>
      <c r="S369" t="n">
        <v>40.63</v>
      </c>
      <c r="T369" t="n">
        <v>45346.17</v>
      </c>
      <c r="U369" t="n">
        <v>0.29</v>
      </c>
      <c r="V369" t="n">
        <v>0.7</v>
      </c>
      <c r="W369" t="n">
        <v>2.77</v>
      </c>
      <c r="X369" t="n">
        <v>2.8</v>
      </c>
      <c r="Y369" t="n">
        <v>0.5</v>
      </c>
      <c r="Z369" t="n">
        <v>10</v>
      </c>
    </row>
    <row r="370">
      <c r="A370" t="n">
        <v>3</v>
      </c>
      <c r="B370" t="n">
        <v>95</v>
      </c>
      <c r="C370" t="inlineStr">
        <is>
          <t xml:space="preserve">CONCLUIDO	</t>
        </is>
      </c>
      <c r="D370" t="n">
        <v>2.9456</v>
      </c>
      <c r="E370" t="n">
        <v>33.95</v>
      </c>
      <c r="F370" t="n">
        <v>28.84</v>
      </c>
      <c r="G370" t="n">
        <v>24.37</v>
      </c>
      <c r="H370" t="n">
        <v>0.37</v>
      </c>
      <c r="I370" t="n">
        <v>71</v>
      </c>
      <c r="J370" t="n">
        <v>190.25</v>
      </c>
      <c r="K370" t="n">
        <v>53.44</v>
      </c>
      <c r="L370" t="n">
        <v>4</v>
      </c>
      <c r="M370" t="n">
        <v>69</v>
      </c>
      <c r="N370" t="n">
        <v>37.82</v>
      </c>
      <c r="O370" t="n">
        <v>23698.48</v>
      </c>
      <c r="P370" t="n">
        <v>387.54</v>
      </c>
      <c r="Q370" t="n">
        <v>446.57</v>
      </c>
      <c r="R370" t="n">
        <v>116.71</v>
      </c>
      <c r="S370" t="n">
        <v>40.63</v>
      </c>
      <c r="T370" t="n">
        <v>32648.61</v>
      </c>
      <c r="U370" t="n">
        <v>0.35</v>
      </c>
      <c r="V370" t="n">
        <v>0.72</v>
      </c>
      <c r="W370" t="n">
        <v>2.72</v>
      </c>
      <c r="X370" t="n">
        <v>2.01</v>
      </c>
      <c r="Y370" t="n">
        <v>0.5</v>
      </c>
      <c r="Z370" t="n">
        <v>10</v>
      </c>
    </row>
    <row r="371">
      <c r="A371" t="n">
        <v>4</v>
      </c>
      <c r="B371" t="n">
        <v>95</v>
      </c>
      <c r="C371" t="inlineStr">
        <is>
          <t xml:space="preserve">CONCLUIDO	</t>
        </is>
      </c>
      <c r="D371" t="n">
        <v>3.0323</v>
      </c>
      <c r="E371" t="n">
        <v>32.98</v>
      </c>
      <c r="F371" t="n">
        <v>28.43</v>
      </c>
      <c r="G371" t="n">
        <v>30.46</v>
      </c>
      <c r="H371" t="n">
        <v>0.46</v>
      </c>
      <c r="I371" t="n">
        <v>56</v>
      </c>
      <c r="J371" t="n">
        <v>191.78</v>
      </c>
      <c r="K371" t="n">
        <v>53.44</v>
      </c>
      <c r="L371" t="n">
        <v>5</v>
      </c>
      <c r="M371" t="n">
        <v>54</v>
      </c>
      <c r="N371" t="n">
        <v>38.35</v>
      </c>
      <c r="O371" t="n">
        <v>23887.36</v>
      </c>
      <c r="P371" t="n">
        <v>380.83</v>
      </c>
      <c r="Q371" t="n">
        <v>446.57</v>
      </c>
      <c r="R371" t="n">
        <v>103.21</v>
      </c>
      <c r="S371" t="n">
        <v>40.63</v>
      </c>
      <c r="T371" t="n">
        <v>25976.33</v>
      </c>
      <c r="U371" t="n">
        <v>0.39</v>
      </c>
      <c r="V371" t="n">
        <v>0.73</v>
      </c>
      <c r="W371" t="n">
        <v>2.7</v>
      </c>
      <c r="X371" t="n">
        <v>1.6</v>
      </c>
      <c r="Y371" t="n">
        <v>0.5</v>
      </c>
      <c r="Z371" t="n">
        <v>10</v>
      </c>
    </row>
    <row r="372">
      <c r="A372" t="n">
        <v>5</v>
      </c>
      <c r="B372" t="n">
        <v>95</v>
      </c>
      <c r="C372" t="inlineStr">
        <is>
          <t xml:space="preserve">CONCLUIDO	</t>
        </is>
      </c>
      <c r="D372" t="n">
        <v>3.0949</v>
      </c>
      <c r="E372" t="n">
        <v>32.31</v>
      </c>
      <c r="F372" t="n">
        <v>28.13</v>
      </c>
      <c r="G372" t="n">
        <v>36.69</v>
      </c>
      <c r="H372" t="n">
        <v>0.55</v>
      </c>
      <c r="I372" t="n">
        <v>46</v>
      </c>
      <c r="J372" t="n">
        <v>193.32</v>
      </c>
      <c r="K372" t="n">
        <v>53.44</v>
      </c>
      <c r="L372" t="n">
        <v>6</v>
      </c>
      <c r="M372" t="n">
        <v>44</v>
      </c>
      <c r="N372" t="n">
        <v>38.89</v>
      </c>
      <c r="O372" t="n">
        <v>24076.95</v>
      </c>
      <c r="P372" t="n">
        <v>375.64</v>
      </c>
      <c r="Q372" t="n">
        <v>446.61</v>
      </c>
      <c r="R372" t="n">
        <v>93.67</v>
      </c>
      <c r="S372" t="n">
        <v>40.63</v>
      </c>
      <c r="T372" t="n">
        <v>21255.77</v>
      </c>
      <c r="U372" t="n">
        <v>0.43</v>
      </c>
      <c r="V372" t="n">
        <v>0.74</v>
      </c>
      <c r="W372" t="n">
        <v>2.68</v>
      </c>
      <c r="X372" t="n">
        <v>1.3</v>
      </c>
      <c r="Y372" t="n">
        <v>0.5</v>
      </c>
      <c r="Z372" t="n">
        <v>10</v>
      </c>
    </row>
    <row r="373">
      <c r="A373" t="n">
        <v>6</v>
      </c>
      <c r="B373" t="n">
        <v>95</v>
      </c>
      <c r="C373" t="inlineStr">
        <is>
          <t xml:space="preserve">CONCLUIDO	</t>
        </is>
      </c>
      <c r="D373" t="n">
        <v>3.134</v>
      </c>
      <c r="E373" t="n">
        <v>31.91</v>
      </c>
      <c r="F373" t="n">
        <v>27.95</v>
      </c>
      <c r="G373" t="n">
        <v>41.93</v>
      </c>
      <c r="H373" t="n">
        <v>0.64</v>
      </c>
      <c r="I373" t="n">
        <v>40</v>
      </c>
      <c r="J373" t="n">
        <v>194.86</v>
      </c>
      <c r="K373" t="n">
        <v>53.44</v>
      </c>
      <c r="L373" t="n">
        <v>7</v>
      </c>
      <c r="M373" t="n">
        <v>38</v>
      </c>
      <c r="N373" t="n">
        <v>39.43</v>
      </c>
      <c r="O373" t="n">
        <v>24267.28</v>
      </c>
      <c r="P373" t="n">
        <v>372.38</v>
      </c>
      <c r="Q373" t="n">
        <v>446.57</v>
      </c>
      <c r="R373" t="n">
        <v>87.38</v>
      </c>
      <c r="S373" t="n">
        <v>40.63</v>
      </c>
      <c r="T373" t="n">
        <v>18139.5</v>
      </c>
      <c r="U373" t="n">
        <v>0.46</v>
      </c>
      <c r="V373" t="n">
        <v>0.74</v>
      </c>
      <c r="W373" t="n">
        <v>2.69</v>
      </c>
      <c r="X373" t="n">
        <v>1.12</v>
      </c>
      <c r="Y373" t="n">
        <v>0.5</v>
      </c>
      <c r="Z373" t="n">
        <v>10</v>
      </c>
    </row>
    <row r="374">
      <c r="A374" t="n">
        <v>7</v>
      </c>
      <c r="B374" t="n">
        <v>95</v>
      </c>
      <c r="C374" t="inlineStr">
        <is>
          <t xml:space="preserve">CONCLUIDO	</t>
        </is>
      </c>
      <c r="D374" t="n">
        <v>3.1749</v>
      </c>
      <c r="E374" t="n">
        <v>31.5</v>
      </c>
      <c r="F374" t="n">
        <v>27.76</v>
      </c>
      <c r="G374" t="n">
        <v>48.99</v>
      </c>
      <c r="H374" t="n">
        <v>0.72</v>
      </c>
      <c r="I374" t="n">
        <v>34</v>
      </c>
      <c r="J374" t="n">
        <v>196.41</v>
      </c>
      <c r="K374" t="n">
        <v>53.44</v>
      </c>
      <c r="L374" t="n">
        <v>8</v>
      </c>
      <c r="M374" t="n">
        <v>32</v>
      </c>
      <c r="N374" t="n">
        <v>39.98</v>
      </c>
      <c r="O374" t="n">
        <v>24458.36</v>
      </c>
      <c r="P374" t="n">
        <v>368.8</v>
      </c>
      <c r="Q374" t="n">
        <v>446.56</v>
      </c>
      <c r="R374" t="n">
        <v>81.81999999999999</v>
      </c>
      <c r="S374" t="n">
        <v>40.63</v>
      </c>
      <c r="T374" t="n">
        <v>15388.66</v>
      </c>
      <c r="U374" t="n">
        <v>0.5</v>
      </c>
      <c r="V374" t="n">
        <v>0.75</v>
      </c>
      <c r="W374" t="n">
        <v>2.66</v>
      </c>
      <c r="X374" t="n">
        <v>0.9399999999999999</v>
      </c>
      <c r="Y374" t="n">
        <v>0.5</v>
      </c>
      <c r="Z374" t="n">
        <v>10</v>
      </c>
    </row>
    <row r="375">
      <c r="A375" t="n">
        <v>8</v>
      </c>
      <c r="B375" t="n">
        <v>95</v>
      </c>
      <c r="C375" t="inlineStr">
        <is>
          <t xml:space="preserve">CONCLUIDO	</t>
        </is>
      </c>
      <c r="D375" t="n">
        <v>3.1961</v>
      </c>
      <c r="E375" t="n">
        <v>31.29</v>
      </c>
      <c r="F375" t="n">
        <v>27.67</v>
      </c>
      <c r="G375" t="n">
        <v>53.55</v>
      </c>
      <c r="H375" t="n">
        <v>0.8100000000000001</v>
      </c>
      <c r="I375" t="n">
        <v>31</v>
      </c>
      <c r="J375" t="n">
        <v>197.97</v>
      </c>
      <c r="K375" t="n">
        <v>53.44</v>
      </c>
      <c r="L375" t="n">
        <v>9</v>
      </c>
      <c r="M375" t="n">
        <v>29</v>
      </c>
      <c r="N375" t="n">
        <v>40.53</v>
      </c>
      <c r="O375" t="n">
        <v>24650.18</v>
      </c>
      <c r="P375" t="n">
        <v>366.82</v>
      </c>
      <c r="Q375" t="n">
        <v>446.56</v>
      </c>
      <c r="R375" t="n">
        <v>78.67</v>
      </c>
      <c r="S375" t="n">
        <v>40.63</v>
      </c>
      <c r="T375" t="n">
        <v>13830.74</v>
      </c>
      <c r="U375" t="n">
        <v>0.52</v>
      </c>
      <c r="V375" t="n">
        <v>0.75</v>
      </c>
      <c r="W375" t="n">
        <v>2.65</v>
      </c>
      <c r="X375" t="n">
        <v>0.84</v>
      </c>
      <c r="Y375" t="n">
        <v>0.5</v>
      </c>
      <c r="Z375" t="n">
        <v>10</v>
      </c>
    </row>
    <row r="376">
      <c r="A376" t="n">
        <v>9</v>
      </c>
      <c r="B376" t="n">
        <v>95</v>
      </c>
      <c r="C376" t="inlineStr">
        <is>
          <t xml:space="preserve">CONCLUIDO	</t>
        </is>
      </c>
      <c r="D376" t="n">
        <v>3.2135</v>
      </c>
      <c r="E376" t="n">
        <v>31.12</v>
      </c>
      <c r="F376" t="n">
        <v>27.61</v>
      </c>
      <c r="G376" t="n">
        <v>59.16</v>
      </c>
      <c r="H376" t="n">
        <v>0.89</v>
      </c>
      <c r="I376" t="n">
        <v>28</v>
      </c>
      <c r="J376" t="n">
        <v>199.53</v>
      </c>
      <c r="K376" t="n">
        <v>53.44</v>
      </c>
      <c r="L376" t="n">
        <v>10</v>
      </c>
      <c r="M376" t="n">
        <v>26</v>
      </c>
      <c r="N376" t="n">
        <v>41.1</v>
      </c>
      <c r="O376" t="n">
        <v>24842.77</v>
      </c>
      <c r="P376" t="n">
        <v>365.18</v>
      </c>
      <c r="Q376" t="n">
        <v>446.56</v>
      </c>
      <c r="R376" t="n">
        <v>76.68000000000001</v>
      </c>
      <c r="S376" t="n">
        <v>40.63</v>
      </c>
      <c r="T376" t="n">
        <v>12852.17</v>
      </c>
      <c r="U376" t="n">
        <v>0.53</v>
      </c>
      <c r="V376" t="n">
        <v>0.75</v>
      </c>
      <c r="W376" t="n">
        <v>2.65</v>
      </c>
      <c r="X376" t="n">
        <v>0.78</v>
      </c>
      <c r="Y376" t="n">
        <v>0.5</v>
      </c>
      <c r="Z376" t="n">
        <v>10</v>
      </c>
    </row>
    <row r="377">
      <c r="A377" t="n">
        <v>10</v>
      </c>
      <c r="B377" t="n">
        <v>95</v>
      </c>
      <c r="C377" t="inlineStr">
        <is>
          <t xml:space="preserve">CONCLUIDO	</t>
        </is>
      </c>
      <c r="D377" t="n">
        <v>3.2345</v>
      </c>
      <c r="E377" t="n">
        <v>30.92</v>
      </c>
      <c r="F377" t="n">
        <v>27.52</v>
      </c>
      <c r="G377" t="n">
        <v>66.04000000000001</v>
      </c>
      <c r="H377" t="n">
        <v>0.97</v>
      </c>
      <c r="I377" t="n">
        <v>25</v>
      </c>
      <c r="J377" t="n">
        <v>201.1</v>
      </c>
      <c r="K377" t="n">
        <v>53.44</v>
      </c>
      <c r="L377" t="n">
        <v>11</v>
      </c>
      <c r="M377" t="n">
        <v>23</v>
      </c>
      <c r="N377" t="n">
        <v>41.66</v>
      </c>
      <c r="O377" t="n">
        <v>25036.12</v>
      </c>
      <c r="P377" t="n">
        <v>362.49</v>
      </c>
      <c r="Q377" t="n">
        <v>446.56</v>
      </c>
      <c r="R377" t="n">
        <v>73.69</v>
      </c>
      <c r="S377" t="n">
        <v>40.63</v>
      </c>
      <c r="T377" t="n">
        <v>11369.61</v>
      </c>
      <c r="U377" t="n">
        <v>0.55</v>
      </c>
      <c r="V377" t="n">
        <v>0.76</v>
      </c>
      <c r="W377" t="n">
        <v>2.65</v>
      </c>
      <c r="X377" t="n">
        <v>0.6899999999999999</v>
      </c>
      <c r="Y377" t="n">
        <v>0.5</v>
      </c>
      <c r="Z377" t="n">
        <v>10</v>
      </c>
    </row>
    <row r="378">
      <c r="A378" t="n">
        <v>11</v>
      </c>
      <c r="B378" t="n">
        <v>95</v>
      </c>
      <c r="C378" t="inlineStr">
        <is>
          <t xml:space="preserve">CONCLUIDO	</t>
        </is>
      </c>
      <c r="D378" t="n">
        <v>3.2481</v>
      </c>
      <c r="E378" t="n">
        <v>30.79</v>
      </c>
      <c r="F378" t="n">
        <v>27.46</v>
      </c>
      <c r="G378" t="n">
        <v>71.64</v>
      </c>
      <c r="H378" t="n">
        <v>1.05</v>
      </c>
      <c r="I378" t="n">
        <v>23</v>
      </c>
      <c r="J378" t="n">
        <v>202.67</v>
      </c>
      <c r="K378" t="n">
        <v>53.44</v>
      </c>
      <c r="L378" t="n">
        <v>12</v>
      </c>
      <c r="M378" t="n">
        <v>21</v>
      </c>
      <c r="N378" t="n">
        <v>42.24</v>
      </c>
      <c r="O378" t="n">
        <v>25230.25</v>
      </c>
      <c r="P378" t="n">
        <v>361.38</v>
      </c>
      <c r="Q378" t="n">
        <v>446.56</v>
      </c>
      <c r="R378" t="n">
        <v>72.01000000000001</v>
      </c>
      <c r="S378" t="n">
        <v>40.63</v>
      </c>
      <c r="T378" t="n">
        <v>10540.01</v>
      </c>
      <c r="U378" t="n">
        <v>0.5600000000000001</v>
      </c>
      <c r="V378" t="n">
        <v>0.76</v>
      </c>
      <c r="W378" t="n">
        <v>2.64</v>
      </c>
      <c r="X378" t="n">
        <v>0.64</v>
      </c>
      <c r="Y378" t="n">
        <v>0.5</v>
      </c>
      <c r="Z378" t="n">
        <v>10</v>
      </c>
    </row>
    <row r="379">
      <c r="A379" t="n">
        <v>12</v>
      </c>
      <c r="B379" t="n">
        <v>95</v>
      </c>
      <c r="C379" t="inlineStr">
        <is>
          <t xml:space="preserve">CONCLUIDO	</t>
        </is>
      </c>
      <c r="D379" t="n">
        <v>3.2642</v>
      </c>
      <c r="E379" t="n">
        <v>30.64</v>
      </c>
      <c r="F379" t="n">
        <v>27.39</v>
      </c>
      <c r="G379" t="n">
        <v>78.23999999999999</v>
      </c>
      <c r="H379" t="n">
        <v>1.13</v>
      </c>
      <c r="I379" t="n">
        <v>21</v>
      </c>
      <c r="J379" t="n">
        <v>204.25</v>
      </c>
      <c r="K379" t="n">
        <v>53.44</v>
      </c>
      <c r="L379" t="n">
        <v>13</v>
      </c>
      <c r="M379" t="n">
        <v>19</v>
      </c>
      <c r="N379" t="n">
        <v>42.82</v>
      </c>
      <c r="O379" t="n">
        <v>25425.3</v>
      </c>
      <c r="P379" t="n">
        <v>359.09</v>
      </c>
      <c r="Q379" t="n">
        <v>446.56</v>
      </c>
      <c r="R379" t="n">
        <v>69.42</v>
      </c>
      <c r="S379" t="n">
        <v>40.63</v>
      </c>
      <c r="T379" t="n">
        <v>9255.200000000001</v>
      </c>
      <c r="U379" t="n">
        <v>0.59</v>
      </c>
      <c r="V379" t="n">
        <v>0.76</v>
      </c>
      <c r="W379" t="n">
        <v>2.64</v>
      </c>
      <c r="X379" t="n">
        <v>0.5600000000000001</v>
      </c>
      <c r="Y379" t="n">
        <v>0.5</v>
      </c>
      <c r="Z379" t="n">
        <v>10</v>
      </c>
    </row>
    <row r="380">
      <c r="A380" t="n">
        <v>13</v>
      </c>
      <c r="B380" t="n">
        <v>95</v>
      </c>
      <c r="C380" t="inlineStr">
        <is>
          <t xml:space="preserve">CONCLUIDO	</t>
        </is>
      </c>
      <c r="D380" t="n">
        <v>3.2714</v>
      </c>
      <c r="E380" t="n">
        <v>30.57</v>
      </c>
      <c r="F380" t="n">
        <v>27.36</v>
      </c>
      <c r="G380" t="n">
        <v>82.06999999999999</v>
      </c>
      <c r="H380" t="n">
        <v>1.21</v>
      </c>
      <c r="I380" t="n">
        <v>20</v>
      </c>
      <c r="J380" t="n">
        <v>205.84</v>
      </c>
      <c r="K380" t="n">
        <v>53.44</v>
      </c>
      <c r="L380" t="n">
        <v>14</v>
      </c>
      <c r="M380" t="n">
        <v>18</v>
      </c>
      <c r="N380" t="n">
        <v>43.4</v>
      </c>
      <c r="O380" t="n">
        <v>25621.03</v>
      </c>
      <c r="P380" t="n">
        <v>358.02</v>
      </c>
      <c r="Q380" t="n">
        <v>446.56</v>
      </c>
      <c r="R380" t="n">
        <v>68.33</v>
      </c>
      <c r="S380" t="n">
        <v>40.63</v>
      </c>
      <c r="T380" t="n">
        <v>8714.32</v>
      </c>
      <c r="U380" t="n">
        <v>0.59</v>
      </c>
      <c r="V380" t="n">
        <v>0.76</v>
      </c>
      <c r="W380" t="n">
        <v>2.64</v>
      </c>
      <c r="X380" t="n">
        <v>0.53</v>
      </c>
      <c r="Y380" t="n">
        <v>0.5</v>
      </c>
      <c r="Z380" t="n">
        <v>10</v>
      </c>
    </row>
    <row r="381">
      <c r="A381" t="n">
        <v>14</v>
      </c>
      <c r="B381" t="n">
        <v>95</v>
      </c>
      <c r="C381" t="inlineStr">
        <is>
          <t xml:space="preserve">CONCLUIDO	</t>
        </is>
      </c>
      <c r="D381" t="n">
        <v>3.276</v>
      </c>
      <c r="E381" t="n">
        <v>30.52</v>
      </c>
      <c r="F381" t="n">
        <v>27.35</v>
      </c>
      <c r="G381" t="n">
        <v>86.37</v>
      </c>
      <c r="H381" t="n">
        <v>1.28</v>
      </c>
      <c r="I381" t="n">
        <v>19</v>
      </c>
      <c r="J381" t="n">
        <v>207.43</v>
      </c>
      <c r="K381" t="n">
        <v>53.44</v>
      </c>
      <c r="L381" t="n">
        <v>15</v>
      </c>
      <c r="M381" t="n">
        <v>17</v>
      </c>
      <c r="N381" t="n">
        <v>44</v>
      </c>
      <c r="O381" t="n">
        <v>25817.56</v>
      </c>
      <c r="P381" t="n">
        <v>357.23</v>
      </c>
      <c r="Q381" t="n">
        <v>446.56</v>
      </c>
      <c r="R381" t="n">
        <v>68.23</v>
      </c>
      <c r="S381" t="n">
        <v>40.63</v>
      </c>
      <c r="T381" t="n">
        <v>8667.719999999999</v>
      </c>
      <c r="U381" t="n">
        <v>0.6</v>
      </c>
      <c r="V381" t="n">
        <v>0.76</v>
      </c>
      <c r="W381" t="n">
        <v>2.64</v>
      </c>
      <c r="X381" t="n">
        <v>0.52</v>
      </c>
      <c r="Y381" t="n">
        <v>0.5</v>
      </c>
      <c r="Z381" t="n">
        <v>10</v>
      </c>
    </row>
    <row r="382">
      <c r="A382" t="n">
        <v>15</v>
      </c>
      <c r="B382" t="n">
        <v>95</v>
      </c>
      <c r="C382" t="inlineStr">
        <is>
          <t xml:space="preserve">CONCLUIDO	</t>
        </is>
      </c>
      <c r="D382" t="n">
        <v>3.2914</v>
      </c>
      <c r="E382" t="n">
        <v>30.38</v>
      </c>
      <c r="F382" t="n">
        <v>27.28</v>
      </c>
      <c r="G382" t="n">
        <v>96.28</v>
      </c>
      <c r="H382" t="n">
        <v>1.36</v>
      </c>
      <c r="I382" t="n">
        <v>17</v>
      </c>
      <c r="J382" t="n">
        <v>209.03</v>
      </c>
      <c r="K382" t="n">
        <v>53.44</v>
      </c>
      <c r="L382" t="n">
        <v>16</v>
      </c>
      <c r="M382" t="n">
        <v>15</v>
      </c>
      <c r="N382" t="n">
        <v>44.6</v>
      </c>
      <c r="O382" t="n">
        <v>26014.91</v>
      </c>
      <c r="P382" t="n">
        <v>354.6</v>
      </c>
      <c r="Q382" t="n">
        <v>446.56</v>
      </c>
      <c r="R382" t="n">
        <v>65.89</v>
      </c>
      <c r="S382" t="n">
        <v>40.63</v>
      </c>
      <c r="T382" t="n">
        <v>7511.72</v>
      </c>
      <c r="U382" t="n">
        <v>0.62</v>
      </c>
      <c r="V382" t="n">
        <v>0.76</v>
      </c>
      <c r="W382" t="n">
        <v>2.64</v>
      </c>
      <c r="X382" t="n">
        <v>0.45</v>
      </c>
      <c r="Y382" t="n">
        <v>0.5</v>
      </c>
      <c r="Z382" t="n">
        <v>10</v>
      </c>
    </row>
    <row r="383">
      <c r="A383" t="n">
        <v>16</v>
      </c>
      <c r="B383" t="n">
        <v>95</v>
      </c>
      <c r="C383" t="inlineStr">
        <is>
          <t xml:space="preserve">CONCLUIDO	</t>
        </is>
      </c>
      <c r="D383" t="n">
        <v>3.2966</v>
      </c>
      <c r="E383" t="n">
        <v>30.33</v>
      </c>
      <c r="F383" t="n">
        <v>27.27</v>
      </c>
      <c r="G383" t="n">
        <v>102.26</v>
      </c>
      <c r="H383" t="n">
        <v>1.43</v>
      </c>
      <c r="I383" t="n">
        <v>16</v>
      </c>
      <c r="J383" t="n">
        <v>210.64</v>
      </c>
      <c r="K383" t="n">
        <v>53.44</v>
      </c>
      <c r="L383" t="n">
        <v>17</v>
      </c>
      <c r="M383" t="n">
        <v>14</v>
      </c>
      <c r="N383" t="n">
        <v>45.21</v>
      </c>
      <c r="O383" t="n">
        <v>26213.09</v>
      </c>
      <c r="P383" t="n">
        <v>354.02</v>
      </c>
      <c r="Q383" t="n">
        <v>446.56</v>
      </c>
      <c r="R383" t="n">
        <v>65.59999999999999</v>
      </c>
      <c r="S383" t="n">
        <v>40.63</v>
      </c>
      <c r="T383" t="n">
        <v>7370.54</v>
      </c>
      <c r="U383" t="n">
        <v>0.62</v>
      </c>
      <c r="V383" t="n">
        <v>0.76</v>
      </c>
      <c r="W383" t="n">
        <v>2.64</v>
      </c>
      <c r="X383" t="n">
        <v>0.44</v>
      </c>
      <c r="Y383" t="n">
        <v>0.5</v>
      </c>
      <c r="Z383" t="n">
        <v>10</v>
      </c>
    </row>
    <row r="384">
      <c r="A384" t="n">
        <v>17</v>
      </c>
      <c r="B384" t="n">
        <v>95</v>
      </c>
      <c r="C384" t="inlineStr">
        <is>
          <t xml:space="preserve">CONCLUIDO	</t>
        </is>
      </c>
      <c r="D384" t="n">
        <v>3.3069</v>
      </c>
      <c r="E384" t="n">
        <v>30.24</v>
      </c>
      <c r="F384" t="n">
        <v>27.21</v>
      </c>
      <c r="G384" t="n">
        <v>108.85</v>
      </c>
      <c r="H384" t="n">
        <v>1.51</v>
      </c>
      <c r="I384" t="n">
        <v>15</v>
      </c>
      <c r="J384" t="n">
        <v>212.25</v>
      </c>
      <c r="K384" t="n">
        <v>53.44</v>
      </c>
      <c r="L384" t="n">
        <v>18</v>
      </c>
      <c r="M384" t="n">
        <v>13</v>
      </c>
      <c r="N384" t="n">
        <v>45.82</v>
      </c>
      <c r="O384" t="n">
        <v>26412.11</v>
      </c>
      <c r="P384" t="n">
        <v>352.03</v>
      </c>
      <c r="Q384" t="n">
        <v>446.56</v>
      </c>
      <c r="R384" t="n">
        <v>63.78</v>
      </c>
      <c r="S384" t="n">
        <v>40.63</v>
      </c>
      <c r="T384" t="n">
        <v>6464.1</v>
      </c>
      <c r="U384" t="n">
        <v>0.64</v>
      </c>
      <c r="V384" t="n">
        <v>0.76</v>
      </c>
      <c r="W384" t="n">
        <v>2.63</v>
      </c>
      <c r="X384" t="n">
        <v>0.39</v>
      </c>
      <c r="Y384" t="n">
        <v>0.5</v>
      </c>
      <c r="Z384" t="n">
        <v>10</v>
      </c>
    </row>
    <row r="385">
      <c r="A385" t="n">
        <v>18</v>
      </c>
      <c r="B385" t="n">
        <v>95</v>
      </c>
      <c r="C385" t="inlineStr">
        <is>
          <t xml:space="preserve">CONCLUIDO	</t>
        </is>
      </c>
      <c r="D385" t="n">
        <v>3.3064</v>
      </c>
      <c r="E385" t="n">
        <v>30.24</v>
      </c>
      <c r="F385" t="n">
        <v>27.22</v>
      </c>
      <c r="G385" t="n">
        <v>108.87</v>
      </c>
      <c r="H385" t="n">
        <v>1.58</v>
      </c>
      <c r="I385" t="n">
        <v>15</v>
      </c>
      <c r="J385" t="n">
        <v>213.87</v>
      </c>
      <c r="K385" t="n">
        <v>53.44</v>
      </c>
      <c r="L385" t="n">
        <v>19</v>
      </c>
      <c r="M385" t="n">
        <v>13</v>
      </c>
      <c r="N385" t="n">
        <v>46.44</v>
      </c>
      <c r="O385" t="n">
        <v>26611.98</v>
      </c>
      <c r="P385" t="n">
        <v>351.64</v>
      </c>
      <c r="Q385" t="n">
        <v>446.56</v>
      </c>
      <c r="R385" t="n">
        <v>63.89</v>
      </c>
      <c r="S385" t="n">
        <v>40.63</v>
      </c>
      <c r="T385" t="n">
        <v>6520.46</v>
      </c>
      <c r="U385" t="n">
        <v>0.64</v>
      </c>
      <c r="V385" t="n">
        <v>0.76</v>
      </c>
      <c r="W385" t="n">
        <v>2.63</v>
      </c>
      <c r="X385" t="n">
        <v>0.39</v>
      </c>
      <c r="Y385" t="n">
        <v>0.5</v>
      </c>
      <c r="Z385" t="n">
        <v>10</v>
      </c>
    </row>
    <row r="386">
      <c r="A386" t="n">
        <v>19</v>
      </c>
      <c r="B386" t="n">
        <v>95</v>
      </c>
      <c r="C386" t="inlineStr">
        <is>
          <t xml:space="preserve">CONCLUIDO	</t>
        </is>
      </c>
      <c r="D386" t="n">
        <v>3.3107</v>
      </c>
      <c r="E386" t="n">
        <v>30.2</v>
      </c>
      <c r="F386" t="n">
        <v>27.21</v>
      </c>
      <c r="G386" t="n">
        <v>116.64</v>
      </c>
      <c r="H386" t="n">
        <v>1.65</v>
      </c>
      <c r="I386" t="n">
        <v>14</v>
      </c>
      <c r="J386" t="n">
        <v>215.5</v>
      </c>
      <c r="K386" t="n">
        <v>53.44</v>
      </c>
      <c r="L386" t="n">
        <v>20</v>
      </c>
      <c r="M386" t="n">
        <v>12</v>
      </c>
      <c r="N386" t="n">
        <v>47.07</v>
      </c>
      <c r="O386" t="n">
        <v>26812.71</v>
      </c>
      <c r="P386" t="n">
        <v>351.14</v>
      </c>
      <c r="Q386" t="n">
        <v>446.56</v>
      </c>
      <c r="R386" t="n">
        <v>63.82</v>
      </c>
      <c r="S386" t="n">
        <v>40.63</v>
      </c>
      <c r="T386" t="n">
        <v>6490.57</v>
      </c>
      <c r="U386" t="n">
        <v>0.64</v>
      </c>
      <c r="V386" t="n">
        <v>0.76</v>
      </c>
      <c r="W386" t="n">
        <v>2.63</v>
      </c>
      <c r="X386" t="n">
        <v>0.39</v>
      </c>
      <c r="Y386" t="n">
        <v>0.5</v>
      </c>
      <c r="Z386" t="n">
        <v>10</v>
      </c>
    </row>
    <row r="387">
      <c r="A387" t="n">
        <v>20</v>
      </c>
      <c r="B387" t="n">
        <v>95</v>
      </c>
      <c r="C387" t="inlineStr">
        <is>
          <t xml:space="preserve">CONCLUIDO	</t>
        </is>
      </c>
      <c r="D387" t="n">
        <v>3.3184</v>
      </c>
      <c r="E387" t="n">
        <v>30.13</v>
      </c>
      <c r="F387" t="n">
        <v>27.18</v>
      </c>
      <c r="G387" t="n">
        <v>125.46</v>
      </c>
      <c r="H387" t="n">
        <v>1.72</v>
      </c>
      <c r="I387" t="n">
        <v>13</v>
      </c>
      <c r="J387" t="n">
        <v>217.14</v>
      </c>
      <c r="K387" t="n">
        <v>53.44</v>
      </c>
      <c r="L387" t="n">
        <v>21</v>
      </c>
      <c r="M387" t="n">
        <v>11</v>
      </c>
      <c r="N387" t="n">
        <v>47.7</v>
      </c>
      <c r="O387" t="n">
        <v>27014.3</v>
      </c>
      <c r="P387" t="n">
        <v>349.44</v>
      </c>
      <c r="Q387" t="n">
        <v>446.56</v>
      </c>
      <c r="R387" t="n">
        <v>62.66</v>
      </c>
      <c r="S387" t="n">
        <v>40.63</v>
      </c>
      <c r="T387" t="n">
        <v>5916.17</v>
      </c>
      <c r="U387" t="n">
        <v>0.65</v>
      </c>
      <c r="V387" t="n">
        <v>0.76</v>
      </c>
      <c r="W387" t="n">
        <v>2.63</v>
      </c>
      <c r="X387" t="n">
        <v>0.35</v>
      </c>
      <c r="Y387" t="n">
        <v>0.5</v>
      </c>
      <c r="Z387" t="n">
        <v>10</v>
      </c>
    </row>
    <row r="388">
      <c r="A388" t="n">
        <v>21</v>
      </c>
      <c r="B388" t="n">
        <v>95</v>
      </c>
      <c r="C388" t="inlineStr">
        <is>
          <t xml:space="preserve">CONCLUIDO	</t>
        </is>
      </c>
      <c r="D388" t="n">
        <v>3.3195</v>
      </c>
      <c r="E388" t="n">
        <v>30.13</v>
      </c>
      <c r="F388" t="n">
        <v>27.17</v>
      </c>
      <c r="G388" t="n">
        <v>125.41</v>
      </c>
      <c r="H388" t="n">
        <v>1.79</v>
      </c>
      <c r="I388" t="n">
        <v>13</v>
      </c>
      <c r="J388" t="n">
        <v>218.78</v>
      </c>
      <c r="K388" t="n">
        <v>53.44</v>
      </c>
      <c r="L388" t="n">
        <v>22</v>
      </c>
      <c r="M388" t="n">
        <v>11</v>
      </c>
      <c r="N388" t="n">
        <v>48.34</v>
      </c>
      <c r="O388" t="n">
        <v>27216.79</v>
      </c>
      <c r="P388" t="n">
        <v>350.08</v>
      </c>
      <c r="Q388" t="n">
        <v>446.56</v>
      </c>
      <c r="R388" t="n">
        <v>62.55</v>
      </c>
      <c r="S388" t="n">
        <v>40.63</v>
      </c>
      <c r="T388" t="n">
        <v>5859.02</v>
      </c>
      <c r="U388" t="n">
        <v>0.65</v>
      </c>
      <c r="V388" t="n">
        <v>0.76</v>
      </c>
      <c r="W388" t="n">
        <v>2.63</v>
      </c>
      <c r="X388" t="n">
        <v>0.35</v>
      </c>
      <c r="Y388" t="n">
        <v>0.5</v>
      </c>
      <c r="Z388" t="n">
        <v>10</v>
      </c>
    </row>
    <row r="389">
      <c r="A389" t="n">
        <v>22</v>
      </c>
      <c r="B389" t="n">
        <v>95</v>
      </c>
      <c r="C389" t="inlineStr">
        <is>
          <t xml:space="preserve">CONCLUIDO	</t>
        </is>
      </c>
      <c r="D389" t="n">
        <v>3.3281</v>
      </c>
      <c r="E389" t="n">
        <v>30.05</v>
      </c>
      <c r="F389" t="n">
        <v>27.13</v>
      </c>
      <c r="G389" t="n">
        <v>135.66</v>
      </c>
      <c r="H389" t="n">
        <v>1.85</v>
      </c>
      <c r="I389" t="n">
        <v>12</v>
      </c>
      <c r="J389" t="n">
        <v>220.43</v>
      </c>
      <c r="K389" t="n">
        <v>53.44</v>
      </c>
      <c r="L389" t="n">
        <v>23</v>
      </c>
      <c r="M389" t="n">
        <v>10</v>
      </c>
      <c r="N389" t="n">
        <v>48.99</v>
      </c>
      <c r="O389" t="n">
        <v>27420.16</v>
      </c>
      <c r="P389" t="n">
        <v>347.45</v>
      </c>
      <c r="Q389" t="n">
        <v>446.56</v>
      </c>
      <c r="R389" t="n">
        <v>61.16</v>
      </c>
      <c r="S389" t="n">
        <v>40.63</v>
      </c>
      <c r="T389" t="n">
        <v>5171.42</v>
      </c>
      <c r="U389" t="n">
        <v>0.66</v>
      </c>
      <c r="V389" t="n">
        <v>0.77</v>
      </c>
      <c r="W389" t="n">
        <v>2.63</v>
      </c>
      <c r="X389" t="n">
        <v>0.3</v>
      </c>
      <c r="Y389" t="n">
        <v>0.5</v>
      </c>
      <c r="Z389" t="n">
        <v>10</v>
      </c>
    </row>
    <row r="390">
      <c r="A390" t="n">
        <v>23</v>
      </c>
      <c r="B390" t="n">
        <v>95</v>
      </c>
      <c r="C390" t="inlineStr">
        <is>
          <t xml:space="preserve">CONCLUIDO	</t>
        </is>
      </c>
      <c r="D390" t="n">
        <v>3.326</v>
      </c>
      <c r="E390" t="n">
        <v>30.07</v>
      </c>
      <c r="F390" t="n">
        <v>27.15</v>
      </c>
      <c r="G390" t="n">
        <v>135.75</v>
      </c>
      <c r="H390" t="n">
        <v>1.92</v>
      </c>
      <c r="I390" t="n">
        <v>12</v>
      </c>
      <c r="J390" t="n">
        <v>222.08</v>
      </c>
      <c r="K390" t="n">
        <v>53.44</v>
      </c>
      <c r="L390" t="n">
        <v>24</v>
      </c>
      <c r="M390" t="n">
        <v>10</v>
      </c>
      <c r="N390" t="n">
        <v>49.65</v>
      </c>
      <c r="O390" t="n">
        <v>27624.44</v>
      </c>
      <c r="P390" t="n">
        <v>347</v>
      </c>
      <c r="Q390" t="n">
        <v>446.57</v>
      </c>
      <c r="R390" t="n">
        <v>61.7</v>
      </c>
      <c r="S390" t="n">
        <v>40.63</v>
      </c>
      <c r="T390" t="n">
        <v>5438.32</v>
      </c>
      <c r="U390" t="n">
        <v>0.66</v>
      </c>
      <c r="V390" t="n">
        <v>0.77</v>
      </c>
      <c r="W390" t="n">
        <v>2.63</v>
      </c>
      <c r="X390" t="n">
        <v>0.32</v>
      </c>
      <c r="Y390" t="n">
        <v>0.5</v>
      </c>
      <c r="Z390" t="n">
        <v>10</v>
      </c>
    </row>
    <row r="391">
      <c r="A391" t="n">
        <v>24</v>
      </c>
      <c r="B391" t="n">
        <v>95</v>
      </c>
      <c r="C391" t="inlineStr">
        <is>
          <t xml:space="preserve">CONCLUIDO	</t>
        </is>
      </c>
      <c r="D391" t="n">
        <v>3.3363</v>
      </c>
      <c r="E391" t="n">
        <v>29.97</v>
      </c>
      <c r="F391" t="n">
        <v>27.1</v>
      </c>
      <c r="G391" t="n">
        <v>147.79</v>
      </c>
      <c r="H391" t="n">
        <v>1.99</v>
      </c>
      <c r="I391" t="n">
        <v>11</v>
      </c>
      <c r="J391" t="n">
        <v>223.75</v>
      </c>
      <c r="K391" t="n">
        <v>53.44</v>
      </c>
      <c r="L391" t="n">
        <v>25</v>
      </c>
      <c r="M391" t="n">
        <v>9</v>
      </c>
      <c r="N391" t="n">
        <v>50.31</v>
      </c>
      <c r="O391" t="n">
        <v>27829.77</v>
      </c>
      <c r="P391" t="n">
        <v>344.94</v>
      </c>
      <c r="Q391" t="n">
        <v>446.56</v>
      </c>
      <c r="R391" t="n">
        <v>60.01</v>
      </c>
      <c r="S391" t="n">
        <v>40.63</v>
      </c>
      <c r="T391" t="n">
        <v>4600.52</v>
      </c>
      <c r="U391" t="n">
        <v>0.68</v>
      </c>
      <c r="V391" t="n">
        <v>0.77</v>
      </c>
      <c r="W391" t="n">
        <v>2.62</v>
      </c>
      <c r="X391" t="n">
        <v>0.27</v>
      </c>
      <c r="Y391" t="n">
        <v>0.5</v>
      </c>
      <c r="Z391" t="n">
        <v>10</v>
      </c>
    </row>
    <row r="392">
      <c r="A392" t="n">
        <v>25</v>
      </c>
      <c r="B392" t="n">
        <v>95</v>
      </c>
      <c r="C392" t="inlineStr">
        <is>
          <t xml:space="preserve">CONCLUIDO	</t>
        </is>
      </c>
      <c r="D392" t="n">
        <v>3.334</v>
      </c>
      <c r="E392" t="n">
        <v>29.99</v>
      </c>
      <c r="F392" t="n">
        <v>27.12</v>
      </c>
      <c r="G392" t="n">
        <v>147.9</v>
      </c>
      <c r="H392" t="n">
        <v>2.05</v>
      </c>
      <c r="I392" t="n">
        <v>11</v>
      </c>
      <c r="J392" t="n">
        <v>225.42</v>
      </c>
      <c r="K392" t="n">
        <v>53.44</v>
      </c>
      <c r="L392" t="n">
        <v>26</v>
      </c>
      <c r="M392" t="n">
        <v>9</v>
      </c>
      <c r="N392" t="n">
        <v>50.98</v>
      </c>
      <c r="O392" t="n">
        <v>28035.92</v>
      </c>
      <c r="P392" t="n">
        <v>345.25</v>
      </c>
      <c r="Q392" t="n">
        <v>446.56</v>
      </c>
      <c r="R392" t="n">
        <v>60.56</v>
      </c>
      <c r="S392" t="n">
        <v>40.63</v>
      </c>
      <c r="T392" t="n">
        <v>4874.37</v>
      </c>
      <c r="U392" t="n">
        <v>0.67</v>
      </c>
      <c r="V392" t="n">
        <v>0.77</v>
      </c>
      <c r="W392" t="n">
        <v>2.63</v>
      </c>
      <c r="X392" t="n">
        <v>0.29</v>
      </c>
      <c r="Y392" t="n">
        <v>0.5</v>
      </c>
      <c r="Z392" t="n">
        <v>10</v>
      </c>
    </row>
    <row r="393">
      <c r="A393" t="n">
        <v>26</v>
      </c>
      <c r="B393" t="n">
        <v>95</v>
      </c>
      <c r="C393" t="inlineStr">
        <is>
          <t xml:space="preserve">CONCLUIDO	</t>
        </is>
      </c>
      <c r="D393" t="n">
        <v>3.3334</v>
      </c>
      <c r="E393" t="n">
        <v>30</v>
      </c>
      <c r="F393" t="n">
        <v>27.12</v>
      </c>
      <c r="G393" t="n">
        <v>147.93</v>
      </c>
      <c r="H393" t="n">
        <v>2.11</v>
      </c>
      <c r="I393" t="n">
        <v>11</v>
      </c>
      <c r="J393" t="n">
        <v>227.1</v>
      </c>
      <c r="K393" t="n">
        <v>53.44</v>
      </c>
      <c r="L393" t="n">
        <v>27</v>
      </c>
      <c r="M393" t="n">
        <v>9</v>
      </c>
      <c r="N393" t="n">
        <v>51.66</v>
      </c>
      <c r="O393" t="n">
        <v>28243</v>
      </c>
      <c r="P393" t="n">
        <v>343.67</v>
      </c>
      <c r="Q393" t="n">
        <v>446.56</v>
      </c>
      <c r="R393" t="n">
        <v>60.9</v>
      </c>
      <c r="S393" t="n">
        <v>40.63</v>
      </c>
      <c r="T393" t="n">
        <v>5043.79</v>
      </c>
      <c r="U393" t="n">
        <v>0.67</v>
      </c>
      <c r="V393" t="n">
        <v>0.77</v>
      </c>
      <c r="W393" t="n">
        <v>2.62</v>
      </c>
      <c r="X393" t="n">
        <v>0.29</v>
      </c>
      <c r="Y393" t="n">
        <v>0.5</v>
      </c>
      <c r="Z393" t="n">
        <v>10</v>
      </c>
    </row>
    <row r="394">
      <c r="A394" t="n">
        <v>27</v>
      </c>
      <c r="B394" t="n">
        <v>95</v>
      </c>
      <c r="C394" t="inlineStr">
        <is>
          <t xml:space="preserve">CONCLUIDO	</t>
        </is>
      </c>
      <c r="D394" t="n">
        <v>3.3422</v>
      </c>
      <c r="E394" t="n">
        <v>29.92</v>
      </c>
      <c r="F394" t="n">
        <v>27.08</v>
      </c>
      <c r="G394" t="n">
        <v>162.48</v>
      </c>
      <c r="H394" t="n">
        <v>2.18</v>
      </c>
      <c r="I394" t="n">
        <v>10</v>
      </c>
      <c r="J394" t="n">
        <v>228.79</v>
      </c>
      <c r="K394" t="n">
        <v>53.44</v>
      </c>
      <c r="L394" t="n">
        <v>28</v>
      </c>
      <c r="M394" t="n">
        <v>8</v>
      </c>
      <c r="N394" t="n">
        <v>52.35</v>
      </c>
      <c r="O394" t="n">
        <v>28451.04</v>
      </c>
      <c r="P394" t="n">
        <v>343.62</v>
      </c>
      <c r="Q394" t="n">
        <v>446.56</v>
      </c>
      <c r="R394" t="n">
        <v>59.53</v>
      </c>
      <c r="S394" t="n">
        <v>40.63</v>
      </c>
      <c r="T394" t="n">
        <v>4364.09</v>
      </c>
      <c r="U394" t="n">
        <v>0.68</v>
      </c>
      <c r="V394" t="n">
        <v>0.77</v>
      </c>
      <c r="W394" t="n">
        <v>2.62</v>
      </c>
      <c r="X394" t="n">
        <v>0.25</v>
      </c>
      <c r="Y394" t="n">
        <v>0.5</v>
      </c>
      <c r="Z394" t="n">
        <v>10</v>
      </c>
    </row>
    <row r="395">
      <c r="A395" t="n">
        <v>28</v>
      </c>
      <c r="B395" t="n">
        <v>95</v>
      </c>
      <c r="C395" t="inlineStr">
        <is>
          <t xml:space="preserve">CONCLUIDO	</t>
        </is>
      </c>
      <c r="D395" t="n">
        <v>3.3408</v>
      </c>
      <c r="E395" t="n">
        <v>29.93</v>
      </c>
      <c r="F395" t="n">
        <v>27.09</v>
      </c>
      <c r="G395" t="n">
        <v>162.55</v>
      </c>
      <c r="H395" t="n">
        <v>2.24</v>
      </c>
      <c r="I395" t="n">
        <v>10</v>
      </c>
      <c r="J395" t="n">
        <v>230.48</v>
      </c>
      <c r="K395" t="n">
        <v>53.44</v>
      </c>
      <c r="L395" t="n">
        <v>29</v>
      </c>
      <c r="M395" t="n">
        <v>8</v>
      </c>
      <c r="N395" t="n">
        <v>53.05</v>
      </c>
      <c r="O395" t="n">
        <v>28660.06</v>
      </c>
      <c r="P395" t="n">
        <v>342.51</v>
      </c>
      <c r="Q395" t="n">
        <v>446.56</v>
      </c>
      <c r="R395" t="n">
        <v>59.76</v>
      </c>
      <c r="S395" t="n">
        <v>40.63</v>
      </c>
      <c r="T395" t="n">
        <v>4482.47</v>
      </c>
      <c r="U395" t="n">
        <v>0.68</v>
      </c>
      <c r="V395" t="n">
        <v>0.77</v>
      </c>
      <c r="W395" t="n">
        <v>2.63</v>
      </c>
      <c r="X395" t="n">
        <v>0.26</v>
      </c>
      <c r="Y395" t="n">
        <v>0.5</v>
      </c>
      <c r="Z395" t="n">
        <v>10</v>
      </c>
    </row>
    <row r="396">
      <c r="A396" t="n">
        <v>29</v>
      </c>
      <c r="B396" t="n">
        <v>95</v>
      </c>
      <c r="C396" t="inlineStr">
        <is>
          <t xml:space="preserve">CONCLUIDO	</t>
        </is>
      </c>
      <c r="D396" t="n">
        <v>3.3415</v>
      </c>
      <c r="E396" t="n">
        <v>29.93</v>
      </c>
      <c r="F396" t="n">
        <v>27.09</v>
      </c>
      <c r="G396" t="n">
        <v>162.51</v>
      </c>
      <c r="H396" t="n">
        <v>2.3</v>
      </c>
      <c r="I396" t="n">
        <v>10</v>
      </c>
      <c r="J396" t="n">
        <v>232.18</v>
      </c>
      <c r="K396" t="n">
        <v>53.44</v>
      </c>
      <c r="L396" t="n">
        <v>30</v>
      </c>
      <c r="M396" t="n">
        <v>8</v>
      </c>
      <c r="N396" t="n">
        <v>53.75</v>
      </c>
      <c r="O396" t="n">
        <v>28870.05</v>
      </c>
      <c r="P396" t="n">
        <v>339.21</v>
      </c>
      <c r="Q396" t="n">
        <v>446.56</v>
      </c>
      <c r="R396" t="n">
        <v>59.54</v>
      </c>
      <c r="S396" t="n">
        <v>40.63</v>
      </c>
      <c r="T396" t="n">
        <v>4370.13</v>
      </c>
      <c r="U396" t="n">
        <v>0.68</v>
      </c>
      <c r="V396" t="n">
        <v>0.77</v>
      </c>
      <c r="W396" t="n">
        <v>2.63</v>
      </c>
      <c r="X396" t="n">
        <v>0.26</v>
      </c>
      <c r="Y396" t="n">
        <v>0.5</v>
      </c>
      <c r="Z396" t="n">
        <v>10</v>
      </c>
    </row>
    <row r="397">
      <c r="A397" t="n">
        <v>30</v>
      </c>
      <c r="B397" t="n">
        <v>95</v>
      </c>
      <c r="C397" t="inlineStr">
        <is>
          <t xml:space="preserve">CONCLUIDO	</t>
        </is>
      </c>
      <c r="D397" t="n">
        <v>3.3487</v>
      </c>
      <c r="E397" t="n">
        <v>29.86</v>
      </c>
      <c r="F397" t="n">
        <v>27.06</v>
      </c>
      <c r="G397" t="n">
        <v>180.39</v>
      </c>
      <c r="H397" t="n">
        <v>2.36</v>
      </c>
      <c r="I397" t="n">
        <v>9</v>
      </c>
      <c r="J397" t="n">
        <v>233.89</v>
      </c>
      <c r="K397" t="n">
        <v>53.44</v>
      </c>
      <c r="L397" t="n">
        <v>31</v>
      </c>
      <c r="M397" t="n">
        <v>7</v>
      </c>
      <c r="N397" t="n">
        <v>54.46</v>
      </c>
      <c r="O397" t="n">
        <v>29081.05</v>
      </c>
      <c r="P397" t="n">
        <v>339.24</v>
      </c>
      <c r="Q397" t="n">
        <v>446.56</v>
      </c>
      <c r="R397" t="n">
        <v>58.59</v>
      </c>
      <c r="S397" t="n">
        <v>40.63</v>
      </c>
      <c r="T397" t="n">
        <v>3898.07</v>
      </c>
      <c r="U397" t="n">
        <v>0.6899999999999999</v>
      </c>
      <c r="V397" t="n">
        <v>0.77</v>
      </c>
      <c r="W397" t="n">
        <v>2.63</v>
      </c>
      <c r="X397" t="n">
        <v>0.23</v>
      </c>
      <c r="Y397" t="n">
        <v>0.5</v>
      </c>
      <c r="Z397" t="n">
        <v>10</v>
      </c>
    </row>
    <row r="398">
      <c r="A398" t="n">
        <v>31</v>
      </c>
      <c r="B398" t="n">
        <v>95</v>
      </c>
      <c r="C398" t="inlineStr">
        <is>
          <t xml:space="preserve">CONCLUIDO	</t>
        </is>
      </c>
      <c r="D398" t="n">
        <v>3.3493</v>
      </c>
      <c r="E398" t="n">
        <v>29.86</v>
      </c>
      <c r="F398" t="n">
        <v>27.05</v>
      </c>
      <c r="G398" t="n">
        <v>180.35</v>
      </c>
      <c r="H398" t="n">
        <v>2.41</v>
      </c>
      <c r="I398" t="n">
        <v>9</v>
      </c>
      <c r="J398" t="n">
        <v>235.61</v>
      </c>
      <c r="K398" t="n">
        <v>53.44</v>
      </c>
      <c r="L398" t="n">
        <v>32</v>
      </c>
      <c r="M398" t="n">
        <v>7</v>
      </c>
      <c r="N398" t="n">
        <v>55.18</v>
      </c>
      <c r="O398" t="n">
        <v>29293.06</v>
      </c>
      <c r="P398" t="n">
        <v>340.73</v>
      </c>
      <c r="Q398" t="n">
        <v>446.56</v>
      </c>
      <c r="R398" t="n">
        <v>58.61</v>
      </c>
      <c r="S398" t="n">
        <v>40.63</v>
      </c>
      <c r="T398" t="n">
        <v>3908.53</v>
      </c>
      <c r="U398" t="n">
        <v>0.6899999999999999</v>
      </c>
      <c r="V398" t="n">
        <v>0.77</v>
      </c>
      <c r="W398" t="n">
        <v>2.62</v>
      </c>
      <c r="X398" t="n">
        <v>0.23</v>
      </c>
      <c r="Y398" t="n">
        <v>0.5</v>
      </c>
      <c r="Z398" t="n">
        <v>10</v>
      </c>
    </row>
    <row r="399">
      <c r="A399" t="n">
        <v>32</v>
      </c>
      <c r="B399" t="n">
        <v>95</v>
      </c>
      <c r="C399" t="inlineStr">
        <is>
          <t xml:space="preserve">CONCLUIDO	</t>
        </is>
      </c>
      <c r="D399" t="n">
        <v>3.3492</v>
      </c>
      <c r="E399" t="n">
        <v>29.86</v>
      </c>
      <c r="F399" t="n">
        <v>27.05</v>
      </c>
      <c r="G399" t="n">
        <v>180.36</v>
      </c>
      <c r="H399" t="n">
        <v>2.47</v>
      </c>
      <c r="I399" t="n">
        <v>9</v>
      </c>
      <c r="J399" t="n">
        <v>237.34</v>
      </c>
      <c r="K399" t="n">
        <v>53.44</v>
      </c>
      <c r="L399" t="n">
        <v>33</v>
      </c>
      <c r="M399" t="n">
        <v>7</v>
      </c>
      <c r="N399" t="n">
        <v>55.91</v>
      </c>
      <c r="O399" t="n">
        <v>29506.09</v>
      </c>
      <c r="P399" t="n">
        <v>339.22</v>
      </c>
      <c r="Q399" t="n">
        <v>446.56</v>
      </c>
      <c r="R399" t="n">
        <v>58.76</v>
      </c>
      <c r="S399" t="n">
        <v>40.63</v>
      </c>
      <c r="T399" t="n">
        <v>3985.02</v>
      </c>
      <c r="U399" t="n">
        <v>0.6899999999999999</v>
      </c>
      <c r="V399" t="n">
        <v>0.77</v>
      </c>
      <c r="W399" t="n">
        <v>2.62</v>
      </c>
      <c r="X399" t="n">
        <v>0.23</v>
      </c>
      <c r="Y399" t="n">
        <v>0.5</v>
      </c>
      <c r="Z399" t="n">
        <v>10</v>
      </c>
    </row>
    <row r="400">
      <c r="A400" t="n">
        <v>33</v>
      </c>
      <c r="B400" t="n">
        <v>95</v>
      </c>
      <c r="C400" t="inlineStr">
        <is>
          <t xml:space="preserve">CONCLUIDO	</t>
        </is>
      </c>
      <c r="D400" t="n">
        <v>3.3483</v>
      </c>
      <c r="E400" t="n">
        <v>29.87</v>
      </c>
      <c r="F400" t="n">
        <v>27.06</v>
      </c>
      <c r="G400" t="n">
        <v>180.41</v>
      </c>
      <c r="H400" t="n">
        <v>2.53</v>
      </c>
      <c r="I400" t="n">
        <v>9</v>
      </c>
      <c r="J400" t="n">
        <v>239.08</v>
      </c>
      <c r="K400" t="n">
        <v>53.44</v>
      </c>
      <c r="L400" t="n">
        <v>34</v>
      </c>
      <c r="M400" t="n">
        <v>7</v>
      </c>
      <c r="N400" t="n">
        <v>56.64</v>
      </c>
      <c r="O400" t="n">
        <v>29720.17</v>
      </c>
      <c r="P400" t="n">
        <v>336.89</v>
      </c>
      <c r="Q400" t="n">
        <v>446.56</v>
      </c>
      <c r="R400" t="n">
        <v>58.79</v>
      </c>
      <c r="S400" t="n">
        <v>40.63</v>
      </c>
      <c r="T400" t="n">
        <v>3999.7</v>
      </c>
      <c r="U400" t="n">
        <v>0.6899999999999999</v>
      </c>
      <c r="V400" t="n">
        <v>0.77</v>
      </c>
      <c r="W400" t="n">
        <v>2.63</v>
      </c>
      <c r="X400" t="n">
        <v>0.23</v>
      </c>
      <c r="Y400" t="n">
        <v>0.5</v>
      </c>
      <c r="Z400" t="n">
        <v>10</v>
      </c>
    </row>
    <row r="401">
      <c r="A401" t="n">
        <v>34</v>
      </c>
      <c r="B401" t="n">
        <v>95</v>
      </c>
      <c r="C401" t="inlineStr">
        <is>
          <t xml:space="preserve">CONCLUIDO	</t>
        </is>
      </c>
      <c r="D401" t="n">
        <v>3.3567</v>
      </c>
      <c r="E401" t="n">
        <v>29.79</v>
      </c>
      <c r="F401" t="n">
        <v>27.02</v>
      </c>
      <c r="G401" t="n">
        <v>202.69</v>
      </c>
      <c r="H401" t="n">
        <v>2.58</v>
      </c>
      <c r="I401" t="n">
        <v>8</v>
      </c>
      <c r="J401" t="n">
        <v>240.82</v>
      </c>
      <c r="K401" t="n">
        <v>53.44</v>
      </c>
      <c r="L401" t="n">
        <v>35</v>
      </c>
      <c r="M401" t="n">
        <v>6</v>
      </c>
      <c r="N401" t="n">
        <v>57.39</v>
      </c>
      <c r="O401" t="n">
        <v>29935.43</v>
      </c>
      <c r="P401" t="n">
        <v>336.32</v>
      </c>
      <c r="Q401" t="n">
        <v>446.56</v>
      </c>
      <c r="R401" t="n">
        <v>57.71</v>
      </c>
      <c r="S401" t="n">
        <v>40.63</v>
      </c>
      <c r="T401" t="n">
        <v>3465.89</v>
      </c>
      <c r="U401" t="n">
        <v>0.7</v>
      </c>
      <c r="V401" t="n">
        <v>0.77</v>
      </c>
      <c r="W401" t="n">
        <v>2.62</v>
      </c>
      <c r="X401" t="n">
        <v>0.2</v>
      </c>
      <c r="Y401" t="n">
        <v>0.5</v>
      </c>
      <c r="Z401" t="n">
        <v>10</v>
      </c>
    </row>
    <row r="402">
      <c r="A402" t="n">
        <v>35</v>
      </c>
      <c r="B402" t="n">
        <v>95</v>
      </c>
      <c r="C402" t="inlineStr">
        <is>
          <t xml:space="preserve">CONCLUIDO	</t>
        </is>
      </c>
      <c r="D402" t="n">
        <v>3.3572</v>
      </c>
      <c r="E402" t="n">
        <v>29.79</v>
      </c>
      <c r="F402" t="n">
        <v>27.02</v>
      </c>
      <c r="G402" t="n">
        <v>202.65</v>
      </c>
      <c r="H402" t="n">
        <v>2.64</v>
      </c>
      <c r="I402" t="n">
        <v>8</v>
      </c>
      <c r="J402" t="n">
        <v>242.57</v>
      </c>
      <c r="K402" t="n">
        <v>53.44</v>
      </c>
      <c r="L402" t="n">
        <v>36</v>
      </c>
      <c r="M402" t="n">
        <v>6</v>
      </c>
      <c r="N402" t="n">
        <v>58.14</v>
      </c>
      <c r="O402" t="n">
        <v>30151.65</v>
      </c>
      <c r="P402" t="n">
        <v>336.6</v>
      </c>
      <c r="Q402" t="n">
        <v>446.57</v>
      </c>
      <c r="R402" t="n">
        <v>57.5</v>
      </c>
      <c r="S402" t="n">
        <v>40.63</v>
      </c>
      <c r="T402" t="n">
        <v>3359.14</v>
      </c>
      <c r="U402" t="n">
        <v>0.71</v>
      </c>
      <c r="V402" t="n">
        <v>0.77</v>
      </c>
      <c r="W402" t="n">
        <v>2.62</v>
      </c>
      <c r="X402" t="n">
        <v>0.19</v>
      </c>
      <c r="Y402" t="n">
        <v>0.5</v>
      </c>
      <c r="Z402" t="n">
        <v>10</v>
      </c>
    </row>
    <row r="403">
      <c r="A403" t="n">
        <v>36</v>
      </c>
      <c r="B403" t="n">
        <v>95</v>
      </c>
      <c r="C403" t="inlineStr">
        <is>
          <t xml:space="preserve">CONCLUIDO	</t>
        </is>
      </c>
      <c r="D403" t="n">
        <v>3.3568</v>
      </c>
      <c r="E403" t="n">
        <v>29.79</v>
      </c>
      <c r="F403" t="n">
        <v>27.02</v>
      </c>
      <c r="G403" t="n">
        <v>202.68</v>
      </c>
      <c r="H403" t="n">
        <v>2.69</v>
      </c>
      <c r="I403" t="n">
        <v>8</v>
      </c>
      <c r="J403" t="n">
        <v>244.34</v>
      </c>
      <c r="K403" t="n">
        <v>53.44</v>
      </c>
      <c r="L403" t="n">
        <v>37</v>
      </c>
      <c r="M403" t="n">
        <v>6</v>
      </c>
      <c r="N403" t="n">
        <v>58.9</v>
      </c>
      <c r="O403" t="n">
        <v>30368.96</v>
      </c>
      <c r="P403" t="n">
        <v>336.38</v>
      </c>
      <c r="Q403" t="n">
        <v>446.56</v>
      </c>
      <c r="R403" t="n">
        <v>57.75</v>
      </c>
      <c r="S403" t="n">
        <v>40.63</v>
      </c>
      <c r="T403" t="n">
        <v>3486.48</v>
      </c>
      <c r="U403" t="n">
        <v>0.7</v>
      </c>
      <c r="V403" t="n">
        <v>0.77</v>
      </c>
      <c r="W403" t="n">
        <v>2.62</v>
      </c>
      <c r="X403" t="n">
        <v>0.2</v>
      </c>
      <c r="Y403" t="n">
        <v>0.5</v>
      </c>
      <c r="Z403" t="n">
        <v>10</v>
      </c>
    </row>
    <row r="404">
      <c r="A404" t="n">
        <v>37</v>
      </c>
      <c r="B404" t="n">
        <v>95</v>
      </c>
      <c r="C404" t="inlineStr">
        <is>
          <t xml:space="preserve">CONCLUIDO	</t>
        </is>
      </c>
      <c r="D404" t="n">
        <v>3.356</v>
      </c>
      <c r="E404" t="n">
        <v>29.8</v>
      </c>
      <c r="F404" t="n">
        <v>27.03</v>
      </c>
      <c r="G404" t="n">
        <v>202.73</v>
      </c>
      <c r="H404" t="n">
        <v>2.75</v>
      </c>
      <c r="I404" t="n">
        <v>8</v>
      </c>
      <c r="J404" t="n">
        <v>246.11</v>
      </c>
      <c r="K404" t="n">
        <v>53.44</v>
      </c>
      <c r="L404" t="n">
        <v>38</v>
      </c>
      <c r="M404" t="n">
        <v>6</v>
      </c>
      <c r="N404" t="n">
        <v>59.67</v>
      </c>
      <c r="O404" t="n">
        <v>30587.38</v>
      </c>
      <c r="P404" t="n">
        <v>334.4</v>
      </c>
      <c r="Q404" t="n">
        <v>446.56</v>
      </c>
      <c r="R404" t="n">
        <v>57.92</v>
      </c>
      <c r="S404" t="n">
        <v>40.63</v>
      </c>
      <c r="T404" t="n">
        <v>3569.59</v>
      </c>
      <c r="U404" t="n">
        <v>0.7</v>
      </c>
      <c r="V404" t="n">
        <v>0.77</v>
      </c>
      <c r="W404" t="n">
        <v>2.62</v>
      </c>
      <c r="X404" t="n">
        <v>0.2</v>
      </c>
      <c r="Y404" t="n">
        <v>0.5</v>
      </c>
      <c r="Z404" t="n">
        <v>10</v>
      </c>
    </row>
    <row r="405">
      <c r="A405" t="n">
        <v>38</v>
      </c>
      <c r="B405" t="n">
        <v>95</v>
      </c>
      <c r="C405" t="inlineStr">
        <is>
          <t xml:space="preserve">CONCLUIDO	</t>
        </is>
      </c>
      <c r="D405" t="n">
        <v>3.3558</v>
      </c>
      <c r="E405" t="n">
        <v>29.8</v>
      </c>
      <c r="F405" t="n">
        <v>27.03</v>
      </c>
      <c r="G405" t="n">
        <v>202.75</v>
      </c>
      <c r="H405" t="n">
        <v>2.8</v>
      </c>
      <c r="I405" t="n">
        <v>8</v>
      </c>
      <c r="J405" t="n">
        <v>247.89</v>
      </c>
      <c r="K405" t="n">
        <v>53.44</v>
      </c>
      <c r="L405" t="n">
        <v>39</v>
      </c>
      <c r="M405" t="n">
        <v>6</v>
      </c>
      <c r="N405" t="n">
        <v>60.45</v>
      </c>
      <c r="O405" t="n">
        <v>30806.92</v>
      </c>
      <c r="P405" t="n">
        <v>332.49</v>
      </c>
      <c r="Q405" t="n">
        <v>446.56</v>
      </c>
      <c r="R405" t="n">
        <v>57.95</v>
      </c>
      <c r="S405" t="n">
        <v>40.63</v>
      </c>
      <c r="T405" t="n">
        <v>3586.71</v>
      </c>
      <c r="U405" t="n">
        <v>0.7</v>
      </c>
      <c r="V405" t="n">
        <v>0.77</v>
      </c>
      <c r="W405" t="n">
        <v>2.62</v>
      </c>
      <c r="X405" t="n">
        <v>0.21</v>
      </c>
      <c r="Y405" t="n">
        <v>0.5</v>
      </c>
      <c r="Z405" t="n">
        <v>10</v>
      </c>
    </row>
    <row r="406">
      <c r="A406" t="n">
        <v>39</v>
      </c>
      <c r="B406" t="n">
        <v>95</v>
      </c>
      <c r="C406" t="inlineStr">
        <is>
          <t xml:space="preserve">CONCLUIDO	</t>
        </is>
      </c>
      <c r="D406" t="n">
        <v>3.3627</v>
      </c>
      <c r="E406" t="n">
        <v>29.74</v>
      </c>
      <c r="F406" t="n">
        <v>27.01</v>
      </c>
      <c r="G406" t="n">
        <v>231.5</v>
      </c>
      <c r="H406" t="n">
        <v>2.85</v>
      </c>
      <c r="I406" t="n">
        <v>7</v>
      </c>
      <c r="J406" t="n">
        <v>249.68</v>
      </c>
      <c r="K406" t="n">
        <v>53.44</v>
      </c>
      <c r="L406" t="n">
        <v>40</v>
      </c>
      <c r="M406" t="n">
        <v>5</v>
      </c>
      <c r="N406" t="n">
        <v>61.24</v>
      </c>
      <c r="O406" t="n">
        <v>31027.6</v>
      </c>
      <c r="P406" t="n">
        <v>331.83</v>
      </c>
      <c r="Q406" t="n">
        <v>446.56</v>
      </c>
      <c r="R406" t="n">
        <v>57.2</v>
      </c>
      <c r="S406" t="n">
        <v>40.63</v>
      </c>
      <c r="T406" t="n">
        <v>3213.66</v>
      </c>
      <c r="U406" t="n">
        <v>0.71</v>
      </c>
      <c r="V406" t="n">
        <v>0.77</v>
      </c>
      <c r="W406" t="n">
        <v>2.62</v>
      </c>
      <c r="X406" t="n">
        <v>0.18</v>
      </c>
      <c r="Y406" t="n">
        <v>0.5</v>
      </c>
      <c r="Z406" t="n">
        <v>10</v>
      </c>
    </row>
    <row r="407">
      <c r="A407" t="n">
        <v>0</v>
      </c>
      <c r="B407" t="n">
        <v>55</v>
      </c>
      <c r="C407" t="inlineStr">
        <is>
          <t xml:space="preserve">CONCLUIDO	</t>
        </is>
      </c>
      <c r="D407" t="n">
        <v>2.3801</v>
      </c>
      <c r="E407" t="n">
        <v>42.01</v>
      </c>
      <c r="F407" t="n">
        <v>34.05</v>
      </c>
      <c r="G407" t="n">
        <v>8.31</v>
      </c>
      <c r="H407" t="n">
        <v>0.15</v>
      </c>
      <c r="I407" t="n">
        <v>246</v>
      </c>
      <c r="J407" t="n">
        <v>116.05</v>
      </c>
      <c r="K407" t="n">
        <v>43.4</v>
      </c>
      <c r="L407" t="n">
        <v>1</v>
      </c>
      <c r="M407" t="n">
        <v>244</v>
      </c>
      <c r="N407" t="n">
        <v>16.65</v>
      </c>
      <c r="O407" t="n">
        <v>14546.17</v>
      </c>
      <c r="P407" t="n">
        <v>339.14</v>
      </c>
      <c r="Q407" t="n">
        <v>446.62</v>
      </c>
      <c r="R407" t="n">
        <v>287.07</v>
      </c>
      <c r="S407" t="n">
        <v>40.63</v>
      </c>
      <c r="T407" t="n">
        <v>116953.83</v>
      </c>
      <c r="U407" t="n">
        <v>0.14</v>
      </c>
      <c r="V407" t="n">
        <v>0.61</v>
      </c>
      <c r="W407" t="n">
        <v>3.01</v>
      </c>
      <c r="X407" t="n">
        <v>7.22</v>
      </c>
      <c r="Y407" t="n">
        <v>0.5</v>
      </c>
      <c r="Z407" t="n">
        <v>10</v>
      </c>
    </row>
    <row r="408">
      <c r="A408" t="n">
        <v>1</v>
      </c>
      <c r="B408" t="n">
        <v>55</v>
      </c>
      <c r="C408" t="inlineStr">
        <is>
          <t xml:space="preserve">CONCLUIDO	</t>
        </is>
      </c>
      <c r="D408" t="n">
        <v>2.8879</v>
      </c>
      <c r="E408" t="n">
        <v>34.63</v>
      </c>
      <c r="F408" t="n">
        <v>29.96</v>
      </c>
      <c r="G408" t="n">
        <v>16.65</v>
      </c>
      <c r="H408" t="n">
        <v>0.3</v>
      </c>
      <c r="I408" t="n">
        <v>108</v>
      </c>
      <c r="J408" t="n">
        <v>117.34</v>
      </c>
      <c r="K408" t="n">
        <v>43.4</v>
      </c>
      <c r="L408" t="n">
        <v>2</v>
      </c>
      <c r="M408" t="n">
        <v>106</v>
      </c>
      <c r="N408" t="n">
        <v>16.94</v>
      </c>
      <c r="O408" t="n">
        <v>14705.49</v>
      </c>
      <c r="P408" t="n">
        <v>295.92</v>
      </c>
      <c r="Q408" t="n">
        <v>446.57</v>
      </c>
      <c r="R408" t="n">
        <v>153</v>
      </c>
      <c r="S408" t="n">
        <v>40.63</v>
      </c>
      <c r="T408" t="n">
        <v>50611.03</v>
      </c>
      <c r="U408" t="n">
        <v>0.27</v>
      </c>
      <c r="V408" t="n">
        <v>0.6899999999999999</v>
      </c>
      <c r="W408" t="n">
        <v>2.8</v>
      </c>
      <c r="X408" t="n">
        <v>3.13</v>
      </c>
      <c r="Y408" t="n">
        <v>0.5</v>
      </c>
      <c r="Z408" t="n">
        <v>10</v>
      </c>
    </row>
    <row r="409">
      <c r="A409" t="n">
        <v>2</v>
      </c>
      <c r="B409" t="n">
        <v>55</v>
      </c>
      <c r="C409" t="inlineStr">
        <is>
          <t xml:space="preserve">CONCLUIDO	</t>
        </is>
      </c>
      <c r="D409" t="n">
        <v>3.0711</v>
      </c>
      <c r="E409" t="n">
        <v>32.56</v>
      </c>
      <c r="F409" t="n">
        <v>28.83</v>
      </c>
      <c r="G409" t="n">
        <v>25.07</v>
      </c>
      <c r="H409" t="n">
        <v>0.45</v>
      </c>
      <c r="I409" t="n">
        <v>69</v>
      </c>
      <c r="J409" t="n">
        <v>118.63</v>
      </c>
      <c r="K409" t="n">
        <v>43.4</v>
      </c>
      <c r="L409" t="n">
        <v>3</v>
      </c>
      <c r="M409" t="n">
        <v>67</v>
      </c>
      <c r="N409" t="n">
        <v>17.23</v>
      </c>
      <c r="O409" t="n">
        <v>14865.24</v>
      </c>
      <c r="P409" t="n">
        <v>282.32</v>
      </c>
      <c r="Q409" t="n">
        <v>446.59</v>
      </c>
      <c r="R409" t="n">
        <v>115.99</v>
      </c>
      <c r="S409" t="n">
        <v>40.63</v>
      </c>
      <c r="T409" t="n">
        <v>32301.69</v>
      </c>
      <c r="U409" t="n">
        <v>0.35</v>
      </c>
      <c r="V409" t="n">
        <v>0.72</v>
      </c>
      <c r="W409" t="n">
        <v>2.74</v>
      </c>
      <c r="X409" t="n">
        <v>2</v>
      </c>
      <c r="Y409" t="n">
        <v>0.5</v>
      </c>
      <c r="Z409" t="n">
        <v>10</v>
      </c>
    </row>
    <row r="410">
      <c r="A410" t="n">
        <v>3</v>
      </c>
      <c r="B410" t="n">
        <v>55</v>
      </c>
      <c r="C410" t="inlineStr">
        <is>
          <t xml:space="preserve">CONCLUIDO	</t>
        </is>
      </c>
      <c r="D410" t="n">
        <v>3.1676</v>
      </c>
      <c r="E410" t="n">
        <v>31.57</v>
      </c>
      <c r="F410" t="n">
        <v>28.27</v>
      </c>
      <c r="G410" t="n">
        <v>33.26</v>
      </c>
      <c r="H410" t="n">
        <v>0.59</v>
      </c>
      <c r="I410" t="n">
        <v>51</v>
      </c>
      <c r="J410" t="n">
        <v>119.93</v>
      </c>
      <c r="K410" t="n">
        <v>43.4</v>
      </c>
      <c r="L410" t="n">
        <v>4</v>
      </c>
      <c r="M410" t="n">
        <v>49</v>
      </c>
      <c r="N410" t="n">
        <v>17.53</v>
      </c>
      <c r="O410" t="n">
        <v>15025.44</v>
      </c>
      <c r="P410" t="n">
        <v>274.34</v>
      </c>
      <c r="Q410" t="n">
        <v>446.57</v>
      </c>
      <c r="R410" t="n">
        <v>98.01000000000001</v>
      </c>
      <c r="S410" t="n">
        <v>40.63</v>
      </c>
      <c r="T410" t="n">
        <v>23398.07</v>
      </c>
      <c r="U410" t="n">
        <v>0.41</v>
      </c>
      <c r="V410" t="n">
        <v>0.74</v>
      </c>
      <c r="W410" t="n">
        <v>2.69</v>
      </c>
      <c r="X410" t="n">
        <v>1.44</v>
      </c>
      <c r="Y410" t="n">
        <v>0.5</v>
      </c>
      <c r="Z410" t="n">
        <v>10</v>
      </c>
    </row>
    <row r="411">
      <c r="A411" t="n">
        <v>4</v>
      </c>
      <c r="B411" t="n">
        <v>55</v>
      </c>
      <c r="C411" t="inlineStr">
        <is>
          <t xml:space="preserve">CONCLUIDO	</t>
        </is>
      </c>
      <c r="D411" t="n">
        <v>3.2264</v>
      </c>
      <c r="E411" t="n">
        <v>30.99</v>
      </c>
      <c r="F411" t="n">
        <v>27.95</v>
      </c>
      <c r="G411" t="n">
        <v>41.93</v>
      </c>
      <c r="H411" t="n">
        <v>0.73</v>
      </c>
      <c r="I411" t="n">
        <v>40</v>
      </c>
      <c r="J411" t="n">
        <v>121.23</v>
      </c>
      <c r="K411" t="n">
        <v>43.4</v>
      </c>
      <c r="L411" t="n">
        <v>5</v>
      </c>
      <c r="M411" t="n">
        <v>38</v>
      </c>
      <c r="N411" t="n">
        <v>17.83</v>
      </c>
      <c r="O411" t="n">
        <v>15186.08</v>
      </c>
      <c r="P411" t="n">
        <v>268.91</v>
      </c>
      <c r="Q411" t="n">
        <v>446.57</v>
      </c>
      <c r="R411" t="n">
        <v>87.98</v>
      </c>
      <c r="S411" t="n">
        <v>40.63</v>
      </c>
      <c r="T411" t="n">
        <v>18440.92</v>
      </c>
      <c r="U411" t="n">
        <v>0.46</v>
      </c>
      <c r="V411" t="n">
        <v>0.74</v>
      </c>
      <c r="W411" t="n">
        <v>2.67</v>
      </c>
      <c r="X411" t="n">
        <v>1.13</v>
      </c>
      <c r="Y411" t="n">
        <v>0.5</v>
      </c>
      <c r="Z411" t="n">
        <v>10</v>
      </c>
    </row>
    <row r="412">
      <c r="A412" t="n">
        <v>5</v>
      </c>
      <c r="B412" t="n">
        <v>55</v>
      </c>
      <c r="C412" t="inlineStr">
        <is>
          <t xml:space="preserve">CONCLUIDO	</t>
        </is>
      </c>
      <c r="D412" t="n">
        <v>3.2669</v>
      </c>
      <c r="E412" t="n">
        <v>30.61</v>
      </c>
      <c r="F412" t="n">
        <v>27.74</v>
      </c>
      <c r="G412" t="n">
        <v>50.43</v>
      </c>
      <c r="H412" t="n">
        <v>0.86</v>
      </c>
      <c r="I412" t="n">
        <v>33</v>
      </c>
      <c r="J412" t="n">
        <v>122.54</v>
      </c>
      <c r="K412" t="n">
        <v>43.4</v>
      </c>
      <c r="L412" t="n">
        <v>6</v>
      </c>
      <c r="M412" t="n">
        <v>31</v>
      </c>
      <c r="N412" t="n">
        <v>18.14</v>
      </c>
      <c r="O412" t="n">
        <v>15347.16</v>
      </c>
      <c r="P412" t="n">
        <v>264.49</v>
      </c>
      <c r="Q412" t="n">
        <v>446.57</v>
      </c>
      <c r="R412" t="n">
        <v>81.06</v>
      </c>
      <c r="S412" t="n">
        <v>40.63</v>
      </c>
      <c r="T412" t="n">
        <v>15015.3</v>
      </c>
      <c r="U412" t="n">
        <v>0.5</v>
      </c>
      <c r="V412" t="n">
        <v>0.75</v>
      </c>
      <c r="W412" t="n">
        <v>2.66</v>
      </c>
      <c r="X412" t="n">
        <v>0.91</v>
      </c>
      <c r="Y412" t="n">
        <v>0.5</v>
      </c>
      <c r="Z412" t="n">
        <v>10</v>
      </c>
    </row>
    <row r="413">
      <c r="A413" t="n">
        <v>6</v>
      </c>
      <c r="B413" t="n">
        <v>55</v>
      </c>
      <c r="C413" t="inlineStr">
        <is>
          <t xml:space="preserve">CONCLUIDO	</t>
        </is>
      </c>
      <c r="D413" t="n">
        <v>3.2954</v>
      </c>
      <c r="E413" t="n">
        <v>30.34</v>
      </c>
      <c r="F413" t="n">
        <v>27.59</v>
      </c>
      <c r="G413" t="n">
        <v>59.13</v>
      </c>
      <c r="H413" t="n">
        <v>1</v>
      </c>
      <c r="I413" t="n">
        <v>28</v>
      </c>
      <c r="J413" t="n">
        <v>123.85</v>
      </c>
      <c r="K413" t="n">
        <v>43.4</v>
      </c>
      <c r="L413" t="n">
        <v>7</v>
      </c>
      <c r="M413" t="n">
        <v>26</v>
      </c>
      <c r="N413" t="n">
        <v>18.45</v>
      </c>
      <c r="O413" t="n">
        <v>15508.69</v>
      </c>
      <c r="P413" t="n">
        <v>260.84</v>
      </c>
      <c r="Q413" t="n">
        <v>446.56</v>
      </c>
      <c r="R413" t="n">
        <v>76.39</v>
      </c>
      <c r="S413" t="n">
        <v>40.63</v>
      </c>
      <c r="T413" t="n">
        <v>12706.32</v>
      </c>
      <c r="U413" t="n">
        <v>0.53</v>
      </c>
      <c r="V413" t="n">
        <v>0.75</v>
      </c>
      <c r="W413" t="n">
        <v>2.65</v>
      </c>
      <c r="X413" t="n">
        <v>0.76</v>
      </c>
      <c r="Y413" t="n">
        <v>0.5</v>
      </c>
      <c r="Z413" t="n">
        <v>10</v>
      </c>
    </row>
    <row r="414">
      <c r="A414" t="n">
        <v>7</v>
      </c>
      <c r="B414" t="n">
        <v>55</v>
      </c>
      <c r="C414" t="inlineStr">
        <is>
          <t xml:space="preserve">CONCLUIDO	</t>
        </is>
      </c>
      <c r="D414" t="n">
        <v>3.3181</v>
      </c>
      <c r="E414" t="n">
        <v>30.14</v>
      </c>
      <c r="F414" t="n">
        <v>27.48</v>
      </c>
      <c r="G414" t="n">
        <v>68.7</v>
      </c>
      <c r="H414" t="n">
        <v>1.13</v>
      </c>
      <c r="I414" t="n">
        <v>24</v>
      </c>
      <c r="J414" t="n">
        <v>125.16</v>
      </c>
      <c r="K414" t="n">
        <v>43.4</v>
      </c>
      <c r="L414" t="n">
        <v>8</v>
      </c>
      <c r="M414" t="n">
        <v>22</v>
      </c>
      <c r="N414" t="n">
        <v>18.76</v>
      </c>
      <c r="O414" t="n">
        <v>15670.68</v>
      </c>
      <c r="P414" t="n">
        <v>257.01</v>
      </c>
      <c r="Q414" t="n">
        <v>446.58</v>
      </c>
      <c r="R414" t="n">
        <v>72.39</v>
      </c>
      <c r="S414" t="n">
        <v>40.63</v>
      </c>
      <c r="T414" t="n">
        <v>10727.12</v>
      </c>
      <c r="U414" t="n">
        <v>0.5600000000000001</v>
      </c>
      <c r="V414" t="n">
        <v>0.76</v>
      </c>
      <c r="W414" t="n">
        <v>2.65</v>
      </c>
      <c r="X414" t="n">
        <v>0.65</v>
      </c>
      <c r="Y414" t="n">
        <v>0.5</v>
      </c>
      <c r="Z414" t="n">
        <v>10</v>
      </c>
    </row>
    <row r="415">
      <c r="A415" t="n">
        <v>8</v>
      </c>
      <c r="B415" t="n">
        <v>55</v>
      </c>
      <c r="C415" t="inlineStr">
        <is>
          <t xml:space="preserve">CONCLUIDO	</t>
        </is>
      </c>
      <c r="D415" t="n">
        <v>3.3293</v>
      </c>
      <c r="E415" t="n">
        <v>30.04</v>
      </c>
      <c r="F415" t="n">
        <v>27.43</v>
      </c>
      <c r="G415" t="n">
        <v>74.8</v>
      </c>
      <c r="H415" t="n">
        <v>1.26</v>
      </c>
      <c r="I415" t="n">
        <v>22</v>
      </c>
      <c r="J415" t="n">
        <v>126.48</v>
      </c>
      <c r="K415" t="n">
        <v>43.4</v>
      </c>
      <c r="L415" t="n">
        <v>9</v>
      </c>
      <c r="M415" t="n">
        <v>20</v>
      </c>
      <c r="N415" t="n">
        <v>19.08</v>
      </c>
      <c r="O415" t="n">
        <v>15833.12</v>
      </c>
      <c r="P415" t="n">
        <v>253.73</v>
      </c>
      <c r="Q415" t="n">
        <v>446.56</v>
      </c>
      <c r="R415" t="n">
        <v>70.8</v>
      </c>
      <c r="S415" t="n">
        <v>40.63</v>
      </c>
      <c r="T415" t="n">
        <v>9942.030000000001</v>
      </c>
      <c r="U415" t="n">
        <v>0.57</v>
      </c>
      <c r="V415" t="n">
        <v>0.76</v>
      </c>
      <c r="W415" t="n">
        <v>2.64</v>
      </c>
      <c r="X415" t="n">
        <v>0.6</v>
      </c>
      <c r="Y415" t="n">
        <v>0.5</v>
      </c>
      <c r="Z415" t="n">
        <v>10</v>
      </c>
    </row>
    <row r="416">
      <c r="A416" t="n">
        <v>9</v>
      </c>
      <c r="B416" t="n">
        <v>55</v>
      </c>
      <c r="C416" t="inlineStr">
        <is>
          <t xml:space="preserve">CONCLUIDO	</t>
        </is>
      </c>
      <c r="D416" t="n">
        <v>3.3465</v>
      </c>
      <c r="E416" t="n">
        <v>29.88</v>
      </c>
      <c r="F416" t="n">
        <v>27.34</v>
      </c>
      <c r="G416" t="n">
        <v>86.34999999999999</v>
      </c>
      <c r="H416" t="n">
        <v>1.38</v>
      </c>
      <c r="I416" t="n">
        <v>19</v>
      </c>
      <c r="J416" t="n">
        <v>127.8</v>
      </c>
      <c r="K416" t="n">
        <v>43.4</v>
      </c>
      <c r="L416" t="n">
        <v>10</v>
      </c>
      <c r="M416" t="n">
        <v>17</v>
      </c>
      <c r="N416" t="n">
        <v>19.4</v>
      </c>
      <c r="O416" t="n">
        <v>15996.02</v>
      </c>
      <c r="P416" t="n">
        <v>250.53</v>
      </c>
      <c r="Q416" t="n">
        <v>446.56</v>
      </c>
      <c r="R416" t="n">
        <v>68.05</v>
      </c>
      <c r="S416" t="n">
        <v>40.63</v>
      </c>
      <c r="T416" t="n">
        <v>8582.34</v>
      </c>
      <c r="U416" t="n">
        <v>0.6</v>
      </c>
      <c r="V416" t="n">
        <v>0.76</v>
      </c>
      <c r="W416" t="n">
        <v>2.64</v>
      </c>
      <c r="X416" t="n">
        <v>0.52</v>
      </c>
      <c r="Y416" t="n">
        <v>0.5</v>
      </c>
      <c r="Z416" t="n">
        <v>10</v>
      </c>
    </row>
    <row r="417">
      <c r="A417" t="n">
        <v>10</v>
      </c>
      <c r="B417" t="n">
        <v>55</v>
      </c>
      <c r="C417" t="inlineStr">
        <is>
          <t xml:space="preserve">CONCLUIDO	</t>
        </is>
      </c>
      <c r="D417" t="n">
        <v>3.3527</v>
      </c>
      <c r="E417" t="n">
        <v>29.83</v>
      </c>
      <c r="F417" t="n">
        <v>27.31</v>
      </c>
      <c r="G417" t="n">
        <v>91.04000000000001</v>
      </c>
      <c r="H417" t="n">
        <v>1.5</v>
      </c>
      <c r="I417" t="n">
        <v>18</v>
      </c>
      <c r="J417" t="n">
        <v>129.13</v>
      </c>
      <c r="K417" t="n">
        <v>43.4</v>
      </c>
      <c r="L417" t="n">
        <v>11</v>
      </c>
      <c r="M417" t="n">
        <v>16</v>
      </c>
      <c r="N417" t="n">
        <v>19.73</v>
      </c>
      <c r="O417" t="n">
        <v>16159.39</v>
      </c>
      <c r="P417" t="n">
        <v>247.67</v>
      </c>
      <c r="Q417" t="n">
        <v>446.56</v>
      </c>
      <c r="R417" t="n">
        <v>67</v>
      </c>
      <c r="S417" t="n">
        <v>40.63</v>
      </c>
      <c r="T417" t="n">
        <v>8058.39</v>
      </c>
      <c r="U417" t="n">
        <v>0.61</v>
      </c>
      <c r="V417" t="n">
        <v>0.76</v>
      </c>
      <c r="W417" t="n">
        <v>2.64</v>
      </c>
      <c r="X417" t="n">
        <v>0.48</v>
      </c>
      <c r="Y417" t="n">
        <v>0.5</v>
      </c>
      <c r="Z417" t="n">
        <v>10</v>
      </c>
    </row>
    <row r="418">
      <c r="A418" t="n">
        <v>11</v>
      </c>
      <c r="B418" t="n">
        <v>55</v>
      </c>
      <c r="C418" t="inlineStr">
        <is>
          <t xml:space="preserve">CONCLUIDO	</t>
        </is>
      </c>
      <c r="D418" t="n">
        <v>3.3651</v>
      </c>
      <c r="E418" t="n">
        <v>29.72</v>
      </c>
      <c r="F418" t="n">
        <v>27.25</v>
      </c>
      <c r="G418" t="n">
        <v>102.19</v>
      </c>
      <c r="H418" t="n">
        <v>1.63</v>
      </c>
      <c r="I418" t="n">
        <v>16</v>
      </c>
      <c r="J418" t="n">
        <v>130.45</v>
      </c>
      <c r="K418" t="n">
        <v>43.4</v>
      </c>
      <c r="L418" t="n">
        <v>12</v>
      </c>
      <c r="M418" t="n">
        <v>14</v>
      </c>
      <c r="N418" t="n">
        <v>20.05</v>
      </c>
      <c r="O418" t="n">
        <v>16323.22</v>
      </c>
      <c r="P418" t="n">
        <v>245.54</v>
      </c>
      <c r="Q418" t="n">
        <v>446.56</v>
      </c>
      <c r="R418" t="n">
        <v>65.16</v>
      </c>
      <c r="S418" t="n">
        <v>40.63</v>
      </c>
      <c r="T418" t="n">
        <v>7150.79</v>
      </c>
      <c r="U418" t="n">
        <v>0.62</v>
      </c>
      <c r="V418" t="n">
        <v>0.76</v>
      </c>
      <c r="W418" t="n">
        <v>2.63</v>
      </c>
      <c r="X418" t="n">
        <v>0.42</v>
      </c>
      <c r="Y418" t="n">
        <v>0.5</v>
      </c>
      <c r="Z418" t="n">
        <v>10</v>
      </c>
    </row>
    <row r="419">
      <c r="A419" t="n">
        <v>12</v>
      </c>
      <c r="B419" t="n">
        <v>55</v>
      </c>
      <c r="C419" t="inlineStr">
        <is>
          <t xml:space="preserve">CONCLUIDO	</t>
        </is>
      </c>
      <c r="D419" t="n">
        <v>3.3709</v>
      </c>
      <c r="E419" t="n">
        <v>29.67</v>
      </c>
      <c r="F419" t="n">
        <v>27.22</v>
      </c>
      <c r="G419" t="n">
        <v>108.89</v>
      </c>
      <c r="H419" t="n">
        <v>1.74</v>
      </c>
      <c r="I419" t="n">
        <v>15</v>
      </c>
      <c r="J419" t="n">
        <v>131.79</v>
      </c>
      <c r="K419" t="n">
        <v>43.4</v>
      </c>
      <c r="L419" t="n">
        <v>13</v>
      </c>
      <c r="M419" t="n">
        <v>13</v>
      </c>
      <c r="N419" t="n">
        <v>20.39</v>
      </c>
      <c r="O419" t="n">
        <v>16487.53</v>
      </c>
      <c r="P419" t="n">
        <v>241.99</v>
      </c>
      <c r="Q419" t="n">
        <v>446.57</v>
      </c>
      <c r="R419" t="n">
        <v>64.19</v>
      </c>
      <c r="S419" t="n">
        <v>40.63</v>
      </c>
      <c r="T419" t="n">
        <v>6672.31</v>
      </c>
      <c r="U419" t="n">
        <v>0.63</v>
      </c>
      <c r="V419" t="n">
        <v>0.76</v>
      </c>
      <c r="W419" t="n">
        <v>2.63</v>
      </c>
      <c r="X419" t="n">
        <v>0.4</v>
      </c>
      <c r="Y419" t="n">
        <v>0.5</v>
      </c>
      <c r="Z419" t="n">
        <v>10</v>
      </c>
    </row>
    <row r="420">
      <c r="A420" t="n">
        <v>13</v>
      </c>
      <c r="B420" t="n">
        <v>55</v>
      </c>
      <c r="C420" t="inlineStr">
        <is>
          <t xml:space="preserve">CONCLUIDO	</t>
        </is>
      </c>
      <c r="D420" t="n">
        <v>3.3775</v>
      </c>
      <c r="E420" t="n">
        <v>29.61</v>
      </c>
      <c r="F420" t="n">
        <v>27.19</v>
      </c>
      <c r="G420" t="n">
        <v>116.52</v>
      </c>
      <c r="H420" t="n">
        <v>1.86</v>
      </c>
      <c r="I420" t="n">
        <v>14</v>
      </c>
      <c r="J420" t="n">
        <v>133.12</v>
      </c>
      <c r="K420" t="n">
        <v>43.4</v>
      </c>
      <c r="L420" t="n">
        <v>14</v>
      </c>
      <c r="M420" t="n">
        <v>12</v>
      </c>
      <c r="N420" t="n">
        <v>20.72</v>
      </c>
      <c r="O420" t="n">
        <v>16652.31</v>
      </c>
      <c r="P420" t="n">
        <v>238.28</v>
      </c>
      <c r="Q420" t="n">
        <v>446.56</v>
      </c>
      <c r="R420" t="n">
        <v>63.13</v>
      </c>
      <c r="S420" t="n">
        <v>40.63</v>
      </c>
      <c r="T420" t="n">
        <v>6146.71</v>
      </c>
      <c r="U420" t="n">
        <v>0.64</v>
      </c>
      <c r="V420" t="n">
        <v>0.76</v>
      </c>
      <c r="W420" t="n">
        <v>2.63</v>
      </c>
      <c r="X420" t="n">
        <v>0.36</v>
      </c>
      <c r="Y420" t="n">
        <v>0.5</v>
      </c>
      <c r="Z420" t="n">
        <v>10</v>
      </c>
    </row>
    <row r="421">
      <c r="A421" t="n">
        <v>14</v>
      </c>
      <c r="B421" t="n">
        <v>55</v>
      </c>
      <c r="C421" t="inlineStr">
        <is>
          <t xml:space="preserve">CONCLUIDO	</t>
        </is>
      </c>
      <c r="D421" t="n">
        <v>3.3816</v>
      </c>
      <c r="E421" t="n">
        <v>29.57</v>
      </c>
      <c r="F421" t="n">
        <v>27.18</v>
      </c>
      <c r="G421" t="n">
        <v>125.43</v>
      </c>
      <c r="H421" t="n">
        <v>1.97</v>
      </c>
      <c r="I421" t="n">
        <v>13</v>
      </c>
      <c r="J421" t="n">
        <v>134.46</v>
      </c>
      <c r="K421" t="n">
        <v>43.4</v>
      </c>
      <c r="L421" t="n">
        <v>15</v>
      </c>
      <c r="M421" t="n">
        <v>11</v>
      </c>
      <c r="N421" t="n">
        <v>21.06</v>
      </c>
      <c r="O421" t="n">
        <v>16817.7</v>
      </c>
      <c r="P421" t="n">
        <v>237.94</v>
      </c>
      <c r="Q421" t="n">
        <v>446.58</v>
      </c>
      <c r="R421" t="n">
        <v>62.61</v>
      </c>
      <c r="S421" t="n">
        <v>40.63</v>
      </c>
      <c r="T421" t="n">
        <v>5888.83</v>
      </c>
      <c r="U421" t="n">
        <v>0.65</v>
      </c>
      <c r="V421" t="n">
        <v>0.76</v>
      </c>
      <c r="W421" t="n">
        <v>2.63</v>
      </c>
      <c r="X421" t="n">
        <v>0.35</v>
      </c>
      <c r="Y421" t="n">
        <v>0.5</v>
      </c>
      <c r="Z421" t="n">
        <v>10</v>
      </c>
    </row>
    <row r="422">
      <c r="A422" t="n">
        <v>15</v>
      </c>
      <c r="B422" t="n">
        <v>55</v>
      </c>
      <c r="C422" t="inlineStr">
        <is>
          <t xml:space="preserve">CONCLUIDO	</t>
        </is>
      </c>
      <c r="D422" t="n">
        <v>3.389</v>
      </c>
      <c r="E422" t="n">
        <v>29.51</v>
      </c>
      <c r="F422" t="n">
        <v>27.14</v>
      </c>
      <c r="G422" t="n">
        <v>135.68</v>
      </c>
      <c r="H422" t="n">
        <v>2.08</v>
      </c>
      <c r="I422" t="n">
        <v>12</v>
      </c>
      <c r="J422" t="n">
        <v>135.81</v>
      </c>
      <c r="K422" t="n">
        <v>43.4</v>
      </c>
      <c r="L422" t="n">
        <v>16</v>
      </c>
      <c r="M422" t="n">
        <v>10</v>
      </c>
      <c r="N422" t="n">
        <v>21.41</v>
      </c>
      <c r="O422" t="n">
        <v>16983.46</v>
      </c>
      <c r="P422" t="n">
        <v>233.76</v>
      </c>
      <c r="Q422" t="n">
        <v>446.58</v>
      </c>
      <c r="R422" t="n">
        <v>61.23</v>
      </c>
      <c r="S422" t="n">
        <v>40.63</v>
      </c>
      <c r="T422" t="n">
        <v>5202.72</v>
      </c>
      <c r="U422" t="n">
        <v>0.66</v>
      </c>
      <c r="V422" t="n">
        <v>0.77</v>
      </c>
      <c r="W422" t="n">
        <v>2.63</v>
      </c>
      <c r="X422" t="n">
        <v>0.31</v>
      </c>
      <c r="Y422" t="n">
        <v>0.5</v>
      </c>
      <c r="Z422" t="n">
        <v>10</v>
      </c>
    </row>
    <row r="423">
      <c r="A423" t="n">
        <v>16</v>
      </c>
      <c r="B423" t="n">
        <v>55</v>
      </c>
      <c r="C423" t="inlineStr">
        <is>
          <t xml:space="preserve">CONCLUIDO	</t>
        </is>
      </c>
      <c r="D423" t="n">
        <v>3.3938</v>
      </c>
      <c r="E423" t="n">
        <v>29.47</v>
      </c>
      <c r="F423" t="n">
        <v>27.12</v>
      </c>
      <c r="G423" t="n">
        <v>147.92</v>
      </c>
      <c r="H423" t="n">
        <v>2.19</v>
      </c>
      <c r="I423" t="n">
        <v>11</v>
      </c>
      <c r="J423" t="n">
        <v>137.15</v>
      </c>
      <c r="K423" t="n">
        <v>43.4</v>
      </c>
      <c r="L423" t="n">
        <v>17</v>
      </c>
      <c r="M423" t="n">
        <v>9</v>
      </c>
      <c r="N423" t="n">
        <v>21.75</v>
      </c>
      <c r="O423" t="n">
        <v>17149.71</v>
      </c>
      <c r="P423" t="n">
        <v>230.37</v>
      </c>
      <c r="Q423" t="n">
        <v>446.56</v>
      </c>
      <c r="R423" t="n">
        <v>60.66</v>
      </c>
      <c r="S423" t="n">
        <v>40.63</v>
      </c>
      <c r="T423" t="n">
        <v>4927.51</v>
      </c>
      <c r="U423" t="n">
        <v>0.67</v>
      </c>
      <c r="V423" t="n">
        <v>0.77</v>
      </c>
      <c r="W423" t="n">
        <v>2.63</v>
      </c>
      <c r="X423" t="n">
        <v>0.29</v>
      </c>
      <c r="Y423" t="n">
        <v>0.5</v>
      </c>
      <c r="Z423" t="n">
        <v>10</v>
      </c>
    </row>
    <row r="424">
      <c r="A424" t="n">
        <v>17</v>
      </c>
      <c r="B424" t="n">
        <v>55</v>
      </c>
      <c r="C424" t="inlineStr">
        <is>
          <t xml:space="preserve">CONCLUIDO	</t>
        </is>
      </c>
      <c r="D424" t="n">
        <v>3.4003</v>
      </c>
      <c r="E424" t="n">
        <v>29.41</v>
      </c>
      <c r="F424" t="n">
        <v>27.09</v>
      </c>
      <c r="G424" t="n">
        <v>162.51</v>
      </c>
      <c r="H424" t="n">
        <v>2.3</v>
      </c>
      <c r="I424" t="n">
        <v>10</v>
      </c>
      <c r="J424" t="n">
        <v>138.51</v>
      </c>
      <c r="K424" t="n">
        <v>43.4</v>
      </c>
      <c r="L424" t="n">
        <v>18</v>
      </c>
      <c r="M424" t="n">
        <v>7</v>
      </c>
      <c r="N424" t="n">
        <v>22.11</v>
      </c>
      <c r="O424" t="n">
        <v>17316.45</v>
      </c>
      <c r="P424" t="n">
        <v>226.2</v>
      </c>
      <c r="Q424" t="n">
        <v>446.56</v>
      </c>
      <c r="R424" t="n">
        <v>59.62</v>
      </c>
      <c r="S424" t="n">
        <v>40.63</v>
      </c>
      <c r="T424" t="n">
        <v>4409.41</v>
      </c>
      <c r="U424" t="n">
        <v>0.68</v>
      </c>
      <c r="V424" t="n">
        <v>0.77</v>
      </c>
      <c r="W424" t="n">
        <v>2.63</v>
      </c>
      <c r="X424" t="n">
        <v>0.26</v>
      </c>
      <c r="Y424" t="n">
        <v>0.5</v>
      </c>
      <c r="Z424" t="n">
        <v>10</v>
      </c>
    </row>
    <row r="425">
      <c r="A425" t="n">
        <v>18</v>
      </c>
      <c r="B425" t="n">
        <v>55</v>
      </c>
      <c r="C425" t="inlineStr">
        <is>
          <t xml:space="preserve">CONCLUIDO	</t>
        </is>
      </c>
      <c r="D425" t="n">
        <v>3.3986</v>
      </c>
      <c r="E425" t="n">
        <v>29.42</v>
      </c>
      <c r="F425" t="n">
        <v>27.1</v>
      </c>
      <c r="G425" t="n">
        <v>162.6</v>
      </c>
      <c r="H425" t="n">
        <v>2.4</v>
      </c>
      <c r="I425" t="n">
        <v>10</v>
      </c>
      <c r="J425" t="n">
        <v>139.86</v>
      </c>
      <c r="K425" t="n">
        <v>43.4</v>
      </c>
      <c r="L425" t="n">
        <v>19</v>
      </c>
      <c r="M425" t="n">
        <v>5</v>
      </c>
      <c r="N425" t="n">
        <v>22.46</v>
      </c>
      <c r="O425" t="n">
        <v>17483.7</v>
      </c>
      <c r="P425" t="n">
        <v>226.62</v>
      </c>
      <c r="Q425" t="n">
        <v>446.56</v>
      </c>
      <c r="R425" t="n">
        <v>60.08</v>
      </c>
      <c r="S425" t="n">
        <v>40.63</v>
      </c>
      <c r="T425" t="n">
        <v>4640.81</v>
      </c>
      <c r="U425" t="n">
        <v>0.68</v>
      </c>
      <c r="V425" t="n">
        <v>0.77</v>
      </c>
      <c r="W425" t="n">
        <v>2.63</v>
      </c>
      <c r="X425" t="n">
        <v>0.27</v>
      </c>
      <c r="Y425" t="n">
        <v>0.5</v>
      </c>
      <c r="Z425" t="n">
        <v>10</v>
      </c>
    </row>
    <row r="426">
      <c r="A426" t="n">
        <v>19</v>
      </c>
      <c r="B426" t="n">
        <v>55</v>
      </c>
      <c r="C426" t="inlineStr">
        <is>
          <t xml:space="preserve">CONCLUIDO	</t>
        </is>
      </c>
      <c r="D426" t="n">
        <v>3.3983</v>
      </c>
      <c r="E426" t="n">
        <v>29.43</v>
      </c>
      <c r="F426" t="n">
        <v>27.1</v>
      </c>
      <c r="G426" t="n">
        <v>162.62</v>
      </c>
      <c r="H426" t="n">
        <v>2.5</v>
      </c>
      <c r="I426" t="n">
        <v>10</v>
      </c>
      <c r="J426" t="n">
        <v>141.22</v>
      </c>
      <c r="K426" t="n">
        <v>43.4</v>
      </c>
      <c r="L426" t="n">
        <v>20</v>
      </c>
      <c r="M426" t="n">
        <v>3</v>
      </c>
      <c r="N426" t="n">
        <v>22.82</v>
      </c>
      <c r="O426" t="n">
        <v>17651.44</v>
      </c>
      <c r="P426" t="n">
        <v>225.87</v>
      </c>
      <c r="Q426" t="n">
        <v>446.56</v>
      </c>
      <c r="R426" t="n">
        <v>60.12</v>
      </c>
      <c r="S426" t="n">
        <v>40.63</v>
      </c>
      <c r="T426" t="n">
        <v>4661.01</v>
      </c>
      <c r="U426" t="n">
        <v>0.68</v>
      </c>
      <c r="V426" t="n">
        <v>0.77</v>
      </c>
      <c r="W426" t="n">
        <v>2.63</v>
      </c>
      <c r="X426" t="n">
        <v>0.28</v>
      </c>
      <c r="Y426" t="n">
        <v>0.5</v>
      </c>
      <c r="Z426" t="n">
        <v>10</v>
      </c>
    </row>
    <row r="427">
      <c r="A427" t="n">
        <v>20</v>
      </c>
      <c r="B427" t="n">
        <v>55</v>
      </c>
      <c r="C427" t="inlineStr">
        <is>
          <t xml:space="preserve">CONCLUIDO	</t>
        </is>
      </c>
      <c r="D427" t="n">
        <v>3.3979</v>
      </c>
      <c r="E427" t="n">
        <v>29.43</v>
      </c>
      <c r="F427" t="n">
        <v>27.11</v>
      </c>
      <c r="G427" t="n">
        <v>162.64</v>
      </c>
      <c r="H427" t="n">
        <v>2.61</v>
      </c>
      <c r="I427" t="n">
        <v>10</v>
      </c>
      <c r="J427" t="n">
        <v>142.59</v>
      </c>
      <c r="K427" t="n">
        <v>43.4</v>
      </c>
      <c r="L427" t="n">
        <v>21</v>
      </c>
      <c r="M427" t="n">
        <v>1</v>
      </c>
      <c r="N427" t="n">
        <v>23.19</v>
      </c>
      <c r="O427" t="n">
        <v>17819.69</v>
      </c>
      <c r="P427" t="n">
        <v>226.69</v>
      </c>
      <c r="Q427" t="n">
        <v>446.56</v>
      </c>
      <c r="R427" t="n">
        <v>60.12</v>
      </c>
      <c r="S427" t="n">
        <v>40.63</v>
      </c>
      <c r="T427" t="n">
        <v>4662.34</v>
      </c>
      <c r="U427" t="n">
        <v>0.68</v>
      </c>
      <c r="V427" t="n">
        <v>0.77</v>
      </c>
      <c r="W427" t="n">
        <v>2.63</v>
      </c>
      <c r="X427" t="n">
        <v>0.28</v>
      </c>
      <c r="Y427" t="n">
        <v>0.5</v>
      </c>
      <c r="Z427" t="n">
        <v>10</v>
      </c>
    </row>
    <row r="428">
      <c r="A428" t="n">
        <v>21</v>
      </c>
      <c r="B428" t="n">
        <v>55</v>
      </c>
      <c r="C428" t="inlineStr">
        <is>
          <t xml:space="preserve">CONCLUIDO	</t>
        </is>
      </c>
      <c r="D428" t="n">
        <v>3.3983</v>
      </c>
      <c r="E428" t="n">
        <v>29.43</v>
      </c>
      <c r="F428" t="n">
        <v>27.1</v>
      </c>
      <c r="G428" t="n">
        <v>162.62</v>
      </c>
      <c r="H428" t="n">
        <v>2.7</v>
      </c>
      <c r="I428" t="n">
        <v>10</v>
      </c>
      <c r="J428" t="n">
        <v>143.96</v>
      </c>
      <c r="K428" t="n">
        <v>43.4</v>
      </c>
      <c r="L428" t="n">
        <v>22</v>
      </c>
      <c r="M428" t="n">
        <v>1</v>
      </c>
      <c r="N428" t="n">
        <v>23.56</v>
      </c>
      <c r="O428" t="n">
        <v>17988.46</v>
      </c>
      <c r="P428" t="n">
        <v>227.89</v>
      </c>
      <c r="Q428" t="n">
        <v>446.56</v>
      </c>
      <c r="R428" t="n">
        <v>60.08</v>
      </c>
      <c r="S428" t="n">
        <v>40.63</v>
      </c>
      <c r="T428" t="n">
        <v>4640.49</v>
      </c>
      <c r="U428" t="n">
        <v>0.68</v>
      </c>
      <c r="V428" t="n">
        <v>0.77</v>
      </c>
      <c r="W428" t="n">
        <v>2.63</v>
      </c>
      <c r="X428" t="n">
        <v>0.28</v>
      </c>
      <c r="Y428" t="n">
        <v>0.5</v>
      </c>
      <c r="Z428" t="n">
        <v>10</v>
      </c>
    </row>
    <row r="429">
      <c r="A429" t="n">
        <v>22</v>
      </c>
      <c r="B429" t="n">
        <v>55</v>
      </c>
      <c r="C429" t="inlineStr">
        <is>
          <t xml:space="preserve">CONCLUIDO	</t>
        </is>
      </c>
      <c r="D429" t="n">
        <v>3.3985</v>
      </c>
      <c r="E429" t="n">
        <v>29.42</v>
      </c>
      <c r="F429" t="n">
        <v>27.1</v>
      </c>
      <c r="G429" t="n">
        <v>162.61</v>
      </c>
      <c r="H429" t="n">
        <v>2.8</v>
      </c>
      <c r="I429" t="n">
        <v>10</v>
      </c>
      <c r="J429" t="n">
        <v>145.33</v>
      </c>
      <c r="K429" t="n">
        <v>43.4</v>
      </c>
      <c r="L429" t="n">
        <v>23</v>
      </c>
      <c r="M429" t="n">
        <v>0</v>
      </c>
      <c r="N429" t="n">
        <v>23.93</v>
      </c>
      <c r="O429" t="n">
        <v>18157.74</v>
      </c>
      <c r="P429" t="n">
        <v>229.63</v>
      </c>
      <c r="Q429" t="n">
        <v>446.56</v>
      </c>
      <c r="R429" t="n">
        <v>59.97</v>
      </c>
      <c r="S429" t="n">
        <v>40.63</v>
      </c>
      <c r="T429" t="n">
        <v>4582.91</v>
      </c>
      <c r="U429" t="n">
        <v>0.68</v>
      </c>
      <c r="V429" t="n">
        <v>0.77</v>
      </c>
      <c r="W429" t="n">
        <v>2.63</v>
      </c>
      <c r="X429" t="n">
        <v>0.27</v>
      </c>
      <c r="Y429" t="n">
        <v>0.5</v>
      </c>
      <c r="Z4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INDEX(resultados!$A$2:$ZZ$429, 1, MATCH($B$1, resultados!$A$1:$ZZ$1, 0))</f>
        <v/>
      </c>
      <c r="B7">
        <f>INDEX(resultados!$A$2:$ZZ$429, 1, MATCH($B$2, resultados!$A$1:$ZZ$1, 0))</f>
        <v/>
      </c>
      <c r="C7">
        <f>INDEX(resultados!$A$2:$ZZ$429, 1, MATCH($B$3, resultados!$A$1:$ZZ$1, 0))</f>
        <v/>
      </c>
    </row>
    <row r="8">
      <c r="A8">
        <f>INDEX(resultados!$A$2:$ZZ$429, 2, MATCH($B$1, resultados!$A$1:$ZZ$1, 0))</f>
        <v/>
      </c>
      <c r="B8">
        <f>INDEX(resultados!$A$2:$ZZ$429, 2, MATCH($B$2, resultados!$A$1:$ZZ$1, 0))</f>
        <v/>
      </c>
      <c r="C8">
        <f>INDEX(resultados!$A$2:$ZZ$429, 2, MATCH($B$3, resultados!$A$1:$ZZ$1, 0))</f>
        <v/>
      </c>
    </row>
    <row r="9">
      <c r="A9">
        <f>INDEX(resultados!$A$2:$ZZ$429, 3, MATCH($B$1, resultados!$A$1:$ZZ$1, 0))</f>
        <v/>
      </c>
      <c r="B9">
        <f>INDEX(resultados!$A$2:$ZZ$429, 3, MATCH($B$2, resultados!$A$1:$ZZ$1, 0))</f>
        <v/>
      </c>
      <c r="C9">
        <f>INDEX(resultados!$A$2:$ZZ$429, 3, MATCH($B$3, resultados!$A$1:$ZZ$1, 0))</f>
        <v/>
      </c>
    </row>
    <row r="10">
      <c r="A10">
        <f>INDEX(resultados!$A$2:$ZZ$429, 4, MATCH($B$1, resultados!$A$1:$ZZ$1, 0))</f>
        <v/>
      </c>
      <c r="B10">
        <f>INDEX(resultados!$A$2:$ZZ$429, 4, MATCH($B$2, resultados!$A$1:$ZZ$1, 0))</f>
        <v/>
      </c>
      <c r="C10">
        <f>INDEX(resultados!$A$2:$ZZ$429, 4, MATCH($B$3, resultados!$A$1:$ZZ$1, 0))</f>
        <v/>
      </c>
    </row>
    <row r="11">
      <c r="A11">
        <f>INDEX(resultados!$A$2:$ZZ$429, 5, MATCH($B$1, resultados!$A$1:$ZZ$1, 0))</f>
        <v/>
      </c>
      <c r="B11">
        <f>INDEX(resultados!$A$2:$ZZ$429, 5, MATCH($B$2, resultados!$A$1:$ZZ$1, 0))</f>
        <v/>
      </c>
      <c r="C11">
        <f>INDEX(resultados!$A$2:$ZZ$429, 5, MATCH($B$3, resultados!$A$1:$ZZ$1, 0))</f>
        <v/>
      </c>
    </row>
    <row r="12">
      <c r="A12">
        <f>INDEX(resultados!$A$2:$ZZ$429, 6, MATCH($B$1, resultados!$A$1:$ZZ$1, 0))</f>
        <v/>
      </c>
      <c r="B12">
        <f>INDEX(resultados!$A$2:$ZZ$429, 6, MATCH($B$2, resultados!$A$1:$ZZ$1, 0))</f>
        <v/>
      </c>
      <c r="C12">
        <f>INDEX(resultados!$A$2:$ZZ$429, 6, MATCH($B$3, resultados!$A$1:$ZZ$1, 0))</f>
        <v/>
      </c>
    </row>
    <row r="13">
      <c r="A13">
        <f>INDEX(resultados!$A$2:$ZZ$429, 7, MATCH($B$1, resultados!$A$1:$ZZ$1, 0))</f>
        <v/>
      </c>
      <c r="B13">
        <f>INDEX(resultados!$A$2:$ZZ$429, 7, MATCH($B$2, resultados!$A$1:$ZZ$1, 0))</f>
        <v/>
      </c>
      <c r="C13">
        <f>INDEX(resultados!$A$2:$ZZ$429, 7, MATCH($B$3, resultados!$A$1:$ZZ$1, 0))</f>
        <v/>
      </c>
    </row>
    <row r="14">
      <c r="A14">
        <f>INDEX(resultados!$A$2:$ZZ$429, 8, MATCH($B$1, resultados!$A$1:$ZZ$1, 0))</f>
        <v/>
      </c>
      <c r="B14">
        <f>INDEX(resultados!$A$2:$ZZ$429, 8, MATCH($B$2, resultados!$A$1:$ZZ$1, 0))</f>
        <v/>
      </c>
      <c r="C14">
        <f>INDEX(resultados!$A$2:$ZZ$429, 8, MATCH($B$3, resultados!$A$1:$ZZ$1, 0))</f>
        <v/>
      </c>
    </row>
    <row r="15">
      <c r="A15">
        <f>INDEX(resultados!$A$2:$ZZ$429, 9, MATCH($B$1, resultados!$A$1:$ZZ$1, 0))</f>
        <v/>
      </c>
      <c r="B15">
        <f>INDEX(resultados!$A$2:$ZZ$429, 9, MATCH($B$2, resultados!$A$1:$ZZ$1, 0))</f>
        <v/>
      </c>
      <c r="C15">
        <f>INDEX(resultados!$A$2:$ZZ$429, 9, MATCH($B$3, resultados!$A$1:$ZZ$1, 0))</f>
        <v/>
      </c>
    </row>
    <row r="16">
      <c r="A16">
        <f>INDEX(resultados!$A$2:$ZZ$429, 10, MATCH($B$1, resultados!$A$1:$ZZ$1, 0))</f>
        <v/>
      </c>
      <c r="B16">
        <f>INDEX(resultados!$A$2:$ZZ$429, 10, MATCH($B$2, resultados!$A$1:$ZZ$1, 0))</f>
        <v/>
      </c>
      <c r="C16">
        <f>INDEX(resultados!$A$2:$ZZ$429, 10, MATCH($B$3, resultados!$A$1:$ZZ$1, 0))</f>
        <v/>
      </c>
    </row>
    <row r="17">
      <c r="A17">
        <f>INDEX(resultados!$A$2:$ZZ$429, 11, MATCH($B$1, resultados!$A$1:$ZZ$1, 0))</f>
        <v/>
      </c>
      <c r="B17">
        <f>INDEX(resultados!$A$2:$ZZ$429, 11, MATCH($B$2, resultados!$A$1:$ZZ$1, 0))</f>
        <v/>
      </c>
      <c r="C17">
        <f>INDEX(resultados!$A$2:$ZZ$429, 11, MATCH($B$3, resultados!$A$1:$ZZ$1, 0))</f>
        <v/>
      </c>
    </row>
    <row r="18">
      <c r="A18">
        <f>INDEX(resultados!$A$2:$ZZ$429, 12, MATCH($B$1, resultados!$A$1:$ZZ$1, 0))</f>
        <v/>
      </c>
      <c r="B18">
        <f>INDEX(resultados!$A$2:$ZZ$429, 12, MATCH($B$2, resultados!$A$1:$ZZ$1, 0))</f>
        <v/>
      </c>
      <c r="C18">
        <f>INDEX(resultados!$A$2:$ZZ$429, 12, MATCH($B$3, resultados!$A$1:$ZZ$1, 0))</f>
        <v/>
      </c>
    </row>
    <row r="19">
      <c r="A19">
        <f>INDEX(resultados!$A$2:$ZZ$429, 13, MATCH($B$1, resultados!$A$1:$ZZ$1, 0))</f>
        <v/>
      </c>
      <c r="B19">
        <f>INDEX(resultados!$A$2:$ZZ$429, 13, MATCH($B$2, resultados!$A$1:$ZZ$1, 0))</f>
        <v/>
      </c>
      <c r="C19">
        <f>INDEX(resultados!$A$2:$ZZ$429, 13, MATCH($B$3, resultados!$A$1:$ZZ$1, 0))</f>
        <v/>
      </c>
    </row>
    <row r="20">
      <c r="A20">
        <f>INDEX(resultados!$A$2:$ZZ$429, 14, MATCH($B$1, resultados!$A$1:$ZZ$1, 0))</f>
        <v/>
      </c>
      <c r="B20">
        <f>INDEX(resultados!$A$2:$ZZ$429, 14, MATCH($B$2, resultados!$A$1:$ZZ$1, 0))</f>
        <v/>
      </c>
      <c r="C20">
        <f>INDEX(resultados!$A$2:$ZZ$429, 14, MATCH($B$3, resultados!$A$1:$ZZ$1, 0))</f>
        <v/>
      </c>
    </row>
    <row r="21">
      <c r="A21">
        <f>INDEX(resultados!$A$2:$ZZ$429, 15, MATCH($B$1, resultados!$A$1:$ZZ$1, 0))</f>
        <v/>
      </c>
      <c r="B21">
        <f>INDEX(resultados!$A$2:$ZZ$429, 15, MATCH($B$2, resultados!$A$1:$ZZ$1, 0))</f>
        <v/>
      </c>
      <c r="C21">
        <f>INDEX(resultados!$A$2:$ZZ$429, 15, MATCH($B$3, resultados!$A$1:$ZZ$1, 0))</f>
        <v/>
      </c>
    </row>
    <row r="22">
      <c r="A22">
        <f>INDEX(resultados!$A$2:$ZZ$429, 16, MATCH($B$1, resultados!$A$1:$ZZ$1, 0))</f>
        <v/>
      </c>
      <c r="B22">
        <f>INDEX(resultados!$A$2:$ZZ$429, 16, MATCH($B$2, resultados!$A$1:$ZZ$1, 0))</f>
        <v/>
      </c>
      <c r="C22">
        <f>INDEX(resultados!$A$2:$ZZ$429, 16, MATCH($B$3, resultados!$A$1:$ZZ$1, 0))</f>
        <v/>
      </c>
    </row>
    <row r="23">
      <c r="A23">
        <f>INDEX(resultados!$A$2:$ZZ$429, 17, MATCH($B$1, resultados!$A$1:$ZZ$1, 0))</f>
        <v/>
      </c>
      <c r="B23">
        <f>INDEX(resultados!$A$2:$ZZ$429, 17, MATCH($B$2, resultados!$A$1:$ZZ$1, 0))</f>
        <v/>
      </c>
      <c r="C23">
        <f>INDEX(resultados!$A$2:$ZZ$429, 17, MATCH($B$3, resultados!$A$1:$ZZ$1, 0))</f>
        <v/>
      </c>
    </row>
    <row r="24">
      <c r="A24">
        <f>INDEX(resultados!$A$2:$ZZ$429, 18, MATCH($B$1, resultados!$A$1:$ZZ$1, 0))</f>
        <v/>
      </c>
      <c r="B24">
        <f>INDEX(resultados!$A$2:$ZZ$429, 18, MATCH($B$2, resultados!$A$1:$ZZ$1, 0))</f>
        <v/>
      </c>
      <c r="C24">
        <f>INDEX(resultados!$A$2:$ZZ$429, 18, MATCH($B$3, resultados!$A$1:$ZZ$1, 0))</f>
        <v/>
      </c>
    </row>
    <row r="25">
      <c r="A25">
        <f>INDEX(resultados!$A$2:$ZZ$429, 19, MATCH($B$1, resultados!$A$1:$ZZ$1, 0))</f>
        <v/>
      </c>
      <c r="B25">
        <f>INDEX(resultados!$A$2:$ZZ$429, 19, MATCH($B$2, resultados!$A$1:$ZZ$1, 0))</f>
        <v/>
      </c>
      <c r="C25">
        <f>INDEX(resultados!$A$2:$ZZ$429, 19, MATCH($B$3, resultados!$A$1:$ZZ$1, 0))</f>
        <v/>
      </c>
    </row>
    <row r="26">
      <c r="A26">
        <f>INDEX(resultados!$A$2:$ZZ$429, 20, MATCH($B$1, resultados!$A$1:$ZZ$1, 0))</f>
        <v/>
      </c>
      <c r="B26">
        <f>INDEX(resultados!$A$2:$ZZ$429, 20, MATCH($B$2, resultados!$A$1:$ZZ$1, 0))</f>
        <v/>
      </c>
      <c r="C26">
        <f>INDEX(resultados!$A$2:$ZZ$429, 20, MATCH($B$3, resultados!$A$1:$ZZ$1, 0))</f>
        <v/>
      </c>
    </row>
    <row r="27">
      <c r="A27">
        <f>INDEX(resultados!$A$2:$ZZ$429, 21, MATCH($B$1, resultados!$A$1:$ZZ$1, 0))</f>
        <v/>
      </c>
      <c r="B27">
        <f>INDEX(resultados!$A$2:$ZZ$429, 21, MATCH($B$2, resultados!$A$1:$ZZ$1, 0))</f>
        <v/>
      </c>
      <c r="C27">
        <f>INDEX(resultados!$A$2:$ZZ$429, 21, MATCH($B$3, resultados!$A$1:$ZZ$1, 0))</f>
        <v/>
      </c>
    </row>
    <row r="28">
      <c r="A28">
        <f>INDEX(resultados!$A$2:$ZZ$429, 22, MATCH($B$1, resultados!$A$1:$ZZ$1, 0))</f>
        <v/>
      </c>
      <c r="B28">
        <f>INDEX(resultados!$A$2:$ZZ$429, 22, MATCH($B$2, resultados!$A$1:$ZZ$1, 0))</f>
        <v/>
      </c>
      <c r="C28">
        <f>INDEX(resultados!$A$2:$ZZ$429, 22, MATCH($B$3, resultados!$A$1:$ZZ$1, 0))</f>
        <v/>
      </c>
    </row>
    <row r="29">
      <c r="A29">
        <f>INDEX(resultados!$A$2:$ZZ$429, 23, MATCH($B$1, resultados!$A$1:$ZZ$1, 0))</f>
        <v/>
      </c>
      <c r="B29">
        <f>INDEX(resultados!$A$2:$ZZ$429, 23, MATCH($B$2, resultados!$A$1:$ZZ$1, 0))</f>
        <v/>
      </c>
      <c r="C29">
        <f>INDEX(resultados!$A$2:$ZZ$429, 23, MATCH($B$3, resultados!$A$1:$ZZ$1, 0))</f>
        <v/>
      </c>
    </row>
    <row r="30">
      <c r="A30">
        <f>INDEX(resultados!$A$2:$ZZ$429, 24, MATCH($B$1, resultados!$A$1:$ZZ$1, 0))</f>
        <v/>
      </c>
      <c r="B30">
        <f>INDEX(resultados!$A$2:$ZZ$429, 24, MATCH($B$2, resultados!$A$1:$ZZ$1, 0))</f>
        <v/>
      </c>
      <c r="C30">
        <f>INDEX(resultados!$A$2:$ZZ$429, 24, MATCH($B$3, resultados!$A$1:$ZZ$1, 0))</f>
        <v/>
      </c>
    </row>
    <row r="31">
      <c r="A31">
        <f>INDEX(resultados!$A$2:$ZZ$429, 25, MATCH($B$1, resultados!$A$1:$ZZ$1, 0))</f>
        <v/>
      </c>
      <c r="B31">
        <f>INDEX(resultados!$A$2:$ZZ$429, 25, MATCH($B$2, resultados!$A$1:$ZZ$1, 0))</f>
        <v/>
      </c>
      <c r="C31">
        <f>INDEX(resultados!$A$2:$ZZ$429, 25, MATCH($B$3, resultados!$A$1:$ZZ$1, 0))</f>
        <v/>
      </c>
    </row>
    <row r="32">
      <c r="A32">
        <f>INDEX(resultados!$A$2:$ZZ$429, 26, MATCH($B$1, resultados!$A$1:$ZZ$1, 0))</f>
        <v/>
      </c>
      <c r="B32">
        <f>INDEX(resultados!$A$2:$ZZ$429, 26, MATCH($B$2, resultados!$A$1:$ZZ$1, 0))</f>
        <v/>
      </c>
      <c r="C32">
        <f>INDEX(resultados!$A$2:$ZZ$429, 26, MATCH($B$3, resultados!$A$1:$ZZ$1, 0))</f>
        <v/>
      </c>
    </row>
    <row r="33">
      <c r="A33">
        <f>INDEX(resultados!$A$2:$ZZ$429, 27, MATCH($B$1, resultados!$A$1:$ZZ$1, 0))</f>
        <v/>
      </c>
      <c r="B33">
        <f>INDEX(resultados!$A$2:$ZZ$429, 27, MATCH($B$2, resultados!$A$1:$ZZ$1, 0))</f>
        <v/>
      </c>
      <c r="C33">
        <f>INDEX(resultados!$A$2:$ZZ$429, 27, MATCH($B$3, resultados!$A$1:$ZZ$1, 0))</f>
        <v/>
      </c>
    </row>
    <row r="34">
      <c r="A34">
        <f>INDEX(resultados!$A$2:$ZZ$429, 28, MATCH($B$1, resultados!$A$1:$ZZ$1, 0))</f>
        <v/>
      </c>
      <c r="B34">
        <f>INDEX(resultados!$A$2:$ZZ$429, 28, MATCH($B$2, resultados!$A$1:$ZZ$1, 0))</f>
        <v/>
      </c>
      <c r="C34">
        <f>INDEX(resultados!$A$2:$ZZ$429, 28, MATCH($B$3, resultados!$A$1:$ZZ$1, 0))</f>
        <v/>
      </c>
    </row>
    <row r="35">
      <c r="A35">
        <f>INDEX(resultados!$A$2:$ZZ$429, 29, MATCH($B$1, resultados!$A$1:$ZZ$1, 0))</f>
        <v/>
      </c>
      <c r="B35">
        <f>INDEX(resultados!$A$2:$ZZ$429, 29, MATCH($B$2, resultados!$A$1:$ZZ$1, 0))</f>
        <v/>
      </c>
      <c r="C35">
        <f>INDEX(resultados!$A$2:$ZZ$429, 29, MATCH($B$3, resultados!$A$1:$ZZ$1, 0))</f>
        <v/>
      </c>
    </row>
    <row r="36">
      <c r="A36">
        <f>INDEX(resultados!$A$2:$ZZ$429, 30, MATCH($B$1, resultados!$A$1:$ZZ$1, 0))</f>
        <v/>
      </c>
      <c r="B36">
        <f>INDEX(resultados!$A$2:$ZZ$429, 30, MATCH($B$2, resultados!$A$1:$ZZ$1, 0))</f>
        <v/>
      </c>
      <c r="C36">
        <f>INDEX(resultados!$A$2:$ZZ$429, 30, MATCH($B$3, resultados!$A$1:$ZZ$1, 0))</f>
        <v/>
      </c>
    </row>
    <row r="37">
      <c r="A37">
        <f>INDEX(resultados!$A$2:$ZZ$429, 31, MATCH($B$1, resultados!$A$1:$ZZ$1, 0))</f>
        <v/>
      </c>
      <c r="B37">
        <f>INDEX(resultados!$A$2:$ZZ$429, 31, MATCH($B$2, resultados!$A$1:$ZZ$1, 0))</f>
        <v/>
      </c>
      <c r="C37">
        <f>INDEX(resultados!$A$2:$ZZ$429, 31, MATCH($B$3, resultados!$A$1:$ZZ$1, 0))</f>
        <v/>
      </c>
    </row>
    <row r="38">
      <c r="A38">
        <f>INDEX(resultados!$A$2:$ZZ$429, 32, MATCH($B$1, resultados!$A$1:$ZZ$1, 0))</f>
        <v/>
      </c>
      <c r="B38">
        <f>INDEX(resultados!$A$2:$ZZ$429, 32, MATCH($B$2, resultados!$A$1:$ZZ$1, 0))</f>
        <v/>
      </c>
      <c r="C38">
        <f>INDEX(resultados!$A$2:$ZZ$429, 32, MATCH($B$3, resultados!$A$1:$ZZ$1, 0))</f>
        <v/>
      </c>
    </row>
    <row r="39">
      <c r="A39">
        <f>INDEX(resultados!$A$2:$ZZ$429, 33, MATCH($B$1, resultados!$A$1:$ZZ$1, 0))</f>
        <v/>
      </c>
      <c r="B39">
        <f>INDEX(resultados!$A$2:$ZZ$429, 33, MATCH($B$2, resultados!$A$1:$ZZ$1, 0))</f>
        <v/>
      </c>
      <c r="C39">
        <f>INDEX(resultados!$A$2:$ZZ$429, 33, MATCH($B$3, resultados!$A$1:$ZZ$1, 0))</f>
        <v/>
      </c>
    </row>
    <row r="40">
      <c r="A40">
        <f>INDEX(resultados!$A$2:$ZZ$429, 34, MATCH($B$1, resultados!$A$1:$ZZ$1, 0))</f>
        <v/>
      </c>
      <c r="B40">
        <f>INDEX(resultados!$A$2:$ZZ$429, 34, MATCH($B$2, resultados!$A$1:$ZZ$1, 0))</f>
        <v/>
      </c>
      <c r="C40">
        <f>INDEX(resultados!$A$2:$ZZ$429, 34, MATCH($B$3, resultados!$A$1:$ZZ$1, 0))</f>
        <v/>
      </c>
    </row>
    <row r="41">
      <c r="A41">
        <f>INDEX(resultados!$A$2:$ZZ$429, 35, MATCH($B$1, resultados!$A$1:$ZZ$1, 0))</f>
        <v/>
      </c>
      <c r="B41">
        <f>INDEX(resultados!$A$2:$ZZ$429, 35, MATCH($B$2, resultados!$A$1:$ZZ$1, 0))</f>
        <v/>
      </c>
      <c r="C41">
        <f>INDEX(resultados!$A$2:$ZZ$429, 35, MATCH($B$3, resultados!$A$1:$ZZ$1, 0))</f>
        <v/>
      </c>
    </row>
    <row r="42">
      <c r="A42">
        <f>INDEX(resultados!$A$2:$ZZ$429, 36, MATCH($B$1, resultados!$A$1:$ZZ$1, 0))</f>
        <v/>
      </c>
      <c r="B42">
        <f>INDEX(resultados!$A$2:$ZZ$429, 36, MATCH($B$2, resultados!$A$1:$ZZ$1, 0))</f>
        <v/>
      </c>
      <c r="C42">
        <f>INDEX(resultados!$A$2:$ZZ$429, 36, MATCH($B$3, resultados!$A$1:$ZZ$1, 0))</f>
        <v/>
      </c>
    </row>
    <row r="43">
      <c r="A43">
        <f>INDEX(resultados!$A$2:$ZZ$429, 37, MATCH($B$1, resultados!$A$1:$ZZ$1, 0))</f>
        <v/>
      </c>
      <c r="B43">
        <f>INDEX(resultados!$A$2:$ZZ$429, 37, MATCH($B$2, resultados!$A$1:$ZZ$1, 0))</f>
        <v/>
      </c>
      <c r="C43">
        <f>INDEX(resultados!$A$2:$ZZ$429, 37, MATCH($B$3, resultados!$A$1:$ZZ$1, 0))</f>
        <v/>
      </c>
    </row>
    <row r="44">
      <c r="A44">
        <f>INDEX(resultados!$A$2:$ZZ$429, 38, MATCH($B$1, resultados!$A$1:$ZZ$1, 0))</f>
        <v/>
      </c>
      <c r="B44">
        <f>INDEX(resultados!$A$2:$ZZ$429, 38, MATCH($B$2, resultados!$A$1:$ZZ$1, 0))</f>
        <v/>
      </c>
      <c r="C44">
        <f>INDEX(resultados!$A$2:$ZZ$429, 38, MATCH($B$3, resultados!$A$1:$ZZ$1, 0))</f>
        <v/>
      </c>
    </row>
    <row r="45">
      <c r="A45">
        <f>INDEX(resultados!$A$2:$ZZ$429, 39, MATCH($B$1, resultados!$A$1:$ZZ$1, 0))</f>
        <v/>
      </c>
      <c r="B45">
        <f>INDEX(resultados!$A$2:$ZZ$429, 39, MATCH($B$2, resultados!$A$1:$ZZ$1, 0))</f>
        <v/>
      </c>
      <c r="C45">
        <f>INDEX(resultados!$A$2:$ZZ$429, 39, MATCH($B$3, resultados!$A$1:$ZZ$1, 0))</f>
        <v/>
      </c>
    </row>
    <row r="46">
      <c r="A46">
        <f>INDEX(resultados!$A$2:$ZZ$429, 40, MATCH($B$1, resultados!$A$1:$ZZ$1, 0))</f>
        <v/>
      </c>
      <c r="B46">
        <f>INDEX(resultados!$A$2:$ZZ$429, 40, MATCH($B$2, resultados!$A$1:$ZZ$1, 0))</f>
        <v/>
      </c>
      <c r="C46">
        <f>INDEX(resultados!$A$2:$ZZ$429, 40, MATCH($B$3, resultados!$A$1:$ZZ$1, 0))</f>
        <v/>
      </c>
    </row>
    <row r="47">
      <c r="A47">
        <f>INDEX(resultados!$A$2:$ZZ$429, 41, MATCH($B$1, resultados!$A$1:$ZZ$1, 0))</f>
        <v/>
      </c>
      <c r="B47">
        <f>INDEX(resultados!$A$2:$ZZ$429, 41, MATCH($B$2, resultados!$A$1:$ZZ$1, 0))</f>
        <v/>
      </c>
      <c r="C47">
        <f>INDEX(resultados!$A$2:$ZZ$429, 41, MATCH($B$3, resultados!$A$1:$ZZ$1, 0))</f>
        <v/>
      </c>
    </row>
    <row r="48">
      <c r="A48">
        <f>INDEX(resultados!$A$2:$ZZ$429, 42, MATCH($B$1, resultados!$A$1:$ZZ$1, 0))</f>
        <v/>
      </c>
      <c r="B48">
        <f>INDEX(resultados!$A$2:$ZZ$429, 42, MATCH($B$2, resultados!$A$1:$ZZ$1, 0))</f>
        <v/>
      </c>
      <c r="C48">
        <f>INDEX(resultados!$A$2:$ZZ$429, 42, MATCH($B$3, resultados!$A$1:$ZZ$1, 0))</f>
        <v/>
      </c>
    </row>
    <row r="49">
      <c r="A49">
        <f>INDEX(resultados!$A$2:$ZZ$429, 43, MATCH($B$1, resultados!$A$1:$ZZ$1, 0))</f>
        <v/>
      </c>
      <c r="B49">
        <f>INDEX(resultados!$A$2:$ZZ$429, 43, MATCH($B$2, resultados!$A$1:$ZZ$1, 0))</f>
        <v/>
      </c>
      <c r="C49">
        <f>INDEX(resultados!$A$2:$ZZ$429, 43, MATCH($B$3, resultados!$A$1:$ZZ$1, 0))</f>
        <v/>
      </c>
    </row>
    <row r="50">
      <c r="A50">
        <f>INDEX(resultados!$A$2:$ZZ$429, 44, MATCH($B$1, resultados!$A$1:$ZZ$1, 0))</f>
        <v/>
      </c>
      <c r="B50">
        <f>INDEX(resultados!$A$2:$ZZ$429, 44, MATCH($B$2, resultados!$A$1:$ZZ$1, 0))</f>
        <v/>
      </c>
      <c r="C50">
        <f>INDEX(resultados!$A$2:$ZZ$429, 44, MATCH($B$3, resultados!$A$1:$ZZ$1, 0))</f>
        <v/>
      </c>
    </row>
    <row r="51">
      <c r="A51">
        <f>INDEX(resultados!$A$2:$ZZ$429, 45, MATCH($B$1, resultados!$A$1:$ZZ$1, 0))</f>
        <v/>
      </c>
      <c r="B51">
        <f>INDEX(resultados!$A$2:$ZZ$429, 45, MATCH($B$2, resultados!$A$1:$ZZ$1, 0))</f>
        <v/>
      </c>
      <c r="C51">
        <f>INDEX(resultados!$A$2:$ZZ$429, 45, MATCH($B$3, resultados!$A$1:$ZZ$1, 0))</f>
        <v/>
      </c>
    </row>
    <row r="52">
      <c r="A52">
        <f>INDEX(resultados!$A$2:$ZZ$429, 46, MATCH($B$1, resultados!$A$1:$ZZ$1, 0))</f>
        <v/>
      </c>
      <c r="B52">
        <f>INDEX(resultados!$A$2:$ZZ$429, 46, MATCH($B$2, resultados!$A$1:$ZZ$1, 0))</f>
        <v/>
      </c>
      <c r="C52">
        <f>INDEX(resultados!$A$2:$ZZ$429, 46, MATCH($B$3, resultados!$A$1:$ZZ$1, 0))</f>
        <v/>
      </c>
    </row>
    <row r="53">
      <c r="A53">
        <f>INDEX(resultados!$A$2:$ZZ$429, 47, MATCH($B$1, resultados!$A$1:$ZZ$1, 0))</f>
        <v/>
      </c>
      <c r="B53">
        <f>INDEX(resultados!$A$2:$ZZ$429, 47, MATCH($B$2, resultados!$A$1:$ZZ$1, 0))</f>
        <v/>
      </c>
      <c r="C53">
        <f>INDEX(resultados!$A$2:$ZZ$429, 47, MATCH($B$3, resultados!$A$1:$ZZ$1, 0))</f>
        <v/>
      </c>
    </row>
    <row r="54">
      <c r="A54">
        <f>INDEX(resultados!$A$2:$ZZ$429, 48, MATCH($B$1, resultados!$A$1:$ZZ$1, 0))</f>
        <v/>
      </c>
      <c r="B54">
        <f>INDEX(resultados!$A$2:$ZZ$429, 48, MATCH($B$2, resultados!$A$1:$ZZ$1, 0))</f>
        <v/>
      </c>
      <c r="C54">
        <f>INDEX(resultados!$A$2:$ZZ$429, 48, MATCH($B$3, resultados!$A$1:$ZZ$1, 0))</f>
        <v/>
      </c>
    </row>
    <row r="55">
      <c r="A55">
        <f>INDEX(resultados!$A$2:$ZZ$429, 49, MATCH($B$1, resultados!$A$1:$ZZ$1, 0))</f>
        <v/>
      </c>
      <c r="B55">
        <f>INDEX(resultados!$A$2:$ZZ$429, 49, MATCH($B$2, resultados!$A$1:$ZZ$1, 0))</f>
        <v/>
      </c>
      <c r="C55">
        <f>INDEX(resultados!$A$2:$ZZ$429, 49, MATCH($B$3, resultados!$A$1:$ZZ$1, 0))</f>
        <v/>
      </c>
    </row>
    <row r="56">
      <c r="A56">
        <f>INDEX(resultados!$A$2:$ZZ$429, 50, MATCH($B$1, resultados!$A$1:$ZZ$1, 0))</f>
        <v/>
      </c>
      <c r="B56">
        <f>INDEX(resultados!$A$2:$ZZ$429, 50, MATCH($B$2, resultados!$A$1:$ZZ$1, 0))</f>
        <v/>
      </c>
      <c r="C56">
        <f>INDEX(resultados!$A$2:$ZZ$429, 50, MATCH($B$3, resultados!$A$1:$ZZ$1, 0))</f>
        <v/>
      </c>
    </row>
    <row r="57">
      <c r="A57">
        <f>INDEX(resultados!$A$2:$ZZ$429, 51, MATCH($B$1, resultados!$A$1:$ZZ$1, 0))</f>
        <v/>
      </c>
      <c r="B57">
        <f>INDEX(resultados!$A$2:$ZZ$429, 51, MATCH($B$2, resultados!$A$1:$ZZ$1, 0))</f>
        <v/>
      </c>
      <c r="C57">
        <f>INDEX(resultados!$A$2:$ZZ$429, 51, MATCH($B$3, resultados!$A$1:$ZZ$1, 0))</f>
        <v/>
      </c>
    </row>
    <row r="58">
      <c r="A58">
        <f>INDEX(resultados!$A$2:$ZZ$429, 52, MATCH($B$1, resultados!$A$1:$ZZ$1, 0))</f>
        <v/>
      </c>
      <c r="B58">
        <f>INDEX(resultados!$A$2:$ZZ$429, 52, MATCH($B$2, resultados!$A$1:$ZZ$1, 0))</f>
        <v/>
      </c>
      <c r="C58">
        <f>INDEX(resultados!$A$2:$ZZ$429, 52, MATCH($B$3, resultados!$A$1:$ZZ$1, 0))</f>
        <v/>
      </c>
    </row>
    <row r="59">
      <c r="A59">
        <f>INDEX(resultados!$A$2:$ZZ$429, 53, MATCH($B$1, resultados!$A$1:$ZZ$1, 0))</f>
        <v/>
      </c>
      <c r="B59">
        <f>INDEX(resultados!$A$2:$ZZ$429, 53, MATCH($B$2, resultados!$A$1:$ZZ$1, 0))</f>
        <v/>
      </c>
      <c r="C59">
        <f>INDEX(resultados!$A$2:$ZZ$429, 53, MATCH($B$3, resultados!$A$1:$ZZ$1, 0))</f>
        <v/>
      </c>
    </row>
    <row r="60">
      <c r="A60">
        <f>INDEX(resultados!$A$2:$ZZ$429, 54, MATCH($B$1, resultados!$A$1:$ZZ$1, 0))</f>
        <v/>
      </c>
      <c r="B60">
        <f>INDEX(resultados!$A$2:$ZZ$429, 54, MATCH($B$2, resultados!$A$1:$ZZ$1, 0))</f>
        <v/>
      </c>
      <c r="C60">
        <f>INDEX(resultados!$A$2:$ZZ$429, 54, MATCH($B$3, resultados!$A$1:$ZZ$1, 0))</f>
        <v/>
      </c>
    </row>
    <row r="61">
      <c r="A61">
        <f>INDEX(resultados!$A$2:$ZZ$429, 55, MATCH($B$1, resultados!$A$1:$ZZ$1, 0))</f>
        <v/>
      </c>
      <c r="B61">
        <f>INDEX(resultados!$A$2:$ZZ$429, 55, MATCH($B$2, resultados!$A$1:$ZZ$1, 0))</f>
        <v/>
      </c>
      <c r="C61">
        <f>INDEX(resultados!$A$2:$ZZ$429, 55, MATCH($B$3, resultados!$A$1:$ZZ$1, 0))</f>
        <v/>
      </c>
    </row>
    <row r="62">
      <c r="A62">
        <f>INDEX(resultados!$A$2:$ZZ$429, 56, MATCH($B$1, resultados!$A$1:$ZZ$1, 0))</f>
        <v/>
      </c>
      <c r="B62">
        <f>INDEX(resultados!$A$2:$ZZ$429, 56, MATCH($B$2, resultados!$A$1:$ZZ$1, 0))</f>
        <v/>
      </c>
      <c r="C62">
        <f>INDEX(resultados!$A$2:$ZZ$429, 56, MATCH($B$3, resultados!$A$1:$ZZ$1, 0))</f>
        <v/>
      </c>
    </row>
    <row r="63">
      <c r="A63">
        <f>INDEX(resultados!$A$2:$ZZ$429, 57, MATCH($B$1, resultados!$A$1:$ZZ$1, 0))</f>
        <v/>
      </c>
      <c r="B63">
        <f>INDEX(resultados!$A$2:$ZZ$429, 57, MATCH($B$2, resultados!$A$1:$ZZ$1, 0))</f>
        <v/>
      </c>
      <c r="C63">
        <f>INDEX(resultados!$A$2:$ZZ$429, 57, MATCH($B$3, resultados!$A$1:$ZZ$1, 0))</f>
        <v/>
      </c>
    </row>
    <row r="64">
      <c r="A64">
        <f>INDEX(resultados!$A$2:$ZZ$429, 58, MATCH($B$1, resultados!$A$1:$ZZ$1, 0))</f>
        <v/>
      </c>
      <c r="B64">
        <f>INDEX(resultados!$A$2:$ZZ$429, 58, MATCH($B$2, resultados!$A$1:$ZZ$1, 0))</f>
        <v/>
      </c>
      <c r="C64">
        <f>INDEX(resultados!$A$2:$ZZ$429, 58, MATCH($B$3, resultados!$A$1:$ZZ$1, 0))</f>
        <v/>
      </c>
    </row>
    <row r="65">
      <c r="A65">
        <f>INDEX(resultados!$A$2:$ZZ$429, 59, MATCH($B$1, resultados!$A$1:$ZZ$1, 0))</f>
        <v/>
      </c>
      <c r="B65">
        <f>INDEX(resultados!$A$2:$ZZ$429, 59, MATCH($B$2, resultados!$A$1:$ZZ$1, 0))</f>
        <v/>
      </c>
      <c r="C65">
        <f>INDEX(resultados!$A$2:$ZZ$429, 59, MATCH($B$3, resultados!$A$1:$ZZ$1, 0))</f>
        <v/>
      </c>
    </row>
    <row r="66">
      <c r="A66">
        <f>INDEX(resultados!$A$2:$ZZ$429, 60, MATCH($B$1, resultados!$A$1:$ZZ$1, 0))</f>
        <v/>
      </c>
      <c r="B66">
        <f>INDEX(resultados!$A$2:$ZZ$429, 60, MATCH($B$2, resultados!$A$1:$ZZ$1, 0))</f>
        <v/>
      </c>
      <c r="C66">
        <f>INDEX(resultados!$A$2:$ZZ$429, 60, MATCH($B$3, resultados!$A$1:$ZZ$1, 0))</f>
        <v/>
      </c>
    </row>
    <row r="67">
      <c r="A67">
        <f>INDEX(resultados!$A$2:$ZZ$429, 61, MATCH($B$1, resultados!$A$1:$ZZ$1, 0))</f>
        <v/>
      </c>
      <c r="B67">
        <f>INDEX(resultados!$A$2:$ZZ$429, 61, MATCH($B$2, resultados!$A$1:$ZZ$1, 0))</f>
        <v/>
      </c>
      <c r="C67">
        <f>INDEX(resultados!$A$2:$ZZ$429, 61, MATCH($B$3, resultados!$A$1:$ZZ$1, 0))</f>
        <v/>
      </c>
    </row>
    <row r="68">
      <c r="A68">
        <f>INDEX(resultados!$A$2:$ZZ$429, 62, MATCH($B$1, resultados!$A$1:$ZZ$1, 0))</f>
        <v/>
      </c>
      <c r="B68">
        <f>INDEX(resultados!$A$2:$ZZ$429, 62, MATCH($B$2, resultados!$A$1:$ZZ$1, 0))</f>
        <v/>
      </c>
      <c r="C68">
        <f>INDEX(resultados!$A$2:$ZZ$429, 62, MATCH($B$3, resultados!$A$1:$ZZ$1, 0))</f>
        <v/>
      </c>
    </row>
    <row r="69">
      <c r="A69">
        <f>INDEX(resultados!$A$2:$ZZ$429, 63, MATCH($B$1, resultados!$A$1:$ZZ$1, 0))</f>
        <v/>
      </c>
      <c r="B69">
        <f>INDEX(resultados!$A$2:$ZZ$429, 63, MATCH($B$2, resultados!$A$1:$ZZ$1, 0))</f>
        <v/>
      </c>
      <c r="C69">
        <f>INDEX(resultados!$A$2:$ZZ$429, 63, MATCH($B$3, resultados!$A$1:$ZZ$1, 0))</f>
        <v/>
      </c>
    </row>
    <row r="70">
      <c r="A70">
        <f>INDEX(resultados!$A$2:$ZZ$429, 64, MATCH($B$1, resultados!$A$1:$ZZ$1, 0))</f>
        <v/>
      </c>
      <c r="B70">
        <f>INDEX(resultados!$A$2:$ZZ$429, 64, MATCH($B$2, resultados!$A$1:$ZZ$1, 0))</f>
        <v/>
      </c>
      <c r="C70">
        <f>INDEX(resultados!$A$2:$ZZ$429, 64, MATCH($B$3, resultados!$A$1:$ZZ$1, 0))</f>
        <v/>
      </c>
    </row>
    <row r="71">
      <c r="A71">
        <f>INDEX(resultados!$A$2:$ZZ$429, 65, MATCH($B$1, resultados!$A$1:$ZZ$1, 0))</f>
        <v/>
      </c>
      <c r="B71">
        <f>INDEX(resultados!$A$2:$ZZ$429, 65, MATCH($B$2, resultados!$A$1:$ZZ$1, 0))</f>
        <v/>
      </c>
      <c r="C71">
        <f>INDEX(resultados!$A$2:$ZZ$429, 65, MATCH($B$3, resultados!$A$1:$ZZ$1, 0))</f>
        <v/>
      </c>
    </row>
    <row r="72">
      <c r="A72">
        <f>INDEX(resultados!$A$2:$ZZ$429, 66, MATCH($B$1, resultados!$A$1:$ZZ$1, 0))</f>
        <v/>
      </c>
      <c r="B72">
        <f>INDEX(resultados!$A$2:$ZZ$429, 66, MATCH($B$2, resultados!$A$1:$ZZ$1, 0))</f>
        <v/>
      </c>
      <c r="C72">
        <f>INDEX(resultados!$A$2:$ZZ$429, 66, MATCH($B$3, resultados!$A$1:$ZZ$1, 0))</f>
        <v/>
      </c>
    </row>
    <row r="73">
      <c r="A73">
        <f>INDEX(resultados!$A$2:$ZZ$429, 67, MATCH($B$1, resultados!$A$1:$ZZ$1, 0))</f>
        <v/>
      </c>
      <c r="B73">
        <f>INDEX(resultados!$A$2:$ZZ$429, 67, MATCH($B$2, resultados!$A$1:$ZZ$1, 0))</f>
        <v/>
      </c>
      <c r="C73">
        <f>INDEX(resultados!$A$2:$ZZ$429, 67, MATCH($B$3, resultados!$A$1:$ZZ$1, 0))</f>
        <v/>
      </c>
    </row>
    <row r="74">
      <c r="A74">
        <f>INDEX(resultados!$A$2:$ZZ$429, 68, MATCH($B$1, resultados!$A$1:$ZZ$1, 0))</f>
        <v/>
      </c>
      <c r="B74">
        <f>INDEX(resultados!$A$2:$ZZ$429, 68, MATCH($B$2, resultados!$A$1:$ZZ$1, 0))</f>
        <v/>
      </c>
      <c r="C74">
        <f>INDEX(resultados!$A$2:$ZZ$429, 68, MATCH($B$3, resultados!$A$1:$ZZ$1, 0))</f>
        <v/>
      </c>
    </row>
    <row r="75">
      <c r="A75">
        <f>INDEX(resultados!$A$2:$ZZ$429, 69, MATCH($B$1, resultados!$A$1:$ZZ$1, 0))</f>
        <v/>
      </c>
      <c r="B75">
        <f>INDEX(resultados!$A$2:$ZZ$429, 69, MATCH($B$2, resultados!$A$1:$ZZ$1, 0))</f>
        <v/>
      </c>
      <c r="C75">
        <f>INDEX(resultados!$A$2:$ZZ$429, 69, MATCH($B$3, resultados!$A$1:$ZZ$1, 0))</f>
        <v/>
      </c>
    </row>
    <row r="76">
      <c r="A76">
        <f>INDEX(resultados!$A$2:$ZZ$429, 70, MATCH($B$1, resultados!$A$1:$ZZ$1, 0))</f>
        <v/>
      </c>
      <c r="B76">
        <f>INDEX(resultados!$A$2:$ZZ$429, 70, MATCH($B$2, resultados!$A$1:$ZZ$1, 0))</f>
        <v/>
      </c>
      <c r="C76">
        <f>INDEX(resultados!$A$2:$ZZ$429, 70, MATCH($B$3, resultados!$A$1:$ZZ$1, 0))</f>
        <v/>
      </c>
    </row>
    <row r="77">
      <c r="A77">
        <f>INDEX(resultados!$A$2:$ZZ$429, 71, MATCH($B$1, resultados!$A$1:$ZZ$1, 0))</f>
        <v/>
      </c>
      <c r="B77">
        <f>INDEX(resultados!$A$2:$ZZ$429, 71, MATCH($B$2, resultados!$A$1:$ZZ$1, 0))</f>
        <v/>
      </c>
      <c r="C77">
        <f>INDEX(resultados!$A$2:$ZZ$429, 71, MATCH($B$3, resultados!$A$1:$ZZ$1, 0))</f>
        <v/>
      </c>
    </row>
    <row r="78">
      <c r="A78">
        <f>INDEX(resultados!$A$2:$ZZ$429, 72, MATCH($B$1, resultados!$A$1:$ZZ$1, 0))</f>
        <v/>
      </c>
      <c r="B78">
        <f>INDEX(resultados!$A$2:$ZZ$429, 72, MATCH($B$2, resultados!$A$1:$ZZ$1, 0))</f>
        <v/>
      </c>
      <c r="C78">
        <f>INDEX(resultados!$A$2:$ZZ$429, 72, MATCH($B$3, resultados!$A$1:$ZZ$1, 0))</f>
        <v/>
      </c>
    </row>
    <row r="79">
      <c r="A79">
        <f>INDEX(resultados!$A$2:$ZZ$429, 73, MATCH($B$1, resultados!$A$1:$ZZ$1, 0))</f>
        <v/>
      </c>
      <c r="B79">
        <f>INDEX(resultados!$A$2:$ZZ$429, 73, MATCH($B$2, resultados!$A$1:$ZZ$1, 0))</f>
        <v/>
      </c>
      <c r="C79">
        <f>INDEX(resultados!$A$2:$ZZ$429, 73, MATCH($B$3, resultados!$A$1:$ZZ$1, 0))</f>
        <v/>
      </c>
    </row>
    <row r="80">
      <c r="A80">
        <f>INDEX(resultados!$A$2:$ZZ$429, 74, MATCH($B$1, resultados!$A$1:$ZZ$1, 0))</f>
        <v/>
      </c>
      <c r="B80">
        <f>INDEX(resultados!$A$2:$ZZ$429, 74, MATCH($B$2, resultados!$A$1:$ZZ$1, 0))</f>
        <v/>
      </c>
      <c r="C80">
        <f>INDEX(resultados!$A$2:$ZZ$429, 74, MATCH($B$3, resultados!$A$1:$ZZ$1, 0))</f>
        <v/>
      </c>
    </row>
    <row r="81">
      <c r="A81">
        <f>INDEX(resultados!$A$2:$ZZ$429, 75, MATCH($B$1, resultados!$A$1:$ZZ$1, 0))</f>
        <v/>
      </c>
      <c r="B81">
        <f>INDEX(resultados!$A$2:$ZZ$429, 75, MATCH($B$2, resultados!$A$1:$ZZ$1, 0))</f>
        <v/>
      </c>
      <c r="C81">
        <f>INDEX(resultados!$A$2:$ZZ$429, 75, MATCH($B$3, resultados!$A$1:$ZZ$1, 0))</f>
        <v/>
      </c>
    </row>
    <row r="82">
      <c r="A82">
        <f>INDEX(resultados!$A$2:$ZZ$429, 76, MATCH($B$1, resultados!$A$1:$ZZ$1, 0))</f>
        <v/>
      </c>
      <c r="B82">
        <f>INDEX(resultados!$A$2:$ZZ$429, 76, MATCH($B$2, resultados!$A$1:$ZZ$1, 0))</f>
        <v/>
      </c>
      <c r="C82">
        <f>INDEX(resultados!$A$2:$ZZ$429, 76, MATCH($B$3, resultados!$A$1:$ZZ$1, 0))</f>
        <v/>
      </c>
    </row>
    <row r="83">
      <c r="A83">
        <f>INDEX(resultados!$A$2:$ZZ$429, 77, MATCH($B$1, resultados!$A$1:$ZZ$1, 0))</f>
        <v/>
      </c>
      <c r="B83">
        <f>INDEX(resultados!$A$2:$ZZ$429, 77, MATCH($B$2, resultados!$A$1:$ZZ$1, 0))</f>
        <v/>
      </c>
      <c r="C83">
        <f>INDEX(resultados!$A$2:$ZZ$429, 77, MATCH($B$3, resultados!$A$1:$ZZ$1, 0))</f>
        <v/>
      </c>
    </row>
    <row r="84">
      <c r="A84">
        <f>INDEX(resultados!$A$2:$ZZ$429, 78, MATCH($B$1, resultados!$A$1:$ZZ$1, 0))</f>
        <v/>
      </c>
      <c r="B84">
        <f>INDEX(resultados!$A$2:$ZZ$429, 78, MATCH($B$2, resultados!$A$1:$ZZ$1, 0))</f>
        <v/>
      </c>
      <c r="C84">
        <f>INDEX(resultados!$A$2:$ZZ$429, 78, MATCH($B$3, resultados!$A$1:$ZZ$1, 0))</f>
        <v/>
      </c>
    </row>
    <row r="85">
      <c r="A85">
        <f>INDEX(resultados!$A$2:$ZZ$429, 79, MATCH($B$1, resultados!$A$1:$ZZ$1, 0))</f>
        <v/>
      </c>
      <c r="B85">
        <f>INDEX(resultados!$A$2:$ZZ$429, 79, MATCH($B$2, resultados!$A$1:$ZZ$1, 0))</f>
        <v/>
      </c>
      <c r="C85">
        <f>INDEX(resultados!$A$2:$ZZ$429, 79, MATCH($B$3, resultados!$A$1:$ZZ$1, 0))</f>
        <v/>
      </c>
    </row>
    <row r="86">
      <c r="A86">
        <f>INDEX(resultados!$A$2:$ZZ$429, 80, MATCH($B$1, resultados!$A$1:$ZZ$1, 0))</f>
        <v/>
      </c>
      <c r="B86">
        <f>INDEX(resultados!$A$2:$ZZ$429, 80, MATCH($B$2, resultados!$A$1:$ZZ$1, 0))</f>
        <v/>
      </c>
      <c r="C86">
        <f>INDEX(resultados!$A$2:$ZZ$429, 80, MATCH($B$3, resultados!$A$1:$ZZ$1, 0))</f>
        <v/>
      </c>
    </row>
    <row r="87">
      <c r="A87">
        <f>INDEX(resultados!$A$2:$ZZ$429, 81, MATCH($B$1, resultados!$A$1:$ZZ$1, 0))</f>
        <v/>
      </c>
      <c r="B87">
        <f>INDEX(resultados!$A$2:$ZZ$429, 81, MATCH($B$2, resultados!$A$1:$ZZ$1, 0))</f>
        <v/>
      </c>
      <c r="C87">
        <f>INDEX(resultados!$A$2:$ZZ$429, 81, MATCH($B$3, resultados!$A$1:$ZZ$1, 0))</f>
        <v/>
      </c>
    </row>
    <row r="88">
      <c r="A88">
        <f>INDEX(resultados!$A$2:$ZZ$429, 82, MATCH($B$1, resultados!$A$1:$ZZ$1, 0))</f>
        <v/>
      </c>
      <c r="B88">
        <f>INDEX(resultados!$A$2:$ZZ$429, 82, MATCH($B$2, resultados!$A$1:$ZZ$1, 0))</f>
        <v/>
      </c>
      <c r="C88">
        <f>INDEX(resultados!$A$2:$ZZ$429, 82, MATCH($B$3, resultados!$A$1:$ZZ$1, 0))</f>
        <v/>
      </c>
    </row>
    <row r="89">
      <c r="A89">
        <f>INDEX(resultados!$A$2:$ZZ$429, 83, MATCH($B$1, resultados!$A$1:$ZZ$1, 0))</f>
        <v/>
      </c>
      <c r="B89">
        <f>INDEX(resultados!$A$2:$ZZ$429, 83, MATCH($B$2, resultados!$A$1:$ZZ$1, 0))</f>
        <v/>
      </c>
      <c r="C89">
        <f>INDEX(resultados!$A$2:$ZZ$429, 83, MATCH($B$3, resultados!$A$1:$ZZ$1, 0))</f>
        <v/>
      </c>
    </row>
    <row r="90">
      <c r="A90">
        <f>INDEX(resultados!$A$2:$ZZ$429, 84, MATCH($B$1, resultados!$A$1:$ZZ$1, 0))</f>
        <v/>
      </c>
      <c r="B90">
        <f>INDEX(resultados!$A$2:$ZZ$429, 84, MATCH($B$2, resultados!$A$1:$ZZ$1, 0))</f>
        <v/>
      </c>
      <c r="C90">
        <f>INDEX(resultados!$A$2:$ZZ$429, 84, MATCH($B$3, resultados!$A$1:$ZZ$1, 0))</f>
        <v/>
      </c>
    </row>
    <row r="91">
      <c r="A91">
        <f>INDEX(resultados!$A$2:$ZZ$429, 85, MATCH($B$1, resultados!$A$1:$ZZ$1, 0))</f>
        <v/>
      </c>
      <c r="B91">
        <f>INDEX(resultados!$A$2:$ZZ$429, 85, MATCH($B$2, resultados!$A$1:$ZZ$1, 0))</f>
        <v/>
      </c>
      <c r="C91">
        <f>INDEX(resultados!$A$2:$ZZ$429, 85, MATCH($B$3, resultados!$A$1:$ZZ$1, 0))</f>
        <v/>
      </c>
    </row>
    <row r="92">
      <c r="A92">
        <f>INDEX(resultados!$A$2:$ZZ$429, 86, MATCH($B$1, resultados!$A$1:$ZZ$1, 0))</f>
        <v/>
      </c>
      <c r="B92">
        <f>INDEX(resultados!$A$2:$ZZ$429, 86, MATCH($B$2, resultados!$A$1:$ZZ$1, 0))</f>
        <v/>
      </c>
      <c r="C92">
        <f>INDEX(resultados!$A$2:$ZZ$429, 86, MATCH($B$3, resultados!$A$1:$ZZ$1, 0))</f>
        <v/>
      </c>
    </row>
    <row r="93">
      <c r="A93">
        <f>INDEX(resultados!$A$2:$ZZ$429, 87, MATCH($B$1, resultados!$A$1:$ZZ$1, 0))</f>
        <v/>
      </c>
      <c r="B93">
        <f>INDEX(resultados!$A$2:$ZZ$429, 87, MATCH($B$2, resultados!$A$1:$ZZ$1, 0))</f>
        <v/>
      </c>
      <c r="C93">
        <f>INDEX(resultados!$A$2:$ZZ$429, 87, MATCH($B$3, resultados!$A$1:$ZZ$1, 0))</f>
        <v/>
      </c>
    </row>
    <row r="94">
      <c r="A94">
        <f>INDEX(resultados!$A$2:$ZZ$429, 88, MATCH($B$1, resultados!$A$1:$ZZ$1, 0))</f>
        <v/>
      </c>
      <c r="B94">
        <f>INDEX(resultados!$A$2:$ZZ$429, 88, MATCH($B$2, resultados!$A$1:$ZZ$1, 0))</f>
        <v/>
      </c>
      <c r="C94">
        <f>INDEX(resultados!$A$2:$ZZ$429, 88, MATCH($B$3, resultados!$A$1:$ZZ$1, 0))</f>
        <v/>
      </c>
    </row>
    <row r="95">
      <c r="A95">
        <f>INDEX(resultados!$A$2:$ZZ$429, 89, MATCH($B$1, resultados!$A$1:$ZZ$1, 0))</f>
        <v/>
      </c>
      <c r="B95">
        <f>INDEX(resultados!$A$2:$ZZ$429, 89, MATCH($B$2, resultados!$A$1:$ZZ$1, 0))</f>
        <v/>
      </c>
      <c r="C95">
        <f>INDEX(resultados!$A$2:$ZZ$429, 89, MATCH($B$3, resultados!$A$1:$ZZ$1, 0))</f>
        <v/>
      </c>
    </row>
    <row r="96">
      <c r="A96">
        <f>INDEX(resultados!$A$2:$ZZ$429, 90, MATCH($B$1, resultados!$A$1:$ZZ$1, 0))</f>
        <v/>
      </c>
      <c r="B96">
        <f>INDEX(resultados!$A$2:$ZZ$429, 90, MATCH($B$2, resultados!$A$1:$ZZ$1, 0))</f>
        <v/>
      </c>
      <c r="C96">
        <f>INDEX(resultados!$A$2:$ZZ$429, 90, MATCH($B$3, resultados!$A$1:$ZZ$1, 0))</f>
        <v/>
      </c>
    </row>
    <row r="97">
      <c r="A97">
        <f>INDEX(resultados!$A$2:$ZZ$429, 91, MATCH($B$1, resultados!$A$1:$ZZ$1, 0))</f>
        <v/>
      </c>
      <c r="B97">
        <f>INDEX(resultados!$A$2:$ZZ$429, 91, MATCH($B$2, resultados!$A$1:$ZZ$1, 0))</f>
        <v/>
      </c>
      <c r="C97">
        <f>INDEX(resultados!$A$2:$ZZ$429, 91, MATCH($B$3, resultados!$A$1:$ZZ$1, 0))</f>
        <v/>
      </c>
    </row>
    <row r="98">
      <c r="A98">
        <f>INDEX(resultados!$A$2:$ZZ$429, 92, MATCH($B$1, resultados!$A$1:$ZZ$1, 0))</f>
        <v/>
      </c>
      <c r="B98">
        <f>INDEX(resultados!$A$2:$ZZ$429, 92, MATCH($B$2, resultados!$A$1:$ZZ$1, 0))</f>
        <v/>
      </c>
      <c r="C98">
        <f>INDEX(resultados!$A$2:$ZZ$429, 92, MATCH($B$3, resultados!$A$1:$ZZ$1, 0))</f>
        <v/>
      </c>
    </row>
    <row r="99">
      <c r="A99">
        <f>INDEX(resultados!$A$2:$ZZ$429, 93, MATCH($B$1, resultados!$A$1:$ZZ$1, 0))</f>
        <v/>
      </c>
      <c r="B99">
        <f>INDEX(resultados!$A$2:$ZZ$429, 93, MATCH($B$2, resultados!$A$1:$ZZ$1, 0))</f>
        <v/>
      </c>
      <c r="C99">
        <f>INDEX(resultados!$A$2:$ZZ$429, 93, MATCH($B$3, resultados!$A$1:$ZZ$1, 0))</f>
        <v/>
      </c>
    </row>
    <row r="100">
      <c r="A100">
        <f>INDEX(resultados!$A$2:$ZZ$429, 94, MATCH($B$1, resultados!$A$1:$ZZ$1, 0))</f>
        <v/>
      </c>
      <c r="B100">
        <f>INDEX(resultados!$A$2:$ZZ$429, 94, MATCH($B$2, resultados!$A$1:$ZZ$1, 0))</f>
        <v/>
      </c>
      <c r="C100">
        <f>INDEX(resultados!$A$2:$ZZ$429, 94, MATCH($B$3, resultados!$A$1:$ZZ$1, 0))</f>
        <v/>
      </c>
    </row>
    <row r="101">
      <c r="A101">
        <f>INDEX(resultados!$A$2:$ZZ$429, 95, MATCH($B$1, resultados!$A$1:$ZZ$1, 0))</f>
        <v/>
      </c>
      <c r="B101">
        <f>INDEX(resultados!$A$2:$ZZ$429, 95, MATCH($B$2, resultados!$A$1:$ZZ$1, 0))</f>
        <v/>
      </c>
      <c r="C101">
        <f>INDEX(resultados!$A$2:$ZZ$429, 95, MATCH($B$3, resultados!$A$1:$ZZ$1, 0))</f>
        <v/>
      </c>
    </row>
    <row r="102">
      <c r="A102">
        <f>INDEX(resultados!$A$2:$ZZ$429, 96, MATCH($B$1, resultados!$A$1:$ZZ$1, 0))</f>
        <v/>
      </c>
      <c r="B102">
        <f>INDEX(resultados!$A$2:$ZZ$429, 96, MATCH($B$2, resultados!$A$1:$ZZ$1, 0))</f>
        <v/>
      </c>
      <c r="C102">
        <f>INDEX(resultados!$A$2:$ZZ$429, 96, MATCH($B$3, resultados!$A$1:$ZZ$1, 0))</f>
        <v/>
      </c>
    </row>
    <row r="103">
      <c r="A103">
        <f>INDEX(resultados!$A$2:$ZZ$429, 97, MATCH($B$1, resultados!$A$1:$ZZ$1, 0))</f>
        <v/>
      </c>
      <c r="B103">
        <f>INDEX(resultados!$A$2:$ZZ$429, 97, MATCH($B$2, resultados!$A$1:$ZZ$1, 0))</f>
        <v/>
      </c>
      <c r="C103">
        <f>INDEX(resultados!$A$2:$ZZ$429, 97, MATCH($B$3, resultados!$A$1:$ZZ$1, 0))</f>
        <v/>
      </c>
    </row>
    <row r="104">
      <c r="A104">
        <f>INDEX(resultados!$A$2:$ZZ$429, 98, MATCH($B$1, resultados!$A$1:$ZZ$1, 0))</f>
        <v/>
      </c>
      <c r="B104">
        <f>INDEX(resultados!$A$2:$ZZ$429, 98, MATCH($B$2, resultados!$A$1:$ZZ$1, 0))</f>
        <v/>
      </c>
      <c r="C104">
        <f>INDEX(resultados!$A$2:$ZZ$429, 98, MATCH($B$3, resultados!$A$1:$ZZ$1, 0))</f>
        <v/>
      </c>
    </row>
    <row r="105">
      <c r="A105">
        <f>INDEX(resultados!$A$2:$ZZ$429, 99, MATCH($B$1, resultados!$A$1:$ZZ$1, 0))</f>
        <v/>
      </c>
      <c r="B105">
        <f>INDEX(resultados!$A$2:$ZZ$429, 99, MATCH($B$2, resultados!$A$1:$ZZ$1, 0))</f>
        <v/>
      </c>
      <c r="C105">
        <f>INDEX(resultados!$A$2:$ZZ$429, 99, MATCH($B$3, resultados!$A$1:$ZZ$1, 0))</f>
        <v/>
      </c>
    </row>
    <row r="106">
      <c r="A106">
        <f>INDEX(resultados!$A$2:$ZZ$429, 100, MATCH($B$1, resultados!$A$1:$ZZ$1, 0))</f>
        <v/>
      </c>
      <c r="B106">
        <f>INDEX(resultados!$A$2:$ZZ$429, 100, MATCH($B$2, resultados!$A$1:$ZZ$1, 0))</f>
        <v/>
      </c>
      <c r="C106">
        <f>INDEX(resultados!$A$2:$ZZ$429, 100, MATCH($B$3, resultados!$A$1:$ZZ$1, 0))</f>
        <v/>
      </c>
    </row>
    <row r="107">
      <c r="A107">
        <f>INDEX(resultados!$A$2:$ZZ$429, 101, MATCH($B$1, resultados!$A$1:$ZZ$1, 0))</f>
        <v/>
      </c>
      <c r="B107">
        <f>INDEX(resultados!$A$2:$ZZ$429, 101, MATCH($B$2, resultados!$A$1:$ZZ$1, 0))</f>
        <v/>
      </c>
      <c r="C107">
        <f>INDEX(resultados!$A$2:$ZZ$429, 101, MATCH($B$3, resultados!$A$1:$ZZ$1, 0))</f>
        <v/>
      </c>
    </row>
    <row r="108">
      <c r="A108">
        <f>INDEX(resultados!$A$2:$ZZ$429, 102, MATCH($B$1, resultados!$A$1:$ZZ$1, 0))</f>
        <v/>
      </c>
      <c r="B108">
        <f>INDEX(resultados!$A$2:$ZZ$429, 102, MATCH($B$2, resultados!$A$1:$ZZ$1, 0))</f>
        <v/>
      </c>
      <c r="C108">
        <f>INDEX(resultados!$A$2:$ZZ$429, 102, MATCH($B$3, resultados!$A$1:$ZZ$1, 0))</f>
        <v/>
      </c>
    </row>
    <row r="109">
      <c r="A109">
        <f>INDEX(resultados!$A$2:$ZZ$429, 103, MATCH($B$1, resultados!$A$1:$ZZ$1, 0))</f>
        <v/>
      </c>
      <c r="B109">
        <f>INDEX(resultados!$A$2:$ZZ$429, 103, MATCH($B$2, resultados!$A$1:$ZZ$1, 0))</f>
        <v/>
      </c>
      <c r="C109">
        <f>INDEX(resultados!$A$2:$ZZ$429, 103, MATCH($B$3, resultados!$A$1:$ZZ$1, 0))</f>
        <v/>
      </c>
    </row>
    <row r="110">
      <c r="A110">
        <f>INDEX(resultados!$A$2:$ZZ$429, 104, MATCH($B$1, resultados!$A$1:$ZZ$1, 0))</f>
        <v/>
      </c>
      <c r="B110">
        <f>INDEX(resultados!$A$2:$ZZ$429, 104, MATCH($B$2, resultados!$A$1:$ZZ$1, 0))</f>
        <v/>
      </c>
      <c r="C110">
        <f>INDEX(resultados!$A$2:$ZZ$429, 104, MATCH($B$3, resultados!$A$1:$ZZ$1, 0))</f>
        <v/>
      </c>
    </row>
    <row r="111">
      <c r="A111">
        <f>INDEX(resultados!$A$2:$ZZ$429, 105, MATCH($B$1, resultados!$A$1:$ZZ$1, 0))</f>
        <v/>
      </c>
      <c r="B111">
        <f>INDEX(resultados!$A$2:$ZZ$429, 105, MATCH($B$2, resultados!$A$1:$ZZ$1, 0))</f>
        <v/>
      </c>
      <c r="C111">
        <f>INDEX(resultados!$A$2:$ZZ$429, 105, MATCH($B$3, resultados!$A$1:$ZZ$1, 0))</f>
        <v/>
      </c>
    </row>
    <row r="112">
      <c r="A112">
        <f>INDEX(resultados!$A$2:$ZZ$429, 106, MATCH($B$1, resultados!$A$1:$ZZ$1, 0))</f>
        <v/>
      </c>
      <c r="B112">
        <f>INDEX(resultados!$A$2:$ZZ$429, 106, MATCH($B$2, resultados!$A$1:$ZZ$1, 0))</f>
        <v/>
      </c>
      <c r="C112">
        <f>INDEX(resultados!$A$2:$ZZ$429, 106, MATCH($B$3, resultados!$A$1:$ZZ$1, 0))</f>
        <v/>
      </c>
    </row>
    <row r="113">
      <c r="A113">
        <f>INDEX(resultados!$A$2:$ZZ$429, 107, MATCH($B$1, resultados!$A$1:$ZZ$1, 0))</f>
        <v/>
      </c>
      <c r="B113">
        <f>INDEX(resultados!$A$2:$ZZ$429, 107, MATCH($B$2, resultados!$A$1:$ZZ$1, 0))</f>
        <v/>
      </c>
      <c r="C113">
        <f>INDEX(resultados!$A$2:$ZZ$429, 107, MATCH($B$3, resultados!$A$1:$ZZ$1, 0))</f>
        <v/>
      </c>
    </row>
    <row r="114">
      <c r="A114">
        <f>INDEX(resultados!$A$2:$ZZ$429, 108, MATCH($B$1, resultados!$A$1:$ZZ$1, 0))</f>
        <v/>
      </c>
      <c r="B114">
        <f>INDEX(resultados!$A$2:$ZZ$429, 108, MATCH($B$2, resultados!$A$1:$ZZ$1, 0))</f>
        <v/>
      </c>
      <c r="C114">
        <f>INDEX(resultados!$A$2:$ZZ$429, 108, MATCH($B$3, resultados!$A$1:$ZZ$1, 0))</f>
        <v/>
      </c>
    </row>
    <row r="115">
      <c r="A115">
        <f>INDEX(resultados!$A$2:$ZZ$429, 109, MATCH($B$1, resultados!$A$1:$ZZ$1, 0))</f>
        <v/>
      </c>
      <c r="B115">
        <f>INDEX(resultados!$A$2:$ZZ$429, 109, MATCH($B$2, resultados!$A$1:$ZZ$1, 0))</f>
        <v/>
      </c>
      <c r="C115">
        <f>INDEX(resultados!$A$2:$ZZ$429, 109, MATCH($B$3, resultados!$A$1:$ZZ$1, 0))</f>
        <v/>
      </c>
    </row>
    <row r="116">
      <c r="A116">
        <f>INDEX(resultados!$A$2:$ZZ$429, 110, MATCH($B$1, resultados!$A$1:$ZZ$1, 0))</f>
        <v/>
      </c>
      <c r="B116">
        <f>INDEX(resultados!$A$2:$ZZ$429, 110, MATCH($B$2, resultados!$A$1:$ZZ$1, 0))</f>
        <v/>
      </c>
      <c r="C116">
        <f>INDEX(resultados!$A$2:$ZZ$429, 110, MATCH($B$3, resultados!$A$1:$ZZ$1, 0))</f>
        <v/>
      </c>
    </row>
    <row r="117">
      <c r="A117">
        <f>INDEX(resultados!$A$2:$ZZ$429, 111, MATCH($B$1, resultados!$A$1:$ZZ$1, 0))</f>
        <v/>
      </c>
      <c r="B117">
        <f>INDEX(resultados!$A$2:$ZZ$429, 111, MATCH($B$2, resultados!$A$1:$ZZ$1, 0))</f>
        <v/>
      </c>
      <c r="C117">
        <f>INDEX(resultados!$A$2:$ZZ$429, 111, MATCH($B$3, resultados!$A$1:$ZZ$1, 0))</f>
        <v/>
      </c>
    </row>
    <row r="118">
      <c r="A118">
        <f>INDEX(resultados!$A$2:$ZZ$429, 112, MATCH($B$1, resultados!$A$1:$ZZ$1, 0))</f>
        <v/>
      </c>
      <c r="B118">
        <f>INDEX(resultados!$A$2:$ZZ$429, 112, MATCH($B$2, resultados!$A$1:$ZZ$1, 0))</f>
        <v/>
      </c>
      <c r="C118">
        <f>INDEX(resultados!$A$2:$ZZ$429, 112, MATCH($B$3, resultados!$A$1:$ZZ$1, 0))</f>
        <v/>
      </c>
    </row>
    <row r="119">
      <c r="A119">
        <f>INDEX(resultados!$A$2:$ZZ$429, 113, MATCH($B$1, resultados!$A$1:$ZZ$1, 0))</f>
        <v/>
      </c>
      <c r="B119">
        <f>INDEX(resultados!$A$2:$ZZ$429, 113, MATCH($B$2, resultados!$A$1:$ZZ$1, 0))</f>
        <v/>
      </c>
      <c r="C119">
        <f>INDEX(resultados!$A$2:$ZZ$429, 113, MATCH($B$3, resultados!$A$1:$ZZ$1, 0))</f>
        <v/>
      </c>
    </row>
    <row r="120">
      <c r="A120">
        <f>INDEX(resultados!$A$2:$ZZ$429, 114, MATCH($B$1, resultados!$A$1:$ZZ$1, 0))</f>
        <v/>
      </c>
      <c r="B120">
        <f>INDEX(resultados!$A$2:$ZZ$429, 114, MATCH($B$2, resultados!$A$1:$ZZ$1, 0))</f>
        <v/>
      </c>
      <c r="C120">
        <f>INDEX(resultados!$A$2:$ZZ$429, 114, MATCH($B$3, resultados!$A$1:$ZZ$1, 0))</f>
        <v/>
      </c>
    </row>
    <row r="121">
      <c r="A121">
        <f>INDEX(resultados!$A$2:$ZZ$429, 115, MATCH($B$1, resultados!$A$1:$ZZ$1, 0))</f>
        <v/>
      </c>
      <c r="B121">
        <f>INDEX(resultados!$A$2:$ZZ$429, 115, MATCH($B$2, resultados!$A$1:$ZZ$1, 0))</f>
        <v/>
      </c>
      <c r="C121">
        <f>INDEX(resultados!$A$2:$ZZ$429, 115, MATCH($B$3, resultados!$A$1:$ZZ$1, 0))</f>
        <v/>
      </c>
    </row>
    <row r="122">
      <c r="A122">
        <f>INDEX(resultados!$A$2:$ZZ$429, 116, MATCH($B$1, resultados!$A$1:$ZZ$1, 0))</f>
        <v/>
      </c>
      <c r="B122">
        <f>INDEX(resultados!$A$2:$ZZ$429, 116, MATCH($B$2, resultados!$A$1:$ZZ$1, 0))</f>
        <v/>
      </c>
      <c r="C122">
        <f>INDEX(resultados!$A$2:$ZZ$429, 116, MATCH($B$3, resultados!$A$1:$ZZ$1, 0))</f>
        <v/>
      </c>
    </row>
    <row r="123">
      <c r="A123">
        <f>INDEX(resultados!$A$2:$ZZ$429, 117, MATCH($B$1, resultados!$A$1:$ZZ$1, 0))</f>
        <v/>
      </c>
      <c r="B123">
        <f>INDEX(resultados!$A$2:$ZZ$429, 117, MATCH($B$2, resultados!$A$1:$ZZ$1, 0))</f>
        <v/>
      </c>
      <c r="C123">
        <f>INDEX(resultados!$A$2:$ZZ$429, 117, MATCH($B$3, resultados!$A$1:$ZZ$1, 0))</f>
        <v/>
      </c>
    </row>
    <row r="124">
      <c r="A124">
        <f>INDEX(resultados!$A$2:$ZZ$429, 118, MATCH($B$1, resultados!$A$1:$ZZ$1, 0))</f>
        <v/>
      </c>
      <c r="B124">
        <f>INDEX(resultados!$A$2:$ZZ$429, 118, MATCH($B$2, resultados!$A$1:$ZZ$1, 0))</f>
        <v/>
      </c>
      <c r="C124">
        <f>INDEX(resultados!$A$2:$ZZ$429, 118, MATCH($B$3, resultados!$A$1:$ZZ$1, 0))</f>
        <v/>
      </c>
    </row>
    <row r="125">
      <c r="A125">
        <f>INDEX(resultados!$A$2:$ZZ$429, 119, MATCH($B$1, resultados!$A$1:$ZZ$1, 0))</f>
        <v/>
      </c>
      <c r="B125">
        <f>INDEX(resultados!$A$2:$ZZ$429, 119, MATCH($B$2, resultados!$A$1:$ZZ$1, 0))</f>
        <v/>
      </c>
      <c r="C125">
        <f>INDEX(resultados!$A$2:$ZZ$429, 119, MATCH($B$3, resultados!$A$1:$ZZ$1, 0))</f>
        <v/>
      </c>
    </row>
    <row r="126">
      <c r="A126">
        <f>INDEX(resultados!$A$2:$ZZ$429, 120, MATCH($B$1, resultados!$A$1:$ZZ$1, 0))</f>
        <v/>
      </c>
      <c r="B126">
        <f>INDEX(resultados!$A$2:$ZZ$429, 120, MATCH($B$2, resultados!$A$1:$ZZ$1, 0))</f>
        <v/>
      </c>
      <c r="C126">
        <f>INDEX(resultados!$A$2:$ZZ$429, 120, MATCH($B$3, resultados!$A$1:$ZZ$1, 0))</f>
        <v/>
      </c>
    </row>
    <row r="127">
      <c r="A127">
        <f>INDEX(resultados!$A$2:$ZZ$429, 121, MATCH($B$1, resultados!$A$1:$ZZ$1, 0))</f>
        <v/>
      </c>
      <c r="B127">
        <f>INDEX(resultados!$A$2:$ZZ$429, 121, MATCH($B$2, resultados!$A$1:$ZZ$1, 0))</f>
        <v/>
      </c>
      <c r="C127">
        <f>INDEX(resultados!$A$2:$ZZ$429, 121, MATCH($B$3, resultados!$A$1:$ZZ$1, 0))</f>
        <v/>
      </c>
    </row>
    <row r="128">
      <c r="A128">
        <f>INDEX(resultados!$A$2:$ZZ$429, 122, MATCH($B$1, resultados!$A$1:$ZZ$1, 0))</f>
        <v/>
      </c>
      <c r="B128">
        <f>INDEX(resultados!$A$2:$ZZ$429, 122, MATCH($B$2, resultados!$A$1:$ZZ$1, 0))</f>
        <v/>
      </c>
      <c r="C128">
        <f>INDEX(resultados!$A$2:$ZZ$429, 122, MATCH($B$3, resultados!$A$1:$ZZ$1, 0))</f>
        <v/>
      </c>
    </row>
    <row r="129">
      <c r="A129">
        <f>INDEX(resultados!$A$2:$ZZ$429, 123, MATCH($B$1, resultados!$A$1:$ZZ$1, 0))</f>
        <v/>
      </c>
      <c r="B129">
        <f>INDEX(resultados!$A$2:$ZZ$429, 123, MATCH($B$2, resultados!$A$1:$ZZ$1, 0))</f>
        <v/>
      </c>
      <c r="C129">
        <f>INDEX(resultados!$A$2:$ZZ$429, 123, MATCH($B$3, resultados!$A$1:$ZZ$1, 0))</f>
        <v/>
      </c>
    </row>
    <row r="130">
      <c r="A130">
        <f>INDEX(resultados!$A$2:$ZZ$429, 124, MATCH($B$1, resultados!$A$1:$ZZ$1, 0))</f>
        <v/>
      </c>
      <c r="B130">
        <f>INDEX(resultados!$A$2:$ZZ$429, 124, MATCH($B$2, resultados!$A$1:$ZZ$1, 0))</f>
        <v/>
      </c>
      <c r="C130">
        <f>INDEX(resultados!$A$2:$ZZ$429, 124, MATCH($B$3, resultados!$A$1:$ZZ$1, 0))</f>
        <v/>
      </c>
    </row>
    <row r="131">
      <c r="A131">
        <f>INDEX(resultados!$A$2:$ZZ$429, 125, MATCH($B$1, resultados!$A$1:$ZZ$1, 0))</f>
        <v/>
      </c>
      <c r="B131">
        <f>INDEX(resultados!$A$2:$ZZ$429, 125, MATCH($B$2, resultados!$A$1:$ZZ$1, 0))</f>
        <v/>
      </c>
      <c r="C131">
        <f>INDEX(resultados!$A$2:$ZZ$429, 125, MATCH($B$3, resultados!$A$1:$ZZ$1, 0))</f>
        <v/>
      </c>
    </row>
    <row r="132">
      <c r="A132">
        <f>INDEX(resultados!$A$2:$ZZ$429, 126, MATCH($B$1, resultados!$A$1:$ZZ$1, 0))</f>
        <v/>
      </c>
      <c r="B132">
        <f>INDEX(resultados!$A$2:$ZZ$429, 126, MATCH($B$2, resultados!$A$1:$ZZ$1, 0))</f>
        <v/>
      </c>
      <c r="C132">
        <f>INDEX(resultados!$A$2:$ZZ$429, 126, MATCH($B$3, resultados!$A$1:$ZZ$1, 0))</f>
        <v/>
      </c>
    </row>
    <row r="133">
      <c r="A133">
        <f>INDEX(resultados!$A$2:$ZZ$429, 127, MATCH($B$1, resultados!$A$1:$ZZ$1, 0))</f>
        <v/>
      </c>
      <c r="B133">
        <f>INDEX(resultados!$A$2:$ZZ$429, 127, MATCH($B$2, resultados!$A$1:$ZZ$1, 0))</f>
        <v/>
      </c>
      <c r="C133">
        <f>INDEX(resultados!$A$2:$ZZ$429, 127, MATCH($B$3, resultados!$A$1:$ZZ$1, 0))</f>
        <v/>
      </c>
    </row>
    <row r="134">
      <c r="A134">
        <f>INDEX(resultados!$A$2:$ZZ$429, 128, MATCH($B$1, resultados!$A$1:$ZZ$1, 0))</f>
        <v/>
      </c>
      <c r="B134">
        <f>INDEX(resultados!$A$2:$ZZ$429, 128, MATCH($B$2, resultados!$A$1:$ZZ$1, 0))</f>
        <v/>
      </c>
      <c r="C134">
        <f>INDEX(resultados!$A$2:$ZZ$429, 128, MATCH($B$3, resultados!$A$1:$ZZ$1, 0))</f>
        <v/>
      </c>
    </row>
    <row r="135">
      <c r="A135">
        <f>INDEX(resultados!$A$2:$ZZ$429, 129, MATCH($B$1, resultados!$A$1:$ZZ$1, 0))</f>
        <v/>
      </c>
      <c r="B135">
        <f>INDEX(resultados!$A$2:$ZZ$429, 129, MATCH($B$2, resultados!$A$1:$ZZ$1, 0))</f>
        <v/>
      </c>
      <c r="C135">
        <f>INDEX(resultados!$A$2:$ZZ$429, 129, MATCH($B$3, resultados!$A$1:$ZZ$1, 0))</f>
        <v/>
      </c>
    </row>
    <row r="136">
      <c r="A136">
        <f>INDEX(resultados!$A$2:$ZZ$429, 130, MATCH($B$1, resultados!$A$1:$ZZ$1, 0))</f>
        <v/>
      </c>
      <c r="B136">
        <f>INDEX(resultados!$A$2:$ZZ$429, 130, MATCH($B$2, resultados!$A$1:$ZZ$1, 0))</f>
        <v/>
      </c>
      <c r="C136">
        <f>INDEX(resultados!$A$2:$ZZ$429, 130, MATCH($B$3, resultados!$A$1:$ZZ$1, 0))</f>
        <v/>
      </c>
    </row>
    <row r="137">
      <c r="A137">
        <f>INDEX(resultados!$A$2:$ZZ$429, 131, MATCH($B$1, resultados!$A$1:$ZZ$1, 0))</f>
        <v/>
      </c>
      <c r="B137">
        <f>INDEX(resultados!$A$2:$ZZ$429, 131, MATCH($B$2, resultados!$A$1:$ZZ$1, 0))</f>
        <v/>
      </c>
      <c r="C137">
        <f>INDEX(resultados!$A$2:$ZZ$429, 131, MATCH($B$3, resultados!$A$1:$ZZ$1, 0))</f>
        <v/>
      </c>
    </row>
    <row r="138">
      <c r="A138">
        <f>INDEX(resultados!$A$2:$ZZ$429, 132, MATCH($B$1, resultados!$A$1:$ZZ$1, 0))</f>
        <v/>
      </c>
      <c r="B138">
        <f>INDEX(resultados!$A$2:$ZZ$429, 132, MATCH($B$2, resultados!$A$1:$ZZ$1, 0))</f>
        <v/>
      </c>
      <c r="C138">
        <f>INDEX(resultados!$A$2:$ZZ$429, 132, MATCH($B$3, resultados!$A$1:$ZZ$1, 0))</f>
        <v/>
      </c>
    </row>
    <row r="139">
      <c r="A139">
        <f>INDEX(resultados!$A$2:$ZZ$429, 133, MATCH($B$1, resultados!$A$1:$ZZ$1, 0))</f>
        <v/>
      </c>
      <c r="B139">
        <f>INDEX(resultados!$A$2:$ZZ$429, 133, MATCH($B$2, resultados!$A$1:$ZZ$1, 0))</f>
        <v/>
      </c>
      <c r="C139">
        <f>INDEX(resultados!$A$2:$ZZ$429, 133, MATCH($B$3, resultados!$A$1:$ZZ$1, 0))</f>
        <v/>
      </c>
    </row>
    <row r="140">
      <c r="A140">
        <f>INDEX(resultados!$A$2:$ZZ$429, 134, MATCH($B$1, resultados!$A$1:$ZZ$1, 0))</f>
        <v/>
      </c>
      <c r="B140">
        <f>INDEX(resultados!$A$2:$ZZ$429, 134, MATCH($B$2, resultados!$A$1:$ZZ$1, 0))</f>
        <v/>
      </c>
      <c r="C140">
        <f>INDEX(resultados!$A$2:$ZZ$429, 134, MATCH($B$3, resultados!$A$1:$ZZ$1, 0))</f>
        <v/>
      </c>
    </row>
    <row r="141">
      <c r="A141">
        <f>INDEX(resultados!$A$2:$ZZ$429, 135, MATCH($B$1, resultados!$A$1:$ZZ$1, 0))</f>
        <v/>
      </c>
      <c r="B141">
        <f>INDEX(resultados!$A$2:$ZZ$429, 135, MATCH($B$2, resultados!$A$1:$ZZ$1, 0))</f>
        <v/>
      </c>
      <c r="C141">
        <f>INDEX(resultados!$A$2:$ZZ$429, 135, MATCH($B$3, resultados!$A$1:$ZZ$1, 0))</f>
        <v/>
      </c>
    </row>
    <row r="142">
      <c r="A142">
        <f>INDEX(resultados!$A$2:$ZZ$429, 136, MATCH($B$1, resultados!$A$1:$ZZ$1, 0))</f>
        <v/>
      </c>
      <c r="B142">
        <f>INDEX(resultados!$A$2:$ZZ$429, 136, MATCH($B$2, resultados!$A$1:$ZZ$1, 0))</f>
        <v/>
      </c>
      <c r="C142">
        <f>INDEX(resultados!$A$2:$ZZ$429, 136, MATCH($B$3, resultados!$A$1:$ZZ$1, 0))</f>
        <v/>
      </c>
    </row>
    <row r="143">
      <c r="A143">
        <f>INDEX(resultados!$A$2:$ZZ$429, 137, MATCH($B$1, resultados!$A$1:$ZZ$1, 0))</f>
        <v/>
      </c>
      <c r="B143">
        <f>INDEX(resultados!$A$2:$ZZ$429, 137, MATCH($B$2, resultados!$A$1:$ZZ$1, 0))</f>
        <v/>
      </c>
      <c r="C143">
        <f>INDEX(resultados!$A$2:$ZZ$429, 137, MATCH($B$3, resultados!$A$1:$ZZ$1, 0))</f>
        <v/>
      </c>
    </row>
    <row r="144">
      <c r="A144">
        <f>INDEX(resultados!$A$2:$ZZ$429, 138, MATCH($B$1, resultados!$A$1:$ZZ$1, 0))</f>
        <v/>
      </c>
      <c r="B144">
        <f>INDEX(resultados!$A$2:$ZZ$429, 138, MATCH($B$2, resultados!$A$1:$ZZ$1, 0))</f>
        <v/>
      </c>
      <c r="C144">
        <f>INDEX(resultados!$A$2:$ZZ$429, 138, MATCH($B$3, resultados!$A$1:$ZZ$1, 0))</f>
        <v/>
      </c>
    </row>
    <row r="145">
      <c r="A145">
        <f>INDEX(resultados!$A$2:$ZZ$429, 139, MATCH($B$1, resultados!$A$1:$ZZ$1, 0))</f>
        <v/>
      </c>
      <c r="B145">
        <f>INDEX(resultados!$A$2:$ZZ$429, 139, MATCH($B$2, resultados!$A$1:$ZZ$1, 0))</f>
        <v/>
      </c>
      <c r="C145">
        <f>INDEX(resultados!$A$2:$ZZ$429, 139, MATCH($B$3, resultados!$A$1:$ZZ$1, 0))</f>
        <v/>
      </c>
    </row>
    <row r="146">
      <c r="A146">
        <f>INDEX(resultados!$A$2:$ZZ$429, 140, MATCH($B$1, resultados!$A$1:$ZZ$1, 0))</f>
        <v/>
      </c>
      <c r="B146">
        <f>INDEX(resultados!$A$2:$ZZ$429, 140, MATCH($B$2, resultados!$A$1:$ZZ$1, 0))</f>
        <v/>
      </c>
      <c r="C146">
        <f>INDEX(resultados!$A$2:$ZZ$429, 140, MATCH($B$3, resultados!$A$1:$ZZ$1, 0))</f>
        <v/>
      </c>
    </row>
    <row r="147">
      <c r="A147">
        <f>INDEX(resultados!$A$2:$ZZ$429, 141, MATCH($B$1, resultados!$A$1:$ZZ$1, 0))</f>
        <v/>
      </c>
      <c r="B147">
        <f>INDEX(resultados!$A$2:$ZZ$429, 141, MATCH($B$2, resultados!$A$1:$ZZ$1, 0))</f>
        <v/>
      </c>
      <c r="C147">
        <f>INDEX(resultados!$A$2:$ZZ$429, 141, MATCH($B$3, resultados!$A$1:$ZZ$1, 0))</f>
        <v/>
      </c>
    </row>
    <row r="148">
      <c r="A148">
        <f>INDEX(resultados!$A$2:$ZZ$429, 142, MATCH($B$1, resultados!$A$1:$ZZ$1, 0))</f>
        <v/>
      </c>
      <c r="B148">
        <f>INDEX(resultados!$A$2:$ZZ$429, 142, MATCH($B$2, resultados!$A$1:$ZZ$1, 0))</f>
        <v/>
      </c>
      <c r="C148">
        <f>INDEX(resultados!$A$2:$ZZ$429, 142, MATCH($B$3, resultados!$A$1:$ZZ$1, 0))</f>
        <v/>
      </c>
    </row>
    <row r="149">
      <c r="A149">
        <f>INDEX(resultados!$A$2:$ZZ$429, 143, MATCH($B$1, resultados!$A$1:$ZZ$1, 0))</f>
        <v/>
      </c>
      <c r="B149">
        <f>INDEX(resultados!$A$2:$ZZ$429, 143, MATCH($B$2, resultados!$A$1:$ZZ$1, 0))</f>
        <v/>
      </c>
      <c r="C149">
        <f>INDEX(resultados!$A$2:$ZZ$429, 143, MATCH($B$3, resultados!$A$1:$ZZ$1, 0))</f>
        <v/>
      </c>
    </row>
    <row r="150">
      <c r="A150">
        <f>INDEX(resultados!$A$2:$ZZ$429, 144, MATCH($B$1, resultados!$A$1:$ZZ$1, 0))</f>
        <v/>
      </c>
      <c r="B150">
        <f>INDEX(resultados!$A$2:$ZZ$429, 144, MATCH($B$2, resultados!$A$1:$ZZ$1, 0))</f>
        <v/>
      </c>
      <c r="C150">
        <f>INDEX(resultados!$A$2:$ZZ$429, 144, MATCH($B$3, resultados!$A$1:$ZZ$1, 0))</f>
        <v/>
      </c>
    </row>
    <row r="151">
      <c r="A151">
        <f>INDEX(resultados!$A$2:$ZZ$429, 145, MATCH($B$1, resultados!$A$1:$ZZ$1, 0))</f>
        <v/>
      </c>
      <c r="B151">
        <f>INDEX(resultados!$A$2:$ZZ$429, 145, MATCH($B$2, resultados!$A$1:$ZZ$1, 0))</f>
        <v/>
      </c>
      <c r="C151">
        <f>INDEX(resultados!$A$2:$ZZ$429, 145, MATCH($B$3, resultados!$A$1:$ZZ$1, 0))</f>
        <v/>
      </c>
    </row>
    <row r="152">
      <c r="A152">
        <f>INDEX(resultados!$A$2:$ZZ$429, 146, MATCH($B$1, resultados!$A$1:$ZZ$1, 0))</f>
        <v/>
      </c>
      <c r="B152">
        <f>INDEX(resultados!$A$2:$ZZ$429, 146, MATCH($B$2, resultados!$A$1:$ZZ$1, 0))</f>
        <v/>
      </c>
      <c r="C152">
        <f>INDEX(resultados!$A$2:$ZZ$429, 146, MATCH($B$3, resultados!$A$1:$ZZ$1, 0))</f>
        <v/>
      </c>
    </row>
    <row r="153">
      <c r="A153">
        <f>INDEX(resultados!$A$2:$ZZ$429, 147, MATCH($B$1, resultados!$A$1:$ZZ$1, 0))</f>
        <v/>
      </c>
      <c r="B153">
        <f>INDEX(resultados!$A$2:$ZZ$429, 147, MATCH($B$2, resultados!$A$1:$ZZ$1, 0))</f>
        <v/>
      </c>
      <c r="C153">
        <f>INDEX(resultados!$A$2:$ZZ$429, 147, MATCH($B$3, resultados!$A$1:$ZZ$1, 0))</f>
        <v/>
      </c>
    </row>
    <row r="154">
      <c r="A154">
        <f>INDEX(resultados!$A$2:$ZZ$429, 148, MATCH($B$1, resultados!$A$1:$ZZ$1, 0))</f>
        <v/>
      </c>
      <c r="B154">
        <f>INDEX(resultados!$A$2:$ZZ$429, 148, MATCH($B$2, resultados!$A$1:$ZZ$1, 0))</f>
        <v/>
      </c>
      <c r="C154">
        <f>INDEX(resultados!$A$2:$ZZ$429, 148, MATCH($B$3, resultados!$A$1:$ZZ$1, 0))</f>
        <v/>
      </c>
    </row>
    <row r="155">
      <c r="A155">
        <f>INDEX(resultados!$A$2:$ZZ$429, 149, MATCH($B$1, resultados!$A$1:$ZZ$1, 0))</f>
        <v/>
      </c>
      <c r="B155">
        <f>INDEX(resultados!$A$2:$ZZ$429, 149, MATCH($B$2, resultados!$A$1:$ZZ$1, 0))</f>
        <v/>
      </c>
      <c r="C155">
        <f>INDEX(resultados!$A$2:$ZZ$429, 149, MATCH($B$3, resultados!$A$1:$ZZ$1, 0))</f>
        <v/>
      </c>
    </row>
    <row r="156">
      <c r="A156">
        <f>INDEX(resultados!$A$2:$ZZ$429, 150, MATCH($B$1, resultados!$A$1:$ZZ$1, 0))</f>
        <v/>
      </c>
      <c r="B156">
        <f>INDEX(resultados!$A$2:$ZZ$429, 150, MATCH($B$2, resultados!$A$1:$ZZ$1, 0))</f>
        <v/>
      </c>
      <c r="C156">
        <f>INDEX(resultados!$A$2:$ZZ$429, 150, MATCH($B$3, resultados!$A$1:$ZZ$1, 0))</f>
        <v/>
      </c>
    </row>
    <row r="157">
      <c r="A157">
        <f>INDEX(resultados!$A$2:$ZZ$429, 151, MATCH($B$1, resultados!$A$1:$ZZ$1, 0))</f>
        <v/>
      </c>
      <c r="B157">
        <f>INDEX(resultados!$A$2:$ZZ$429, 151, MATCH($B$2, resultados!$A$1:$ZZ$1, 0))</f>
        <v/>
      </c>
      <c r="C157">
        <f>INDEX(resultados!$A$2:$ZZ$429, 151, MATCH($B$3, resultados!$A$1:$ZZ$1, 0))</f>
        <v/>
      </c>
    </row>
    <row r="158">
      <c r="A158">
        <f>INDEX(resultados!$A$2:$ZZ$429, 152, MATCH($B$1, resultados!$A$1:$ZZ$1, 0))</f>
        <v/>
      </c>
      <c r="B158">
        <f>INDEX(resultados!$A$2:$ZZ$429, 152, MATCH($B$2, resultados!$A$1:$ZZ$1, 0))</f>
        <v/>
      </c>
      <c r="C158">
        <f>INDEX(resultados!$A$2:$ZZ$429, 152, MATCH($B$3, resultados!$A$1:$ZZ$1, 0))</f>
        <v/>
      </c>
    </row>
    <row r="159">
      <c r="A159">
        <f>INDEX(resultados!$A$2:$ZZ$429, 153, MATCH($B$1, resultados!$A$1:$ZZ$1, 0))</f>
        <v/>
      </c>
      <c r="B159">
        <f>INDEX(resultados!$A$2:$ZZ$429, 153, MATCH($B$2, resultados!$A$1:$ZZ$1, 0))</f>
        <v/>
      </c>
      <c r="C159">
        <f>INDEX(resultados!$A$2:$ZZ$429, 153, MATCH($B$3, resultados!$A$1:$ZZ$1, 0))</f>
        <v/>
      </c>
    </row>
    <row r="160">
      <c r="A160">
        <f>INDEX(resultados!$A$2:$ZZ$429, 154, MATCH($B$1, resultados!$A$1:$ZZ$1, 0))</f>
        <v/>
      </c>
      <c r="B160">
        <f>INDEX(resultados!$A$2:$ZZ$429, 154, MATCH($B$2, resultados!$A$1:$ZZ$1, 0))</f>
        <v/>
      </c>
      <c r="C160">
        <f>INDEX(resultados!$A$2:$ZZ$429, 154, MATCH($B$3, resultados!$A$1:$ZZ$1, 0))</f>
        <v/>
      </c>
    </row>
    <row r="161">
      <c r="A161">
        <f>INDEX(resultados!$A$2:$ZZ$429, 155, MATCH($B$1, resultados!$A$1:$ZZ$1, 0))</f>
        <v/>
      </c>
      <c r="B161">
        <f>INDEX(resultados!$A$2:$ZZ$429, 155, MATCH($B$2, resultados!$A$1:$ZZ$1, 0))</f>
        <v/>
      </c>
      <c r="C161">
        <f>INDEX(resultados!$A$2:$ZZ$429, 155, MATCH($B$3, resultados!$A$1:$ZZ$1, 0))</f>
        <v/>
      </c>
    </row>
    <row r="162">
      <c r="A162">
        <f>INDEX(resultados!$A$2:$ZZ$429, 156, MATCH($B$1, resultados!$A$1:$ZZ$1, 0))</f>
        <v/>
      </c>
      <c r="B162">
        <f>INDEX(resultados!$A$2:$ZZ$429, 156, MATCH($B$2, resultados!$A$1:$ZZ$1, 0))</f>
        <v/>
      </c>
      <c r="C162">
        <f>INDEX(resultados!$A$2:$ZZ$429, 156, MATCH($B$3, resultados!$A$1:$ZZ$1, 0))</f>
        <v/>
      </c>
    </row>
    <row r="163">
      <c r="A163">
        <f>INDEX(resultados!$A$2:$ZZ$429, 157, MATCH($B$1, resultados!$A$1:$ZZ$1, 0))</f>
        <v/>
      </c>
      <c r="B163">
        <f>INDEX(resultados!$A$2:$ZZ$429, 157, MATCH($B$2, resultados!$A$1:$ZZ$1, 0))</f>
        <v/>
      </c>
      <c r="C163">
        <f>INDEX(resultados!$A$2:$ZZ$429, 157, MATCH($B$3, resultados!$A$1:$ZZ$1, 0))</f>
        <v/>
      </c>
    </row>
    <row r="164">
      <c r="A164">
        <f>INDEX(resultados!$A$2:$ZZ$429, 158, MATCH($B$1, resultados!$A$1:$ZZ$1, 0))</f>
        <v/>
      </c>
      <c r="B164">
        <f>INDEX(resultados!$A$2:$ZZ$429, 158, MATCH($B$2, resultados!$A$1:$ZZ$1, 0))</f>
        <v/>
      </c>
      <c r="C164">
        <f>INDEX(resultados!$A$2:$ZZ$429, 158, MATCH($B$3, resultados!$A$1:$ZZ$1, 0))</f>
        <v/>
      </c>
    </row>
    <row r="165">
      <c r="A165">
        <f>INDEX(resultados!$A$2:$ZZ$429, 159, MATCH($B$1, resultados!$A$1:$ZZ$1, 0))</f>
        <v/>
      </c>
      <c r="B165">
        <f>INDEX(resultados!$A$2:$ZZ$429, 159, MATCH($B$2, resultados!$A$1:$ZZ$1, 0))</f>
        <v/>
      </c>
      <c r="C165">
        <f>INDEX(resultados!$A$2:$ZZ$429, 159, MATCH($B$3, resultados!$A$1:$ZZ$1, 0))</f>
        <v/>
      </c>
    </row>
    <row r="166">
      <c r="A166">
        <f>INDEX(resultados!$A$2:$ZZ$429, 160, MATCH($B$1, resultados!$A$1:$ZZ$1, 0))</f>
        <v/>
      </c>
      <c r="B166">
        <f>INDEX(resultados!$A$2:$ZZ$429, 160, MATCH($B$2, resultados!$A$1:$ZZ$1, 0))</f>
        <v/>
      </c>
      <c r="C166">
        <f>INDEX(resultados!$A$2:$ZZ$429, 160, MATCH($B$3, resultados!$A$1:$ZZ$1, 0))</f>
        <v/>
      </c>
    </row>
    <row r="167">
      <c r="A167">
        <f>INDEX(resultados!$A$2:$ZZ$429, 161, MATCH($B$1, resultados!$A$1:$ZZ$1, 0))</f>
        <v/>
      </c>
      <c r="B167">
        <f>INDEX(resultados!$A$2:$ZZ$429, 161, MATCH($B$2, resultados!$A$1:$ZZ$1, 0))</f>
        <v/>
      </c>
      <c r="C167">
        <f>INDEX(resultados!$A$2:$ZZ$429, 161, MATCH($B$3, resultados!$A$1:$ZZ$1, 0))</f>
        <v/>
      </c>
    </row>
    <row r="168">
      <c r="A168">
        <f>INDEX(resultados!$A$2:$ZZ$429, 162, MATCH($B$1, resultados!$A$1:$ZZ$1, 0))</f>
        <v/>
      </c>
      <c r="B168">
        <f>INDEX(resultados!$A$2:$ZZ$429, 162, MATCH($B$2, resultados!$A$1:$ZZ$1, 0))</f>
        <v/>
      </c>
      <c r="C168">
        <f>INDEX(resultados!$A$2:$ZZ$429, 162, MATCH($B$3, resultados!$A$1:$ZZ$1, 0))</f>
        <v/>
      </c>
    </row>
    <row r="169">
      <c r="A169">
        <f>INDEX(resultados!$A$2:$ZZ$429, 163, MATCH($B$1, resultados!$A$1:$ZZ$1, 0))</f>
        <v/>
      </c>
      <c r="B169">
        <f>INDEX(resultados!$A$2:$ZZ$429, 163, MATCH($B$2, resultados!$A$1:$ZZ$1, 0))</f>
        <v/>
      </c>
      <c r="C169">
        <f>INDEX(resultados!$A$2:$ZZ$429, 163, MATCH($B$3, resultados!$A$1:$ZZ$1, 0))</f>
        <v/>
      </c>
    </row>
    <row r="170">
      <c r="A170">
        <f>INDEX(resultados!$A$2:$ZZ$429, 164, MATCH($B$1, resultados!$A$1:$ZZ$1, 0))</f>
        <v/>
      </c>
      <c r="B170">
        <f>INDEX(resultados!$A$2:$ZZ$429, 164, MATCH($B$2, resultados!$A$1:$ZZ$1, 0))</f>
        <v/>
      </c>
      <c r="C170">
        <f>INDEX(resultados!$A$2:$ZZ$429, 164, MATCH($B$3, resultados!$A$1:$ZZ$1, 0))</f>
        <v/>
      </c>
    </row>
    <row r="171">
      <c r="A171">
        <f>INDEX(resultados!$A$2:$ZZ$429, 165, MATCH($B$1, resultados!$A$1:$ZZ$1, 0))</f>
        <v/>
      </c>
      <c r="B171">
        <f>INDEX(resultados!$A$2:$ZZ$429, 165, MATCH($B$2, resultados!$A$1:$ZZ$1, 0))</f>
        <v/>
      </c>
      <c r="C171">
        <f>INDEX(resultados!$A$2:$ZZ$429, 165, MATCH($B$3, resultados!$A$1:$ZZ$1, 0))</f>
        <v/>
      </c>
    </row>
    <row r="172">
      <c r="A172">
        <f>INDEX(resultados!$A$2:$ZZ$429, 166, MATCH($B$1, resultados!$A$1:$ZZ$1, 0))</f>
        <v/>
      </c>
      <c r="B172">
        <f>INDEX(resultados!$A$2:$ZZ$429, 166, MATCH($B$2, resultados!$A$1:$ZZ$1, 0))</f>
        <v/>
      </c>
      <c r="C172">
        <f>INDEX(resultados!$A$2:$ZZ$429, 166, MATCH($B$3, resultados!$A$1:$ZZ$1, 0))</f>
        <v/>
      </c>
    </row>
    <row r="173">
      <c r="A173">
        <f>INDEX(resultados!$A$2:$ZZ$429, 167, MATCH($B$1, resultados!$A$1:$ZZ$1, 0))</f>
        <v/>
      </c>
      <c r="B173">
        <f>INDEX(resultados!$A$2:$ZZ$429, 167, MATCH($B$2, resultados!$A$1:$ZZ$1, 0))</f>
        <v/>
      </c>
      <c r="C173">
        <f>INDEX(resultados!$A$2:$ZZ$429, 167, MATCH($B$3, resultados!$A$1:$ZZ$1, 0))</f>
        <v/>
      </c>
    </row>
    <row r="174">
      <c r="A174">
        <f>INDEX(resultados!$A$2:$ZZ$429, 168, MATCH($B$1, resultados!$A$1:$ZZ$1, 0))</f>
        <v/>
      </c>
      <c r="B174">
        <f>INDEX(resultados!$A$2:$ZZ$429, 168, MATCH($B$2, resultados!$A$1:$ZZ$1, 0))</f>
        <v/>
      </c>
      <c r="C174">
        <f>INDEX(resultados!$A$2:$ZZ$429, 168, MATCH($B$3, resultados!$A$1:$ZZ$1, 0))</f>
        <v/>
      </c>
    </row>
    <row r="175">
      <c r="A175">
        <f>INDEX(resultados!$A$2:$ZZ$429, 169, MATCH($B$1, resultados!$A$1:$ZZ$1, 0))</f>
        <v/>
      </c>
      <c r="B175">
        <f>INDEX(resultados!$A$2:$ZZ$429, 169, MATCH($B$2, resultados!$A$1:$ZZ$1, 0))</f>
        <v/>
      </c>
      <c r="C175">
        <f>INDEX(resultados!$A$2:$ZZ$429, 169, MATCH($B$3, resultados!$A$1:$ZZ$1, 0))</f>
        <v/>
      </c>
    </row>
    <row r="176">
      <c r="A176">
        <f>INDEX(resultados!$A$2:$ZZ$429, 170, MATCH($B$1, resultados!$A$1:$ZZ$1, 0))</f>
        <v/>
      </c>
      <c r="B176">
        <f>INDEX(resultados!$A$2:$ZZ$429, 170, MATCH($B$2, resultados!$A$1:$ZZ$1, 0))</f>
        <v/>
      </c>
      <c r="C176">
        <f>INDEX(resultados!$A$2:$ZZ$429, 170, MATCH($B$3, resultados!$A$1:$ZZ$1, 0))</f>
        <v/>
      </c>
    </row>
    <row r="177">
      <c r="A177">
        <f>INDEX(resultados!$A$2:$ZZ$429, 171, MATCH($B$1, resultados!$A$1:$ZZ$1, 0))</f>
        <v/>
      </c>
      <c r="B177">
        <f>INDEX(resultados!$A$2:$ZZ$429, 171, MATCH($B$2, resultados!$A$1:$ZZ$1, 0))</f>
        <v/>
      </c>
      <c r="C177">
        <f>INDEX(resultados!$A$2:$ZZ$429, 171, MATCH($B$3, resultados!$A$1:$ZZ$1, 0))</f>
        <v/>
      </c>
    </row>
    <row r="178">
      <c r="A178">
        <f>INDEX(resultados!$A$2:$ZZ$429, 172, MATCH($B$1, resultados!$A$1:$ZZ$1, 0))</f>
        <v/>
      </c>
      <c r="B178">
        <f>INDEX(resultados!$A$2:$ZZ$429, 172, MATCH($B$2, resultados!$A$1:$ZZ$1, 0))</f>
        <v/>
      </c>
      <c r="C178">
        <f>INDEX(resultados!$A$2:$ZZ$429, 172, MATCH($B$3, resultados!$A$1:$ZZ$1, 0))</f>
        <v/>
      </c>
    </row>
    <row r="179">
      <c r="A179">
        <f>INDEX(resultados!$A$2:$ZZ$429, 173, MATCH($B$1, resultados!$A$1:$ZZ$1, 0))</f>
        <v/>
      </c>
      <c r="B179">
        <f>INDEX(resultados!$A$2:$ZZ$429, 173, MATCH($B$2, resultados!$A$1:$ZZ$1, 0))</f>
        <v/>
      </c>
      <c r="C179">
        <f>INDEX(resultados!$A$2:$ZZ$429, 173, MATCH($B$3, resultados!$A$1:$ZZ$1, 0))</f>
        <v/>
      </c>
    </row>
    <row r="180">
      <c r="A180">
        <f>INDEX(resultados!$A$2:$ZZ$429, 174, MATCH($B$1, resultados!$A$1:$ZZ$1, 0))</f>
        <v/>
      </c>
      <c r="B180">
        <f>INDEX(resultados!$A$2:$ZZ$429, 174, MATCH($B$2, resultados!$A$1:$ZZ$1, 0))</f>
        <v/>
      </c>
      <c r="C180">
        <f>INDEX(resultados!$A$2:$ZZ$429, 174, MATCH($B$3, resultados!$A$1:$ZZ$1, 0))</f>
        <v/>
      </c>
    </row>
    <row r="181">
      <c r="A181">
        <f>INDEX(resultados!$A$2:$ZZ$429, 175, MATCH($B$1, resultados!$A$1:$ZZ$1, 0))</f>
        <v/>
      </c>
      <c r="B181">
        <f>INDEX(resultados!$A$2:$ZZ$429, 175, MATCH($B$2, resultados!$A$1:$ZZ$1, 0))</f>
        <v/>
      </c>
      <c r="C181">
        <f>INDEX(resultados!$A$2:$ZZ$429, 175, MATCH($B$3, resultados!$A$1:$ZZ$1, 0))</f>
        <v/>
      </c>
    </row>
    <row r="182">
      <c r="A182">
        <f>INDEX(resultados!$A$2:$ZZ$429, 176, MATCH($B$1, resultados!$A$1:$ZZ$1, 0))</f>
        <v/>
      </c>
      <c r="B182">
        <f>INDEX(resultados!$A$2:$ZZ$429, 176, MATCH($B$2, resultados!$A$1:$ZZ$1, 0))</f>
        <v/>
      </c>
      <c r="C182">
        <f>INDEX(resultados!$A$2:$ZZ$429, 176, MATCH($B$3, resultados!$A$1:$ZZ$1, 0))</f>
        <v/>
      </c>
    </row>
    <row r="183">
      <c r="A183">
        <f>INDEX(resultados!$A$2:$ZZ$429, 177, MATCH($B$1, resultados!$A$1:$ZZ$1, 0))</f>
        <v/>
      </c>
      <c r="B183">
        <f>INDEX(resultados!$A$2:$ZZ$429, 177, MATCH($B$2, resultados!$A$1:$ZZ$1, 0))</f>
        <v/>
      </c>
      <c r="C183">
        <f>INDEX(resultados!$A$2:$ZZ$429, 177, MATCH($B$3, resultados!$A$1:$ZZ$1, 0))</f>
        <v/>
      </c>
    </row>
    <row r="184">
      <c r="A184">
        <f>INDEX(resultados!$A$2:$ZZ$429, 178, MATCH($B$1, resultados!$A$1:$ZZ$1, 0))</f>
        <v/>
      </c>
      <c r="B184">
        <f>INDEX(resultados!$A$2:$ZZ$429, 178, MATCH($B$2, resultados!$A$1:$ZZ$1, 0))</f>
        <v/>
      </c>
      <c r="C184">
        <f>INDEX(resultados!$A$2:$ZZ$429, 178, MATCH($B$3, resultados!$A$1:$ZZ$1, 0))</f>
        <v/>
      </c>
    </row>
    <row r="185">
      <c r="A185">
        <f>INDEX(resultados!$A$2:$ZZ$429, 179, MATCH($B$1, resultados!$A$1:$ZZ$1, 0))</f>
        <v/>
      </c>
      <c r="B185">
        <f>INDEX(resultados!$A$2:$ZZ$429, 179, MATCH($B$2, resultados!$A$1:$ZZ$1, 0))</f>
        <v/>
      </c>
      <c r="C185">
        <f>INDEX(resultados!$A$2:$ZZ$429, 179, MATCH($B$3, resultados!$A$1:$ZZ$1, 0))</f>
        <v/>
      </c>
    </row>
    <row r="186">
      <c r="A186">
        <f>INDEX(resultados!$A$2:$ZZ$429, 180, MATCH($B$1, resultados!$A$1:$ZZ$1, 0))</f>
        <v/>
      </c>
      <c r="B186">
        <f>INDEX(resultados!$A$2:$ZZ$429, 180, MATCH($B$2, resultados!$A$1:$ZZ$1, 0))</f>
        <v/>
      </c>
      <c r="C186">
        <f>INDEX(resultados!$A$2:$ZZ$429, 180, MATCH($B$3, resultados!$A$1:$ZZ$1, 0))</f>
        <v/>
      </c>
    </row>
    <row r="187">
      <c r="A187">
        <f>INDEX(resultados!$A$2:$ZZ$429, 181, MATCH($B$1, resultados!$A$1:$ZZ$1, 0))</f>
        <v/>
      </c>
      <c r="B187">
        <f>INDEX(resultados!$A$2:$ZZ$429, 181, MATCH($B$2, resultados!$A$1:$ZZ$1, 0))</f>
        <v/>
      </c>
      <c r="C187">
        <f>INDEX(resultados!$A$2:$ZZ$429, 181, MATCH($B$3, resultados!$A$1:$ZZ$1, 0))</f>
        <v/>
      </c>
    </row>
    <row r="188">
      <c r="A188">
        <f>INDEX(resultados!$A$2:$ZZ$429, 182, MATCH($B$1, resultados!$A$1:$ZZ$1, 0))</f>
        <v/>
      </c>
      <c r="B188">
        <f>INDEX(resultados!$A$2:$ZZ$429, 182, MATCH($B$2, resultados!$A$1:$ZZ$1, 0))</f>
        <v/>
      </c>
      <c r="C188">
        <f>INDEX(resultados!$A$2:$ZZ$429, 182, MATCH($B$3, resultados!$A$1:$ZZ$1, 0))</f>
        <v/>
      </c>
    </row>
    <row r="189">
      <c r="A189">
        <f>INDEX(resultados!$A$2:$ZZ$429, 183, MATCH($B$1, resultados!$A$1:$ZZ$1, 0))</f>
        <v/>
      </c>
      <c r="B189">
        <f>INDEX(resultados!$A$2:$ZZ$429, 183, MATCH($B$2, resultados!$A$1:$ZZ$1, 0))</f>
        <v/>
      </c>
      <c r="C189">
        <f>INDEX(resultados!$A$2:$ZZ$429, 183, MATCH($B$3, resultados!$A$1:$ZZ$1, 0))</f>
        <v/>
      </c>
    </row>
    <row r="190">
      <c r="A190">
        <f>INDEX(resultados!$A$2:$ZZ$429, 184, MATCH($B$1, resultados!$A$1:$ZZ$1, 0))</f>
        <v/>
      </c>
      <c r="B190">
        <f>INDEX(resultados!$A$2:$ZZ$429, 184, MATCH($B$2, resultados!$A$1:$ZZ$1, 0))</f>
        <v/>
      </c>
      <c r="C190">
        <f>INDEX(resultados!$A$2:$ZZ$429, 184, MATCH($B$3, resultados!$A$1:$ZZ$1, 0))</f>
        <v/>
      </c>
    </row>
    <row r="191">
      <c r="A191">
        <f>INDEX(resultados!$A$2:$ZZ$429, 185, MATCH($B$1, resultados!$A$1:$ZZ$1, 0))</f>
        <v/>
      </c>
      <c r="B191">
        <f>INDEX(resultados!$A$2:$ZZ$429, 185, MATCH($B$2, resultados!$A$1:$ZZ$1, 0))</f>
        <v/>
      </c>
      <c r="C191">
        <f>INDEX(resultados!$A$2:$ZZ$429, 185, MATCH($B$3, resultados!$A$1:$ZZ$1, 0))</f>
        <v/>
      </c>
    </row>
    <row r="192">
      <c r="A192">
        <f>INDEX(resultados!$A$2:$ZZ$429, 186, MATCH($B$1, resultados!$A$1:$ZZ$1, 0))</f>
        <v/>
      </c>
      <c r="B192">
        <f>INDEX(resultados!$A$2:$ZZ$429, 186, MATCH($B$2, resultados!$A$1:$ZZ$1, 0))</f>
        <v/>
      </c>
      <c r="C192">
        <f>INDEX(resultados!$A$2:$ZZ$429, 186, MATCH($B$3, resultados!$A$1:$ZZ$1, 0))</f>
        <v/>
      </c>
    </row>
    <row r="193">
      <c r="A193">
        <f>INDEX(resultados!$A$2:$ZZ$429, 187, MATCH($B$1, resultados!$A$1:$ZZ$1, 0))</f>
        <v/>
      </c>
      <c r="B193">
        <f>INDEX(resultados!$A$2:$ZZ$429, 187, MATCH($B$2, resultados!$A$1:$ZZ$1, 0))</f>
        <v/>
      </c>
      <c r="C193">
        <f>INDEX(resultados!$A$2:$ZZ$429, 187, MATCH($B$3, resultados!$A$1:$ZZ$1, 0))</f>
        <v/>
      </c>
    </row>
    <row r="194">
      <c r="A194">
        <f>INDEX(resultados!$A$2:$ZZ$429, 188, MATCH($B$1, resultados!$A$1:$ZZ$1, 0))</f>
        <v/>
      </c>
      <c r="B194">
        <f>INDEX(resultados!$A$2:$ZZ$429, 188, MATCH($B$2, resultados!$A$1:$ZZ$1, 0))</f>
        <v/>
      </c>
      <c r="C194">
        <f>INDEX(resultados!$A$2:$ZZ$429, 188, MATCH($B$3, resultados!$A$1:$ZZ$1, 0))</f>
        <v/>
      </c>
    </row>
    <row r="195">
      <c r="A195">
        <f>INDEX(resultados!$A$2:$ZZ$429, 189, MATCH($B$1, resultados!$A$1:$ZZ$1, 0))</f>
        <v/>
      </c>
      <c r="B195">
        <f>INDEX(resultados!$A$2:$ZZ$429, 189, MATCH($B$2, resultados!$A$1:$ZZ$1, 0))</f>
        <v/>
      </c>
      <c r="C195">
        <f>INDEX(resultados!$A$2:$ZZ$429, 189, MATCH($B$3, resultados!$A$1:$ZZ$1, 0))</f>
        <v/>
      </c>
    </row>
    <row r="196">
      <c r="A196">
        <f>INDEX(resultados!$A$2:$ZZ$429, 190, MATCH($B$1, resultados!$A$1:$ZZ$1, 0))</f>
        <v/>
      </c>
      <c r="B196">
        <f>INDEX(resultados!$A$2:$ZZ$429, 190, MATCH($B$2, resultados!$A$1:$ZZ$1, 0))</f>
        <v/>
      </c>
      <c r="C196">
        <f>INDEX(resultados!$A$2:$ZZ$429, 190, MATCH($B$3, resultados!$A$1:$ZZ$1, 0))</f>
        <v/>
      </c>
    </row>
    <row r="197">
      <c r="A197">
        <f>INDEX(resultados!$A$2:$ZZ$429, 191, MATCH($B$1, resultados!$A$1:$ZZ$1, 0))</f>
        <v/>
      </c>
      <c r="B197">
        <f>INDEX(resultados!$A$2:$ZZ$429, 191, MATCH($B$2, resultados!$A$1:$ZZ$1, 0))</f>
        <v/>
      </c>
      <c r="C197">
        <f>INDEX(resultados!$A$2:$ZZ$429, 191, MATCH($B$3, resultados!$A$1:$ZZ$1, 0))</f>
        <v/>
      </c>
    </row>
    <row r="198">
      <c r="A198">
        <f>INDEX(resultados!$A$2:$ZZ$429, 192, MATCH($B$1, resultados!$A$1:$ZZ$1, 0))</f>
        <v/>
      </c>
      <c r="B198">
        <f>INDEX(resultados!$A$2:$ZZ$429, 192, MATCH($B$2, resultados!$A$1:$ZZ$1, 0))</f>
        <v/>
      </c>
      <c r="C198">
        <f>INDEX(resultados!$A$2:$ZZ$429, 192, MATCH($B$3, resultados!$A$1:$ZZ$1, 0))</f>
        <v/>
      </c>
    </row>
    <row r="199">
      <c r="A199">
        <f>INDEX(resultados!$A$2:$ZZ$429, 193, MATCH($B$1, resultados!$A$1:$ZZ$1, 0))</f>
        <v/>
      </c>
      <c r="B199">
        <f>INDEX(resultados!$A$2:$ZZ$429, 193, MATCH($B$2, resultados!$A$1:$ZZ$1, 0))</f>
        <v/>
      </c>
      <c r="C199">
        <f>INDEX(resultados!$A$2:$ZZ$429, 193, MATCH($B$3, resultados!$A$1:$ZZ$1, 0))</f>
        <v/>
      </c>
    </row>
    <row r="200">
      <c r="A200">
        <f>INDEX(resultados!$A$2:$ZZ$429, 194, MATCH($B$1, resultados!$A$1:$ZZ$1, 0))</f>
        <v/>
      </c>
      <c r="B200">
        <f>INDEX(resultados!$A$2:$ZZ$429, 194, MATCH($B$2, resultados!$A$1:$ZZ$1, 0))</f>
        <v/>
      </c>
      <c r="C200">
        <f>INDEX(resultados!$A$2:$ZZ$429, 194, MATCH($B$3, resultados!$A$1:$ZZ$1, 0))</f>
        <v/>
      </c>
    </row>
    <row r="201">
      <c r="A201">
        <f>INDEX(resultados!$A$2:$ZZ$429, 195, MATCH($B$1, resultados!$A$1:$ZZ$1, 0))</f>
        <v/>
      </c>
      <c r="B201">
        <f>INDEX(resultados!$A$2:$ZZ$429, 195, MATCH($B$2, resultados!$A$1:$ZZ$1, 0))</f>
        <v/>
      </c>
      <c r="C201">
        <f>INDEX(resultados!$A$2:$ZZ$429, 195, MATCH($B$3, resultados!$A$1:$ZZ$1, 0))</f>
        <v/>
      </c>
    </row>
    <row r="202">
      <c r="A202">
        <f>INDEX(resultados!$A$2:$ZZ$429, 196, MATCH($B$1, resultados!$A$1:$ZZ$1, 0))</f>
        <v/>
      </c>
      <c r="B202">
        <f>INDEX(resultados!$A$2:$ZZ$429, 196, MATCH($B$2, resultados!$A$1:$ZZ$1, 0))</f>
        <v/>
      </c>
      <c r="C202">
        <f>INDEX(resultados!$A$2:$ZZ$429, 196, MATCH($B$3, resultados!$A$1:$ZZ$1, 0))</f>
        <v/>
      </c>
    </row>
    <row r="203">
      <c r="A203">
        <f>INDEX(resultados!$A$2:$ZZ$429, 197, MATCH($B$1, resultados!$A$1:$ZZ$1, 0))</f>
        <v/>
      </c>
      <c r="B203">
        <f>INDEX(resultados!$A$2:$ZZ$429, 197, MATCH($B$2, resultados!$A$1:$ZZ$1, 0))</f>
        <v/>
      </c>
      <c r="C203">
        <f>INDEX(resultados!$A$2:$ZZ$429, 197, MATCH($B$3, resultados!$A$1:$ZZ$1, 0))</f>
        <v/>
      </c>
    </row>
    <row r="204">
      <c r="A204">
        <f>INDEX(resultados!$A$2:$ZZ$429, 198, MATCH($B$1, resultados!$A$1:$ZZ$1, 0))</f>
        <v/>
      </c>
      <c r="B204">
        <f>INDEX(resultados!$A$2:$ZZ$429, 198, MATCH($B$2, resultados!$A$1:$ZZ$1, 0))</f>
        <v/>
      </c>
      <c r="C204">
        <f>INDEX(resultados!$A$2:$ZZ$429, 198, MATCH($B$3, resultados!$A$1:$ZZ$1, 0))</f>
        <v/>
      </c>
    </row>
    <row r="205">
      <c r="A205">
        <f>INDEX(resultados!$A$2:$ZZ$429, 199, MATCH($B$1, resultados!$A$1:$ZZ$1, 0))</f>
        <v/>
      </c>
      <c r="B205">
        <f>INDEX(resultados!$A$2:$ZZ$429, 199, MATCH($B$2, resultados!$A$1:$ZZ$1, 0))</f>
        <v/>
      </c>
      <c r="C205">
        <f>INDEX(resultados!$A$2:$ZZ$429, 199, MATCH($B$3, resultados!$A$1:$ZZ$1, 0))</f>
        <v/>
      </c>
    </row>
    <row r="206">
      <c r="A206">
        <f>INDEX(resultados!$A$2:$ZZ$429, 200, MATCH($B$1, resultados!$A$1:$ZZ$1, 0))</f>
        <v/>
      </c>
      <c r="B206">
        <f>INDEX(resultados!$A$2:$ZZ$429, 200, MATCH($B$2, resultados!$A$1:$ZZ$1, 0))</f>
        <v/>
      </c>
      <c r="C206">
        <f>INDEX(resultados!$A$2:$ZZ$429, 200, MATCH($B$3, resultados!$A$1:$ZZ$1, 0))</f>
        <v/>
      </c>
    </row>
    <row r="207">
      <c r="A207">
        <f>INDEX(resultados!$A$2:$ZZ$429, 201, MATCH($B$1, resultados!$A$1:$ZZ$1, 0))</f>
        <v/>
      </c>
      <c r="B207">
        <f>INDEX(resultados!$A$2:$ZZ$429, 201, MATCH($B$2, resultados!$A$1:$ZZ$1, 0))</f>
        <v/>
      </c>
      <c r="C207">
        <f>INDEX(resultados!$A$2:$ZZ$429, 201, MATCH($B$3, resultados!$A$1:$ZZ$1, 0))</f>
        <v/>
      </c>
    </row>
    <row r="208">
      <c r="A208">
        <f>INDEX(resultados!$A$2:$ZZ$429, 202, MATCH($B$1, resultados!$A$1:$ZZ$1, 0))</f>
        <v/>
      </c>
      <c r="B208">
        <f>INDEX(resultados!$A$2:$ZZ$429, 202, MATCH($B$2, resultados!$A$1:$ZZ$1, 0))</f>
        <v/>
      </c>
      <c r="C208">
        <f>INDEX(resultados!$A$2:$ZZ$429, 202, MATCH($B$3, resultados!$A$1:$ZZ$1, 0))</f>
        <v/>
      </c>
    </row>
    <row r="209">
      <c r="A209">
        <f>INDEX(resultados!$A$2:$ZZ$429, 203, MATCH($B$1, resultados!$A$1:$ZZ$1, 0))</f>
        <v/>
      </c>
      <c r="B209">
        <f>INDEX(resultados!$A$2:$ZZ$429, 203, MATCH($B$2, resultados!$A$1:$ZZ$1, 0))</f>
        <v/>
      </c>
      <c r="C209">
        <f>INDEX(resultados!$A$2:$ZZ$429, 203, MATCH($B$3, resultados!$A$1:$ZZ$1, 0))</f>
        <v/>
      </c>
    </row>
    <row r="210">
      <c r="A210">
        <f>INDEX(resultados!$A$2:$ZZ$429, 204, MATCH($B$1, resultados!$A$1:$ZZ$1, 0))</f>
        <v/>
      </c>
      <c r="B210">
        <f>INDEX(resultados!$A$2:$ZZ$429, 204, MATCH($B$2, resultados!$A$1:$ZZ$1, 0))</f>
        <v/>
      </c>
      <c r="C210">
        <f>INDEX(resultados!$A$2:$ZZ$429, 204, MATCH($B$3, resultados!$A$1:$ZZ$1, 0))</f>
        <v/>
      </c>
    </row>
    <row r="211">
      <c r="A211">
        <f>INDEX(resultados!$A$2:$ZZ$429, 205, MATCH($B$1, resultados!$A$1:$ZZ$1, 0))</f>
        <v/>
      </c>
      <c r="B211">
        <f>INDEX(resultados!$A$2:$ZZ$429, 205, MATCH($B$2, resultados!$A$1:$ZZ$1, 0))</f>
        <v/>
      </c>
      <c r="C211">
        <f>INDEX(resultados!$A$2:$ZZ$429, 205, MATCH($B$3, resultados!$A$1:$ZZ$1, 0))</f>
        <v/>
      </c>
    </row>
    <row r="212">
      <c r="A212">
        <f>INDEX(resultados!$A$2:$ZZ$429, 206, MATCH($B$1, resultados!$A$1:$ZZ$1, 0))</f>
        <v/>
      </c>
      <c r="B212">
        <f>INDEX(resultados!$A$2:$ZZ$429, 206, MATCH($B$2, resultados!$A$1:$ZZ$1, 0))</f>
        <v/>
      </c>
      <c r="C212">
        <f>INDEX(resultados!$A$2:$ZZ$429, 206, MATCH($B$3, resultados!$A$1:$ZZ$1, 0))</f>
        <v/>
      </c>
    </row>
    <row r="213">
      <c r="A213">
        <f>INDEX(resultados!$A$2:$ZZ$429, 207, MATCH($B$1, resultados!$A$1:$ZZ$1, 0))</f>
        <v/>
      </c>
      <c r="B213">
        <f>INDEX(resultados!$A$2:$ZZ$429, 207, MATCH($B$2, resultados!$A$1:$ZZ$1, 0))</f>
        <v/>
      </c>
      <c r="C213">
        <f>INDEX(resultados!$A$2:$ZZ$429, 207, MATCH($B$3, resultados!$A$1:$ZZ$1, 0))</f>
        <v/>
      </c>
    </row>
    <row r="214">
      <c r="A214">
        <f>INDEX(resultados!$A$2:$ZZ$429, 208, MATCH($B$1, resultados!$A$1:$ZZ$1, 0))</f>
        <v/>
      </c>
      <c r="B214">
        <f>INDEX(resultados!$A$2:$ZZ$429, 208, MATCH($B$2, resultados!$A$1:$ZZ$1, 0))</f>
        <v/>
      </c>
      <c r="C214">
        <f>INDEX(resultados!$A$2:$ZZ$429, 208, MATCH($B$3, resultados!$A$1:$ZZ$1, 0))</f>
        <v/>
      </c>
    </row>
    <row r="215">
      <c r="A215">
        <f>INDEX(resultados!$A$2:$ZZ$429, 209, MATCH($B$1, resultados!$A$1:$ZZ$1, 0))</f>
        <v/>
      </c>
      <c r="B215">
        <f>INDEX(resultados!$A$2:$ZZ$429, 209, MATCH($B$2, resultados!$A$1:$ZZ$1, 0))</f>
        <v/>
      </c>
      <c r="C215">
        <f>INDEX(resultados!$A$2:$ZZ$429, 209, MATCH($B$3, resultados!$A$1:$ZZ$1, 0))</f>
        <v/>
      </c>
    </row>
    <row r="216">
      <c r="A216">
        <f>INDEX(resultados!$A$2:$ZZ$429, 210, MATCH($B$1, resultados!$A$1:$ZZ$1, 0))</f>
        <v/>
      </c>
      <c r="B216">
        <f>INDEX(resultados!$A$2:$ZZ$429, 210, MATCH($B$2, resultados!$A$1:$ZZ$1, 0))</f>
        <v/>
      </c>
      <c r="C216">
        <f>INDEX(resultados!$A$2:$ZZ$429, 210, MATCH($B$3, resultados!$A$1:$ZZ$1, 0))</f>
        <v/>
      </c>
    </row>
    <row r="217">
      <c r="A217">
        <f>INDEX(resultados!$A$2:$ZZ$429, 211, MATCH($B$1, resultados!$A$1:$ZZ$1, 0))</f>
        <v/>
      </c>
      <c r="B217">
        <f>INDEX(resultados!$A$2:$ZZ$429, 211, MATCH($B$2, resultados!$A$1:$ZZ$1, 0))</f>
        <v/>
      </c>
      <c r="C217">
        <f>INDEX(resultados!$A$2:$ZZ$429, 211, MATCH($B$3, resultados!$A$1:$ZZ$1, 0))</f>
        <v/>
      </c>
    </row>
    <row r="218">
      <c r="A218">
        <f>INDEX(resultados!$A$2:$ZZ$429, 212, MATCH($B$1, resultados!$A$1:$ZZ$1, 0))</f>
        <v/>
      </c>
      <c r="B218">
        <f>INDEX(resultados!$A$2:$ZZ$429, 212, MATCH($B$2, resultados!$A$1:$ZZ$1, 0))</f>
        <v/>
      </c>
      <c r="C218">
        <f>INDEX(resultados!$A$2:$ZZ$429, 212, MATCH($B$3, resultados!$A$1:$ZZ$1, 0))</f>
        <v/>
      </c>
    </row>
    <row r="219">
      <c r="A219">
        <f>INDEX(resultados!$A$2:$ZZ$429, 213, MATCH($B$1, resultados!$A$1:$ZZ$1, 0))</f>
        <v/>
      </c>
      <c r="B219">
        <f>INDEX(resultados!$A$2:$ZZ$429, 213, MATCH($B$2, resultados!$A$1:$ZZ$1, 0))</f>
        <v/>
      </c>
      <c r="C219">
        <f>INDEX(resultados!$A$2:$ZZ$429, 213, MATCH($B$3, resultados!$A$1:$ZZ$1, 0))</f>
        <v/>
      </c>
    </row>
    <row r="220">
      <c r="A220">
        <f>INDEX(resultados!$A$2:$ZZ$429, 214, MATCH($B$1, resultados!$A$1:$ZZ$1, 0))</f>
        <v/>
      </c>
      <c r="B220">
        <f>INDEX(resultados!$A$2:$ZZ$429, 214, MATCH($B$2, resultados!$A$1:$ZZ$1, 0))</f>
        <v/>
      </c>
      <c r="C220">
        <f>INDEX(resultados!$A$2:$ZZ$429, 214, MATCH($B$3, resultados!$A$1:$ZZ$1, 0))</f>
        <v/>
      </c>
    </row>
    <row r="221">
      <c r="A221">
        <f>INDEX(resultados!$A$2:$ZZ$429, 215, MATCH($B$1, resultados!$A$1:$ZZ$1, 0))</f>
        <v/>
      </c>
      <c r="B221">
        <f>INDEX(resultados!$A$2:$ZZ$429, 215, MATCH($B$2, resultados!$A$1:$ZZ$1, 0))</f>
        <v/>
      </c>
      <c r="C221">
        <f>INDEX(resultados!$A$2:$ZZ$429, 215, MATCH($B$3, resultados!$A$1:$ZZ$1, 0))</f>
        <v/>
      </c>
    </row>
    <row r="222">
      <c r="A222">
        <f>INDEX(resultados!$A$2:$ZZ$429, 216, MATCH($B$1, resultados!$A$1:$ZZ$1, 0))</f>
        <v/>
      </c>
      <c r="B222">
        <f>INDEX(resultados!$A$2:$ZZ$429, 216, MATCH($B$2, resultados!$A$1:$ZZ$1, 0))</f>
        <v/>
      </c>
      <c r="C222">
        <f>INDEX(resultados!$A$2:$ZZ$429, 216, MATCH($B$3, resultados!$A$1:$ZZ$1, 0))</f>
        <v/>
      </c>
    </row>
    <row r="223">
      <c r="A223">
        <f>INDEX(resultados!$A$2:$ZZ$429, 217, MATCH($B$1, resultados!$A$1:$ZZ$1, 0))</f>
        <v/>
      </c>
      <c r="B223">
        <f>INDEX(resultados!$A$2:$ZZ$429, 217, MATCH($B$2, resultados!$A$1:$ZZ$1, 0))</f>
        <v/>
      </c>
      <c r="C223">
        <f>INDEX(resultados!$A$2:$ZZ$429, 217, MATCH($B$3, resultados!$A$1:$ZZ$1, 0))</f>
        <v/>
      </c>
    </row>
    <row r="224">
      <c r="A224">
        <f>INDEX(resultados!$A$2:$ZZ$429, 218, MATCH($B$1, resultados!$A$1:$ZZ$1, 0))</f>
        <v/>
      </c>
      <c r="B224">
        <f>INDEX(resultados!$A$2:$ZZ$429, 218, MATCH($B$2, resultados!$A$1:$ZZ$1, 0))</f>
        <v/>
      </c>
      <c r="C224">
        <f>INDEX(resultados!$A$2:$ZZ$429, 218, MATCH($B$3, resultados!$A$1:$ZZ$1, 0))</f>
        <v/>
      </c>
    </row>
    <row r="225">
      <c r="A225">
        <f>INDEX(resultados!$A$2:$ZZ$429, 219, MATCH($B$1, resultados!$A$1:$ZZ$1, 0))</f>
        <v/>
      </c>
      <c r="B225">
        <f>INDEX(resultados!$A$2:$ZZ$429, 219, MATCH($B$2, resultados!$A$1:$ZZ$1, 0))</f>
        <v/>
      </c>
      <c r="C225">
        <f>INDEX(resultados!$A$2:$ZZ$429, 219, MATCH($B$3, resultados!$A$1:$ZZ$1, 0))</f>
        <v/>
      </c>
    </row>
    <row r="226">
      <c r="A226">
        <f>INDEX(resultados!$A$2:$ZZ$429, 220, MATCH($B$1, resultados!$A$1:$ZZ$1, 0))</f>
        <v/>
      </c>
      <c r="B226">
        <f>INDEX(resultados!$A$2:$ZZ$429, 220, MATCH($B$2, resultados!$A$1:$ZZ$1, 0))</f>
        <v/>
      </c>
      <c r="C226">
        <f>INDEX(resultados!$A$2:$ZZ$429, 220, MATCH($B$3, resultados!$A$1:$ZZ$1, 0))</f>
        <v/>
      </c>
    </row>
    <row r="227">
      <c r="A227">
        <f>INDEX(resultados!$A$2:$ZZ$429, 221, MATCH($B$1, resultados!$A$1:$ZZ$1, 0))</f>
        <v/>
      </c>
      <c r="B227">
        <f>INDEX(resultados!$A$2:$ZZ$429, 221, MATCH($B$2, resultados!$A$1:$ZZ$1, 0))</f>
        <v/>
      </c>
      <c r="C227">
        <f>INDEX(resultados!$A$2:$ZZ$429, 221, MATCH($B$3, resultados!$A$1:$ZZ$1, 0))</f>
        <v/>
      </c>
    </row>
    <row r="228">
      <c r="A228">
        <f>INDEX(resultados!$A$2:$ZZ$429, 222, MATCH($B$1, resultados!$A$1:$ZZ$1, 0))</f>
        <v/>
      </c>
      <c r="B228">
        <f>INDEX(resultados!$A$2:$ZZ$429, 222, MATCH($B$2, resultados!$A$1:$ZZ$1, 0))</f>
        <v/>
      </c>
      <c r="C228">
        <f>INDEX(resultados!$A$2:$ZZ$429, 222, MATCH($B$3, resultados!$A$1:$ZZ$1, 0))</f>
        <v/>
      </c>
    </row>
    <row r="229">
      <c r="A229">
        <f>INDEX(resultados!$A$2:$ZZ$429, 223, MATCH($B$1, resultados!$A$1:$ZZ$1, 0))</f>
        <v/>
      </c>
      <c r="B229">
        <f>INDEX(resultados!$A$2:$ZZ$429, 223, MATCH($B$2, resultados!$A$1:$ZZ$1, 0))</f>
        <v/>
      </c>
      <c r="C229">
        <f>INDEX(resultados!$A$2:$ZZ$429, 223, MATCH($B$3, resultados!$A$1:$ZZ$1, 0))</f>
        <v/>
      </c>
    </row>
    <row r="230">
      <c r="A230">
        <f>INDEX(resultados!$A$2:$ZZ$429, 224, MATCH($B$1, resultados!$A$1:$ZZ$1, 0))</f>
        <v/>
      </c>
      <c r="B230">
        <f>INDEX(resultados!$A$2:$ZZ$429, 224, MATCH($B$2, resultados!$A$1:$ZZ$1, 0))</f>
        <v/>
      </c>
      <c r="C230">
        <f>INDEX(resultados!$A$2:$ZZ$429, 224, MATCH($B$3, resultados!$A$1:$ZZ$1, 0))</f>
        <v/>
      </c>
    </row>
    <row r="231">
      <c r="A231">
        <f>INDEX(resultados!$A$2:$ZZ$429, 225, MATCH($B$1, resultados!$A$1:$ZZ$1, 0))</f>
        <v/>
      </c>
      <c r="B231">
        <f>INDEX(resultados!$A$2:$ZZ$429, 225, MATCH($B$2, resultados!$A$1:$ZZ$1, 0))</f>
        <v/>
      </c>
      <c r="C231">
        <f>INDEX(resultados!$A$2:$ZZ$429, 225, MATCH($B$3, resultados!$A$1:$ZZ$1, 0))</f>
        <v/>
      </c>
    </row>
    <row r="232">
      <c r="A232">
        <f>INDEX(resultados!$A$2:$ZZ$429, 226, MATCH($B$1, resultados!$A$1:$ZZ$1, 0))</f>
        <v/>
      </c>
      <c r="B232">
        <f>INDEX(resultados!$A$2:$ZZ$429, 226, MATCH($B$2, resultados!$A$1:$ZZ$1, 0))</f>
        <v/>
      </c>
      <c r="C232">
        <f>INDEX(resultados!$A$2:$ZZ$429, 226, MATCH($B$3, resultados!$A$1:$ZZ$1, 0))</f>
        <v/>
      </c>
    </row>
    <row r="233">
      <c r="A233">
        <f>INDEX(resultados!$A$2:$ZZ$429, 227, MATCH($B$1, resultados!$A$1:$ZZ$1, 0))</f>
        <v/>
      </c>
      <c r="B233">
        <f>INDEX(resultados!$A$2:$ZZ$429, 227, MATCH($B$2, resultados!$A$1:$ZZ$1, 0))</f>
        <v/>
      </c>
      <c r="C233">
        <f>INDEX(resultados!$A$2:$ZZ$429, 227, MATCH($B$3, resultados!$A$1:$ZZ$1, 0))</f>
        <v/>
      </c>
    </row>
    <row r="234">
      <c r="A234">
        <f>INDEX(resultados!$A$2:$ZZ$429, 228, MATCH($B$1, resultados!$A$1:$ZZ$1, 0))</f>
        <v/>
      </c>
      <c r="B234">
        <f>INDEX(resultados!$A$2:$ZZ$429, 228, MATCH($B$2, resultados!$A$1:$ZZ$1, 0))</f>
        <v/>
      </c>
      <c r="C234">
        <f>INDEX(resultados!$A$2:$ZZ$429, 228, MATCH($B$3, resultados!$A$1:$ZZ$1, 0))</f>
        <v/>
      </c>
    </row>
    <row r="235">
      <c r="A235">
        <f>INDEX(resultados!$A$2:$ZZ$429, 229, MATCH($B$1, resultados!$A$1:$ZZ$1, 0))</f>
        <v/>
      </c>
      <c r="B235">
        <f>INDEX(resultados!$A$2:$ZZ$429, 229, MATCH($B$2, resultados!$A$1:$ZZ$1, 0))</f>
        <v/>
      </c>
      <c r="C235">
        <f>INDEX(resultados!$A$2:$ZZ$429, 229, MATCH($B$3, resultados!$A$1:$ZZ$1, 0))</f>
        <v/>
      </c>
    </row>
    <row r="236">
      <c r="A236">
        <f>INDEX(resultados!$A$2:$ZZ$429, 230, MATCH($B$1, resultados!$A$1:$ZZ$1, 0))</f>
        <v/>
      </c>
      <c r="B236">
        <f>INDEX(resultados!$A$2:$ZZ$429, 230, MATCH($B$2, resultados!$A$1:$ZZ$1, 0))</f>
        <v/>
      </c>
      <c r="C236">
        <f>INDEX(resultados!$A$2:$ZZ$429, 230, MATCH($B$3, resultados!$A$1:$ZZ$1, 0))</f>
        <v/>
      </c>
    </row>
    <row r="237">
      <c r="A237">
        <f>INDEX(resultados!$A$2:$ZZ$429, 231, MATCH($B$1, resultados!$A$1:$ZZ$1, 0))</f>
        <v/>
      </c>
      <c r="B237">
        <f>INDEX(resultados!$A$2:$ZZ$429, 231, MATCH($B$2, resultados!$A$1:$ZZ$1, 0))</f>
        <v/>
      </c>
      <c r="C237">
        <f>INDEX(resultados!$A$2:$ZZ$429, 231, MATCH($B$3, resultados!$A$1:$ZZ$1, 0))</f>
        <v/>
      </c>
    </row>
    <row r="238">
      <c r="A238">
        <f>INDEX(resultados!$A$2:$ZZ$429, 232, MATCH($B$1, resultados!$A$1:$ZZ$1, 0))</f>
        <v/>
      </c>
      <c r="B238">
        <f>INDEX(resultados!$A$2:$ZZ$429, 232, MATCH($B$2, resultados!$A$1:$ZZ$1, 0))</f>
        <v/>
      </c>
      <c r="C238">
        <f>INDEX(resultados!$A$2:$ZZ$429, 232, MATCH($B$3, resultados!$A$1:$ZZ$1, 0))</f>
        <v/>
      </c>
    </row>
    <row r="239">
      <c r="A239">
        <f>INDEX(resultados!$A$2:$ZZ$429, 233, MATCH($B$1, resultados!$A$1:$ZZ$1, 0))</f>
        <v/>
      </c>
      <c r="B239">
        <f>INDEX(resultados!$A$2:$ZZ$429, 233, MATCH($B$2, resultados!$A$1:$ZZ$1, 0))</f>
        <v/>
      </c>
      <c r="C239">
        <f>INDEX(resultados!$A$2:$ZZ$429, 233, MATCH($B$3, resultados!$A$1:$ZZ$1, 0))</f>
        <v/>
      </c>
    </row>
    <row r="240">
      <c r="A240">
        <f>INDEX(resultados!$A$2:$ZZ$429, 234, MATCH($B$1, resultados!$A$1:$ZZ$1, 0))</f>
        <v/>
      </c>
      <c r="B240">
        <f>INDEX(resultados!$A$2:$ZZ$429, 234, MATCH($B$2, resultados!$A$1:$ZZ$1, 0))</f>
        <v/>
      </c>
      <c r="C240">
        <f>INDEX(resultados!$A$2:$ZZ$429, 234, MATCH($B$3, resultados!$A$1:$ZZ$1, 0))</f>
        <v/>
      </c>
    </row>
    <row r="241">
      <c r="A241">
        <f>INDEX(resultados!$A$2:$ZZ$429, 235, MATCH($B$1, resultados!$A$1:$ZZ$1, 0))</f>
        <v/>
      </c>
      <c r="B241">
        <f>INDEX(resultados!$A$2:$ZZ$429, 235, MATCH($B$2, resultados!$A$1:$ZZ$1, 0))</f>
        <v/>
      </c>
      <c r="C241">
        <f>INDEX(resultados!$A$2:$ZZ$429, 235, MATCH($B$3, resultados!$A$1:$ZZ$1, 0))</f>
        <v/>
      </c>
    </row>
    <row r="242">
      <c r="A242">
        <f>INDEX(resultados!$A$2:$ZZ$429, 236, MATCH($B$1, resultados!$A$1:$ZZ$1, 0))</f>
        <v/>
      </c>
      <c r="B242">
        <f>INDEX(resultados!$A$2:$ZZ$429, 236, MATCH($B$2, resultados!$A$1:$ZZ$1, 0))</f>
        <v/>
      </c>
      <c r="C242">
        <f>INDEX(resultados!$A$2:$ZZ$429, 236, MATCH($B$3, resultados!$A$1:$ZZ$1, 0))</f>
        <v/>
      </c>
    </row>
    <row r="243">
      <c r="A243">
        <f>INDEX(resultados!$A$2:$ZZ$429, 237, MATCH($B$1, resultados!$A$1:$ZZ$1, 0))</f>
        <v/>
      </c>
      <c r="B243">
        <f>INDEX(resultados!$A$2:$ZZ$429, 237, MATCH($B$2, resultados!$A$1:$ZZ$1, 0))</f>
        <v/>
      </c>
      <c r="C243">
        <f>INDEX(resultados!$A$2:$ZZ$429, 237, MATCH($B$3, resultados!$A$1:$ZZ$1, 0))</f>
        <v/>
      </c>
    </row>
    <row r="244">
      <c r="A244">
        <f>INDEX(resultados!$A$2:$ZZ$429, 238, MATCH($B$1, resultados!$A$1:$ZZ$1, 0))</f>
        <v/>
      </c>
      <c r="B244">
        <f>INDEX(resultados!$A$2:$ZZ$429, 238, MATCH($B$2, resultados!$A$1:$ZZ$1, 0))</f>
        <v/>
      </c>
      <c r="C244">
        <f>INDEX(resultados!$A$2:$ZZ$429, 238, MATCH($B$3, resultados!$A$1:$ZZ$1, 0))</f>
        <v/>
      </c>
    </row>
    <row r="245">
      <c r="A245">
        <f>INDEX(resultados!$A$2:$ZZ$429, 239, MATCH($B$1, resultados!$A$1:$ZZ$1, 0))</f>
        <v/>
      </c>
      <c r="B245">
        <f>INDEX(resultados!$A$2:$ZZ$429, 239, MATCH($B$2, resultados!$A$1:$ZZ$1, 0))</f>
        <v/>
      </c>
      <c r="C245">
        <f>INDEX(resultados!$A$2:$ZZ$429, 239, MATCH($B$3, resultados!$A$1:$ZZ$1, 0))</f>
        <v/>
      </c>
    </row>
    <row r="246">
      <c r="A246">
        <f>INDEX(resultados!$A$2:$ZZ$429, 240, MATCH($B$1, resultados!$A$1:$ZZ$1, 0))</f>
        <v/>
      </c>
      <c r="B246">
        <f>INDEX(resultados!$A$2:$ZZ$429, 240, MATCH($B$2, resultados!$A$1:$ZZ$1, 0))</f>
        <v/>
      </c>
      <c r="C246">
        <f>INDEX(resultados!$A$2:$ZZ$429, 240, MATCH($B$3, resultados!$A$1:$ZZ$1, 0))</f>
        <v/>
      </c>
    </row>
    <row r="247">
      <c r="A247">
        <f>INDEX(resultados!$A$2:$ZZ$429, 241, MATCH($B$1, resultados!$A$1:$ZZ$1, 0))</f>
        <v/>
      </c>
      <c r="B247">
        <f>INDEX(resultados!$A$2:$ZZ$429, 241, MATCH($B$2, resultados!$A$1:$ZZ$1, 0))</f>
        <v/>
      </c>
      <c r="C247">
        <f>INDEX(resultados!$A$2:$ZZ$429, 241, MATCH($B$3, resultados!$A$1:$ZZ$1, 0))</f>
        <v/>
      </c>
    </row>
    <row r="248">
      <c r="A248">
        <f>INDEX(resultados!$A$2:$ZZ$429, 242, MATCH($B$1, resultados!$A$1:$ZZ$1, 0))</f>
        <v/>
      </c>
      <c r="B248">
        <f>INDEX(resultados!$A$2:$ZZ$429, 242, MATCH($B$2, resultados!$A$1:$ZZ$1, 0))</f>
        <v/>
      </c>
      <c r="C248">
        <f>INDEX(resultados!$A$2:$ZZ$429, 242, MATCH($B$3, resultados!$A$1:$ZZ$1, 0))</f>
        <v/>
      </c>
    </row>
    <row r="249">
      <c r="A249">
        <f>INDEX(resultados!$A$2:$ZZ$429, 243, MATCH($B$1, resultados!$A$1:$ZZ$1, 0))</f>
        <v/>
      </c>
      <c r="B249">
        <f>INDEX(resultados!$A$2:$ZZ$429, 243, MATCH($B$2, resultados!$A$1:$ZZ$1, 0))</f>
        <v/>
      </c>
      <c r="C249">
        <f>INDEX(resultados!$A$2:$ZZ$429, 243, MATCH($B$3, resultados!$A$1:$ZZ$1, 0))</f>
        <v/>
      </c>
    </row>
    <row r="250">
      <c r="A250">
        <f>INDEX(resultados!$A$2:$ZZ$429, 244, MATCH($B$1, resultados!$A$1:$ZZ$1, 0))</f>
        <v/>
      </c>
      <c r="B250">
        <f>INDEX(resultados!$A$2:$ZZ$429, 244, MATCH($B$2, resultados!$A$1:$ZZ$1, 0))</f>
        <v/>
      </c>
      <c r="C250">
        <f>INDEX(resultados!$A$2:$ZZ$429, 244, MATCH($B$3, resultados!$A$1:$ZZ$1, 0))</f>
        <v/>
      </c>
    </row>
    <row r="251">
      <c r="A251">
        <f>INDEX(resultados!$A$2:$ZZ$429, 245, MATCH($B$1, resultados!$A$1:$ZZ$1, 0))</f>
        <v/>
      </c>
      <c r="B251">
        <f>INDEX(resultados!$A$2:$ZZ$429, 245, MATCH($B$2, resultados!$A$1:$ZZ$1, 0))</f>
        <v/>
      </c>
      <c r="C251">
        <f>INDEX(resultados!$A$2:$ZZ$429, 245, MATCH($B$3, resultados!$A$1:$ZZ$1, 0))</f>
        <v/>
      </c>
    </row>
    <row r="252">
      <c r="A252">
        <f>INDEX(resultados!$A$2:$ZZ$429, 246, MATCH($B$1, resultados!$A$1:$ZZ$1, 0))</f>
        <v/>
      </c>
      <c r="B252">
        <f>INDEX(resultados!$A$2:$ZZ$429, 246, MATCH($B$2, resultados!$A$1:$ZZ$1, 0))</f>
        <v/>
      </c>
      <c r="C252">
        <f>INDEX(resultados!$A$2:$ZZ$429, 246, MATCH($B$3, resultados!$A$1:$ZZ$1, 0))</f>
        <v/>
      </c>
    </row>
    <row r="253">
      <c r="A253">
        <f>INDEX(resultados!$A$2:$ZZ$429, 247, MATCH($B$1, resultados!$A$1:$ZZ$1, 0))</f>
        <v/>
      </c>
      <c r="B253">
        <f>INDEX(resultados!$A$2:$ZZ$429, 247, MATCH($B$2, resultados!$A$1:$ZZ$1, 0))</f>
        <v/>
      </c>
      <c r="C253">
        <f>INDEX(resultados!$A$2:$ZZ$429, 247, MATCH($B$3, resultados!$A$1:$ZZ$1, 0))</f>
        <v/>
      </c>
    </row>
    <row r="254">
      <c r="A254">
        <f>INDEX(resultados!$A$2:$ZZ$429, 248, MATCH($B$1, resultados!$A$1:$ZZ$1, 0))</f>
        <v/>
      </c>
      <c r="B254">
        <f>INDEX(resultados!$A$2:$ZZ$429, 248, MATCH($B$2, resultados!$A$1:$ZZ$1, 0))</f>
        <v/>
      </c>
      <c r="C254">
        <f>INDEX(resultados!$A$2:$ZZ$429, 248, MATCH($B$3, resultados!$A$1:$ZZ$1, 0))</f>
        <v/>
      </c>
    </row>
    <row r="255">
      <c r="A255">
        <f>INDEX(resultados!$A$2:$ZZ$429, 249, MATCH($B$1, resultados!$A$1:$ZZ$1, 0))</f>
        <v/>
      </c>
      <c r="B255">
        <f>INDEX(resultados!$A$2:$ZZ$429, 249, MATCH($B$2, resultados!$A$1:$ZZ$1, 0))</f>
        <v/>
      </c>
      <c r="C255">
        <f>INDEX(resultados!$A$2:$ZZ$429, 249, MATCH($B$3, resultados!$A$1:$ZZ$1, 0))</f>
        <v/>
      </c>
    </row>
    <row r="256">
      <c r="A256">
        <f>INDEX(resultados!$A$2:$ZZ$429, 250, MATCH($B$1, resultados!$A$1:$ZZ$1, 0))</f>
        <v/>
      </c>
      <c r="B256">
        <f>INDEX(resultados!$A$2:$ZZ$429, 250, MATCH($B$2, resultados!$A$1:$ZZ$1, 0))</f>
        <v/>
      </c>
      <c r="C256">
        <f>INDEX(resultados!$A$2:$ZZ$429, 250, MATCH($B$3, resultados!$A$1:$ZZ$1, 0))</f>
        <v/>
      </c>
    </row>
    <row r="257">
      <c r="A257">
        <f>INDEX(resultados!$A$2:$ZZ$429, 251, MATCH($B$1, resultados!$A$1:$ZZ$1, 0))</f>
        <v/>
      </c>
      <c r="B257">
        <f>INDEX(resultados!$A$2:$ZZ$429, 251, MATCH($B$2, resultados!$A$1:$ZZ$1, 0))</f>
        <v/>
      </c>
      <c r="C257">
        <f>INDEX(resultados!$A$2:$ZZ$429, 251, MATCH($B$3, resultados!$A$1:$ZZ$1, 0))</f>
        <v/>
      </c>
    </row>
    <row r="258">
      <c r="A258">
        <f>INDEX(resultados!$A$2:$ZZ$429, 252, MATCH($B$1, resultados!$A$1:$ZZ$1, 0))</f>
        <v/>
      </c>
      <c r="B258">
        <f>INDEX(resultados!$A$2:$ZZ$429, 252, MATCH($B$2, resultados!$A$1:$ZZ$1, 0))</f>
        <v/>
      </c>
      <c r="C258">
        <f>INDEX(resultados!$A$2:$ZZ$429, 252, MATCH($B$3, resultados!$A$1:$ZZ$1, 0))</f>
        <v/>
      </c>
    </row>
    <row r="259">
      <c r="A259">
        <f>INDEX(resultados!$A$2:$ZZ$429, 253, MATCH($B$1, resultados!$A$1:$ZZ$1, 0))</f>
        <v/>
      </c>
      <c r="B259">
        <f>INDEX(resultados!$A$2:$ZZ$429, 253, MATCH($B$2, resultados!$A$1:$ZZ$1, 0))</f>
        <v/>
      </c>
      <c r="C259">
        <f>INDEX(resultados!$A$2:$ZZ$429, 253, MATCH($B$3, resultados!$A$1:$ZZ$1, 0))</f>
        <v/>
      </c>
    </row>
    <row r="260">
      <c r="A260">
        <f>INDEX(resultados!$A$2:$ZZ$429, 254, MATCH($B$1, resultados!$A$1:$ZZ$1, 0))</f>
        <v/>
      </c>
      <c r="B260">
        <f>INDEX(resultados!$A$2:$ZZ$429, 254, MATCH($B$2, resultados!$A$1:$ZZ$1, 0))</f>
        <v/>
      </c>
      <c r="C260">
        <f>INDEX(resultados!$A$2:$ZZ$429, 254, MATCH($B$3, resultados!$A$1:$ZZ$1, 0))</f>
        <v/>
      </c>
    </row>
    <row r="261">
      <c r="A261">
        <f>INDEX(resultados!$A$2:$ZZ$429, 255, MATCH($B$1, resultados!$A$1:$ZZ$1, 0))</f>
        <v/>
      </c>
      <c r="B261">
        <f>INDEX(resultados!$A$2:$ZZ$429, 255, MATCH($B$2, resultados!$A$1:$ZZ$1, 0))</f>
        <v/>
      </c>
      <c r="C261">
        <f>INDEX(resultados!$A$2:$ZZ$429, 255, MATCH($B$3, resultados!$A$1:$ZZ$1, 0))</f>
        <v/>
      </c>
    </row>
    <row r="262">
      <c r="A262">
        <f>INDEX(resultados!$A$2:$ZZ$429, 256, MATCH($B$1, resultados!$A$1:$ZZ$1, 0))</f>
        <v/>
      </c>
      <c r="B262">
        <f>INDEX(resultados!$A$2:$ZZ$429, 256, MATCH($B$2, resultados!$A$1:$ZZ$1, 0))</f>
        <v/>
      </c>
      <c r="C262">
        <f>INDEX(resultados!$A$2:$ZZ$429, 256, MATCH($B$3, resultados!$A$1:$ZZ$1, 0))</f>
        <v/>
      </c>
    </row>
    <row r="263">
      <c r="A263">
        <f>INDEX(resultados!$A$2:$ZZ$429, 257, MATCH($B$1, resultados!$A$1:$ZZ$1, 0))</f>
        <v/>
      </c>
      <c r="B263">
        <f>INDEX(resultados!$A$2:$ZZ$429, 257, MATCH($B$2, resultados!$A$1:$ZZ$1, 0))</f>
        <v/>
      </c>
      <c r="C263">
        <f>INDEX(resultados!$A$2:$ZZ$429, 257, MATCH($B$3, resultados!$A$1:$ZZ$1, 0))</f>
        <v/>
      </c>
    </row>
    <row r="264">
      <c r="A264">
        <f>INDEX(resultados!$A$2:$ZZ$429, 258, MATCH($B$1, resultados!$A$1:$ZZ$1, 0))</f>
        <v/>
      </c>
      <c r="B264">
        <f>INDEX(resultados!$A$2:$ZZ$429, 258, MATCH($B$2, resultados!$A$1:$ZZ$1, 0))</f>
        <v/>
      </c>
      <c r="C264">
        <f>INDEX(resultados!$A$2:$ZZ$429, 258, MATCH($B$3, resultados!$A$1:$ZZ$1, 0))</f>
        <v/>
      </c>
    </row>
    <row r="265">
      <c r="A265">
        <f>INDEX(resultados!$A$2:$ZZ$429, 259, MATCH($B$1, resultados!$A$1:$ZZ$1, 0))</f>
        <v/>
      </c>
      <c r="B265">
        <f>INDEX(resultados!$A$2:$ZZ$429, 259, MATCH($B$2, resultados!$A$1:$ZZ$1, 0))</f>
        <v/>
      </c>
      <c r="C265">
        <f>INDEX(resultados!$A$2:$ZZ$429, 259, MATCH($B$3, resultados!$A$1:$ZZ$1, 0))</f>
        <v/>
      </c>
    </row>
    <row r="266">
      <c r="A266">
        <f>INDEX(resultados!$A$2:$ZZ$429, 260, MATCH($B$1, resultados!$A$1:$ZZ$1, 0))</f>
        <v/>
      </c>
      <c r="B266">
        <f>INDEX(resultados!$A$2:$ZZ$429, 260, MATCH($B$2, resultados!$A$1:$ZZ$1, 0))</f>
        <v/>
      </c>
      <c r="C266">
        <f>INDEX(resultados!$A$2:$ZZ$429, 260, MATCH($B$3, resultados!$A$1:$ZZ$1, 0))</f>
        <v/>
      </c>
    </row>
    <row r="267">
      <c r="A267">
        <f>INDEX(resultados!$A$2:$ZZ$429, 261, MATCH($B$1, resultados!$A$1:$ZZ$1, 0))</f>
        <v/>
      </c>
      <c r="B267">
        <f>INDEX(resultados!$A$2:$ZZ$429, 261, MATCH($B$2, resultados!$A$1:$ZZ$1, 0))</f>
        <v/>
      </c>
      <c r="C267">
        <f>INDEX(resultados!$A$2:$ZZ$429, 261, MATCH($B$3, resultados!$A$1:$ZZ$1, 0))</f>
        <v/>
      </c>
    </row>
    <row r="268">
      <c r="A268">
        <f>INDEX(resultados!$A$2:$ZZ$429, 262, MATCH($B$1, resultados!$A$1:$ZZ$1, 0))</f>
        <v/>
      </c>
      <c r="B268">
        <f>INDEX(resultados!$A$2:$ZZ$429, 262, MATCH($B$2, resultados!$A$1:$ZZ$1, 0))</f>
        <v/>
      </c>
      <c r="C268">
        <f>INDEX(resultados!$A$2:$ZZ$429, 262, MATCH($B$3, resultados!$A$1:$ZZ$1, 0))</f>
        <v/>
      </c>
    </row>
    <row r="269">
      <c r="A269">
        <f>INDEX(resultados!$A$2:$ZZ$429, 263, MATCH($B$1, resultados!$A$1:$ZZ$1, 0))</f>
        <v/>
      </c>
      <c r="B269">
        <f>INDEX(resultados!$A$2:$ZZ$429, 263, MATCH($B$2, resultados!$A$1:$ZZ$1, 0))</f>
        <v/>
      </c>
      <c r="C269">
        <f>INDEX(resultados!$A$2:$ZZ$429, 263, MATCH($B$3, resultados!$A$1:$ZZ$1, 0))</f>
        <v/>
      </c>
    </row>
    <row r="270">
      <c r="A270">
        <f>INDEX(resultados!$A$2:$ZZ$429, 264, MATCH($B$1, resultados!$A$1:$ZZ$1, 0))</f>
        <v/>
      </c>
      <c r="B270">
        <f>INDEX(resultados!$A$2:$ZZ$429, 264, MATCH($B$2, resultados!$A$1:$ZZ$1, 0))</f>
        <v/>
      </c>
      <c r="C270">
        <f>INDEX(resultados!$A$2:$ZZ$429, 264, MATCH($B$3, resultados!$A$1:$ZZ$1, 0))</f>
        <v/>
      </c>
    </row>
    <row r="271">
      <c r="A271">
        <f>INDEX(resultados!$A$2:$ZZ$429, 265, MATCH($B$1, resultados!$A$1:$ZZ$1, 0))</f>
        <v/>
      </c>
      <c r="B271">
        <f>INDEX(resultados!$A$2:$ZZ$429, 265, MATCH($B$2, resultados!$A$1:$ZZ$1, 0))</f>
        <v/>
      </c>
      <c r="C271">
        <f>INDEX(resultados!$A$2:$ZZ$429, 265, MATCH($B$3, resultados!$A$1:$ZZ$1, 0))</f>
        <v/>
      </c>
    </row>
    <row r="272">
      <c r="A272">
        <f>INDEX(resultados!$A$2:$ZZ$429, 266, MATCH($B$1, resultados!$A$1:$ZZ$1, 0))</f>
        <v/>
      </c>
      <c r="B272">
        <f>INDEX(resultados!$A$2:$ZZ$429, 266, MATCH($B$2, resultados!$A$1:$ZZ$1, 0))</f>
        <v/>
      </c>
      <c r="C272">
        <f>INDEX(resultados!$A$2:$ZZ$429, 266, MATCH($B$3, resultados!$A$1:$ZZ$1, 0))</f>
        <v/>
      </c>
    </row>
    <row r="273">
      <c r="A273">
        <f>INDEX(resultados!$A$2:$ZZ$429, 267, MATCH($B$1, resultados!$A$1:$ZZ$1, 0))</f>
        <v/>
      </c>
      <c r="B273">
        <f>INDEX(resultados!$A$2:$ZZ$429, 267, MATCH($B$2, resultados!$A$1:$ZZ$1, 0))</f>
        <v/>
      </c>
      <c r="C273">
        <f>INDEX(resultados!$A$2:$ZZ$429, 267, MATCH($B$3, resultados!$A$1:$ZZ$1, 0))</f>
        <v/>
      </c>
    </row>
    <row r="274">
      <c r="A274">
        <f>INDEX(resultados!$A$2:$ZZ$429, 268, MATCH($B$1, resultados!$A$1:$ZZ$1, 0))</f>
        <v/>
      </c>
      <c r="B274">
        <f>INDEX(resultados!$A$2:$ZZ$429, 268, MATCH($B$2, resultados!$A$1:$ZZ$1, 0))</f>
        <v/>
      </c>
      <c r="C274">
        <f>INDEX(resultados!$A$2:$ZZ$429, 268, MATCH($B$3, resultados!$A$1:$ZZ$1, 0))</f>
        <v/>
      </c>
    </row>
    <row r="275">
      <c r="A275">
        <f>INDEX(resultados!$A$2:$ZZ$429, 269, MATCH($B$1, resultados!$A$1:$ZZ$1, 0))</f>
        <v/>
      </c>
      <c r="B275">
        <f>INDEX(resultados!$A$2:$ZZ$429, 269, MATCH($B$2, resultados!$A$1:$ZZ$1, 0))</f>
        <v/>
      </c>
      <c r="C275">
        <f>INDEX(resultados!$A$2:$ZZ$429, 269, MATCH($B$3, resultados!$A$1:$ZZ$1, 0))</f>
        <v/>
      </c>
    </row>
    <row r="276">
      <c r="A276">
        <f>INDEX(resultados!$A$2:$ZZ$429, 270, MATCH($B$1, resultados!$A$1:$ZZ$1, 0))</f>
        <v/>
      </c>
      <c r="B276">
        <f>INDEX(resultados!$A$2:$ZZ$429, 270, MATCH($B$2, resultados!$A$1:$ZZ$1, 0))</f>
        <v/>
      </c>
      <c r="C276">
        <f>INDEX(resultados!$A$2:$ZZ$429, 270, MATCH($B$3, resultados!$A$1:$ZZ$1, 0))</f>
        <v/>
      </c>
    </row>
    <row r="277">
      <c r="A277">
        <f>INDEX(resultados!$A$2:$ZZ$429, 271, MATCH($B$1, resultados!$A$1:$ZZ$1, 0))</f>
        <v/>
      </c>
      <c r="B277">
        <f>INDEX(resultados!$A$2:$ZZ$429, 271, MATCH($B$2, resultados!$A$1:$ZZ$1, 0))</f>
        <v/>
      </c>
      <c r="C277">
        <f>INDEX(resultados!$A$2:$ZZ$429, 271, MATCH($B$3, resultados!$A$1:$ZZ$1, 0))</f>
        <v/>
      </c>
    </row>
    <row r="278">
      <c r="A278">
        <f>INDEX(resultados!$A$2:$ZZ$429, 272, MATCH($B$1, resultados!$A$1:$ZZ$1, 0))</f>
        <v/>
      </c>
      <c r="B278">
        <f>INDEX(resultados!$A$2:$ZZ$429, 272, MATCH($B$2, resultados!$A$1:$ZZ$1, 0))</f>
        <v/>
      </c>
      <c r="C278">
        <f>INDEX(resultados!$A$2:$ZZ$429, 272, MATCH($B$3, resultados!$A$1:$ZZ$1, 0))</f>
        <v/>
      </c>
    </row>
    <row r="279">
      <c r="A279">
        <f>INDEX(resultados!$A$2:$ZZ$429, 273, MATCH($B$1, resultados!$A$1:$ZZ$1, 0))</f>
        <v/>
      </c>
      <c r="B279">
        <f>INDEX(resultados!$A$2:$ZZ$429, 273, MATCH($B$2, resultados!$A$1:$ZZ$1, 0))</f>
        <v/>
      </c>
      <c r="C279">
        <f>INDEX(resultados!$A$2:$ZZ$429, 273, MATCH($B$3, resultados!$A$1:$ZZ$1, 0))</f>
        <v/>
      </c>
    </row>
    <row r="280">
      <c r="A280">
        <f>INDEX(resultados!$A$2:$ZZ$429, 274, MATCH($B$1, resultados!$A$1:$ZZ$1, 0))</f>
        <v/>
      </c>
      <c r="B280">
        <f>INDEX(resultados!$A$2:$ZZ$429, 274, MATCH($B$2, resultados!$A$1:$ZZ$1, 0))</f>
        <v/>
      </c>
      <c r="C280">
        <f>INDEX(resultados!$A$2:$ZZ$429, 274, MATCH($B$3, resultados!$A$1:$ZZ$1, 0))</f>
        <v/>
      </c>
    </row>
    <row r="281">
      <c r="A281">
        <f>INDEX(resultados!$A$2:$ZZ$429, 275, MATCH($B$1, resultados!$A$1:$ZZ$1, 0))</f>
        <v/>
      </c>
      <c r="B281">
        <f>INDEX(resultados!$A$2:$ZZ$429, 275, MATCH($B$2, resultados!$A$1:$ZZ$1, 0))</f>
        <v/>
      </c>
      <c r="C281">
        <f>INDEX(resultados!$A$2:$ZZ$429, 275, MATCH($B$3, resultados!$A$1:$ZZ$1, 0))</f>
        <v/>
      </c>
    </row>
    <row r="282">
      <c r="A282">
        <f>INDEX(resultados!$A$2:$ZZ$429, 276, MATCH($B$1, resultados!$A$1:$ZZ$1, 0))</f>
        <v/>
      </c>
      <c r="B282">
        <f>INDEX(resultados!$A$2:$ZZ$429, 276, MATCH($B$2, resultados!$A$1:$ZZ$1, 0))</f>
        <v/>
      </c>
      <c r="C282">
        <f>INDEX(resultados!$A$2:$ZZ$429, 276, MATCH($B$3, resultados!$A$1:$ZZ$1, 0))</f>
        <v/>
      </c>
    </row>
    <row r="283">
      <c r="A283">
        <f>INDEX(resultados!$A$2:$ZZ$429, 277, MATCH($B$1, resultados!$A$1:$ZZ$1, 0))</f>
        <v/>
      </c>
      <c r="B283">
        <f>INDEX(resultados!$A$2:$ZZ$429, 277, MATCH($B$2, resultados!$A$1:$ZZ$1, 0))</f>
        <v/>
      </c>
      <c r="C283">
        <f>INDEX(resultados!$A$2:$ZZ$429, 277, MATCH($B$3, resultados!$A$1:$ZZ$1, 0))</f>
        <v/>
      </c>
    </row>
    <row r="284">
      <c r="A284">
        <f>INDEX(resultados!$A$2:$ZZ$429, 278, MATCH($B$1, resultados!$A$1:$ZZ$1, 0))</f>
        <v/>
      </c>
      <c r="B284">
        <f>INDEX(resultados!$A$2:$ZZ$429, 278, MATCH($B$2, resultados!$A$1:$ZZ$1, 0))</f>
        <v/>
      </c>
      <c r="C284">
        <f>INDEX(resultados!$A$2:$ZZ$429, 278, MATCH($B$3, resultados!$A$1:$ZZ$1, 0))</f>
        <v/>
      </c>
    </row>
    <row r="285">
      <c r="A285">
        <f>INDEX(resultados!$A$2:$ZZ$429, 279, MATCH($B$1, resultados!$A$1:$ZZ$1, 0))</f>
        <v/>
      </c>
      <c r="B285">
        <f>INDEX(resultados!$A$2:$ZZ$429, 279, MATCH($B$2, resultados!$A$1:$ZZ$1, 0))</f>
        <v/>
      </c>
      <c r="C285">
        <f>INDEX(resultados!$A$2:$ZZ$429, 279, MATCH($B$3, resultados!$A$1:$ZZ$1, 0))</f>
        <v/>
      </c>
    </row>
    <row r="286">
      <c r="A286">
        <f>INDEX(resultados!$A$2:$ZZ$429, 280, MATCH($B$1, resultados!$A$1:$ZZ$1, 0))</f>
        <v/>
      </c>
      <c r="B286">
        <f>INDEX(resultados!$A$2:$ZZ$429, 280, MATCH($B$2, resultados!$A$1:$ZZ$1, 0))</f>
        <v/>
      </c>
      <c r="C286">
        <f>INDEX(resultados!$A$2:$ZZ$429, 280, MATCH($B$3, resultados!$A$1:$ZZ$1, 0))</f>
        <v/>
      </c>
    </row>
    <row r="287">
      <c r="A287">
        <f>INDEX(resultados!$A$2:$ZZ$429, 281, MATCH($B$1, resultados!$A$1:$ZZ$1, 0))</f>
        <v/>
      </c>
      <c r="B287">
        <f>INDEX(resultados!$A$2:$ZZ$429, 281, MATCH($B$2, resultados!$A$1:$ZZ$1, 0))</f>
        <v/>
      </c>
      <c r="C287">
        <f>INDEX(resultados!$A$2:$ZZ$429, 281, MATCH($B$3, resultados!$A$1:$ZZ$1, 0))</f>
        <v/>
      </c>
    </row>
    <row r="288">
      <c r="A288">
        <f>INDEX(resultados!$A$2:$ZZ$429, 282, MATCH($B$1, resultados!$A$1:$ZZ$1, 0))</f>
        <v/>
      </c>
      <c r="B288">
        <f>INDEX(resultados!$A$2:$ZZ$429, 282, MATCH($B$2, resultados!$A$1:$ZZ$1, 0))</f>
        <v/>
      </c>
      <c r="C288">
        <f>INDEX(resultados!$A$2:$ZZ$429, 282, MATCH($B$3, resultados!$A$1:$ZZ$1, 0))</f>
        <v/>
      </c>
    </row>
    <row r="289">
      <c r="A289">
        <f>INDEX(resultados!$A$2:$ZZ$429, 283, MATCH($B$1, resultados!$A$1:$ZZ$1, 0))</f>
        <v/>
      </c>
      <c r="B289">
        <f>INDEX(resultados!$A$2:$ZZ$429, 283, MATCH($B$2, resultados!$A$1:$ZZ$1, 0))</f>
        <v/>
      </c>
      <c r="C289">
        <f>INDEX(resultados!$A$2:$ZZ$429, 283, MATCH($B$3, resultados!$A$1:$ZZ$1, 0))</f>
        <v/>
      </c>
    </row>
    <row r="290">
      <c r="A290">
        <f>INDEX(resultados!$A$2:$ZZ$429, 284, MATCH($B$1, resultados!$A$1:$ZZ$1, 0))</f>
        <v/>
      </c>
      <c r="B290">
        <f>INDEX(resultados!$A$2:$ZZ$429, 284, MATCH($B$2, resultados!$A$1:$ZZ$1, 0))</f>
        <v/>
      </c>
      <c r="C290">
        <f>INDEX(resultados!$A$2:$ZZ$429, 284, MATCH($B$3, resultados!$A$1:$ZZ$1, 0))</f>
        <v/>
      </c>
    </row>
    <row r="291">
      <c r="A291">
        <f>INDEX(resultados!$A$2:$ZZ$429, 285, MATCH($B$1, resultados!$A$1:$ZZ$1, 0))</f>
        <v/>
      </c>
      <c r="B291">
        <f>INDEX(resultados!$A$2:$ZZ$429, 285, MATCH($B$2, resultados!$A$1:$ZZ$1, 0))</f>
        <v/>
      </c>
      <c r="C291">
        <f>INDEX(resultados!$A$2:$ZZ$429, 285, MATCH($B$3, resultados!$A$1:$ZZ$1, 0))</f>
        <v/>
      </c>
    </row>
    <row r="292">
      <c r="A292">
        <f>INDEX(resultados!$A$2:$ZZ$429, 286, MATCH($B$1, resultados!$A$1:$ZZ$1, 0))</f>
        <v/>
      </c>
      <c r="B292">
        <f>INDEX(resultados!$A$2:$ZZ$429, 286, MATCH($B$2, resultados!$A$1:$ZZ$1, 0))</f>
        <v/>
      </c>
      <c r="C292">
        <f>INDEX(resultados!$A$2:$ZZ$429, 286, MATCH($B$3, resultados!$A$1:$ZZ$1, 0))</f>
        <v/>
      </c>
    </row>
    <row r="293">
      <c r="A293">
        <f>INDEX(resultados!$A$2:$ZZ$429, 287, MATCH($B$1, resultados!$A$1:$ZZ$1, 0))</f>
        <v/>
      </c>
      <c r="B293">
        <f>INDEX(resultados!$A$2:$ZZ$429, 287, MATCH($B$2, resultados!$A$1:$ZZ$1, 0))</f>
        <v/>
      </c>
      <c r="C293">
        <f>INDEX(resultados!$A$2:$ZZ$429, 287, MATCH($B$3, resultados!$A$1:$ZZ$1, 0))</f>
        <v/>
      </c>
    </row>
    <row r="294">
      <c r="A294">
        <f>INDEX(resultados!$A$2:$ZZ$429, 288, MATCH($B$1, resultados!$A$1:$ZZ$1, 0))</f>
        <v/>
      </c>
      <c r="B294">
        <f>INDEX(resultados!$A$2:$ZZ$429, 288, MATCH($B$2, resultados!$A$1:$ZZ$1, 0))</f>
        <v/>
      </c>
      <c r="C294">
        <f>INDEX(resultados!$A$2:$ZZ$429, 288, MATCH($B$3, resultados!$A$1:$ZZ$1, 0))</f>
        <v/>
      </c>
    </row>
    <row r="295">
      <c r="A295">
        <f>INDEX(resultados!$A$2:$ZZ$429, 289, MATCH($B$1, resultados!$A$1:$ZZ$1, 0))</f>
        <v/>
      </c>
      <c r="B295">
        <f>INDEX(resultados!$A$2:$ZZ$429, 289, MATCH($B$2, resultados!$A$1:$ZZ$1, 0))</f>
        <v/>
      </c>
      <c r="C295">
        <f>INDEX(resultados!$A$2:$ZZ$429, 289, MATCH($B$3, resultados!$A$1:$ZZ$1, 0))</f>
        <v/>
      </c>
    </row>
    <row r="296">
      <c r="A296">
        <f>INDEX(resultados!$A$2:$ZZ$429, 290, MATCH($B$1, resultados!$A$1:$ZZ$1, 0))</f>
        <v/>
      </c>
      <c r="B296">
        <f>INDEX(resultados!$A$2:$ZZ$429, 290, MATCH($B$2, resultados!$A$1:$ZZ$1, 0))</f>
        <v/>
      </c>
      <c r="C296">
        <f>INDEX(resultados!$A$2:$ZZ$429, 290, MATCH($B$3, resultados!$A$1:$ZZ$1, 0))</f>
        <v/>
      </c>
    </row>
    <row r="297">
      <c r="A297">
        <f>INDEX(resultados!$A$2:$ZZ$429, 291, MATCH($B$1, resultados!$A$1:$ZZ$1, 0))</f>
        <v/>
      </c>
      <c r="B297">
        <f>INDEX(resultados!$A$2:$ZZ$429, 291, MATCH($B$2, resultados!$A$1:$ZZ$1, 0))</f>
        <v/>
      </c>
      <c r="C297">
        <f>INDEX(resultados!$A$2:$ZZ$429, 291, MATCH($B$3, resultados!$A$1:$ZZ$1, 0))</f>
        <v/>
      </c>
    </row>
    <row r="298">
      <c r="A298">
        <f>INDEX(resultados!$A$2:$ZZ$429, 292, MATCH($B$1, resultados!$A$1:$ZZ$1, 0))</f>
        <v/>
      </c>
      <c r="B298">
        <f>INDEX(resultados!$A$2:$ZZ$429, 292, MATCH($B$2, resultados!$A$1:$ZZ$1, 0))</f>
        <v/>
      </c>
      <c r="C298">
        <f>INDEX(resultados!$A$2:$ZZ$429, 292, MATCH($B$3, resultados!$A$1:$ZZ$1, 0))</f>
        <v/>
      </c>
    </row>
    <row r="299">
      <c r="A299">
        <f>INDEX(resultados!$A$2:$ZZ$429, 293, MATCH($B$1, resultados!$A$1:$ZZ$1, 0))</f>
        <v/>
      </c>
      <c r="B299">
        <f>INDEX(resultados!$A$2:$ZZ$429, 293, MATCH($B$2, resultados!$A$1:$ZZ$1, 0))</f>
        <v/>
      </c>
      <c r="C299">
        <f>INDEX(resultados!$A$2:$ZZ$429, 293, MATCH($B$3, resultados!$A$1:$ZZ$1, 0))</f>
        <v/>
      </c>
    </row>
    <row r="300">
      <c r="A300">
        <f>INDEX(resultados!$A$2:$ZZ$429, 294, MATCH($B$1, resultados!$A$1:$ZZ$1, 0))</f>
        <v/>
      </c>
      <c r="B300">
        <f>INDEX(resultados!$A$2:$ZZ$429, 294, MATCH($B$2, resultados!$A$1:$ZZ$1, 0))</f>
        <v/>
      </c>
      <c r="C300">
        <f>INDEX(resultados!$A$2:$ZZ$429, 294, MATCH($B$3, resultados!$A$1:$ZZ$1, 0))</f>
        <v/>
      </c>
    </row>
    <row r="301">
      <c r="A301">
        <f>INDEX(resultados!$A$2:$ZZ$429, 295, MATCH($B$1, resultados!$A$1:$ZZ$1, 0))</f>
        <v/>
      </c>
      <c r="B301">
        <f>INDEX(resultados!$A$2:$ZZ$429, 295, MATCH($B$2, resultados!$A$1:$ZZ$1, 0))</f>
        <v/>
      </c>
      <c r="C301">
        <f>INDEX(resultados!$A$2:$ZZ$429, 295, MATCH($B$3, resultados!$A$1:$ZZ$1, 0))</f>
        <v/>
      </c>
    </row>
    <row r="302">
      <c r="A302">
        <f>INDEX(resultados!$A$2:$ZZ$429, 296, MATCH($B$1, resultados!$A$1:$ZZ$1, 0))</f>
        <v/>
      </c>
      <c r="B302">
        <f>INDEX(resultados!$A$2:$ZZ$429, 296, MATCH($B$2, resultados!$A$1:$ZZ$1, 0))</f>
        <v/>
      </c>
      <c r="C302">
        <f>INDEX(resultados!$A$2:$ZZ$429, 296, MATCH($B$3, resultados!$A$1:$ZZ$1, 0))</f>
        <v/>
      </c>
    </row>
    <row r="303">
      <c r="A303">
        <f>INDEX(resultados!$A$2:$ZZ$429, 297, MATCH($B$1, resultados!$A$1:$ZZ$1, 0))</f>
        <v/>
      </c>
      <c r="B303">
        <f>INDEX(resultados!$A$2:$ZZ$429, 297, MATCH($B$2, resultados!$A$1:$ZZ$1, 0))</f>
        <v/>
      </c>
      <c r="C303">
        <f>INDEX(resultados!$A$2:$ZZ$429, 297, MATCH($B$3, resultados!$A$1:$ZZ$1, 0))</f>
        <v/>
      </c>
    </row>
    <row r="304">
      <c r="A304">
        <f>INDEX(resultados!$A$2:$ZZ$429, 298, MATCH($B$1, resultados!$A$1:$ZZ$1, 0))</f>
        <v/>
      </c>
      <c r="B304">
        <f>INDEX(resultados!$A$2:$ZZ$429, 298, MATCH($B$2, resultados!$A$1:$ZZ$1, 0))</f>
        <v/>
      </c>
      <c r="C304">
        <f>INDEX(resultados!$A$2:$ZZ$429, 298, MATCH($B$3, resultados!$A$1:$ZZ$1, 0))</f>
        <v/>
      </c>
    </row>
    <row r="305">
      <c r="A305">
        <f>INDEX(resultados!$A$2:$ZZ$429, 299, MATCH($B$1, resultados!$A$1:$ZZ$1, 0))</f>
        <v/>
      </c>
      <c r="B305">
        <f>INDEX(resultados!$A$2:$ZZ$429, 299, MATCH($B$2, resultados!$A$1:$ZZ$1, 0))</f>
        <v/>
      </c>
      <c r="C305">
        <f>INDEX(resultados!$A$2:$ZZ$429, 299, MATCH($B$3, resultados!$A$1:$ZZ$1, 0))</f>
        <v/>
      </c>
    </row>
    <row r="306">
      <c r="A306">
        <f>INDEX(resultados!$A$2:$ZZ$429, 300, MATCH($B$1, resultados!$A$1:$ZZ$1, 0))</f>
        <v/>
      </c>
      <c r="B306">
        <f>INDEX(resultados!$A$2:$ZZ$429, 300, MATCH($B$2, resultados!$A$1:$ZZ$1, 0))</f>
        <v/>
      </c>
      <c r="C306">
        <f>INDEX(resultados!$A$2:$ZZ$429, 300, MATCH($B$3, resultados!$A$1:$ZZ$1, 0))</f>
        <v/>
      </c>
    </row>
    <row r="307">
      <c r="A307">
        <f>INDEX(resultados!$A$2:$ZZ$429, 301, MATCH($B$1, resultados!$A$1:$ZZ$1, 0))</f>
        <v/>
      </c>
      <c r="B307">
        <f>INDEX(resultados!$A$2:$ZZ$429, 301, MATCH($B$2, resultados!$A$1:$ZZ$1, 0))</f>
        <v/>
      </c>
      <c r="C307">
        <f>INDEX(resultados!$A$2:$ZZ$429, 301, MATCH($B$3, resultados!$A$1:$ZZ$1, 0))</f>
        <v/>
      </c>
    </row>
    <row r="308">
      <c r="A308">
        <f>INDEX(resultados!$A$2:$ZZ$429, 302, MATCH($B$1, resultados!$A$1:$ZZ$1, 0))</f>
        <v/>
      </c>
      <c r="B308">
        <f>INDEX(resultados!$A$2:$ZZ$429, 302, MATCH($B$2, resultados!$A$1:$ZZ$1, 0))</f>
        <v/>
      </c>
      <c r="C308">
        <f>INDEX(resultados!$A$2:$ZZ$429, 302, MATCH($B$3, resultados!$A$1:$ZZ$1, 0))</f>
        <v/>
      </c>
    </row>
    <row r="309">
      <c r="A309">
        <f>INDEX(resultados!$A$2:$ZZ$429, 303, MATCH($B$1, resultados!$A$1:$ZZ$1, 0))</f>
        <v/>
      </c>
      <c r="B309">
        <f>INDEX(resultados!$A$2:$ZZ$429, 303, MATCH($B$2, resultados!$A$1:$ZZ$1, 0))</f>
        <v/>
      </c>
      <c r="C309">
        <f>INDEX(resultados!$A$2:$ZZ$429, 303, MATCH($B$3, resultados!$A$1:$ZZ$1, 0))</f>
        <v/>
      </c>
    </row>
    <row r="310">
      <c r="A310">
        <f>INDEX(resultados!$A$2:$ZZ$429, 304, MATCH($B$1, resultados!$A$1:$ZZ$1, 0))</f>
        <v/>
      </c>
      <c r="B310">
        <f>INDEX(resultados!$A$2:$ZZ$429, 304, MATCH($B$2, resultados!$A$1:$ZZ$1, 0))</f>
        <v/>
      </c>
      <c r="C310">
        <f>INDEX(resultados!$A$2:$ZZ$429, 304, MATCH($B$3, resultados!$A$1:$ZZ$1, 0))</f>
        <v/>
      </c>
    </row>
    <row r="311">
      <c r="A311">
        <f>INDEX(resultados!$A$2:$ZZ$429, 305, MATCH($B$1, resultados!$A$1:$ZZ$1, 0))</f>
        <v/>
      </c>
      <c r="B311">
        <f>INDEX(resultados!$A$2:$ZZ$429, 305, MATCH($B$2, resultados!$A$1:$ZZ$1, 0))</f>
        <v/>
      </c>
      <c r="C311">
        <f>INDEX(resultados!$A$2:$ZZ$429, 305, MATCH($B$3, resultados!$A$1:$ZZ$1, 0))</f>
        <v/>
      </c>
    </row>
    <row r="312">
      <c r="A312">
        <f>INDEX(resultados!$A$2:$ZZ$429, 306, MATCH($B$1, resultados!$A$1:$ZZ$1, 0))</f>
        <v/>
      </c>
      <c r="B312">
        <f>INDEX(resultados!$A$2:$ZZ$429, 306, MATCH($B$2, resultados!$A$1:$ZZ$1, 0))</f>
        <v/>
      </c>
      <c r="C312">
        <f>INDEX(resultados!$A$2:$ZZ$429, 306, MATCH($B$3, resultados!$A$1:$ZZ$1, 0))</f>
        <v/>
      </c>
    </row>
    <row r="313">
      <c r="A313">
        <f>INDEX(resultados!$A$2:$ZZ$429, 307, MATCH($B$1, resultados!$A$1:$ZZ$1, 0))</f>
        <v/>
      </c>
      <c r="B313">
        <f>INDEX(resultados!$A$2:$ZZ$429, 307, MATCH($B$2, resultados!$A$1:$ZZ$1, 0))</f>
        <v/>
      </c>
      <c r="C313">
        <f>INDEX(resultados!$A$2:$ZZ$429, 307, MATCH($B$3, resultados!$A$1:$ZZ$1, 0))</f>
        <v/>
      </c>
    </row>
    <row r="314">
      <c r="A314">
        <f>INDEX(resultados!$A$2:$ZZ$429, 308, MATCH($B$1, resultados!$A$1:$ZZ$1, 0))</f>
        <v/>
      </c>
      <c r="B314">
        <f>INDEX(resultados!$A$2:$ZZ$429, 308, MATCH($B$2, resultados!$A$1:$ZZ$1, 0))</f>
        <v/>
      </c>
      <c r="C314">
        <f>INDEX(resultados!$A$2:$ZZ$429, 308, MATCH($B$3, resultados!$A$1:$ZZ$1, 0))</f>
        <v/>
      </c>
    </row>
    <row r="315">
      <c r="A315">
        <f>INDEX(resultados!$A$2:$ZZ$429, 309, MATCH($B$1, resultados!$A$1:$ZZ$1, 0))</f>
        <v/>
      </c>
      <c r="B315">
        <f>INDEX(resultados!$A$2:$ZZ$429, 309, MATCH($B$2, resultados!$A$1:$ZZ$1, 0))</f>
        <v/>
      </c>
      <c r="C315">
        <f>INDEX(resultados!$A$2:$ZZ$429, 309, MATCH($B$3, resultados!$A$1:$ZZ$1, 0))</f>
        <v/>
      </c>
    </row>
    <row r="316">
      <c r="A316">
        <f>INDEX(resultados!$A$2:$ZZ$429, 310, MATCH($B$1, resultados!$A$1:$ZZ$1, 0))</f>
        <v/>
      </c>
      <c r="B316">
        <f>INDEX(resultados!$A$2:$ZZ$429, 310, MATCH($B$2, resultados!$A$1:$ZZ$1, 0))</f>
        <v/>
      </c>
      <c r="C316">
        <f>INDEX(resultados!$A$2:$ZZ$429, 310, MATCH($B$3, resultados!$A$1:$ZZ$1, 0))</f>
        <v/>
      </c>
    </row>
    <row r="317">
      <c r="A317">
        <f>INDEX(resultados!$A$2:$ZZ$429, 311, MATCH($B$1, resultados!$A$1:$ZZ$1, 0))</f>
        <v/>
      </c>
      <c r="B317">
        <f>INDEX(resultados!$A$2:$ZZ$429, 311, MATCH($B$2, resultados!$A$1:$ZZ$1, 0))</f>
        <v/>
      </c>
      <c r="C317">
        <f>INDEX(resultados!$A$2:$ZZ$429, 311, MATCH($B$3, resultados!$A$1:$ZZ$1, 0))</f>
        <v/>
      </c>
    </row>
    <row r="318">
      <c r="A318">
        <f>INDEX(resultados!$A$2:$ZZ$429, 312, MATCH($B$1, resultados!$A$1:$ZZ$1, 0))</f>
        <v/>
      </c>
      <c r="B318">
        <f>INDEX(resultados!$A$2:$ZZ$429, 312, MATCH($B$2, resultados!$A$1:$ZZ$1, 0))</f>
        <v/>
      </c>
      <c r="C318">
        <f>INDEX(resultados!$A$2:$ZZ$429, 312, MATCH($B$3, resultados!$A$1:$ZZ$1, 0))</f>
        <v/>
      </c>
    </row>
    <row r="319">
      <c r="A319">
        <f>INDEX(resultados!$A$2:$ZZ$429, 313, MATCH($B$1, resultados!$A$1:$ZZ$1, 0))</f>
        <v/>
      </c>
      <c r="B319">
        <f>INDEX(resultados!$A$2:$ZZ$429, 313, MATCH($B$2, resultados!$A$1:$ZZ$1, 0))</f>
        <v/>
      </c>
      <c r="C319">
        <f>INDEX(resultados!$A$2:$ZZ$429, 313, MATCH($B$3, resultados!$A$1:$ZZ$1, 0))</f>
        <v/>
      </c>
    </row>
    <row r="320">
      <c r="A320">
        <f>INDEX(resultados!$A$2:$ZZ$429, 314, MATCH($B$1, resultados!$A$1:$ZZ$1, 0))</f>
        <v/>
      </c>
      <c r="B320">
        <f>INDEX(resultados!$A$2:$ZZ$429, 314, MATCH($B$2, resultados!$A$1:$ZZ$1, 0))</f>
        <v/>
      </c>
      <c r="C320">
        <f>INDEX(resultados!$A$2:$ZZ$429, 314, MATCH($B$3, resultados!$A$1:$ZZ$1, 0))</f>
        <v/>
      </c>
    </row>
    <row r="321">
      <c r="A321">
        <f>INDEX(resultados!$A$2:$ZZ$429, 315, MATCH($B$1, resultados!$A$1:$ZZ$1, 0))</f>
        <v/>
      </c>
      <c r="B321">
        <f>INDEX(resultados!$A$2:$ZZ$429, 315, MATCH($B$2, resultados!$A$1:$ZZ$1, 0))</f>
        <v/>
      </c>
      <c r="C321">
        <f>INDEX(resultados!$A$2:$ZZ$429, 315, MATCH($B$3, resultados!$A$1:$ZZ$1, 0))</f>
        <v/>
      </c>
    </row>
    <row r="322">
      <c r="A322">
        <f>INDEX(resultados!$A$2:$ZZ$429, 316, MATCH($B$1, resultados!$A$1:$ZZ$1, 0))</f>
        <v/>
      </c>
      <c r="B322">
        <f>INDEX(resultados!$A$2:$ZZ$429, 316, MATCH($B$2, resultados!$A$1:$ZZ$1, 0))</f>
        <v/>
      </c>
      <c r="C322">
        <f>INDEX(resultados!$A$2:$ZZ$429, 316, MATCH($B$3, resultados!$A$1:$ZZ$1, 0))</f>
        <v/>
      </c>
    </row>
    <row r="323">
      <c r="A323">
        <f>INDEX(resultados!$A$2:$ZZ$429, 317, MATCH($B$1, resultados!$A$1:$ZZ$1, 0))</f>
        <v/>
      </c>
      <c r="B323">
        <f>INDEX(resultados!$A$2:$ZZ$429, 317, MATCH($B$2, resultados!$A$1:$ZZ$1, 0))</f>
        <v/>
      </c>
      <c r="C323">
        <f>INDEX(resultados!$A$2:$ZZ$429, 317, MATCH($B$3, resultados!$A$1:$ZZ$1, 0))</f>
        <v/>
      </c>
    </row>
    <row r="324">
      <c r="A324">
        <f>INDEX(resultados!$A$2:$ZZ$429, 318, MATCH($B$1, resultados!$A$1:$ZZ$1, 0))</f>
        <v/>
      </c>
      <c r="B324">
        <f>INDEX(resultados!$A$2:$ZZ$429, 318, MATCH($B$2, resultados!$A$1:$ZZ$1, 0))</f>
        <v/>
      </c>
      <c r="C324">
        <f>INDEX(resultados!$A$2:$ZZ$429, 318, MATCH($B$3, resultados!$A$1:$ZZ$1, 0))</f>
        <v/>
      </c>
    </row>
    <row r="325">
      <c r="A325">
        <f>INDEX(resultados!$A$2:$ZZ$429, 319, MATCH($B$1, resultados!$A$1:$ZZ$1, 0))</f>
        <v/>
      </c>
      <c r="B325">
        <f>INDEX(resultados!$A$2:$ZZ$429, 319, MATCH($B$2, resultados!$A$1:$ZZ$1, 0))</f>
        <v/>
      </c>
      <c r="C325">
        <f>INDEX(resultados!$A$2:$ZZ$429, 319, MATCH($B$3, resultados!$A$1:$ZZ$1, 0))</f>
        <v/>
      </c>
    </row>
    <row r="326">
      <c r="A326">
        <f>INDEX(resultados!$A$2:$ZZ$429, 320, MATCH($B$1, resultados!$A$1:$ZZ$1, 0))</f>
        <v/>
      </c>
      <c r="B326">
        <f>INDEX(resultados!$A$2:$ZZ$429, 320, MATCH($B$2, resultados!$A$1:$ZZ$1, 0))</f>
        <v/>
      </c>
      <c r="C326">
        <f>INDEX(resultados!$A$2:$ZZ$429, 320, MATCH($B$3, resultados!$A$1:$ZZ$1, 0))</f>
        <v/>
      </c>
    </row>
    <row r="327">
      <c r="A327">
        <f>INDEX(resultados!$A$2:$ZZ$429, 321, MATCH($B$1, resultados!$A$1:$ZZ$1, 0))</f>
        <v/>
      </c>
      <c r="B327">
        <f>INDEX(resultados!$A$2:$ZZ$429, 321, MATCH($B$2, resultados!$A$1:$ZZ$1, 0))</f>
        <v/>
      </c>
      <c r="C327">
        <f>INDEX(resultados!$A$2:$ZZ$429, 321, MATCH($B$3, resultados!$A$1:$ZZ$1, 0))</f>
        <v/>
      </c>
    </row>
    <row r="328">
      <c r="A328">
        <f>INDEX(resultados!$A$2:$ZZ$429, 322, MATCH($B$1, resultados!$A$1:$ZZ$1, 0))</f>
        <v/>
      </c>
      <c r="B328">
        <f>INDEX(resultados!$A$2:$ZZ$429, 322, MATCH($B$2, resultados!$A$1:$ZZ$1, 0))</f>
        <v/>
      </c>
      <c r="C328">
        <f>INDEX(resultados!$A$2:$ZZ$429, 322, MATCH($B$3, resultados!$A$1:$ZZ$1, 0))</f>
        <v/>
      </c>
    </row>
    <row r="329">
      <c r="A329">
        <f>INDEX(resultados!$A$2:$ZZ$429, 323, MATCH($B$1, resultados!$A$1:$ZZ$1, 0))</f>
        <v/>
      </c>
      <c r="B329">
        <f>INDEX(resultados!$A$2:$ZZ$429, 323, MATCH($B$2, resultados!$A$1:$ZZ$1, 0))</f>
        <v/>
      </c>
      <c r="C329">
        <f>INDEX(resultados!$A$2:$ZZ$429, 323, MATCH($B$3, resultados!$A$1:$ZZ$1, 0))</f>
        <v/>
      </c>
    </row>
    <row r="330">
      <c r="A330">
        <f>INDEX(resultados!$A$2:$ZZ$429, 324, MATCH($B$1, resultados!$A$1:$ZZ$1, 0))</f>
        <v/>
      </c>
      <c r="B330">
        <f>INDEX(resultados!$A$2:$ZZ$429, 324, MATCH($B$2, resultados!$A$1:$ZZ$1, 0))</f>
        <v/>
      </c>
      <c r="C330">
        <f>INDEX(resultados!$A$2:$ZZ$429, 324, MATCH($B$3, resultados!$A$1:$ZZ$1, 0))</f>
        <v/>
      </c>
    </row>
    <row r="331">
      <c r="A331">
        <f>INDEX(resultados!$A$2:$ZZ$429, 325, MATCH($B$1, resultados!$A$1:$ZZ$1, 0))</f>
        <v/>
      </c>
      <c r="B331">
        <f>INDEX(resultados!$A$2:$ZZ$429, 325, MATCH($B$2, resultados!$A$1:$ZZ$1, 0))</f>
        <v/>
      </c>
      <c r="C331">
        <f>INDEX(resultados!$A$2:$ZZ$429, 325, MATCH($B$3, resultados!$A$1:$ZZ$1, 0))</f>
        <v/>
      </c>
    </row>
    <row r="332">
      <c r="A332">
        <f>INDEX(resultados!$A$2:$ZZ$429, 326, MATCH($B$1, resultados!$A$1:$ZZ$1, 0))</f>
        <v/>
      </c>
      <c r="B332">
        <f>INDEX(resultados!$A$2:$ZZ$429, 326, MATCH($B$2, resultados!$A$1:$ZZ$1, 0))</f>
        <v/>
      </c>
      <c r="C332">
        <f>INDEX(resultados!$A$2:$ZZ$429, 326, MATCH($B$3, resultados!$A$1:$ZZ$1, 0))</f>
        <v/>
      </c>
    </row>
    <row r="333">
      <c r="A333">
        <f>INDEX(resultados!$A$2:$ZZ$429, 327, MATCH($B$1, resultados!$A$1:$ZZ$1, 0))</f>
        <v/>
      </c>
      <c r="B333">
        <f>INDEX(resultados!$A$2:$ZZ$429, 327, MATCH($B$2, resultados!$A$1:$ZZ$1, 0))</f>
        <v/>
      </c>
      <c r="C333">
        <f>INDEX(resultados!$A$2:$ZZ$429, 327, MATCH($B$3, resultados!$A$1:$ZZ$1, 0))</f>
        <v/>
      </c>
    </row>
    <row r="334">
      <c r="A334">
        <f>INDEX(resultados!$A$2:$ZZ$429, 328, MATCH($B$1, resultados!$A$1:$ZZ$1, 0))</f>
        <v/>
      </c>
      <c r="B334">
        <f>INDEX(resultados!$A$2:$ZZ$429, 328, MATCH($B$2, resultados!$A$1:$ZZ$1, 0))</f>
        <v/>
      </c>
      <c r="C334">
        <f>INDEX(resultados!$A$2:$ZZ$429, 328, MATCH($B$3, resultados!$A$1:$ZZ$1, 0))</f>
        <v/>
      </c>
    </row>
    <row r="335">
      <c r="A335">
        <f>INDEX(resultados!$A$2:$ZZ$429, 329, MATCH($B$1, resultados!$A$1:$ZZ$1, 0))</f>
        <v/>
      </c>
      <c r="B335">
        <f>INDEX(resultados!$A$2:$ZZ$429, 329, MATCH($B$2, resultados!$A$1:$ZZ$1, 0))</f>
        <v/>
      </c>
      <c r="C335">
        <f>INDEX(resultados!$A$2:$ZZ$429, 329, MATCH($B$3, resultados!$A$1:$ZZ$1, 0))</f>
        <v/>
      </c>
    </row>
    <row r="336">
      <c r="A336">
        <f>INDEX(resultados!$A$2:$ZZ$429, 330, MATCH($B$1, resultados!$A$1:$ZZ$1, 0))</f>
        <v/>
      </c>
      <c r="B336">
        <f>INDEX(resultados!$A$2:$ZZ$429, 330, MATCH($B$2, resultados!$A$1:$ZZ$1, 0))</f>
        <v/>
      </c>
      <c r="C336">
        <f>INDEX(resultados!$A$2:$ZZ$429, 330, MATCH($B$3, resultados!$A$1:$ZZ$1, 0))</f>
        <v/>
      </c>
    </row>
    <row r="337">
      <c r="A337">
        <f>INDEX(resultados!$A$2:$ZZ$429, 331, MATCH($B$1, resultados!$A$1:$ZZ$1, 0))</f>
        <v/>
      </c>
      <c r="B337">
        <f>INDEX(resultados!$A$2:$ZZ$429, 331, MATCH($B$2, resultados!$A$1:$ZZ$1, 0))</f>
        <v/>
      </c>
      <c r="C337">
        <f>INDEX(resultados!$A$2:$ZZ$429, 331, MATCH($B$3, resultados!$A$1:$ZZ$1, 0))</f>
        <v/>
      </c>
    </row>
    <row r="338">
      <c r="A338">
        <f>INDEX(resultados!$A$2:$ZZ$429, 332, MATCH($B$1, resultados!$A$1:$ZZ$1, 0))</f>
        <v/>
      </c>
      <c r="B338">
        <f>INDEX(resultados!$A$2:$ZZ$429, 332, MATCH($B$2, resultados!$A$1:$ZZ$1, 0))</f>
        <v/>
      </c>
      <c r="C338">
        <f>INDEX(resultados!$A$2:$ZZ$429, 332, MATCH($B$3, resultados!$A$1:$ZZ$1, 0))</f>
        <v/>
      </c>
    </row>
    <row r="339">
      <c r="A339">
        <f>INDEX(resultados!$A$2:$ZZ$429, 333, MATCH($B$1, resultados!$A$1:$ZZ$1, 0))</f>
        <v/>
      </c>
      <c r="B339">
        <f>INDEX(resultados!$A$2:$ZZ$429, 333, MATCH($B$2, resultados!$A$1:$ZZ$1, 0))</f>
        <v/>
      </c>
      <c r="C339">
        <f>INDEX(resultados!$A$2:$ZZ$429, 333, MATCH($B$3, resultados!$A$1:$ZZ$1, 0))</f>
        <v/>
      </c>
    </row>
    <row r="340">
      <c r="A340">
        <f>INDEX(resultados!$A$2:$ZZ$429, 334, MATCH($B$1, resultados!$A$1:$ZZ$1, 0))</f>
        <v/>
      </c>
      <c r="B340">
        <f>INDEX(resultados!$A$2:$ZZ$429, 334, MATCH($B$2, resultados!$A$1:$ZZ$1, 0))</f>
        <v/>
      </c>
      <c r="C340">
        <f>INDEX(resultados!$A$2:$ZZ$429, 334, MATCH($B$3, resultados!$A$1:$ZZ$1, 0))</f>
        <v/>
      </c>
    </row>
    <row r="341">
      <c r="A341">
        <f>INDEX(resultados!$A$2:$ZZ$429, 335, MATCH($B$1, resultados!$A$1:$ZZ$1, 0))</f>
        <v/>
      </c>
      <c r="B341">
        <f>INDEX(resultados!$A$2:$ZZ$429, 335, MATCH($B$2, resultados!$A$1:$ZZ$1, 0))</f>
        <v/>
      </c>
      <c r="C341">
        <f>INDEX(resultados!$A$2:$ZZ$429, 335, MATCH($B$3, resultados!$A$1:$ZZ$1, 0))</f>
        <v/>
      </c>
    </row>
    <row r="342">
      <c r="A342">
        <f>INDEX(resultados!$A$2:$ZZ$429, 336, MATCH($B$1, resultados!$A$1:$ZZ$1, 0))</f>
        <v/>
      </c>
      <c r="B342">
        <f>INDEX(resultados!$A$2:$ZZ$429, 336, MATCH($B$2, resultados!$A$1:$ZZ$1, 0))</f>
        <v/>
      </c>
      <c r="C342">
        <f>INDEX(resultados!$A$2:$ZZ$429, 336, MATCH($B$3, resultados!$A$1:$ZZ$1, 0))</f>
        <v/>
      </c>
    </row>
    <row r="343">
      <c r="A343">
        <f>INDEX(resultados!$A$2:$ZZ$429, 337, MATCH($B$1, resultados!$A$1:$ZZ$1, 0))</f>
        <v/>
      </c>
      <c r="B343">
        <f>INDEX(resultados!$A$2:$ZZ$429, 337, MATCH($B$2, resultados!$A$1:$ZZ$1, 0))</f>
        <v/>
      </c>
      <c r="C343">
        <f>INDEX(resultados!$A$2:$ZZ$429, 337, MATCH($B$3, resultados!$A$1:$ZZ$1, 0))</f>
        <v/>
      </c>
    </row>
    <row r="344">
      <c r="A344">
        <f>INDEX(resultados!$A$2:$ZZ$429, 338, MATCH($B$1, resultados!$A$1:$ZZ$1, 0))</f>
        <v/>
      </c>
      <c r="B344">
        <f>INDEX(resultados!$A$2:$ZZ$429, 338, MATCH($B$2, resultados!$A$1:$ZZ$1, 0))</f>
        <v/>
      </c>
      <c r="C344">
        <f>INDEX(resultados!$A$2:$ZZ$429, 338, MATCH($B$3, resultados!$A$1:$ZZ$1, 0))</f>
        <v/>
      </c>
    </row>
    <row r="345">
      <c r="A345">
        <f>INDEX(resultados!$A$2:$ZZ$429, 339, MATCH($B$1, resultados!$A$1:$ZZ$1, 0))</f>
        <v/>
      </c>
      <c r="B345">
        <f>INDEX(resultados!$A$2:$ZZ$429, 339, MATCH($B$2, resultados!$A$1:$ZZ$1, 0))</f>
        <v/>
      </c>
      <c r="C345">
        <f>INDEX(resultados!$A$2:$ZZ$429, 339, MATCH($B$3, resultados!$A$1:$ZZ$1, 0))</f>
        <v/>
      </c>
    </row>
    <row r="346">
      <c r="A346">
        <f>INDEX(resultados!$A$2:$ZZ$429, 340, MATCH($B$1, resultados!$A$1:$ZZ$1, 0))</f>
        <v/>
      </c>
      <c r="B346">
        <f>INDEX(resultados!$A$2:$ZZ$429, 340, MATCH($B$2, resultados!$A$1:$ZZ$1, 0))</f>
        <v/>
      </c>
      <c r="C346">
        <f>INDEX(resultados!$A$2:$ZZ$429, 340, MATCH($B$3, resultados!$A$1:$ZZ$1, 0))</f>
        <v/>
      </c>
    </row>
    <row r="347">
      <c r="A347">
        <f>INDEX(resultados!$A$2:$ZZ$429, 341, MATCH($B$1, resultados!$A$1:$ZZ$1, 0))</f>
        <v/>
      </c>
      <c r="B347">
        <f>INDEX(resultados!$A$2:$ZZ$429, 341, MATCH($B$2, resultados!$A$1:$ZZ$1, 0))</f>
        <v/>
      </c>
      <c r="C347">
        <f>INDEX(resultados!$A$2:$ZZ$429, 341, MATCH($B$3, resultados!$A$1:$ZZ$1, 0))</f>
        <v/>
      </c>
    </row>
    <row r="348">
      <c r="A348">
        <f>INDEX(resultados!$A$2:$ZZ$429, 342, MATCH($B$1, resultados!$A$1:$ZZ$1, 0))</f>
        <v/>
      </c>
      <c r="B348">
        <f>INDEX(resultados!$A$2:$ZZ$429, 342, MATCH($B$2, resultados!$A$1:$ZZ$1, 0))</f>
        <v/>
      </c>
      <c r="C348">
        <f>INDEX(resultados!$A$2:$ZZ$429, 342, MATCH($B$3, resultados!$A$1:$ZZ$1, 0))</f>
        <v/>
      </c>
    </row>
    <row r="349">
      <c r="A349">
        <f>INDEX(resultados!$A$2:$ZZ$429, 343, MATCH($B$1, resultados!$A$1:$ZZ$1, 0))</f>
        <v/>
      </c>
      <c r="B349">
        <f>INDEX(resultados!$A$2:$ZZ$429, 343, MATCH($B$2, resultados!$A$1:$ZZ$1, 0))</f>
        <v/>
      </c>
      <c r="C349">
        <f>INDEX(resultados!$A$2:$ZZ$429, 343, MATCH($B$3, resultados!$A$1:$ZZ$1, 0))</f>
        <v/>
      </c>
    </row>
    <row r="350">
      <c r="A350">
        <f>INDEX(resultados!$A$2:$ZZ$429, 344, MATCH($B$1, resultados!$A$1:$ZZ$1, 0))</f>
        <v/>
      </c>
      <c r="B350">
        <f>INDEX(resultados!$A$2:$ZZ$429, 344, MATCH($B$2, resultados!$A$1:$ZZ$1, 0))</f>
        <v/>
      </c>
      <c r="C350">
        <f>INDEX(resultados!$A$2:$ZZ$429, 344, MATCH($B$3, resultados!$A$1:$ZZ$1, 0))</f>
        <v/>
      </c>
    </row>
    <row r="351">
      <c r="A351">
        <f>INDEX(resultados!$A$2:$ZZ$429, 345, MATCH($B$1, resultados!$A$1:$ZZ$1, 0))</f>
        <v/>
      </c>
      <c r="B351">
        <f>INDEX(resultados!$A$2:$ZZ$429, 345, MATCH($B$2, resultados!$A$1:$ZZ$1, 0))</f>
        <v/>
      </c>
      <c r="C351">
        <f>INDEX(resultados!$A$2:$ZZ$429, 345, MATCH($B$3, resultados!$A$1:$ZZ$1, 0))</f>
        <v/>
      </c>
    </row>
    <row r="352">
      <c r="A352">
        <f>INDEX(resultados!$A$2:$ZZ$429, 346, MATCH($B$1, resultados!$A$1:$ZZ$1, 0))</f>
        <v/>
      </c>
      <c r="B352">
        <f>INDEX(resultados!$A$2:$ZZ$429, 346, MATCH($B$2, resultados!$A$1:$ZZ$1, 0))</f>
        <v/>
      </c>
      <c r="C352">
        <f>INDEX(resultados!$A$2:$ZZ$429, 346, MATCH($B$3, resultados!$A$1:$ZZ$1, 0))</f>
        <v/>
      </c>
    </row>
    <row r="353">
      <c r="A353">
        <f>INDEX(resultados!$A$2:$ZZ$429, 347, MATCH($B$1, resultados!$A$1:$ZZ$1, 0))</f>
        <v/>
      </c>
      <c r="B353">
        <f>INDEX(resultados!$A$2:$ZZ$429, 347, MATCH($B$2, resultados!$A$1:$ZZ$1, 0))</f>
        <v/>
      </c>
      <c r="C353">
        <f>INDEX(resultados!$A$2:$ZZ$429, 347, MATCH($B$3, resultados!$A$1:$ZZ$1, 0))</f>
        <v/>
      </c>
    </row>
    <row r="354">
      <c r="A354">
        <f>INDEX(resultados!$A$2:$ZZ$429, 348, MATCH($B$1, resultados!$A$1:$ZZ$1, 0))</f>
        <v/>
      </c>
      <c r="B354">
        <f>INDEX(resultados!$A$2:$ZZ$429, 348, MATCH($B$2, resultados!$A$1:$ZZ$1, 0))</f>
        <v/>
      </c>
      <c r="C354">
        <f>INDEX(resultados!$A$2:$ZZ$429, 348, MATCH($B$3, resultados!$A$1:$ZZ$1, 0))</f>
        <v/>
      </c>
    </row>
    <row r="355">
      <c r="A355">
        <f>INDEX(resultados!$A$2:$ZZ$429, 349, MATCH($B$1, resultados!$A$1:$ZZ$1, 0))</f>
        <v/>
      </c>
      <c r="B355">
        <f>INDEX(resultados!$A$2:$ZZ$429, 349, MATCH($B$2, resultados!$A$1:$ZZ$1, 0))</f>
        <v/>
      </c>
      <c r="C355">
        <f>INDEX(resultados!$A$2:$ZZ$429, 349, MATCH($B$3, resultados!$A$1:$ZZ$1, 0))</f>
        <v/>
      </c>
    </row>
    <row r="356">
      <c r="A356">
        <f>INDEX(resultados!$A$2:$ZZ$429, 350, MATCH($B$1, resultados!$A$1:$ZZ$1, 0))</f>
        <v/>
      </c>
      <c r="B356">
        <f>INDEX(resultados!$A$2:$ZZ$429, 350, MATCH($B$2, resultados!$A$1:$ZZ$1, 0))</f>
        <v/>
      </c>
      <c r="C356">
        <f>INDEX(resultados!$A$2:$ZZ$429, 350, MATCH($B$3, resultados!$A$1:$ZZ$1, 0))</f>
        <v/>
      </c>
    </row>
    <row r="357">
      <c r="A357">
        <f>INDEX(resultados!$A$2:$ZZ$429, 351, MATCH($B$1, resultados!$A$1:$ZZ$1, 0))</f>
        <v/>
      </c>
      <c r="B357">
        <f>INDEX(resultados!$A$2:$ZZ$429, 351, MATCH($B$2, resultados!$A$1:$ZZ$1, 0))</f>
        <v/>
      </c>
      <c r="C357">
        <f>INDEX(resultados!$A$2:$ZZ$429, 351, MATCH($B$3, resultados!$A$1:$ZZ$1, 0))</f>
        <v/>
      </c>
    </row>
    <row r="358">
      <c r="A358">
        <f>INDEX(resultados!$A$2:$ZZ$429, 352, MATCH($B$1, resultados!$A$1:$ZZ$1, 0))</f>
        <v/>
      </c>
      <c r="B358">
        <f>INDEX(resultados!$A$2:$ZZ$429, 352, MATCH($B$2, resultados!$A$1:$ZZ$1, 0))</f>
        <v/>
      </c>
      <c r="C358">
        <f>INDEX(resultados!$A$2:$ZZ$429, 352, MATCH($B$3, resultados!$A$1:$ZZ$1, 0))</f>
        <v/>
      </c>
    </row>
    <row r="359">
      <c r="A359">
        <f>INDEX(resultados!$A$2:$ZZ$429, 353, MATCH($B$1, resultados!$A$1:$ZZ$1, 0))</f>
        <v/>
      </c>
      <c r="B359">
        <f>INDEX(resultados!$A$2:$ZZ$429, 353, MATCH($B$2, resultados!$A$1:$ZZ$1, 0))</f>
        <v/>
      </c>
      <c r="C359">
        <f>INDEX(resultados!$A$2:$ZZ$429, 353, MATCH($B$3, resultados!$A$1:$ZZ$1, 0))</f>
        <v/>
      </c>
    </row>
    <row r="360">
      <c r="A360">
        <f>INDEX(resultados!$A$2:$ZZ$429, 354, MATCH($B$1, resultados!$A$1:$ZZ$1, 0))</f>
        <v/>
      </c>
      <c r="B360">
        <f>INDEX(resultados!$A$2:$ZZ$429, 354, MATCH($B$2, resultados!$A$1:$ZZ$1, 0))</f>
        <v/>
      </c>
      <c r="C360">
        <f>INDEX(resultados!$A$2:$ZZ$429, 354, MATCH($B$3, resultados!$A$1:$ZZ$1, 0))</f>
        <v/>
      </c>
    </row>
    <row r="361">
      <c r="A361">
        <f>INDEX(resultados!$A$2:$ZZ$429, 355, MATCH($B$1, resultados!$A$1:$ZZ$1, 0))</f>
        <v/>
      </c>
      <c r="B361">
        <f>INDEX(resultados!$A$2:$ZZ$429, 355, MATCH($B$2, resultados!$A$1:$ZZ$1, 0))</f>
        <v/>
      </c>
      <c r="C361">
        <f>INDEX(resultados!$A$2:$ZZ$429, 355, MATCH($B$3, resultados!$A$1:$ZZ$1, 0))</f>
        <v/>
      </c>
    </row>
    <row r="362">
      <c r="A362">
        <f>INDEX(resultados!$A$2:$ZZ$429, 356, MATCH($B$1, resultados!$A$1:$ZZ$1, 0))</f>
        <v/>
      </c>
      <c r="B362">
        <f>INDEX(resultados!$A$2:$ZZ$429, 356, MATCH($B$2, resultados!$A$1:$ZZ$1, 0))</f>
        <v/>
      </c>
      <c r="C362">
        <f>INDEX(resultados!$A$2:$ZZ$429, 356, MATCH($B$3, resultados!$A$1:$ZZ$1, 0))</f>
        <v/>
      </c>
    </row>
    <row r="363">
      <c r="A363">
        <f>INDEX(resultados!$A$2:$ZZ$429, 357, MATCH($B$1, resultados!$A$1:$ZZ$1, 0))</f>
        <v/>
      </c>
      <c r="B363">
        <f>INDEX(resultados!$A$2:$ZZ$429, 357, MATCH($B$2, resultados!$A$1:$ZZ$1, 0))</f>
        <v/>
      </c>
      <c r="C363">
        <f>INDEX(resultados!$A$2:$ZZ$429, 357, MATCH($B$3, resultados!$A$1:$ZZ$1, 0))</f>
        <v/>
      </c>
    </row>
    <row r="364">
      <c r="A364">
        <f>INDEX(resultados!$A$2:$ZZ$429, 358, MATCH($B$1, resultados!$A$1:$ZZ$1, 0))</f>
        <v/>
      </c>
      <c r="B364">
        <f>INDEX(resultados!$A$2:$ZZ$429, 358, MATCH($B$2, resultados!$A$1:$ZZ$1, 0))</f>
        <v/>
      </c>
      <c r="C364">
        <f>INDEX(resultados!$A$2:$ZZ$429, 358, MATCH($B$3, resultados!$A$1:$ZZ$1, 0))</f>
        <v/>
      </c>
    </row>
    <row r="365">
      <c r="A365">
        <f>INDEX(resultados!$A$2:$ZZ$429, 359, MATCH($B$1, resultados!$A$1:$ZZ$1, 0))</f>
        <v/>
      </c>
      <c r="B365">
        <f>INDEX(resultados!$A$2:$ZZ$429, 359, MATCH($B$2, resultados!$A$1:$ZZ$1, 0))</f>
        <v/>
      </c>
      <c r="C365">
        <f>INDEX(resultados!$A$2:$ZZ$429, 359, MATCH($B$3, resultados!$A$1:$ZZ$1, 0))</f>
        <v/>
      </c>
    </row>
    <row r="366">
      <c r="A366">
        <f>INDEX(resultados!$A$2:$ZZ$429, 360, MATCH($B$1, resultados!$A$1:$ZZ$1, 0))</f>
        <v/>
      </c>
      <c r="B366">
        <f>INDEX(resultados!$A$2:$ZZ$429, 360, MATCH($B$2, resultados!$A$1:$ZZ$1, 0))</f>
        <v/>
      </c>
      <c r="C366">
        <f>INDEX(resultados!$A$2:$ZZ$429, 360, MATCH($B$3, resultados!$A$1:$ZZ$1, 0))</f>
        <v/>
      </c>
    </row>
    <row r="367">
      <c r="A367">
        <f>INDEX(resultados!$A$2:$ZZ$429, 361, MATCH($B$1, resultados!$A$1:$ZZ$1, 0))</f>
        <v/>
      </c>
      <c r="B367">
        <f>INDEX(resultados!$A$2:$ZZ$429, 361, MATCH($B$2, resultados!$A$1:$ZZ$1, 0))</f>
        <v/>
      </c>
      <c r="C367">
        <f>INDEX(resultados!$A$2:$ZZ$429, 361, MATCH($B$3, resultados!$A$1:$ZZ$1, 0))</f>
        <v/>
      </c>
    </row>
    <row r="368">
      <c r="A368">
        <f>INDEX(resultados!$A$2:$ZZ$429, 362, MATCH($B$1, resultados!$A$1:$ZZ$1, 0))</f>
        <v/>
      </c>
      <c r="B368">
        <f>INDEX(resultados!$A$2:$ZZ$429, 362, MATCH($B$2, resultados!$A$1:$ZZ$1, 0))</f>
        <v/>
      </c>
      <c r="C368">
        <f>INDEX(resultados!$A$2:$ZZ$429, 362, MATCH($B$3, resultados!$A$1:$ZZ$1, 0))</f>
        <v/>
      </c>
    </row>
    <row r="369">
      <c r="A369">
        <f>INDEX(resultados!$A$2:$ZZ$429, 363, MATCH($B$1, resultados!$A$1:$ZZ$1, 0))</f>
        <v/>
      </c>
      <c r="B369">
        <f>INDEX(resultados!$A$2:$ZZ$429, 363, MATCH($B$2, resultados!$A$1:$ZZ$1, 0))</f>
        <v/>
      </c>
      <c r="C369">
        <f>INDEX(resultados!$A$2:$ZZ$429, 363, MATCH($B$3, resultados!$A$1:$ZZ$1, 0))</f>
        <v/>
      </c>
    </row>
    <row r="370">
      <c r="A370">
        <f>INDEX(resultados!$A$2:$ZZ$429, 364, MATCH($B$1, resultados!$A$1:$ZZ$1, 0))</f>
        <v/>
      </c>
      <c r="B370">
        <f>INDEX(resultados!$A$2:$ZZ$429, 364, MATCH($B$2, resultados!$A$1:$ZZ$1, 0))</f>
        <v/>
      </c>
      <c r="C370">
        <f>INDEX(resultados!$A$2:$ZZ$429, 364, MATCH($B$3, resultados!$A$1:$ZZ$1, 0))</f>
        <v/>
      </c>
    </row>
    <row r="371">
      <c r="A371">
        <f>INDEX(resultados!$A$2:$ZZ$429, 365, MATCH($B$1, resultados!$A$1:$ZZ$1, 0))</f>
        <v/>
      </c>
      <c r="B371">
        <f>INDEX(resultados!$A$2:$ZZ$429, 365, MATCH($B$2, resultados!$A$1:$ZZ$1, 0))</f>
        <v/>
      </c>
      <c r="C371">
        <f>INDEX(resultados!$A$2:$ZZ$429, 365, MATCH($B$3, resultados!$A$1:$ZZ$1, 0))</f>
        <v/>
      </c>
    </row>
    <row r="372">
      <c r="A372">
        <f>INDEX(resultados!$A$2:$ZZ$429, 366, MATCH($B$1, resultados!$A$1:$ZZ$1, 0))</f>
        <v/>
      </c>
      <c r="B372">
        <f>INDEX(resultados!$A$2:$ZZ$429, 366, MATCH($B$2, resultados!$A$1:$ZZ$1, 0))</f>
        <v/>
      </c>
      <c r="C372">
        <f>INDEX(resultados!$A$2:$ZZ$429, 366, MATCH($B$3, resultados!$A$1:$ZZ$1, 0))</f>
        <v/>
      </c>
    </row>
    <row r="373">
      <c r="A373">
        <f>INDEX(resultados!$A$2:$ZZ$429, 367, MATCH($B$1, resultados!$A$1:$ZZ$1, 0))</f>
        <v/>
      </c>
      <c r="B373">
        <f>INDEX(resultados!$A$2:$ZZ$429, 367, MATCH($B$2, resultados!$A$1:$ZZ$1, 0))</f>
        <v/>
      </c>
      <c r="C373">
        <f>INDEX(resultados!$A$2:$ZZ$429, 367, MATCH($B$3, resultados!$A$1:$ZZ$1, 0))</f>
        <v/>
      </c>
    </row>
    <row r="374">
      <c r="A374">
        <f>INDEX(resultados!$A$2:$ZZ$429, 368, MATCH($B$1, resultados!$A$1:$ZZ$1, 0))</f>
        <v/>
      </c>
      <c r="B374">
        <f>INDEX(resultados!$A$2:$ZZ$429, 368, MATCH($B$2, resultados!$A$1:$ZZ$1, 0))</f>
        <v/>
      </c>
      <c r="C374">
        <f>INDEX(resultados!$A$2:$ZZ$429, 368, MATCH($B$3, resultados!$A$1:$ZZ$1, 0))</f>
        <v/>
      </c>
    </row>
    <row r="375">
      <c r="A375">
        <f>INDEX(resultados!$A$2:$ZZ$429, 369, MATCH($B$1, resultados!$A$1:$ZZ$1, 0))</f>
        <v/>
      </c>
      <c r="B375">
        <f>INDEX(resultados!$A$2:$ZZ$429, 369, MATCH($B$2, resultados!$A$1:$ZZ$1, 0))</f>
        <v/>
      </c>
      <c r="C375">
        <f>INDEX(resultados!$A$2:$ZZ$429, 369, MATCH($B$3, resultados!$A$1:$ZZ$1, 0))</f>
        <v/>
      </c>
    </row>
    <row r="376">
      <c r="A376">
        <f>INDEX(resultados!$A$2:$ZZ$429, 370, MATCH($B$1, resultados!$A$1:$ZZ$1, 0))</f>
        <v/>
      </c>
      <c r="B376">
        <f>INDEX(resultados!$A$2:$ZZ$429, 370, MATCH($B$2, resultados!$A$1:$ZZ$1, 0))</f>
        <v/>
      </c>
      <c r="C376">
        <f>INDEX(resultados!$A$2:$ZZ$429, 370, MATCH($B$3, resultados!$A$1:$ZZ$1, 0))</f>
        <v/>
      </c>
    </row>
    <row r="377">
      <c r="A377">
        <f>INDEX(resultados!$A$2:$ZZ$429, 371, MATCH($B$1, resultados!$A$1:$ZZ$1, 0))</f>
        <v/>
      </c>
      <c r="B377">
        <f>INDEX(resultados!$A$2:$ZZ$429, 371, MATCH($B$2, resultados!$A$1:$ZZ$1, 0))</f>
        <v/>
      </c>
      <c r="C377">
        <f>INDEX(resultados!$A$2:$ZZ$429, 371, MATCH($B$3, resultados!$A$1:$ZZ$1, 0))</f>
        <v/>
      </c>
    </row>
    <row r="378">
      <c r="A378">
        <f>INDEX(resultados!$A$2:$ZZ$429, 372, MATCH($B$1, resultados!$A$1:$ZZ$1, 0))</f>
        <v/>
      </c>
      <c r="B378">
        <f>INDEX(resultados!$A$2:$ZZ$429, 372, MATCH($B$2, resultados!$A$1:$ZZ$1, 0))</f>
        <v/>
      </c>
      <c r="C378">
        <f>INDEX(resultados!$A$2:$ZZ$429, 372, MATCH($B$3, resultados!$A$1:$ZZ$1, 0))</f>
        <v/>
      </c>
    </row>
    <row r="379">
      <c r="A379">
        <f>INDEX(resultados!$A$2:$ZZ$429, 373, MATCH($B$1, resultados!$A$1:$ZZ$1, 0))</f>
        <v/>
      </c>
      <c r="B379">
        <f>INDEX(resultados!$A$2:$ZZ$429, 373, MATCH($B$2, resultados!$A$1:$ZZ$1, 0))</f>
        <v/>
      </c>
      <c r="C379">
        <f>INDEX(resultados!$A$2:$ZZ$429, 373, MATCH($B$3, resultados!$A$1:$ZZ$1, 0))</f>
        <v/>
      </c>
    </row>
    <row r="380">
      <c r="A380">
        <f>INDEX(resultados!$A$2:$ZZ$429, 374, MATCH($B$1, resultados!$A$1:$ZZ$1, 0))</f>
        <v/>
      </c>
      <c r="B380">
        <f>INDEX(resultados!$A$2:$ZZ$429, 374, MATCH($B$2, resultados!$A$1:$ZZ$1, 0))</f>
        <v/>
      </c>
      <c r="C380">
        <f>INDEX(resultados!$A$2:$ZZ$429, 374, MATCH($B$3, resultados!$A$1:$ZZ$1, 0))</f>
        <v/>
      </c>
    </row>
    <row r="381">
      <c r="A381">
        <f>INDEX(resultados!$A$2:$ZZ$429, 375, MATCH($B$1, resultados!$A$1:$ZZ$1, 0))</f>
        <v/>
      </c>
      <c r="B381">
        <f>INDEX(resultados!$A$2:$ZZ$429, 375, MATCH($B$2, resultados!$A$1:$ZZ$1, 0))</f>
        <v/>
      </c>
      <c r="C381">
        <f>INDEX(resultados!$A$2:$ZZ$429, 375, MATCH($B$3, resultados!$A$1:$ZZ$1, 0))</f>
        <v/>
      </c>
    </row>
    <row r="382">
      <c r="A382">
        <f>INDEX(resultados!$A$2:$ZZ$429, 376, MATCH($B$1, resultados!$A$1:$ZZ$1, 0))</f>
        <v/>
      </c>
      <c r="B382">
        <f>INDEX(resultados!$A$2:$ZZ$429, 376, MATCH($B$2, resultados!$A$1:$ZZ$1, 0))</f>
        <v/>
      </c>
      <c r="C382">
        <f>INDEX(resultados!$A$2:$ZZ$429, 376, MATCH($B$3, resultados!$A$1:$ZZ$1, 0))</f>
        <v/>
      </c>
    </row>
    <row r="383">
      <c r="A383">
        <f>INDEX(resultados!$A$2:$ZZ$429, 377, MATCH($B$1, resultados!$A$1:$ZZ$1, 0))</f>
        <v/>
      </c>
      <c r="B383">
        <f>INDEX(resultados!$A$2:$ZZ$429, 377, MATCH($B$2, resultados!$A$1:$ZZ$1, 0))</f>
        <v/>
      </c>
      <c r="C383">
        <f>INDEX(resultados!$A$2:$ZZ$429, 377, MATCH($B$3, resultados!$A$1:$ZZ$1, 0))</f>
        <v/>
      </c>
    </row>
    <row r="384">
      <c r="A384">
        <f>INDEX(resultados!$A$2:$ZZ$429, 378, MATCH($B$1, resultados!$A$1:$ZZ$1, 0))</f>
        <v/>
      </c>
      <c r="B384">
        <f>INDEX(resultados!$A$2:$ZZ$429, 378, MATCH($B$2, resultados!$A$1:$ZZ$1, 0))</f>
        <v/>
      </c>
      <c r="C384">
        <f>INDEX(resultados!$A$2:$ZZ$429, 378, MATCH($B$3, resultados!$A$1:$ZZ$1, 0))</f>
        <v/>
      </c>
    </row>
    <row r="385">
      <c r="A385">
        <f>INDEX(resultados!$A$2:$ZZ$429, 379, MATCH($B$1, resultados!$A$1:$ZZ$1, 0))</f>
        <v/>
      </c>
      <c r="B385">
        <f>INDEX(resultados!$A$2:$ZZ$429, 379, MATCH($B$2, resultados!$A$1:$ZZ$1, 0))</f>
        <v/>
      </c>
      <c r="C385">
        <f>INDEX(resultados!$A$2:$ZZ$429, 379, MATCH($B$3, resultados!$A$1:$ZZ$1, 0))</f>
        <v/>
      </c>
    </row>
    <row r="386">
      <c r="A386">
        <f>INDEX(resultados!$A$2:$ZZ$429, 380, MATCH($B$1, resultados!$A$1:$ZZ$1, 0))</f>
        <v/>
      </c>
      <c r="B386">
        <f>INDEX(resultados!$A$2:$ZZ$429, 380, MATCH($B$2, resultados!$A$1:$ZZ$1, 0))</f>
        <v/>
      </c>
      <c r="C386">
        <f>INDEX(resultados!$A$2:$ZZ$429, 380, MATCH($B$3, resultados!$A$1:$ZZ$1, 0))</f>
        <v/>
      </c>
    </row>
    <row r="387">
      <c r="A387">
        <f>INDEX(resultados!$A$2:$ZZ$429, 381, MATCH($B$1, resultados!$A$1:$ZZ$1, 0))</f>
        <v/>
      </c>
      <c r="B387">
        <f>INDEX(resultados!$A$2:$ZZ$429, 381, MATCH($B$2, resultados!$A$1:$ZZ$1, 0))</f>
        <v/>
      </c>
      <c r="C387">
        <f>INDEX(resultados!$A$2:$ZZ$429, 381, MATCH($B$3, resultados!$A$1:$ZZ$1, 0))</f>
        <v/>
      </c>
    </row>
    <row r="388">
      <c r="A388">
        <f>INDEX(resultados!$A$2:$ZZ$429, 382, MATCH($B$1, resultados!$A$1:$ZZ$1, 0))</f>
        <v/>
      </c>
      <c r="B388">
        <f>INDEX(resultados!$A$2:$ZZ$429, 382, MATCH($B$2, resultados!$A$1:$ZZ$1, 0))</f>
        <v/>
      </c>
      <c r="C388">
        <f>INDEX(resultados!$A$2:$ZZ$429, 382, MATCH($B$3, resultados!$A$1:$ZZ$1, 0))</f>
        <v/>
      </c>
    </row>
    <row r="389">
      <c r="A389">
        <f>INDEX(resultados!$A$2:$ZZ$429, 383, MATCH($B$1, resultados!$A$1:$ZZ$1, 0))</f>
        <v/>
      </c>
      <c r="B389">
        <f>INDEX(resultados!$A$2:$ZZ$429, 383, MATCH($B$2, resultados!$A$1:$ZZ$1, 0))</f>
        <v/>
      </c>
      <c r="C389">
        <f>INDEX(resultados!$A$2:$ZZ$429, 383, MATCH($B$3, resultados!$A$1:$ZZ$1, 0))</f>
        <v/>
      </c>
    </row>
    <row r="390">
      <c r="A390">
        <f>INDEX(resultados!$A$2:$ZZ$429, 384, MATCH($B$1, resultados!$A$1:$ZZ$1, 0))</f>
        <v/>
      </c>
      <c r="B390">
        <f>INDEX(resultados!$A$2:$ZZ$429, 384, MATCH($B$2, resultados!$A$1:$ZZ$1, 0))</f>
        <v/>
      </c>
      <c r="C390">
        <f>INDEX(resultados!$A$2:$ZZ$429, 384, MATCH($B$3, resultados!$A$1:$ZZ$1, 0))</f>
        <v/>
      </c>
    </row>
    <row r="391">
      <c r="A391">
        <f>INDEX(resultados!$A$2:$ZZ$429, 385, MATCH($B$1, resultados!$A$1:$ZZ$1, 0))</f>
        <v/>
      </c>
      <c r="B391">
        <f>INDEX(resultados!$A$2:$ZZ$429, 385, MATCH($B$2, resultados!$A$1:$ZZ$1, 0))</f>
        <v/>
      </c>
      <c r="C391">
        <f>INDEX(resultados!$A$2:$ZZ$429, 385, MATCH($B$3, resultados!$A$1:$ZZ$1, 0))</f>
        <v/>
      </c>
    </row>
    <row r="392">
      <c r="A392">
        <f>INDEX(resultados!$A$2:$ZZ$429, 386, MATCH($B$1, resultados!$A$1:$ZZ$1, 0))</f>
        <v/>
      </c>
      <c r="B392">
        <f>INDEX(resultados!$A$2:$ZZ$429, 386, MATCH($B$2, resultados!$A$1:$ZZ$1, 0))</f>
        <v/>
      </c>
      <c r="C392">
        <f>INDEX(resultados!$A$2:$ZZ$429, 386, MATCH($B$3, resultados!$A$1:$ZZ$1, 0))</f>
        <v/>
      </c>
    </row>
    <row r="393">
      <c r="A393">
        <f>INDEX(resultados!$A$2:$ZZ$429, 387, MATCH($B$1, resultados!$A$1:$ZZ$1, 0))</f>
        <v/>
      </c>
      <c r="B393">
        <f>INDEX(resultados!$A$2:$ZZ$429, 387, MATCH($B$2, resultados!$A$1:$ZZ$1, 0))</f>
        <v/>
      </c>
      <c r="C393">
        <f>INDEX(resultados!$A$2:$ZZ$429, 387, MATCH($B$3, resultados!$A$1:$ZZ$1, 0))</f>
        <v/>
      </c>
    </row>
    <row r="394">
      <c r="A394">
        <f>INDEX(resultados!$A$2:$ZZ$429, 388, MATCH($B$1, resultados!$A$1:$ZZ$1, 0))</f>
        <v/>
      </c>
      <c r="B394">
        <f>INDEX(resultados!$A$2:$ZZ$429, 388, MATCH($B$2, resultados!$A$1:$ZZ$1, 0))</f>
        <v/>
      </c>
      <c r="C394">
        <f>INDEX(resultados!$A$2:$ZZ$429, 388, MATCH($B$3, resultados!$A$1:$ZZ$1, 0))</f>
        <v/>
      </c>
    </row>
    <row r="395">
      <c r="A395">
        <f>INDEX(resultados!$A$2:$ZZ$429, 389, MATCH($B$1, resultados!$A$1:$ZZ$1, 0))</f>
        <v/>
      </c>
      <c r="B395">
        <f>INDEX(resultados!$A$2:$ZZ$429, 389, MATCH($B$2, resultados!$A$1:$ZZ$1, 0))</f>
        <v/>
      </c>
      <c r="C395">
        <f>INDEX(resultados!$A$2:$ZZ$429, 389, MATCH($B$3, resultados!$A$1:$ZZ$1, 0))</f>
        <v/>
      </c>
    </row>
    <row r="396">
      <c r="A396">
        <f>INDEX(resultados!$A$2:$ZZ$429, 390, MATCH($B$1, resultados!$A$1:$ZZ$1, 0))</f>
        <v/>
      </c>
      <c r="B396">
        <f>INDEX(resultados!$A$2:$ZZ$429, 390, MATCH($B$2, resultados!$A$1:$ZZ$1, 0))</f>
        <v/>
      </c>
      <c r="C396">
        <f>INDEX(resultados!$A$2:$ZZ$429, 390, MATCH($B$3, resultados!$A$1:$ZZ$1, 0))</f>
        <v/>
      </c>
    </row>
    <row r="397">
      <c r="A397">
        <f>INDEX(resultados!$A$2:$ZZ$429, 391, MATCH($B$1, resultados!$A$1:$ZZ$1, 0))</f>
        <v/>
      </c>
      <c r="B397">
        <f>INDEX(resultados!$A$2:$ZZ$429, 391, MATCH($B$2, resultados!$A$1:$ZZ$1, 0))</f>
        <v/>
      </c>
      <c r="C397">
        <f>INDEX(resultados!$A$2:$ZZ$429, 391, MATCH($B$3, resultados!$A$1:$ZZ$1, 0))</f>
        <v/>
      </c>
    </row>
    <row r="398">
      <c r="A398">
        <f>INDEX(resultados!$A$2:$ZZ$429, 392, MATCH($B$1, resultados!$A$1:$ZZ$1, 0))</f>
        <v/>
      </c>
      <c r="B398">
        <f>INDEX(resultados!$A$2:$ZZ$429, 392, MATCH($B$2, resultados!$A$1:$ZZ$1, 0))</f>
        <v/>
      </c>
      <c r="C398">
        <f>INDEX(resultados!$A$2:$ZZ$429, 392, MATCH($B$3, resultados!$A$1:$ZZ$1, 0))</f>
        <v/>
      </c>
    </row>
    <row r="399">
      <c r="A399">
        <f>INDEX(resultados!$A$2:$ZZ$429, 393, MATCH($B$1, resultados!$A$1:$ZZ$1, 0))</f>
        <v/>
      </c>
      <c r="B399">
        <f>INDEX(resultados!$A$2:$ZZ$429, 393, MATCH($B$2, resultados!$A$1:$ZZ$1, 0))</f>
        <v/>
      </c>
      <c r="C399">
        <f>INDEX(resultados!$A$2:$ZZ$429, 393, MATCH($B$3, resultados!$A$1:$ZZ$1, 0))</f>
        <v/>
      </c>
    </row>
    <row r="400">
      <c r="A400">
        <f>INDEX(resultados!$A$2:$ZZ$429, 394, MATCH($B$1, resultados!$A$1:$ZZ$1, 0))</f>
        <v/>
      </c>
      <c r="B400">
        <f>INDEX(resultados!$A$2:$ZZ$429, 394, MATCH($B$2, resultados!$A$1:$ZZ$1, 0))</f>
        <v/>
      </c>
      <c r="C400">
        <f>INDEX(resultados!$A$2:$ZZ$429, 394, MATCH($B$3, resultados!$A$1:$ZZ$1, 0))</f>
        <v/>
      </c>
    </row>
    <row r="401">
      <c r="A401">
        <f>INDEX(resultados!$A$2:$ZZ$429, 395, MATCH($B$1, resultados!$A$1:$ZZ$1, 0))</f>
        <v/>
      </c>
      <c r="B401">
        <f>INDEX(resultados!$A$2:$ZZ$429, 395, MATCH($B$2, resultados!$A$1:$ZZ$1, 0))</f>
        <v/>
      </c>
      <c r="C401">
        <f>INDEX(resultados!$A$2:$ZZ$429, 395, MATCH($B$3, resultados!$A$1:$ZZ$1, 0))</f>
        <v/>
      </c>
    </row>
    <row r="402">
      <c r="A402">
        <f>INDEX(resultados!$A$2:$ZZ$429, 396, MATCH($B$1, resultados!$A$1:$ZZ$1, 0))</f>
        <v/>
      </c>
      <c r="B402">
        <f>INDEX(resultados!$A$2:$ZZ$429, 396, MATCH($B$2, resultados!$A$1:$ZZ$1, 0))</f>
        <v/>
      </c>
      <c r="C402">
        <f>INDEX(resultados!$A$2:$ZZ$429, 396, MATCH($B$3, resultados!$A$1:$ZZ$1, 0))</f>
        <v/>
      </c>
    </row>
    <row r="403">
      <c r="A403">
        <f>INDEX(resultados!$A$2:$ZZ$429, 397, MATCH($B$1, resultados!$A$1:$ZZ$1, 0))</f>
        <v/>
      </c>
      <c r="B403">
        <f>INDEX(resultados!$A$2:$ZZ$429, 397, MATCH($B$2, resultados!$A$1:$ZZ$1, 0))</f>
        <v/>
      </c>
      <c r="C403">
        <f>INDEX(resultados!$A$2:$ZZ$429, 397, MATCH($B$3, resultados!$A$1:$ZZ$1, 0))</f>
        <v/>
      </c>
    </row>
    <row r="404">
      <c r="A404">
        <f>INDEX(resultados!$A$2:$ZZ$429, 398, MATCH($B$1, resultados!$A$1:$ZZ$1, 0))</f>
        <v/>
      </c>
      <c r="B404">
        <f>INDEX(resultados!$A$2:$ZZ$429, 398, MATCH($B$2, resultados!$A$1:$ZZ$1, 0))</f>
        <v/>
      </c>
      <c r="C404">
        <f>INDEX(resultados!$A$2:$ZZ$429, 398, MATCH($B$3, resultados!$A$1:$ZZ$1, 0))</f>
        <v/>
      </c>
    </row>
    <row r="405">
      <c r="A405">
        <f>INDEX(resultados!$A$2:$ZZ$429, 399, MATCH($B$1, resultados!$A$1:$ZZ$1, 0))</f>
        <v/>
      </c>
      <c r="B405">
        <f>INDEX(resultados!$A$2:$ZZ$429, 399, MATCH($B$2, resultados!$A$1:$ZZ$1, 0))</f>
        <v/>
      </c>
      <c r="C405">
        <f>INDEX(resultados!$A$2:$ZZ$429, 399, MATCH($B$3, resultados!$A$1:$ZZ$1, 0))</f>
        <v/>
      </c>
    </row>
    <row r="406">
      <c r="A406">
        <f>INDEX(resultados!$A$2:$ZZ$429, 400, MATCH($B$1, resultados!$A$1:$ZZ$1, 0))</f>
        <v/>
      </c>
      <c r="B406">
        <f>INDEX(resultados!$A$2:$ZZ$429, 400, MATCH($B$2, resultados!$A$1:$ZZ$1, 0))</f>
        <v/>
      </c>
      <c r="C406">
        <f>INDEX(resultados!$A$2:$ZZ$429, 400, MATCH($B$3, resultados!$A$1:$ZZ$1, 0))</f>
        <v/>
      </c>
    </row>
    <row r="407">
      <c r="A407">
        <f>INDEX(resultados!$A$2:$ZZ$429, 401, MATCH($B$1, resultados!$A$1:$ZZ$1, 0))</f>
        <v/>
      </c>
      <c r="B407">
        <f>INDEX(resultados!$A$2:$ZZ$429, 401, MATCH($B$2, resultados!$A$1:$ZZ$1, 0))</f>
        <v/>
      </c>
      <c r="C407">
        <f>INDEX(resultados!$A$2:$ZZ$429, 401, MATCH($B$3, resultados!$A$1:$ZZ$1, 0))</f>
        <v/>
      </c>
    </row>
    <row r="408">
      <c r="A408">
        <f>INDEX(resultados!$A$2:$ZZ$429, 402, MATCH($B$1, resultados!$A$1:$ZZ$1, 0))</f>
        <v/>
      </c>
      <c r="B408">
        <f>INDEX(resultados!$A$2:$ZZ$429, 402, MATCH($B$2, resultados!$A$1:$ZZ$1, 0))</f>
        <v/>
      </c>
      <c r="C408">
        <f>INDEX(resultados!$A$2:$ZZ$429, 402, MATCH($B$3, resultados!$A$1:$ZZ$1, 0))</f>
        <v/>
      </c>
    </row>
    <row r="409">
      <c r="A409">
        <f>INDEX(resultados!$A$2:$ZZ$429, 403, MATCH($B$1, resultados!$A$1:$ZZ$1, 0))</f>
        <v/>
      </c>
      <c r="B409">
        <f>INDEX(resultados!$A$2:$ZZ$429, 403, MATCH($B$2, resultados!$A$1:$ZZ$1, 0))</f>
        <v/>
      </c>
      <c r="C409">
        <f>INDEX(resultados!$A$2:$ZZ$429, 403, MATCH($B$3, resultados!$A$1:$ZZ$1, 0))</f>
        <v/>
      </c>
    </row>
    <row r="410">
      <c r="A410">
        <f>INDEX(resultados!$A$2:$ZZ$429, 404, MATCH($B$1, resultados!$A$1:$ZZ$1, 0))</f>
        <v/>
      </c>
      <c r="B410">
        <f>INDEX(resultados!$A$2:$ZZ$429, 404, MATCH($B$2, resultados!$A$1:$ZZ$1, 0))</f>
        <v/>
      </c>
      <c r="C410">
        <f>INDEX(resultados!$A$2:$ZZ$429, 404, MATCH($B$3, resultados!$A$1:$ZZ$1, 0))</f>
        <v/>
      </c>
    </row>
    <row r="411">
      <c r="A411">
        <f>INDEX(resultados!$A$2:$ZZ$429, 405, MATCH($B$1, resultados!$A$1:$ZZ$1, 0))</f>
        <v/>
      </c>
      <c r="B411">
        <f>INDEX(resultados!$A$2:$ZZ$429, 405, MATCH($B$2, resultados!$A$1:$ZZ$1, 0))</f>
        <v/>
      </c>
      <c r="C411">
        <f>INDEX(resultados!$A$2:$ZZ$429, 405, MATCH($B$3, resultados!$A$1:$ZZ$1, 0))</f>
        <v/>
      </c>
    </row>
    <row r="412">
      <c r="A412">
        <f>INDEX(resultados!$A$2:$ZZ$429, 406, MATCH($B$1, resultados!$A$1:$ZZ$1, 0))</f>
        <v/>
      </c>
      <c r="B412">
        <f>INDEX(resultados!$A$2:$ZZ$429, 406, MATCH($B$2, resultados!$A$1:$ZZ$1, 0))</f>
        <v/>
      </c>
      <c r="C412">
        <f>INDEX(resultados!$A$2:$ZZ$429, 406, MATCH($B$3, resultados!$A$1:$ZZ$1, 0))</f>
        <v/>
      </c>
    </row>
    <row r="413">
      <c r="A413">
        <f>INDEX(resultados!$A$2:$ZZ$429, 407, MATCH($B$1, resultados!$A$1:$ZZ$1, 0))</f>
        <v/>
      </c>
      <c r="B413">
        <f>INDEX(resultados!$A$2:$ZZ$429, 407, MATCH($B$2, resultados!$A$1:$ZZ$1, 0))</f>
        <v/>
      </c>
      <c r="C413">
        <f>INDEX(resultados!$A$2:$ZZ$429, 407, MATCH($B$3, resultados!$A$1:$ZZ$1, 0))</f>
        <v/>
      </c>
    </row>
    <row r="414">
      <c r="A414">
        <f>INDEX(resultados!$A$2:$ZZ$429, 408, MATCH($B$1, resultados!$A$1:$ZZ$1, 0))</f>
        <v/>
      </c>
      <c r="B414">
        <f>INDEX(resultados!$A$2:$ZZ$429, 408, MATCH($B$2, resultados!$A$1:$ZZ$1, 0))</f>
        <v/>
      </c>
      <c r="C414">
        <f>INDEX(resultados!$A$2:$ZZ$429, 408, MATCH($B$3, resultados!$A$1:$ZZ$1, 0))</f>
        <v/>
      </c>
    </row>
    <row r="415">
      <c r="A415">
        <f>INDEX(resultados!$A$2:$ZZ$429, 409, MATCH($B$1, resultados!$A$1:$ZZ$1, 0))</f>
        <v/>
      </c>
      <c r="B415">
        <f>INDEX(resultados!$A$2:$ZZ$429, 409, MATCH($B$2, resultados!$A$1:$ZZ$1, 0))</f>
        <v/>
      </c>
      <c r="C415">
        <f>INDEX(resultados!$A$2:$ZZ$429, 409, MATCH($B$3, resultados!$A$1:$ZZ$1, 0))</f>
        <v/>
      </c>
    </row>
    <row r="416">
      <c r="A416">
        <f>INDEX(resultados!$A$2:$ZZ$429, 410, MATCH($B$1, resultados!$A$1:$ZZ$1, 0))</f>
        <v/>
      </c>
      <c r="B416">
        <f>INDEX(resultados!$A$2:$ZZ$429, 410, MATCH($B$2, resultados!$A$1:$ZZ$1, 0))</f>
        <v/>
      </c>
      <c r="C416">
        <f>INDEX(resultados!$A$2:$ZZ$429, 410, MATCH($B$3, resultados!$A$1:$ZZ$1, 0))</f>
        <v/>
      </c>
    </row>
    <row r="417">
      <c r="A417">
        <f>INDEX(resultados!$A$2:$ZZ$429, 411, MATCH($B$1, resultados!$A$1:$ZZ$1, 0))</f>
        <v/>
      </c>
      <c r="B417">
        <f>INDEX(resultados!$A$2:$ZZ$429, 411, MATCH($B$2, resultados!$A$1:$ZZ$1, 0))</f>
        <v/>
      </c>
      <c r="C417">
        <f>INDEX(resultados!$A$2:$ZZ$429, 411, MATCH($B$3, resultados!$A$1:$ZZ$1, 0))</f>
        <v/>
      </c>
    </row>
    <row r="418">
      <c r="A418">
        <f>INDEX(resultados!$A$2:$ZZ$429, 412, MATCH($B$1, resultados!$A$1:$ZZ$1, 0))</f>
        <v/>
      </c>
      <c r="B418">
        <f>INDEX(resultados!$A$2:$ZZ$429, 412, MATCH($B$2, resultados!$A$1:$ZZ$1, 0))</f>
        <v/>
      </c>
      <c r="C418">
        <f>INDEX(resultados!$A$2:$ZZ$429, 412, MATCH($B$3, resultados!$A$1:$ZZ$1, 0))</f>
        <v/>
      </c>
    </row>
    <row r="419">
      <c r="A419">
        <f>INDEX(resultados!$A$2:$ZZ$429, 413, MATCH($B$1, resultados!$A$1:$ZZ$1, 0))</f>
        <v/>
      </c>
      <c r="B419">
        <f>INDEX(resultados!$A$2:$ZZ$429, 413, MATCH($B$2, resultados!$A$1:$ZZ$1, 0))</f>
        <v/>
      </c>
      <c r="C419">
        <f>INDEX(resultados!$A$2:$ZZ$429, 413, MATCH($B$3, resultados!$A$1:$ZZ$1, 0))</f>
        <v/>
      </c>
    </row>
    <row r="420">
      <c r="A420">
        <f>INDEX(resultados!$A$2:$ZZ$429, 414, MATCH($B$1, resultados!$A$1:$ZZ$1, 0))</f>
        <v/>
      </c>
      <c r="B420">
        <f>INDEX(resultados!$A$2:$ZZ$429, 414, MATCH($B$2, resultados!$A$1:$ZZ$1, 0))</f>
        <v/>
      </c>
      <c r="C420">
        <f>INDEX(resultados!$A$2:$ZZ$429, 414, MATCH($B$3, resultados!$A$1:$ZZ$1, 0))</f>
        <v/>
      </c>
    </row>
    <row r="421">
      <c r="A421">
        <f>INDEX(resultados!$A$2:$ZZ$429, 415, MATCH($B$1, resultados!$A$1:$ZZ$1, 0))</f>
        <v/>
      </c>
      <c r="B421">
        <f>INDEX(resultados!$A$2:$ZZ$429, 415, MATCH($B$2, resultados!$A$1:$ZZ$1, 0))</f>
        <v/>
      </c>
      <c r="C421">
        <f>INDEX(resultados!$A$2:$ZZ$429, 415, MATCH($B$3, resultados!$A$1:$ZZ$1, 0))</f>
        <v/>
      </c>
    </row>
    <row r="422">
      <c r="A422">
        <f>INDEX(resultados!$A$2:$ZZ$429, 416, MATCH($B$1, resultados!$A$1:$ZZ$1, 0))</f>
        <v/>
      </c>
      <c r="B422">
        <f>INDEX(resultados!$A$2:$ZZ$429, 416, MATCH($B$2, resultados!$A$1:$ZZ$1, 0))</f>
        <v/>
      </c>
      <c r="C422">
        <f>INDEX(resultados!$A$2:$ZZ$429, 416, MATCH($B$3, resultados!$A$1:$ZZ$1, 0))</f>
        <v/>
      </c>
    </row>
    <row r="423">
      <c r="A423">
        <f>INDEX(resultados!$A$2:$ZZ$429, 417, MATCH($B$1, resultados!$A$1:$ZZ$1, 0))</f>
        <v/>
      </c>
      <c r="B423">
        <f>INDEX(resultados!$A$2:$ZZ$429, 417, MATCH($B$2, resultados!$A$1:$ZZ$1, 0))</f>
        <v/>
      </c>
      <c r="C423">
        <f>INDEX(resultados!$A$2:$ZZ$429, 417, MATCH($B$3, resultados!$A$1:$ZZ$1, 0))</f>
        <v/>
      </c>
    </row>
    <row r="424">
      <c r="A424">
        <f>INDEX(resultados!$A$2:$ZZ$429, 418, MATCH($B$1, resultados!$A$1:$ZZ$1, 0))</f>
        <v/>
      </c>
      <c r="B424">
        <f>INDEX(resultados!$A$2:$ZZ$429, 418, MATCH($B$2, resultados!$A$1:$ZZ$1, 0))</f>
        <v/>
      </c>
      <c r="C424">
        <f>INDEX(resultados!$A$2:$ZZ$429, 418, MATCH($B$3, resultados!$A$1:$ZZ$1, 0))</f>
        <v/>
      </c>
    </row>
    <row r="425">
      <c r="A425">
        <f>INDEX(resultados!$A$2:$ZZ$429, 419, MATCH($B$1, resultados!$A$1:$ZZ$1, 0))</f>
        <v/>
      </c>
      <c r="B425">
        <f>INDEX(resultados!$A$2:$ZZ$429, 419, MATCH($B$2, resultados!$A$1:$ZZ$1, 0))</f>
        <v/>
      </c>
      <c r="C425">
        <f>INDEX(resultados!$A$2:$ZZ$429, 419, MATCH($B$3, resultados!$A$1:$ZZ$1, 0))</f>
        <v/>
      </c>
    </row>
    <row r="426">
      <c r="A426">
        <f>INDEX(resultados!$A$2:$ZZ$429, 420, MATCH($B$1, resultados!$A$1:$ZZ$1, 0))</f>
        <v/>
      </c>
      <c r="B426">
        <f>INDEX(resultados!$A$2:$ZZ$429, 420, MATCH($B$2, resultados!$A$1:$ZZ$1, 0))</f>
        <v/>
      </c>
      <c r="C426">
        <f>INDEX(resultados!$A$2:$ZZ$429, 420, MATCH($B$3, resultados!$A$1:$ZZ$1, 0))</f>
        <v/>
      </c>
    </row>
    <row r="427">
      <c r="A427">
        <f>INDEX(resultados!$A$2:$ZZ$429, 421, MATCH($B$1, resultados!$A$1:$ZZ$1, 0))</f>
        <v/>
      </c>
      <c r="B427">
        <f>INDEX(resultados!$A$2:$ZZ$429, 421, MATCH($B$2, resultados!$A$1:$ZZ$1, 0))</f>
        <v/>
      </c>
      <c r="C427">
        <f>INDEX(resultados!$A$2:$ZZ$429, 421, MATCH($B$3, resultados!$A$1:$ZZ$1, 0))</f>
        <v/>
      </c>
    </row>
    <row r="428">
      <c r="A428">
        <f>INDEX(resultados!$A$2:$ZZ$429, 422, MATCH($B$1, resultados!$A$1:$ZZ$1, 0))</f>
        <v/>
      </c>
      <c r="B428">
        <f>INDEX(resultados!$A$2:$ZZ$429, 422, MATCH($B$2, resultados!$A$1:$ZZ$1, 0))</f>
        <v/>
      </c>
      <c r="C428">
        <f>INDEX(resultados!$A$2:$ZZ$429, 422, MATCH($B$3, resultados!$A$1:$ZZ$1, 0))</f>
        <v/>
      </c>
    </row>
    <row r="429">
      <c r="A429">
        <f>INDEX(resultados!$A$2:$ZZ$429, 423, MATCH($B$1, resultados!$A$1:$ZZ$1, 0))</f>
        <v/>
      </c>
      <c r="B429">
        <f>INDEX(resultados!$A$2:$ZZ$429, 423, MATCH($B$2, resultados!$A$1:$ZZ$1, 0))</f>
        <v/>
      </c>
      <c r="C429">
        <f>INDEX(resultados!$A$2:$ZZ$429, 423, MATCH($B$3, resultados!$A$1:$ZZ$1, 0))</f>
        <v/>
      </c>
    </row>
    <row r="430">
      <c r="A430">
        <f>INDEX(resultados!$A$2:$ZZ$429, 424, MATCH($B$1, resultados!$A$1:$ZZ$1, 0))</f>
        <v/>
      </c>
      <c r="B430">
        <f>INDEX(resultados!$A$2:$ZZ$429, 424, MATCH($B$2, resultados!$A$1:$ZZ$1, 0))</f>
        <v/>
      </c>
      <c r="C430">
        <f>INDEX(resultados!$A$2:$ZZ$429, 424, MATCH($B$3, resultados!$A$1:$ZZ$1, 0))</f>
        <v/>
      </c>
    </row>
    <row r="431">
      <c r="A431">
        <f>INDEX(resultados!$A$2:$ZZ$429, 425, MATCH($B$1, resultados!$A$1:$ZZ$1, 0))</f>
        <v/>
      </c>
      <c r="B431">
        <f>INDEX(resultados!$A$2:$ZZ$429, 425, MATCH($B$2, resultados!$A$1:$ZZ$1, 0))</f>
        <v/>
      </c>
      <c r="C431">
        <f>INDEX(resultados!$A$2:$ZZ$429, 425, MATCH($B$3, resultados!$A$1:$ZZ$1, 0))</f>
        <v/>
      </c>
    </row>
    <row r="432">
      <c r="A432">
        <f>INDEX(resultados!$A$2:$ZZ$429, 426, MATCH($B$1, resultados!$A$1:$ZZ$1, 0))</f>
        <v/>
      </c>
      <c r="B432">
        <f>INDEX(resultados!$A$2:$ZZ$429, 426, MATCH($B$2, resultados!$A$1:$ZZ$1, 0))</f>
        <v/>
      </c>
      <c r="C432">
        <f>INDEX(resultados!$A$2:$ZZ$429, 426, MATCH($B$3, resultados!$A$1:$ZZ$1, 0))</f>
        <v/>
      </c>
    </row>
    <row r="433">
      <c r="A433">
        <f>INDEX(resultados!$A$2:$ZZ$429, 427, MATCH($B$1, resultados!$A$1:$ZZ$1, 0))</f>
        <v/>
      </c>
      <c r="B433">
        <f>INDEX(resultados!$A$2:$ZZ$429, 427, MATCH($B$2, resultados!$A$1:$ZZ$1, 0))</f>
        <v/>
      </c>
      <c r="C433">
        <f>INDEX(resultados!$A$2:$ZZ$429, 427, MATCH($B$3, resultados!$A$1:$ZZ$1, 0))</f>
        <v/>
      </c>
    </row>
    <row r="434">
      <c r="A434">
        <f>INDEX(resultados!$A$2:$ZZ$429, 428, MATCH($B$1, resultados!$A$1:$ZZ$1, 0))</f>
        <v/>
      </c>
      <c r="B434">
        <f>INDEX(resultados!$A$2:$ZZ$429, 428, MATCH($B$2, resultados!$A$1:$ZZ$1, 0))</f>
        <v/>
      </c>
      <c r="C434">
        <f>INDEX(resultados!$A$2:$ZZ$429, 428,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2.7842</v>
      </c>
      <c r="E2" t="n">
        <v>35.92</v>
      </c>
      <c r="F2" t="n">
        <v>31.54</v>
      </c>
      <c r="G2" t="n">
        <v>11.61</v>
      </c>
      <c r="H2" t="n">
        <v>0.24</v>
      </c>
      <c r="I2" t="n">
        <v>163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224.34</v>
      </c>
      <c r="Q2" t="n">
        <v>446.61</v>
      </c>
      <c r="R2" t="n">
        <v>205.02</v>
      </c>
      <c r="S2" t="n">
        <v>40.63</v>
      </c>
      <c r="T2" t="n">
        <v>76345.41</v>
      </c>
      <c r="U2" t="n">
        <v>0.2</v>
      </c>
      <c r="V2" t="n">
        <v>0.66</v>
      </c>
      <c r="W2" t="n">
        <v>2.87</v>
      </c>
      <c r="X2" t="n">
        <v>4.71</v>
      </c>
      <c r="Y2" t="n">
        <v>0.5</v>
      </c>
      <c r="Z2" t="n">
        <v>10</v>
      </c>
      <c r="AA2" t="n">
        <v>441.4642467137365</v>
      </c>
      <c r="AB2" t="n">
        <v>604.0308583817514</v>
      </c>
      <c r="AC2" t="n">
        <v>546.3830010204304</v>
      </c>
      <c r="AD2" t="n">
        <v>441464.2467137366</v>
      </c>
      <c r="AE2" t="n">
        <v>604030.8583817513</v>
      </c>
      <c r="AF2" t="n">
        <v>3.735141982211849e-06</v>
      </c>
      <c r="AG2" t="n">
        <v>10.39351851851852</v>
      </c>
      <c r="AH2" t="n">
        <v>546383.0010204304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3.1335</v>
      </c>
      <c r="E3" t="n">
        <v>31.91</v>
      </c>
      <c r="F3" t="n">
        <v>28.92</v>
      </c>
      <c r="G3" t="n">
        <v>23.45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201.34</v>
      </c>
      <c r="Q3" t="n">
        <v>446.59</v>
      </c>
      <c r="R3" t="n">
        <v>119.4</v>
      </c>
      <c r="S3" t="n">
        <v>40.63</v>
      </c>
      <c r="T3" t="n">
        <v>33980.45</v>
      </c>
      <c r="U3" t="n">
        <v>0.34</v>
      </c>
      <c r="V3" t="n">
        <v>0.72</v>
      </c>
      <c r="W3" t="n">
        <v>2.72</v>
      </c>
      <c r="X3" t="n">
        <v>2.09</v>
      </c>
      <c r="Y3" t="n">
        <v>0.5</v>
      </c>
      <c r="Z3" t="n">
        <v>10</v>
      </c>
      <c r="AA3" t="n">
        <v>366.6301963619365</v>
      </c>
      <c r="AB3" t="n">
        <v>501.6396092451212</v>
      </c>
      <c r="AC3" t="n">
        <v>453.7638289943796</v>
      </c>
      <c r="AD3" t="n">
        <v>366630.1963619365</v>
      </c>
      <c r="AE3" t="n">
        <v>501639.6092451212</v>
      </c>
      <c r="AF3" t="n">
        <v>4.203745205538694e-06</v>
      </c>
      <c r="AG3" t="n">
        <v>9.233217592592593</v>
      </c>
      <c r="AH3" t="n">
        <v>453763.8289943796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3.2546</v>
      </c>
      <c r="E4" t="n">
        <v>30.73</v>
      </c>
      <c r="F4" t="n">
        <v>28.15</v>
      </c>
      <c r="G4" t="n">
        <v>35.94</v>
      </c>
      <c r="H4" t="n">
        <v>0.71</v>
      </c>
      <c r="I4" t="n">
        <v>47</v>
      </c>
      <c r="J4" t="n">
        <v>73.88</v>
      </c>
      <c r="K4" t="n">
        <v>32.27</v>
      </c>
      <c r="L4" t="n">
        <v>3</v>
      </c>
      <c r="M4" t="n">
        <v>45</v>
      </c>
      <c r="N4" t="n">
        <v>8.609999999999999</v>
      </c>
      <c r="O4" t="n">
        <v>9346.23</v>
      </c>
      <c r="P4" t="n">
        <v>191.68</v>
      </c>
      <c r="Q4" t="n">
        <v>446.56</v>
      </c>
      <c r="R4" t="n">
        <v>94.27</v>
      </c>
      <c r="S4" t="n">
        <v>40.63</v>
      </c>
      <c r="T4" t="n">
        <v>21551.83</v>
      </c>
      <c r="U4" t="n">
        <v>0.43</v>
      </c>
      <c r="V4" t="n">
        <v>0.74</v>
      </c>
      <c r="W4" t="n">
        <v>2.69</v>
      </c>
      <c r="X4" t="n">
        <v>1.32</v>
      </c>
      <c r="Y4" t="n">
        <v>0.5</v>
      </c>
      <c r="Z4" t="n">
        <v>10</v>
      </c>
      <c r="AA4" t="n">
        <v>349.4012997900471</v>
      </c>
      <c r="AB4" t="n">
        <v>478.0662728701895</v>
      </c>
      <c r="AC4" t="n">
        <v>432.440298757686</v>
      </c>
      <c r="AD4" t="n">
        <v>349401.2997900471</v>
      </c>
      <c r="AE4" t="n">
        <v>478066.2728701895</v>
      </c>
      <c r="AF4" t="n">
        <v>4.366206844086878e-06</v>
      </c>
      <c r="AG4" t="n">
        <v>8.891782407407408</v>
      </c>
      <c r="AH4" t="n">
        <v>432440.298757686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3.3183</v>
      </c>
      <c r="E5" t="n">
        <v>30.14</v>
      </c>
      <c r="F5" t="n">
        <v>27.76</v>
      </c>
      <c r="G5" t="n">
        <v>48.99</v>
      </c>
      <c r="H5" t="n">
        <v>0.93</v>
      </c>
      <c r="I5" t="n">
        <v>34</v>
      </c>
      <c r="J5" t="n">
        <v>75.06999999999999</v>
      </c>
      <c r="K5" t="n">
        <v>32.27</v>
      </c>
      <c r="L5" t="n">
        <v>4</v>
      </c>
      <c r="M5" t="n">
        <v>32</v>
      </c>
      <c r="N5" t="n">
        <v>8.800000000000001</v>
      </c>
      <c r="O5" t="n">
        <v>9492.549999999999</v>
      </c>
      <c r="P5" t="n">
        <v>184.17</v>
      </c>
      <c r="Q5" t="n">
        <v>446.56</v>
      </c>
      <c r="R5" t="n">
        <v>81.81999999999999</v>
      </c>
      <c r="S5" t="n">
        <v>40.63</v>
      </c>
      <c r="T5" t="n">
        <v>15390.73</v>
      </c>
      <c r="U5" t="n">
        <v>0.5</v>
      </c>
      <c r="V5" t="n">
        <v>0.75</v>
      </c>
      <c r="W5" t="n">
        <v>2.66</v>
      </c>
      <c r="X5" t="n">
        <v>0.9399999999999999</v>
      </c>
      <c r="Y5" t="n">
        <v>0.5</v>
      </c>
      <c r="Z5" t="n">
        <v>10</v>
      </c>
      <c r="AA5" t="n">
        <v>339.1898803002895</v>
      </c>
      <c r="AB5" t="n">
        <v>464.0945582282698</v>
      </c>
      <c r="AC5" t="n">
        <v>419.8020249517664</v>
      </c>
      <c r="AD5" t="n">
        <v>339189.8803002895</v>
      </c>
      <c r="AE5" t="n">
        <v>464094.5582282698</v>
      </c>
      <c r="AF5" t="n">
        <v>4.451663544132455e-06</v>
      </c>
      <c r="AG5" t="n">
        <v>8.721064814814815</v>
      </c>
      <c r="AH5" t="n">
        <v>419802.0249517664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3.3501</v>
      </c>
      <c r="E6" t="n">
        <v>29.85</v>
      </c>
      <c r="F6" t="n">
        <v>27.59</v>
      </c>
      <c r="G6" t="n">
        <v>61.3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25</v>
      </c>
      <c r="N6" t="n">
        <v>8.99</v>
      </c>
      <c r="O6" t="n">
        <v>9639.200000000001</v>
      </c>
      <c r="P6" t="n">
        <v>178.49</v>
      </c>
      <c r="Q6" t="n">
        <v>446.56</v>
      </c>
      <c r="R6" t="n">
        <v>75.61</v>
      </c>
      <c r="S6" t="n">
        <v>40.63</v>
      </c>
      <c r="T6" t="n">
        <v>12321.31</v>
      </c>
      <c r="U6" t="n">
        <v>0.54</v>
      </c>
      <c r="V6" t="n">
        <v>0.75</v>
      </c>
      <c r="W6" t="n">
        <v>2.66</v>
      </c>
      <c r="X6" t="n">
        <v>0.76</v>
      </c>
      <c r="Y6" t="n">
        <v>0.5</v>
      </c>
      <c r="Z6" t="n">
        <v>10</v>
      </c>
      <c r="AA6" t="n">
        <v>332.8955363226877</v>
      </c>
      <c r="AB6" t="n">
        <v>455.4823591112569</v>
      </c>
      <c r="AC6" t="n">
        <v>412.0117620311838</v>
      </c>
      <c r="AD6" t="n">
        <v>332895.5363226878</v>
      </c>
      <c r="AE6" t="n">
        <v>455482.3591112569</v>
      </c>
      <c r="AF6" t="n">
        <v>4.494324816682679e-06</v>
      </c>
      <c r="AG6" t="n">
        <v>8.637152777777779</v>
      </c>
      <c r="AH6" t="n">
        <v>412011.7620311838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3.3754</v>
      </c>
      <c r="E7" t="n">
        <v>29.63</v>
      </c>
      <c r="F7" t="n">
        <v>27.44</v>
      </c>
      <c r="G7" t="n">
        <v>74.84</v>
      </c>
      <c r="H7" t="n">
        <v>1.36</v>
      </c>
      <c r="I7" t="n">
        <v>22</v>
      </c>
      <c r="J7" t="n">
        <v>77.45</v>
      </c>
      <c r="K7" t="n">
        <v>32.27</v>
      </c>
      <c r="L7" t="n">
        <v>6</v>
      </c>
      <c r="M7" t="n">
        <v>20</v>
      </c>
      <c r="N7" t="n">
        <v>9.18</v>
      </c>
      <c r="O7" t="n">
        <v>9786.190000000001</v>
      </c>
      <c r="P7" t="n">
        <v>172.02</v>
      </c>
      <c r="Q7" t="n">
        <v>446.56</v>
      </c>
      <c r="R7" t="n">
        <v>71.20999999999999</v>
      </c>
      <c r="S7" t="n">
        <v>40.63</v>
      </c>
      <c r="T7" t="n">
        <v>10145.45</v>
      </c>
      <c r="U7" t="n">
        <v>0.57</v>
      </c>
      <c r="V7" t="n">
        <v>0.76</v>
      </c>
      <c r="W7" t="n">
        <v>2.64</v>
      </c>
      <c r="X7" t="n">
        <v>0.61</v>
      </c>
      <c r="Y7" t="n">
        <v>0.5</v>
      </c>
      <c r="Z7" t="n">
        <v>10</v>
      </c>
      <c r="AA7" t="n">
        <v>316.4489218024337</v>
      </c>
      <c r="AB7" t="n">
        <v>432.9793755512211</v>
      </c>
      <c r="AC7" t="n">
        <v>391.656431638982</v>
      </c>
      <c r="AD7" t="n">
        <v>316448.9218024337</v>
      </c>
      <c r="AE7" t="n">
        <v>432979.3755512211</v>
      </c>
      <c r="AF7" t="n">
        <v>4.528266017799682e-06</v>
      </c>
      <c r="AG7" t="n">
        <v>8.57349537037037</v>
      </c>
      <c r="AH7" t="n">
        <v>391656.431638982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3.3905</v>
      </c>
      <c r="E8" t="n">
        <v>29.49</v>
      </c>
      <c r="F8" t="n">
        <v>27.35</v>
      </c>
      <c r="G8" t="n">
        <v>86.38</v>
      </c>
      <c r="H8" t="n">
        <v>1.56</v>
      </c>
      <c r="I8" t="n">
        <v>19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166.8</v>
      </c>
      <c r="Q8" t="n">
        <v>446.56</v>
      </c>
      <c r="R8" t="n">
        <v>68.59999999999999</v>
      </c>
      <c r="S8" t="n">
        <v>40.63</v>
      </c>
      <c r="T8" t="n">
        <v>8856</v>
      </c>
      <c r="U8" t="n">
        <v>0.59</v>
      </c>
      <c r="V8" t="n">
        <v>0.76</v>
      </c>
      <c r="W8" t="n">
        <v>2.63</v>
      </c>
      <c r="X8" t="n">
        <v>0.53</v>
      </c>
      <c r="Y8" t="n">
        <v>0.5</v>
      </c>
      <c r="Z8" t="n">
        <v>10</v>
      </c>
      <c r="AA8" t="n">
        <v>311.7329746420586</v>
      </c>
      <c r="AB8" t="n">
        <v>426.5268085934908</v>
      </c>
      <c r="AC8" t="n">
        <v>385.819688615463</v>
      </c>
      <c r="AD8" t="n">
        <v>311732.9746420586</v>
      </c>
      <c r="AE8" t="n">
        <v>426526.8085934909</v>
      </c>
      <c r="AF8" t="n">
        <v>4.548523414513783e-06</v>
      </c>
      <c r="AG8" t="n">
        <v>8.532986111111111</v>
      </c>
      <c r="AH8" t="n">
        <v>385819.688615463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3.4023</v>
      </c>
      <c r="E9" t="n">
        <v>29.39</v>
      </c>
      <c r="F9" t="n">
        <v>27.28</v>
      </c>
      <c r="G9" t="n">
        <v>96.3</v>
      </c>
      <c r="H9" t="n">
        <v>1.75</v>
      </c>
      <c r="I9" t="n">
        <v>17</v>
      </c>
      <c r="J9" t="n">
        <v>79.84</v>
      </c>
      <c r="K9" t="n">
        <v>32.27</v>
      </c>
      <c r="L9" t="n">
        <v>8</v>
      </c>
      <c r="M9" t="n">
        <v>5</v>
      </c>
      <c r="N9" t="n">
        <v>9.57</v>
      </c>
      <c r="O9" t="n">
        <v>10081.19</v>
      </c>
      <c r="P9" t="n">
        <v>162.79</v>
      </c>
      <c r="Q9" t="n">
        <v>446.57</v>
      </c>
      <c r="R9" t="n">
        <v>65.64</v>
      </c>
      <c r="S9" t="n">
        <v>40.63</v>
      </c>
      <c r="T9" t="n">
        <v>7387.6</v>
      </c>
      <c r="U9" t="n">
        <v>0.62</v>
      </c>
      <c r="V9" t="n">
        <v>0.76</v>
      </c>
      <c r="W9" t="n">
        <v>2.65</v>
      </c>
      <c r="X9" t="n">
        <v>0.46</v>
      </c>
      <c r="Y9" t="n">
        <v>0.5</v>
      </c>
      <c r="Z9" t="n">
        <v>10</v>
      </c>
      <c r="AA9" t="n">
        <v>308.1266870954677</v>
      </c>
      <c r="AB9" t="n">
        <v>421.5925268740673</v>
      </c>
      <c r="AC9" t="n">
        <v>381.3563278180333</v>
      </c>
      <c r="AD9" t="n">
        <v>308126.6870954678</v>
      </c>
      <c r="AE9" t="n">
        <v>421592.5268740673</v>
      </c>
      <c r="AF9" t="n">
        <v>4.564353698038709e-06</v>
      </c>
      <c r="AG9" t="n">
        <v>8.504050925925926</v>
      </c>
      <c r="AH9" t="n">
        <v>381356.3278180333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3.4062</v>
      </c>
      <c r="E10" t="n">
        <v>29.36</v>
      </c>
      <c r="F10" t="n">
        <v>27.27</v>
      </c>
      <c r="G10" t="n">
        <v>102.24</v>
      </c>
      <c r="H10" t="n">
        <v>1.94</v>
      </c>
      <c r="I10" t="n">
        <v>16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163.77</v>
      </c>
      <c r="Q10" t="n">
        <v>446.56</v>
      </c>
      <c r="R10" t="n">
        <v>64.89</v>
      </c>
      <c r="S10" t="n">
        <v>40.63</v>
      </c>
      <c r="T10" t="n">
        <v>7017.57</v>
      </c>
      <c r="U10" t="n">
        <v>0.63</v>
      </c>
      <c r="V10" t="n">
        <v>0.76</v>
      </c>
      <c r="W10" t="n">
        <v>2.65</v>
      </c>
      <c r="X10" t="n">
        <v>0.44</v>
      </c>
      <c r="Y10" t="n">
        <v>0.5</v>
      </c>
      <c r="Z10" t="n">
        <v>10</v>
      </c>
      <c r="AA10" t="n">
        <v>308.4338777317471</v>
      </c>
      <c r="AB10" t="n">
        <v>422.0128386549191</v>
      </c>
      <c r="AC10" t="n">
        <v>381.7365256324319</v>
      </c>
      <c r="AD10" t="n">
        <v>308433.8777317471</v>
      </c>
      <c r="AE10" t="n">
        <v>422012.8386549191</v>
      </c>
      <c r="AF10" t="n">
        <v>4.569585740898642e-06</v>
      </c>
      <c r="AG10" t="n">
        <v>8.49537037037037</v>
      </c>
      <c r="AH10" t="n">
        <v>381736.525632432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3.0859</v>
      </c>
      <c r="E2" t="n">
        <v>32.41</v>
      </c>
      <c r="F2" t="n">
        <v>29.63</v>
      </c>
      <c r="G2" t="n">
        <v>18.33</v>
      </c>
      <c r="H2" t="n">
        <v>0.43</v>
      </c>
      <c r="I2" t="n">
        <v>97</v>
      </c>
      <c r="J2" t="n">
        <v>39.78</v>
      </c>
      <c r="K2" t="n">
        <v>19.54</v>
      </c>
      <c r="L2" t="n">
        <v>1</v>
      </c>
      <c r="M2" t="n">
        <v>95</v>
      </c>
      <c r="N2" t="n">
        <v>4.24</v>
      </c>
      <c r="O2" t="n">
        <v>5140</v>
      </c>
      <c r="P2" t="n">
        <v>133.63</v>
      </c>
      <c r="Q2" t="n">
        <v>446.58</v>
      </c>
      <c r="R2" t="n">
        <v>142.62</v>
      </c>
      <c r="S2" t="n">
        <v>40.63</v>
      </c>
      <c r="T2" t="n">
        <v>45476.73</v>
      </c>
      <c r="U2" t="n">
        <v>0.28</v>
      </c>
      <c r="V2" t="n">
        <v>0.7</v>
      </c>
      <c r="W2" t="n">
        <v>2.77</v>
      </c>
      <c r="X2" t="n">
        <v>2.8</v>
      </c>
      <c r="Y2" t="n">
        <v>0.5</v>
      </c>
      <c r="Z2" t="n">
        <v>10</v>
      </c>
      <c r="AA2" t="n">
        <v>300.845592469345</v>
      </c>
      <c r="AB2" t="n">
        <v>411.6302119873818</v>
      </c>
      <c r="AC2" t="n">
        <v>372.3448022819363</v>
      </c>
      <c r="AD2" t="n">
        <v>300845.592469345</v>
      </c>
      <c r="AE2" t="n">
        <v>411630.2119873818</v>
      </c>
      <c r="AF2" t="n">
        <v>4.861710121983808e-06</v>
      </c>
      <c r="AG2" t="n">
        <v>9.377893518518517</v>
      </c>
      <c r="AH2" t="n">
        <v>372344.8022819363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3.311</v>
      </c>
      <c r="E3" t="n">
        <v>30.2</v>
      </c>
      <c r="F3" t="n">
        <v>28.03</v>
      </c>
      <c r="G3" t="n">
        <v>39.11</v>
      </c>
      <c r="H3" t="n">
        <v>0.84</v>
      </c>
      <c r="I3" t="n">
        <v>43</v>
      </c>
      <c r="J3" t="n">
        <v>40.89</v>
      </c>
      <c r="K3" t="n">
        <v>19.54</v>
      </c>
      <c r="L3" t="n">
        <v>2</v>
      </c>
      <c r="M3" t="n">
        <v>41</v>
      </c>
      <c r="N3" t="n">
        <v>4.35</v>
      </c>
      <c r="O3" t="n">
        <v>5277.26</v>
      </c>
      <c r="P3" t="n">
        <v>117.24</v>
      </c>
      <c r="Q3" t="n">
        <v>446.58</v>
      </c>
      <c r="R3" t="n">
        <v>90.06</v>
      </c>
      <c r="S3" t="n">
        <v>40.63</v>
      </c>
      <c r="T3" t="n">
        <v>19466.22</v>
      </c>
      <c r="U3" t="n">
        <v>0.45</v>
      </c>
      <c r="V3" t="n">
        <v>0.74</v>
      </c>
      <c r="W3" t="n">
        <v>2.68</v>
      </c>
      <c r="X3" t="n">
        <v>1.2</v>
      </c>
      <c r="Y3" t="n">
        <v>0.5</v>
      </c>
      <c r="Z3" t="n">
        <v>10</v>
      </c>
      <c r="AA3" t="n">
        <v>266.1728447935882</v>
      </c>
      <c r="AB3" t="n">
        <v>364.1894289637413</v>
      </c>
      <c r="AC3" t="n">
        <v>329.4317010065149</v>
      </c>
      <c r="AD3" t="n">
        <v>266172.8447935882</v>
      </c>
      <c r="AE3" t="n">
        <v>364189.4289637413</v>
      </c>
      <c r="AF3" t="n">
        <v>5.216346029971284e-06</v>
      </c>
      <c r="AG3" t="n">
        <v>8.738425925925926</v>
      </c>
      <c r="AH3" t="n">
        <v>329431.7010065148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3.3595</v>
      </c>
      <c r="E4" t="n">
        <v>29.77</v>
      </c>
      <c r="F4" t="n">
        <v>27.72</v>
      </c>
      <c r="G4" t="n">
        <v>53.66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110.3</v>
      </c>
      <c r="Q4" t="n">
        <v>446.6</v>
      </c>
      <c r="R4" t="n">
        <v>79.31999999999999</v>
      </c>
      <c r="S4" t="n">
        <v>40.63</v>
      </c>
      <c r="T4" t="n">
        <v>14156.97</v>
      </c>
      <c r="U4" t="n">
        <v>0.51</v>
      </c>
      <c r="V4" t="n">
        <v>0.75</v>
      </c>
      <c r="W4" t="n">
        <v>2.69</v>
      </c>
      <c r="X4" t="n">
        <v>0.9</v>
      </c>
      <c r="Y4" t="n">
        <v>0.5</v>
      </c>
      <c r="Z4" t="n">
        <v>10</v>
      </c>
      <c r="AA4" t="n">
        <v>258.7944866546285</v>
      </c>
      <c r="AB4" t="n">
        <v>354.094033847829</v>
      </c>
      <c r="AC4" t="n">
        <v>320.2997962314892</v>
      </c>
      <c r="AD4" t="n">
        <v>258794.4866546285</v>
      </c>
      <c r="AE4" t="n">
        <v>354094.033847829</v>
      </c>
      <c r="AF4" t="n">
        <v>5.292755810235134e-06</v>
      </c>
      <c r="AG4" t="n">
        <v>8.61400462962963</v>
      </c>
      <c r="AH4" t="n">
        <v>320299.7962314892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3.3588</v>
      </c>
      <c r="E5" t="n">
        <v>29.77</v>
      </c>
      <c r="F5" t="n">
        <v>27.73</v>
      </c>
      <c r="G5" t="n">
        <v>53.67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113.01</v>
      </c>
      <c r="Q5" t="n">
        <v>446.6</v>
      </c>
      <c r="R5" t="n">
        <v>79.36</v>
      </c>
      <c r="S5" t="n">
        <v>40.63</v>
      </c>
      <c r="T5" t="n">
        <v>14176.9</v>
      </c>
      <c r="U5" t="n">
        <v>0.51</v>
      </c>
      <c r="V5" t="n">
        <v>0.75</v>
      </c>
      <c r="W5" t="n">
        <v>2.7</v>
      </c>
      <c r="X5" t="n">
        <v>0.9</v>
      </c>
      <c r="Y5" t="n">
        <v>0.5</v>
      </c>
      <c r="Z5" t="n">
        <v>10</v>
      </c>
      <c r="AA5" t="n">
        <v>260.7875732569877</v>
      </c>
      <c r="AB5" t="n">
        <v>356.8210628659521</v>
      </c>
      <c r="AC5" t="n">
        <v>322.7665614275319</v>
      </c>
      <c r="AD5" t="n">
        <v>260787.5732569878</v>
      </c>
      <c r="AE5" t="n">
        <v>356821.0628659521</v>
      </c>
      <c r="AF5" t="n">
        <v>5.291652988664316e-06</v>
      </c>
      <c r="AG5" t="n">
        <v>8.61400462962963</v>
      </c>
      <c r="AH5" t="n">
        <v>322766.5614275319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2.1644</v>
      </c>
      <c r="E2" t="n">
        <v>46.2</v>
      </c>
      <c r="F2" t="n">
        <v>35.51</v>
      </c>
      <c r="G2" t="n">
        <v>7.27</v>
      </c>
      <c r="H2" t="n">
        <v>0.12</v>
      </c>
      <c r="I2" t="n">
        <v>293</v>
      </c>
      <c r="J2" t="n">
        <v>141.81</v>
      </c>
      <c r="K2" t="n">
        <v>47.83</v>
      </c>
      <c r="L2" t="n">
        <v>1</v>
      </c>
      <c r="M2" t="n">
        <v>291</v>
      </c>
      <c r="N2" t="n">
        <v>22.98</v>
      </c>
      <c r="O2" t="n">
        <v>17723.39</v>
      </c>
      <c r="P2" t="n">
        <v>404.05</v>
      </c>
      <c r="Q2" t="n">
        <v>446.63</v>
      </c>
      <c r="R2" t="n">
        <v>333.93</v>
      </c>
      <c r="S2" t="n">
        <v>40.63</v>
      </c>
      <c r="T2" t="n">
        <v>140151.83</v>
      </c>
      <c r="U2" t="n">
        <v>0.12</v>
      </c>
      <c r="V2" t="n">
        <v>0.59</v>
      </c>
      <c r="W2" t="n">
        <v>3.11</v>
      </c>
      <c r="X2" t="n">
        <v>8.68</v>
      </c>
      <c r="Y2" t="n">
        <v>0.5</v>
      </c>
      <c r="Z2" t="n">
        <v>10</v>
      </c>
      <c r="AA2" t="n">
        <v>859.0933923398114</v>
      </c>
      <c r="AB2" t="n">
        <v>1175.449479924916</v>
      </c>
      <c r="AC2" t="n">
        <v>1063.266231314587</v>
      </c>
      <c r="AD2" t="n">
        <v>859093.3923398114</v>
      </c>
      <c r="AE2" t="n">
        <v>1175449.479924916</v>
      </c>
      <c r="AF2" t="n">
        <v>2.326614223123231e-06</v>
      </c>
      <c r="AG2" t="n">
        <v>13.36805555555556</v>
      </c>
      <c r="AH2" t="n">
        <v>1063266.231314587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2.7566</v>
      </c>
      <c r="E3" t="n">
        <v>36.28</v>
      </c>
      <c r="F3" t="n">
        <v>30.44</v>
      </c>
      <c r="G3" t="n">
        <v>14.61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344.36</v>
      </c>
      <c r="Q3" t="n">
        <v>446.56</v>
      </c>
      <c r="R3" t="n">
        <v>168.94</v>
      </c>
      <c r="S3" t="n">
        <v>40.63</v>
      </c>
      <c r="T3" t="n">
        <v>58495.33</v>
      </c>
      <c r="U3" t="n">
        <v>0.24</v>
      </c>
      <c r="V3" t="n">
        <v>0.68</v>
      </c>
      <c r="W3" t="n">
        <v>2.81</v>
      </c>
      <c r="X3" t="n">
        <v>3.61</v>
      </c>
      <c r="Y3" t="n">
        <v>0.5</v>
      </c>
      <c r="Z3" t="n">
        <v>10</v>
      </c>
      <c r="AA3" t="n">
        <v>598.6107634954857</v>
      </c>
      <c r="AB3" t="n">
        <v>819.045655457567</v>
      </c>
      <c r="AC3" t="n">
        <v>740.8770876384934</v>
      </c>
      <c r="AD3" t="n">
        <v>598610.7634954856</v>
      </c>
      <c r="AE3" t="n">
        <v>819045.6554575671</v>
      </c>
      <c r="AF3" t="n">
        <v>2.963197545491359e-06</v>
      </c>
      <c r="AG3" t="n">
        <v>10.49768518518519</v>
      </c>
      <c r="AH3" t="n">
        <v>740877.0876384934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2.9731</v>
      </c>
      <c r="E4" t="n">
        <v>33.63</v>
      </c>
      <c r="F4" t="n">
        <v>29.09</v>
      </c>
      <c r="G4" t="n">
        <v>21.82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78</v>
      </c>
      <c r="N4" t="n">
        <v>23.71</v>
      </c>
      <c r="O4" t="n">
        <v>18060.85</v>
      </c>
      <c r="P4" t="n">
        <v>327.3</v>
      </c>
      <c r="Q4" t="n">
        <v>446.57</v>
      </c>
      <c r="R4" t="n">
        <v>125.27</v>
      </c>
      <c r="S4" t="n">
        <v>40.63</v>
      </c>
      <c r="T4" t="n">
        <v>36885.75</v>
      </c>
      <c r="U4" t="n">
        <v>0.32</v>
      </c>
      <c r="V4" t="n">
        <v>0.71</v>
      </c>
      <c r="W4" t="n">
        <v>2.73</v>
      </c>
      <c r="X4" t="n">
        <v>2.27</v>
      </c>
      <c r="Y4" t="n">
        <v>0.5</v>
      </c>
      <c r="Z4" t="n">
        <v>10</v>
      </c>
      <c r="AA4" t="n">
        <v>538.6986324122046</v>
      </c>
      <c r="AB4" t="n">
        <v>737.0712345727417</v>
      </c>
      <c r="AC4" t="n">
        <v>666.7261904310934</v>
      </c>
      <c r="AD4" t="n">
        <v>538698.6324122045</v>
      </c>
      <c r="AE4" t="n">
        <v>737071.2345727417</v>
      </c>
      <c r="AF4" t="n">
        <v>3.195923464594196e-06</v>
      </c>
      <c r="AG4" t="n">
        <v>9.730902777777779</v>
      </c>
      <c r="AH4" t="n">
        <v>666726.1904310934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3.0891</v>
      </c>
      <c r="E5" t="n">
        <v>32.37</v>
      </c>
      <c r="F5" t="n">
        <v>28.47</v>
      </c>
      <c r="G5" t="n">
        <v>29.45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318.2</v>
      </c>
      <c r="Q5" t="n">
        <v>446.6</v>
      </c>
      <c r="R5" t="n">
        <v>104.35</v>
      </c>
      <c r="S5" t="n">
        <v>40.63</v>
      </c>
      <c r="T5" t="n">
        <v>26535.25</v>
      </c>
      <c r="U5" t="n">
        <v>0.39</v>
      </c>
      <c r="V5" t="n">
        <v>0.73</v>
      </c>
      <c r="W5" t="n">
        <v>2.71</v>
      </c>
      <c r="X5" t="n">
        <v>1.64</v>
      </c>
      <c r="Y5" t="n">
        <v>0.5</v>
      </c>
      <c r="Z5" t="n">
        <v>10</v>
      </c>
      <c r="AA5" t="n">
        <v>515.7564410383094</v>
      </c>
      <c r="AB5" t="n">
        <v>705.6807161969282</v>
      </c>
      <c r="AC5" t="n">
        <v>638.3315390721982</v>
      </c>
      <c r="AD5" t="n">
        <v>515756.4410383094</v>
      </c>
      <c r="AE5" t="n">
        <v>705680.7161969282</v>
      </c>
      <c r="AF5" t="n">
        <v>3.32061725958694e-06</v>
      </c>
      <c r="AG5" t="n">
        <v>9.366319444444445</v>
      </c>
      <c r="AH5" t="n">
        <v>638331.5390721982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3.1561</v>
      </c>
      <c r="E6" t="n">
        <v>31.68</v>
      </c>
      <c r="F6" t="n">
        <v>28.13</v>
      </c>
      <c r="G6" t="n">
        <v>36.69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312.75</v>
      </c>
      <c r="Q6" t="n">
        <v>446.59</v>
      </c>
      <c r="R6" t="n">
        <v>93.43000000000001</v>
      </c>
      <c r="S6" t="n">
        <v>40.63</v>
      </c>
      <c r="T6" t="n">
        <v>21132.82</v>
      </c>
      <c r="U6" t="n">
        <v>0.43</v>
      </c>
      <c r="V6" t="n">
        <v>0.74</v>
      </c>
      <c r="W6" t="n">
        <v>2.69</v>
      </c>
      <c r="X6" t="n">
        <v>1.3</v>
      </c>
      <c r="Y6" t="n">
        <v>0.5</v>
      </c>
      <c r="Z6" t="n">
        <v>10</v>
      </c>
      <c r="AA6" t="n">
        <v>491.9223115256883</v>
      </c>
      <c r="AB6" t="n">
        <v>673.0698087101763</v>
      </c>
      <c r="AC6" t="n">
        <v>608.8329708262858</v>
      </c>
      <c r="AD6" t="n">
        <v>491922.3115256883</v>
      </c>
      <c r="AE6" t="n">
        <v>673069.8087101763</v>
      </c>
      <c r="AF6" t="n">
        <v>3.392638675660335e-06</v>
      </c>
      <c r="AG6" t="n">
        <v>9.166666666666666</v>
      </c>
      <c r="AH6" t="n">
        <v>608832.9708262858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3.2052</v>
      </c>
      <c r="E7" t="n">
        <v>31.2</v>
      </c>
      <c r="F7" t="n">
        <v>27.87</v>
      </c>
      <c r="G7" t="n">
        <v>44.01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308.07</v>
      </c>
      <c r="Q7" t="n">
        <v>446.57</v>
      </c>
      <c r="R7" t="n">
        <v>85.16</v>
      </c>
      <c r="S7" t="n">
        <v>40.63</v>
      </c>
      <c r="T7" t="n">
        <v>17039.66</v>
      </c>
      <c r="U7" t="n">
        <v>0.48</v>
      </c>
      <c r="V7" t="n">
        <v>0.75</v>
      </c>
      <c r="W7" t="n">
        <v>2.67</v>
      </c>
      <c r="X7" t="n">
        <v>1.04</v>
      </c>
      <c r="Y7" t="n">
        <v>0.5</v>
      </c>
      <c r="Z7" t="n">
        <v>10</v>
      </c>
      <c r="AA7" t="n">
        <v>482.5554042990521</v>
      </c>
      <c r="AB7" t="n">
        <v>660.2535930039106</v>
      </c>
      <c r="AC7" t="n">
        <v>597.2399167593545</v>
      </c>
      <c r="AD7" t="n">
        <v>482555.4042990521</v>
      </c>
      <c r="AE7" t="n">
        <v>660253.5930039106</v>
      </c>
      <c r="AF7" t="n">
        <v>3.445418549230539e-06</v>
      </c>
      <c r="AG7" t="n">
        <v>9.027777777777777</v>
      </c>
      <c r="AH7" t="n">
        <v>597239.9167593545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3.2334</v>
      </c>
      <c r="E8" t="n">
        <v>30.93</v>
      </c>
      <c r="F8" t="n">
        <v>27.75</v>
      </c>
      <c r="G8" t="n">
        <v>50.45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31</v>
      </c>
      <c r="N8" t="n">
        <v>25.24</v>
      </c>
      <c r="O8" t="n">
        <v>18742.03</v>
      </c>
      <c r="P8" t="n">
        <v>304.85</v>
      </c>
      <c r="Q8" t="n">
        <v>446.57</v>
      </c>
      <c r="R8" t="n">
        <v>81.09999999999999</v>
      </c>
      <c r="S8" t="n">
        <v>40.63</v>
      </c>
      <c r="T8" t="n">
        <v>15035.98</v>
      </c>
      <c r="U8" t="n">
        <v>0.5</v>
      </c>
      <c r="V8" t="n">
        <v>0.75</v>
      </c>
      <c r="W8" t="n">
        <v>2.66</v>
      </c>
      <c r="X8" t="n">
        <v>0.92</v>
      </c>
      <c r="Y8" t="n">
        <v>0.5</v>
      </c>
      <c r="Z8" t="n">
        <v>10</v>
      </c>
      <c r="AA8" t="n">
        <v>476.8258079463048</v>
      </c>
      <c r="AB8" t="n">
        <v>652.4141065021304</v>
      </c>
      <c r="AC8" t="n">
        <v>590.1486198465157</v>
      </c>
      <c r="AD8" t="n">
        <v>476825.8079463048</v>
      </c>
      <c r="AE8" t="n">
        <v>652414.1065021304</v>
      </c>
      <c r="AF8" t="n">
        <v>3.475732040771879e-06</v>
      </c>
      <c r="AG8" t="n">
        <v>8.949652777777777</v>
      </c>
      <c r="AH8" t="n">
        <v>590148.6198465157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3.2654</v>
      </c>
      <c r="E9" t="n">
        <v>30.62</v>
      </c>
      <c r="F9" t="n">
        <v>27.59</v>
      </c>
      <c r="G9" t="n">
        <v>59.12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301.73</v>
      </c>
      <c r="Q9" t="n">
        <v>446.57</v>
      </c>
      <c r="R9" t="n">
        <v>76.04000000000001</v>
      </c>
      <c r="S9" t="n">
        <v>40.63</v>
      </c>
      <c r="T9" t="n">
        <v>12529.71</v>
      </c>
      <c r="U9" t="n">
        <v>0.53</v>
      </c>
      <c r="V9" t="n">
        <v>0.75</v>
      </c>
      <c r="W9" t="n">
        <v>2.65</v>
      </c>
      <c r="X9" t="n">
        <v>0.76</v>
      </c>
      <c r="Y9" t="n">
        <v>0.5</v>
      </c>
      <c r="Z9" t="n">
        <v>10</v>
      </c>
      <c r="AA9" t="n">
        <v>470.9569156292978</v>
      </c>
      <c r="AB9" t="n">
        <v>644.384029116746</v>
      </c>
      <c r="AC9" t="n">
        <v>582.884921776508</v>
      </c>
      <c r="AD9" t="n">
        <v>470956.9156292978</v>
      </c>
      <c r="AE9" t="n">
        <v>644384.0291167459</v>
      </c>
      <c r="AF9" t="n">
        <v>3.510130329045739e-06</v>
      </c>
      <c r="AG9" t="n">
        <v>8.859953703703704</v>
      </c>
      <c r="AH9" t="n">
        <v>582884.921776508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3.2826</v>
      </c>
      <c r="E10" t="n">
        <v>30.46</v>
      </c>
      <c r="F10" t="n">
        <v>27.51</v>
      </c>
      <c r="G10" t="n">
        <v>66.03</v>
      </c>
      <c r="H10" t="n">
        <v>1.04</v>
      </c>
      <c r="I10" t="n">
        <v>25</v>
      </c>
      <c r="J10" t="n">
        <v>152.85</v>
      </c>
      <c r="K10" t="n">
        <v>47.83</v>
      </c>
      <c r="L10" t="n">
        <v>9</v>
      </c>
      <c r="M10" t="n">
        <v>23</v>
      </c>
      <c r="N10" t="n">
        <v>26.03</v>
      </c>
      <c r="O10" t="n">
        <v>19085.83</v>
      </c>
      <c r="P10" t="n">
        <v>299.12</v>
      </c>
      <c r="Q10" t="n">
        <v>446.56</v>
      </c>
      <c r="R10" t="n">
        <v>73.39</v>
      </c>
      <c r="S10" t="n">
        <v>40.63</v>
      </c>
      <c r="T10" t="n">
        <v>11222.38</v>
      </c>
      <c r="U10" t="n">
        <v>0.55</v>
      </c>
      <c r="V10" t="n">
        <v>0.76</v>
      </c>
      <c r="W10" t="n">
        <v>2.65</v>
      </c>
      <c r="X10" t="n">
        <v>0.6899999999999999</v>
      </c>
      <c r="Y10" t="n">
        <v>0.5</v>
      </c>
      <c r="Z10" t="n">
        <v>10</v>
      </c>
      <c r="AA10" t="n">
        <v>467.1803956558232</v>
      </c>
      <c r="AB10" t="n">
        <v>639.2168278807353</v>
      </c>
      <c r="AC10" t="n">
        <v>578.2108709742497</v>
      </c>
      <c r="AD10" t="n">
        <v>467180.3956558232</v>
      </c>
      <c r="AE10" t="n">
        <v>639216.8278807353</v>
      </c>
      <c r="AF10" t="n">
        <v>3.528619408992939e-06</v>
      </c>
      <c r="AG10" t="n">
        <v>8.813657407407408</v>
      </c>
      <c r="AH10" t="n">
        <v>578210.8709742497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3.2946</v>
      </c>
      <c r="E11" t="n">
        <v>30.35</v>
      </c>
      <c r="F11" t="n">
        <v>27.46</v>
      </c>
      <c r="G11" t="n">
        <v>71.63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296.55</v>
      </c>
      <c r="Q11" t="n">
        <v>446.57</v>
      </c>
      <c r="R11" t="n">
        <v>71.91</v>
      </c>
      <c r="S11" t="n">
        <v>40.63</v>
      </c>
      <c r="T11" t="n">
        <v>10491.7</v>
      </c>
      <c r="U11" t="n">
        <v>0.5600000000000001</v>
      </c>
      <c r="V11" t="n">
        <v>0.76</v>
      </c>
      <c r="W11" t="n">
        <v>2.64</v>
      </c>
      <c r="X11" t="n">
        <v>0.63</v>
      </c>
      <c r="Y11" t="n">
        <v>0.5</v>
      </c>
      <c r="Z11" t="n">
        <v>10</v>
      </c>
      <c r="AA11" t="n">
        <v>464.0365995687317</v>
      </c>
      <c r="AB11" t="n">
        <v>634.915347379882</v>
      </c>
      <c r="AC11" t="n">
        <v>574.3199177352321</v>
      </c>
      <c r="AD11" t="n">
        <v>464036.5995687317</v>
      </c>
      <c r="AE11" t="n">
        <v>634915.347379882</v>
      </c>
      <c r="AF11" t="n">
        <v>3.541518767095637e-06</v>
      </c>
      <c r="AG11" t="n">
        <v>8.781828703703704</v>
      </c>
      <c r="AH11" t="n">
        <v>574319.9177352322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3.3078</v>
      </c>
      <c r="E12" t="n">
        <v>30.23</v>
      </c>
      <c r="F12" t="n">
        <v>27.4</v>
      </c>
      <c r="G12" t="n">
        <v>78.28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293.43</v>
      </c>
      <c r="Q12" t="n">
        <v>446.57</v>
      </c>
      <c r="R12" t="n">
        <v>69.73</v>
      </c>
      <c r="S12" t="n">
        <v>40.63</v>
      </c>
      <c r="T12" t="n">
        <v>9408.33</v>
      </c>
      <c r="U12" t="n">
        <v>0.58</v>
      </c>
      <c r="V12" t="n">
        <v>0.76</v>
      </c>
      <c r="W12" t="n">
        <v>2.64</v>
      </c>
      <c r="X12" t="n">
        <v>0.57</v>
      </c>
      <c r="Y12" t="n">
        <v>0.5</v>
      </c>
      <c r="Z12" t="n">
        <v>10</v>
      </c>
      <c r="AA12" t="n">
        <v>460.375501507336</v>
      </c>
      <c r="AB12" t="n">
        <v>629.9060714960331</v>
      </c>
      <c r="AC12" t="n">
        <v>569.7887201111748</v>
      </c>
      <c r="AD12" t="n">
        <v>460375.501507336</v>
      </c>
      <c r="AE12" t="n">
        <v>629906.0714960331</v>
      </c>
      <c r="AF12" t="n">
        <v>3.555708061008604e-06</v>
      </c>
      <c r="AG12" t="n">
        <v>8.747106481481483</v>
      </c>
      <c r="AH12" t="n">
        <v>569788.7201111749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3.3191</v>
      </c>
      <c r="E13" t="n">
        <v>30.13</v>
      </c>
      <c r="F13" t="n">
        <v>27.35</v>
      </c>
      <c r="G13" t="n">
        <v>86.37</v>
      </c>
      <c r="H13" t="n">
        <v>1.35</v>
      </c>
      <c r="I13" t="n">
        <v>19</v>
      </c>
      <c r="J13" t="n">
        <v>157.07</v>
      </c>
      <c r="K13" t="n">
        <v>47.83</v>
      </c>
      <c r="L13" t="n">
        <v>12</v>
      </c>
      <c r="M13" t="n">
        <v>17</v>
      </c>
      <c r="N13" t="n">
        <v>27.24</v>
      </c>
      <c r="O13" t="n">
        <v>19605.66</v>
      </c>
      <c r="P13" t="n">
        <v>292.59</v>
      </c>
      <c r="Q13" t="n">
        <v>446.56</v>
      </c>
      <c r="R13" t="n">
        <v>67.98999999999999</v>
      </c>
      <c r="S13" t="n">
        <v>40.63</v>
      </c>
      <c r="T13" t="n">
        <v>8550.110000000001</v>
      </c>
      <c r="U13" t="n">
        <v>0.6</v>
      </c>
      <c r="V13" t="n">
        <v>0.76</v>
      </c>
      <c r="W13" t="n">
        <v>2.65</v>
      </c>
      <c r="X13" t="n">
        <v>0.52</v>
      </c>
      <c r="Y13" t="n">
        <v>0.5</v>
      </c>
      <c r="Z13" t="n">
        <v>10</v>
      </c>
      <c r="AA13" t="n">
        <v>458.6027933100237</v>
      </c>
      <c r="AB13" t="n">
        <v>627.4805739341043</v>
      </c>
      <c r="AC13" t="n">
        <v>567.5947086323492</v>
      </c>
      <c r="AD13" t="n">
        <v>458602.7933100237</v>
      </c>
      <c r="AE13" t="n">
        <v>627480.5739341043</v>
      </c>
      <c r="AF13" t="n">
        <v>3.567854956555311e-06</v>
      </c>
      <c r="AG13" t="n">
        <v>8.718171296296296</v>
      </c>
      <c r="AH13" t="n">
        <v>567594.7086323493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3.3331</v>
      </c>
      <c r="E14" t="n">
        <v>30</v>
      </c>
      <c r="F14" t="n">
        <v>27.28</v>
      </c>
      <c r="G14" t="n">
        <v>96.29000000000001</v>
      </c>
      <c r="H14" t="n">
        <v>1.45</v>
      </c>
      <c r="I14" t="n">
        <v>17</v>
      </c>
      <c r="J14" t="n">
        <v>158.48</v>
      </c>
      <c r="K14" t="n">
        <v>47.83</v>
      </c>
      <c r="L14" t="n">
        <v>13</v>
      </c>
      <c r="M14" t="n">
        <v>15</v>
      </c>
      <c r="N14" t="n">
        <v>27.65</v>
      </c>
      <c r="O14" t="n">
        <v>19780.06</v>
      </c>
      <c r="P14" t="n">
        <v>289.12</v>
      </c>
      <c r="Q14" t="n">
        <v>446.58</v>
      </c>
      <c r="R14" t="n">
        <v>66.05</v>
      </c>
      <c r="S14" t="n">
        <v>40.63</v>
      </c>
      <c r="T14" t="n">
        <v>7589.19</v>
      </c>
      <c r="U14" t="n">
        <v>0.62</v>
      </c>
      <c r="V14" t="n">
        <v>0.76</v>
      </c>
      <c r="W14" t="n">
        <v>2.64</v>
      </c>
      <c r="X14" t="n">
        <v>0.45</v>
      </c>
      <c r="Y14" t="n">
        <v>0.5</v>
      </c>
      <c r="Z14" t="n">
        <v>10</v>
      </c>
      <c r="AA14" t="n">
        <v>454.636364072754</v>
      </c>
      <c r="AB14" t="n">
        <v>622.053530465164</v>
      </c>
      <c r="AC14" t="n">
        <v>562.6856145751814</v>
      </c>
      <c r="AD14" t="n">
        <v>454636.364072754</v>
      </c>
      <c r="AE14" t="n">
        <v>622053.530465164</v>
      </c>
      <c r="AF14" t="n">
        <v>3.582904207675125e-06</v>
      </c>
      <c r="AG14" t="n">
        <v>8.680555555555555</v>
      </c>
      <c r="AH14" t="n">
        <v>562685.6145751814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3.3392</v>
      </c>
      <c r="E15" t="n">
        <v>29.95</v>
      </c>
      <c r="F15" t="n">
        <v>27.26</v>
      </c>
      <c r="G15" t="n">
        <v>102.21</v>
      </c>
      <c r="H15" t="n">
        <v>1.55</v>
      </c>
      <c r="I15" t="n">
        <v>16</v>
      </c>
      <c r="J15" t="n">
        <v>159.9</v>
      </c>
      <c r="K15" t="n">
        <v>47.83</v>
      </c>
      <c r="L15" t="n">
        <v>14</v>
      </c>
      <c r="M15" t="n">
        <v>14</v>
      </c>
      <c r="N15" t="n">
        <v>28.07</v>
      </c>
      <c r="O15" t="n">
        <v>19955.16</v>
      </c>
      <c r="P15" t="n">
        <v>287.74</v>
      </c>
      <c r="Q15" t="n">
        <v>446.57</v>
      </c>
      <c r="R15" t="n">
        <v>65.2</v>
      </c>
      <c r="S15" t="n">
        <v>40.63</v>
      </c>
      <c r="T15" t="n">
        <v>7168.59</v>
      </c>
      <c r="U15" t="n">
        <v>0.62</v>
      </c>
      <c r="V15" t="n">
        <v>0.76</v>
      </c>
      <c r="W15" t="n">
        <v>2.64</v>
      </c>
      <c r="X15" t="n">
        <v>0.43</v>
      </c>
      <c r="Y15" t="n">
        <v>0.5</v>
      </c>
      <c r="Z15" t="n">
        <v>10</v>
      </c>
      <c r="AA15" t="n">
        <v>453.0453570224977</v>
      </c>
      <c r="AB15" t="n">
        <v>619.876644428726</v>
      </c>
      <c r="AC15" t="n">
        <v>560.7164874867822</v>
      </c>
      <c r="AD15" t="n">
        <v>453045.3570224977</v>
      </c>
      <c r="AE15" t="n">
        <v>619876.6444287259</v>
      </c>
      <c r="AF15" t="n">
        <v>3.589461381377329e-06</v>
      </c>
      <c r="AG15" t="n">
        <v>8.666087962962964</v>
      </c>
      <c r="AH15" t="n">
        <v>560716.4874867821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3.347</v>
      </c>
      <c r="E16" t="n">
        <v>29.88</v>
      </c>
      <c r="F16" t="n">
        <v>27.22</v>
      </c>
      <c r="G16" t="n">
        <v>108.86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285.17</v>
      </c>
      <c r="Q16" t="n">
        <v>446.56</v>
      </c>
      <c r="R16" t="n">
        <v>63.95</v>
      </c>
      <c r="S16" t="n">
        <v>40.63</v>
      </c>
      <c r="T16" t="n">
        <v>6548.85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450.3945378651051</v>
      </c>
      <c r="AB16" t="n">
        <v>616.2496767116937</v>
      </c>
      <c r="AC16" t="n">
        <v>557.4356724781825</v>
      </c>
      <c r="AD16" t="n">
        <v>450394.5378651051</v>
      </c>
      <c r="AE16" t="n">
        <v>616249.6767116938</v>
      </c>
      <c r="AF16" t="n">
        <v>3.597845964144083e-06</v>
      </c>
      <c r="AG16" t="n">
        <v>8.645833333333334</v>
      </c>
      <c r="AH16" t="n">
        <v>557435.6724781825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3.3525</v>
      </c>
      <c r="E17" t="n">
        <v>29.83</v>
      </c>
      <c r="F17" t="n">
        <v>27.2</v>
      </c>
      <c r="G17" t="n">
        <v>116.55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12</v>
      </c>
      <c r="N17" t="n">
        <v>28.92</v>
      </c>
      <c r="O17" t="n">
        <v>20306.85</v>
      </c>
      <c r="P17" t="n">
        <v>284.05</v>
      </c>
      <c r="Q17" t="n">
        <v>446.56</v>
      </c>
      <c r="R17" t="n">
        <v>63.23</v>
      </c>
      <c r="S17" t="n">
        <v>40.63</v>
      </c>
      <c r="T17" t="n">
        <v>6195.06</v>
      </c>
      <c r="U17" t="n">
        <v>0.64</v>
      </c>
      <c r="V17" t="n">
        <v>0.76</v>
      </c>
      <c r="W17" t="n">
        <v>2.63</v>
      </c>
      <c r="X17" t="n">
        <v>0.37</v>
      </c>
      <c r="Y17" t="n">
        <v>0.5</v>
      </c>
      <c r="Z17" t="n">
        <v>10</v>
      </c>
      <c r="AA17" t="n">
        <v>449.056488144666</v>
      </c>
      <c r="AB17" t="n">
        <v>614.4188980536015</v>
      </c>
      <c r="AC17" t="n">
        <v>555.7796207657044</v>
      </c>
      <c r="AD17" t="n">
        <v>449056.4881446661</v>
      </c>
      <c r="AE17" t="n">
        <v>614418.8980536015</v>
      </c>
      <c r="AF17" t="n">
        <v>3.603758169941153e-06</v>
      </c>
      <c r="AG17" t="n">
        <v>8.63136574074074</v>
      </c>
      <c r="AH17" t="n">
        <v>555779.6207657044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3.3585</v>
      </c>
      <c r="E18" t="n">
        <v>29.78</v>
      </c>
      <c r="F18" t="n">
        <v>27.17</v>
      </c>
      <c r="G18" t="n">
        <v>125.41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281.74</v>
      </c>
      <c r="Q18" t="n">
        <v>446.57</v>
      </c>
      <c r="R18" t="n">
        <v>62.4</v>
      </c>
      <c r="S18" t="n">
        <v>40.63</v>
      </c>
      <c r="T18" t="n">
        <v>5786.22</v>
      </c>
      <c r="U18" t="n">
        <v>0.65</v>
      </c>
      <c r="V18" t="n">
        <v>0.76</v>
      </c>
      <c r="W18" t="n">
        <v>2.63</v>
      </c>
      <c r="X18" t="n">
        <v>0.34</v>
      </c>
      <c r="Y18" t="n">
        <v>0.5</v>
      </c>
      <c r="Z18" t="n">
        <v>10</v>
      </c>
      <c r="AA18" t="n">
        <v>446.7939140794286</v>
      </c>
      <c r="AB18" t="n">
        <v>611.3231443998209</v>
      </c>
      <c r="AC18" t="n">
        <v>552.979321495723</v>
      </c>
      <c r="AD18" t="n">
        <v>446793.9140794287</v>
      </c>
      <c r="AE18" t="n">
        <v>611323.1443998208</v>
      </c>
      <c r="AF18" t="n">
        <v>3.610207848992501e-06</v>
      </c>
      <c r="AG18" t="n">
        <v>8.616898148148149</v>
      </c>
      <c r="AH18" t="n">
        <v>552979.321495723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3.3571</v>
      </c>
      <c r="E19" t="n">
        <v>29.79</v>
      </c>
      <c r="F19" t="n">
        <v>27.18</v>
      </c>
      <c r="G19" t="n">
        <v>125.47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11</v>
      </c>
      <c r="N19" t="n">
        <v>29.8</v>
      </c>
      <c r="O19" t="n">
        <v>20660.89</v>
      </c>
      <c r="P19" t="n">
        <v>279.99</v>
      </c>
      <c r="Q19" t="n">
        <v>446.56</v>
      </c>
      <c r="R19" t="n">
        <v>62.96</v>
      </c>
      <c r="S19" t="n">
        <v>40.63</v>
      </c>
      <c r="T19" t="n">
        <v>6063.24</v>
      </c>
      <c r="U19" t="n">
        <v>0.65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445.6808813810038</v>
      </c>
      <c r="AB19" t="n">
        <v>609.8002439582987</v>
      </c>
      <c r="AC19" t="n">
        <v>551.6017645349356</v>
      </c>
      <c r="AD19" t="n">
        <v>445680.8813810038</v>
      </c>
      <c r="AE19" t="n">
        <v>609800.2439582987</v>
      </c>
      <c r="AF19" t="n">
        <v>3.60870292388052e-06</v>
      </c>
      <c r="AG19" t="n">
        <v>8.619791666666666</v>
      </c>
      <c r="AH19" t="n">
        <v>551601.7645349356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3.3659</v>
      </c>
      <c r="E20" t="n">
        <v>29.71</v>
      </c>
      <c r="F20" t="n">
        <v>27.13</v>
      </c>
      <c r="G20" t="n">
        <v>135.67</v>
      </c>
      <c r="H20" t="n">
        <v>2.02</v>
      </c>
      <c r="I20" t="n">
        <v>12</v>
      </c>
      <c r="J20" t="n">
        <v>167.07</v>
      </c>
      <c r="K20" t="n">
        <v>47.83</v>
      </c>
      <c r="L20" t="n">
        <v>19</v>
      </c>
      <c r="M20" t="n">
        <v>10</v>
      </c>
      <c r="N20" t="n">
        <v>30.24</v>
      </c>
      <c r="O20" t="n">
        <v>20838.81</v>
      </c>
      <c r="P20" t="n">
        <v>277.99</v>
      </c>
      <c r="Q20" t="n">
        <v>446.56</v>
      </c>
      <c r="R20" t="n">
        <v>61.24</v>
      </c>
      <c r="S20" t="n">
        <v>40.63</v>
      </c>
      <c r="T20" t="n">
        <v>5208.17</v>
      </c>
      <c r="U20" t="n">
        <v>0.66</v>
      </c>
      <c r="V20" t="n">
        <v>0.77</v>
      </c>
      <c r="W20" t="n">
        <v>2.63</v>
      </c>
      <c r="X20" t="n">
        <v>0.31</v>
      </c>
      <c r="Y20" t="n">
        <v>0.5</v>
      </c>
      <c r="Z20" t="n">
        <v>10</v>
      </c>
      <c r="AA20" t="n">
        <v>443.358219196738</v>
      </c>
      <c r="AB20" t="n">
        <v>606.6222750891626</v>
      </c>
      <c r="AC20" t="n">
        <v>548.7270965543627</v>
      </c>
      <c r="AD20" t="n">
        <v>443358.219196738</v>
      </c>
      <c r="AE20" t="n">
        <v>606622.2750891626</v>
      </c>
      <c r="AF20" t="n">
        <v>3.618162453155832e-06</v>
      </c>
      <c r="AG20" t="n">
        <v>8.596643518518519</v>
      </c>
      <c r="AH20" t="n">
        <v>548727.0965543627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3.3724</v>
      </c>
      <c r="E21" t="n">
        <v>29.65</v>
      </c>
      <c r="F21" t="n">
        <v>27.11</v>
      </c>
      <c r="G21" t="n">
        <v>147.85</v>
      </c>
      <c r="H21" t="n">
        <v>2.1</v>
      </c>
      <c r="I21" t="n">
        <v>11</v>
      </c>
      <c r="J21" t="n">
        <v>168.51</v>
      </c>
      <c r="K21" t="n">
        <v>47.83</v>
      </c>
      <c r="L21" t="n">
        <v>20</v>
      </c>
      <c r="M21" t="n">
        <v>9</v>
      </c>
      <c r="N21" t="n">
        <v>30.69</v>
      </c>
      <c r="O21" t="n">
        <v>21017.33</v>
      </c>
      <c r="P21" t="n">
        <v>275.32</v>
      </c>
      <c r="Q21" t="n">
        <v>446.56</v>
      </c>
      <c r="R21" t="n">
        <v>60.19</v>
      </c>
      <c r="S21" t="n">
        <v>40.63</v>
      </c>
      <c r="T21" t="n">
        <v>4688.38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429.4923288586409</v>
      </c>
      <c r="AB21" t="n">
        <v>587.6503522086696</v>
      </c>
      <c r="AC21" t="n">
        <v>531.5658273663227</v>
      </c>
      <c r="AD21" t="n">
        <v>429492.3288586409</v>
      </c>
      <c r="AE21" t="n">
        <v>587650.3522086695</v>
      </c>
      <c r="AF21" t="n">
        <v>3.625149605461459e-06</v>
      </c>
      <c r="AG21" t="n">
        <v>8.579282407407407</v>
      </c>
      <c r="AH21" t="n">
        <v>531565.8273663226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3.3726</v>
      </c>
      <c r="E22" t="n">
        <v>29.65</v>
      </c>
      <c r="F22" t="n">
        <v>27.11</v>
      </c>
      <c r="G22" t="n">
        <v>147.85</v>
      </c>
      <c r="H22" t="n">
        <v>2.19</v>
      </c>
      <c r="I22" t="n">
        <v>11</v>
      </c>
      <c r="J22" t="n">
        <v>169.97</v>
      </c>
      <c r="K22" t="n">
        <v>47.83</v>
      </c>
      <c r="L22" t="n">
        <v>21</v>
      </c>
      <c r="M22" t="n">
        <v>9</v>
      </c>
      <c r="N22" t="n">
        <v>31.14</v>
      </c>
      <c r="O22" t="n">
        <v>21196.47</v>
      </c>
      <c r="P22" t="n">
        <v>274.68</v>
      </c>
      <c r="Q22" t="n">
        <v>446.56</v>
      </c>
      <c r="R22" t="n">
        <v>60.28</v>
      </c>
      <c r="S22" t="n">
        <v>40.63</v>
      </c>
      <c r="T22" t="n">
        <v>4733.18</v>
      </c>
      <c r="U22" t="n">
        <v>0.67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429.0169063130066</v>
      </c>
      <c r="AB22" t="n">
        <v>586.9998581075702</v>
      </c>
      <c r="AC22" t="n">
        <v>530.9774155092582</v>
      </c>
      <c r="AD22" t="n">
        <v>429016.9063130066</v>
      </c>
      <c r="AE22" t="n">
        <v>586999.8581075702</v>
      </c>
      <c r="AF22" t="n">
        <v>3.625364594763171e-06</v>
      </c>
      <c r="AG22" t="n">
        <v>8.579282407407407</v>
      </c>
      <c r="AH22" t="n">
        <v>530977.4155092582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3.3784</v>
      </c>
      <c r="E23" t="n">
        <v>29.6</v>
      </c>
      <c r="F23" t="n">
        <v>27.08</v>
      </c>
      <c r="G23" t="n">
        <v>162.49</v>
      </c>
      <c r="H23" t="n">
        <v>2.28</v>
      </c>
      <c r="I23" t="n">
        <v>10</v>
      </c>
      <c r="J23" t="n">
        <v>171.42</v>
      </c>
      <c r="K23" t="n">
        <v>47.83</v>
      </c>
      <c r="L23" t="n">
        <v>22</v>
      </c>
      <c r="M23" t="n">
        <v>8</v>
      </c>
      <c r="N23" t="n">
        <v>31.6</v>
      </c>
      <c r="O23" t="n">
        <v>21376.23</v>
      </c>
      <c r="P23" t="n">
        <v>271.67</v>
      </c>
      <c r="Q23" t="n">
        <v>446.56</v>
      </c>
      <c r="R23" t="n">
        <v>59.58</v>
      </c>
      <c r="S23" t="n">
        <v>40.63</v>
      </c>
      <c r="T23" t="n">
        <v>4388.63</v>
      </c>
      <c r="U23" t="n">
        <v>0.68</v>
      </c>
      <c r="V23" t="n">
        <v>0.77</v>
      </c>
      <c r="W23" t="n">
        <v>2.62</v>
      </c>
      <c r="X23" t="n">
        <v>0.25</v>
      </c>
      <c r="Y23" t="n">
        <v>0.5</v>
      </c>
      <c r="Z23" t="n">
        <v>10</v>
      </c>
      <c r="AA23" t="n">
        <v>426.2983393524868</v>
      </c>
      <c r="AB23" t="n">
        <v>583.2801948574773</v>
      </c>
      <c r="AC23" t="n">
        <v>527.6127516991739</v>
      </c>
      <c r="AD23" t="n">
        <v>426298.3393524868</v>
      </c>
      <c r="AE23" t="n">
        <v>583280.1948574773</v>
      </c>
      <c r="AF23" t="n">
        <v>3.631599284512809e-06</v>
      </c>
      <c r="AG23" t="n">
        <v>8.564814814814815</v>
      </c>
      <c r="AH23" t="n">
        <v>527612.7516991739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3.3781</v>
      </c>
      <c r="E24" t="n">
        <v>29.6</v>
      </c>
      <c r="F24" t="n">
        <v>27.09</v>
      </c>
      <c r="G24" t="n">
        <v>162.51</v>
      </c>
      <c r="H24" t="n">
        <v>2.36</v>
      </c>
      <c r="I24" t="n">
        <v>10</v>
      </c>
      <c r="J24" t="n">
        <v>172.89</v>
      </c>
      <c r="K24" t="n">
        <v>47.83</v>
      </c>
      <c r="L24" t="n">
        <v>23</v>
      </c>
      <c r="M24" t="n">
        <v>8</v>
      </c>
      <c r="N24" t="n">
        <v>32.06</v>
      </c>
      <c r="O24" t="n">
        <v>21556.61</v>
      </c>
      <c r="P24" t="n">
        <v>269.43</v>
      </c>
      <c r="Q24" t="n">
        <v>446.56</v>
      </c>
      <c r="R24" t="n">
        <v>59.5</v>
      </c>
      <c r="S24" t="n">
        <v>40.63</v>
      </c>
      <c r="T24" t="n">
        <v>4351.52</v>
      </c>
      <c r="U24" t="n">
        <v>0.68</v>
      </c>
      <c r="V24" t="n">
        <v>0.77</v>
      </c>
      <c r="W24" t="n">
        <v>2.63</v>
      </c>
      <c r="X24" t="n">
        <v>0.26</v>
      </c>
      <c r="Y24" t="n">
        <v>0.5</v>
      </c>
      <c r="Z24" t="n">
        <v>10</v>
      </c>
      <c r="AA24" t="n">
        <v>424.7483260000568</v>
      </c>
      <c r="AB24" t="n">
        <v>581.1593982069196</v>
      </c>
      <c r="AC24" t="n">
        <v>525.6943609043888</v>
      </c>
      <c r="AD24" t="n">
        <v>424748.3260000568</v>
      </c>
      <c r="AE24" t="n">
        <v>581159.3982069195</v>
      </c>
      <c r="AF24" t="n">
        <v>3.631276800560241e-06</v>
      </c>
      <c r="AG24" t="n">
        <v>8.564814814814815</v>
      </c>
      <c r="AH24" t="n">
        <v>525694.3609043887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3.3853</v>
      </c>
      <c r="E25" t="n">
        <v>29.54</v>
      </c>
      <c r="F25" t="n">
        <v>27.05</v>
      </c>
      <c r="G25" t="n">
        <v>180.34</v>
      </c>
      <c r="H25" t="n">
        <v>2.44</v>
      </c>
      <c r="I25" t="n">
        <v>9</v>
      </c>
      <c r="J25" t="n">
        <v>174.35</v>
      </c>
      <c r="K25" t="n">
        <v>47.83</v>
      </c>
      <c r="L25" t="n">
        <v>24</v>
      </c>
      <c r="M25" t="n">
        <v>7</v>
      </c>
      <c r="N25" t="n">
        <v>32.53</v>
      </c>
      <c r="O25" t="n">
        <v>21737.62</v>
      </c>
      <c r="P25" t="n">
        <v>265.23</v>
      </c>
      <c r="Q25" t="n">
        <v>446.56</v>
      </c>
      <c r="R25" t="n">
        <v>58.61</v>
      </c>
      <c r="S25" t="n">
        <v>40.63</v>
      </c>
      <c r="T25" t="n">
        <v>3912.15</v>
      </c>
      <c r="U25" t="n">
        <v>0.6899999999999999</v>
      </c>
      <c r="V25" t="n">
        <v>0.77</v>
      </c>
      <c r="W25" t="n">
        <v>2.62</v>
      </c>
      <c r="X25" t="n">
        <v>0.22</v>
      </c>
      <c r="Y25" t="n">
        <v>0.5</v>
      </c>
      <c r="Z25" t="n">
        <v>10</v>
      </c>
      <c r="AA25" t="n">
        <v>421.0502955674019</v>
      </c>
      <c r="AB25" t="n">
        <v>576.0995898233728</v>
      </c>
      <c r="AC25" t="n">
        <v>521.1174535314819</v>
      </c>
      <c r="AD25" t="n">
        <v>421050.2955674019</v>
      </c>
      <c r="AE25" t="n">
        <v>576099.5898233728</v>
      </c>
      <c r="AF25" t="n">
        <v>3.639016415421859e-06</v>
      </c>
      <c r="AG25" t="n">
        <v>8.547453703703704</v>
      </c>
      <c r="AH25" t="n">
        <v>521117.4535314819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3.3846</v>
      </c>
      <c r="E26" t="n">
        <v>29.55</v>
      </c>
      <c r="F26" t="n">
        <v>27.06</v>
      </c>
      <c r="G26" t="n">
        <v>180.38</v>
      </c>
      <c r="H26" t="n">
        <v>2.52</v>
      </c>
      <c r="I26" t="n">
        <v>9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267.07</v>
      </c>
      <c r="Q26" t="n">
        <v>446.57</v>
      </c>
      <c r="R26" t="n">
        <v>58.7</v>
      </c>
      <c r="S26" t="n">
        <v>40.63</v>
      </c>
      <c r="T26" t="n">
        <v>3956.9</v>
      </c>
      <c r="U26" t="n">
        <v>0.6899999999999999</v>
      </c>
      <c r="V26" t="n">
        <v>0.77</v>
      </c>
      <c r="W26" t="n">
        <v>2.62</v>
      </c>
      <c r="X26" t="n">
        <v>0.23</v>
      </c>
      <c r="Y26" t="n">
        <v>0.5</v>
      </c>
      <c r="Z26" t="n">
        <v>10</v>
      </c>
      <c r="AA26" t="n">
        <v>422.4501608182632</v>
      </c>
      <c r="AB26" t="n">
        <v>578.0149472172973</v>
      </c>
      <c r="AC26" t="n">
        <v>522.8500119039512</v>
      </c>
      <c r="AD26" t="n">
        <v>422450.1608182632</v>
      </c>
      <c r="AE26" t="n">
        <v>578014.9472172973</v>
      </c>
      <c r="AF26" t="n">
        <v>3.638263952865869e-06</v>
      </c>
      <c r="AG26" t="n">
        <v>8.550347222222223</v>
      </c>
      <c r="AH26" t="n">
        <v>522850.0119039512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3.3836</v>
      </c>
      <c r="E27" t="n">
        <v>29.55</v>
      </c>
      <c r="F27" t="n">
        <v>27.07</v>
      </c>
      <c r="G27" t="n">
        <v>180.44</v>
      </c>
      <c r="H27" t="n">
        <v>2.6</v>
      </c>
      <c r="I27" t="n">
        <v>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262.58</v>
      </c>
      <c r="Q27" t="n">
        <v>446.56</v>
      </c>
      <c r="R27" t="n">
        <v>59.07</v>
      </c>
      <c r="S27" t="n">
        <v>40.63</v>
      </c>
      <c r="T27" t="n">
        <v>4141.49</v>
      </c>
      <c r="U27" t="n">
        <v>0.6899999999999999</v>
      </c>
      <c r="V27" t="n">
        <v>0.77</v>
      </c>
      <c r="W27" t="n">
        <v>2.62</v>
      </c>
      <c r="X27" t="n">
        <v>0.24</v>
      </c>
      <c r="Y27" t="n">
        <v>0.5</v>
      </c>
      <c r="Z27" t="n">
        <v>10</v>
      </c>
      <c r="AA27" t="n">
        <v>419.3499186331621</v>
      </c>
      <c r="AB27" t="n">
        <v>573.7730590866099</v>
      </c>
      <c r="AC27" t="n">
        <v>519.0129636229293</v>
      </c>
      <c r="AD27" t="n">
        <v>419349.9186331622</v>
      </c>
      <c r="AE27" t="n">
        <v>573773.0590866099</v>
      </c>
      <c r="AF27" t="n">
        <v>3.63718900635731e-06</v>
      </c>
      <c r="AG27" t="n">
        <v>8.550347222222223</v>
      </c>
      <c r="AH27" t="n">
        <v>519012.9636229293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3.3914</v>
      </c>
      <c r="E28" t="n">
        <v>29.49</v>
      </c>
      <c r="F28" t="n">
        <v>27.03</v>
      </c>
      <c r="G28" t="n">
        <v>202.7</v>
      </c>
      <c r="H28" t="n">
        <v>2.68</v>
      </c>
      <c r="I28" t="n">
        <v>8</v>
      </c>
      <c r="J28" t="n">
        <v>178.79</v>
      </c>
      <c r="K28" t="n">
        <v>47.83</v>
      </c>
      <c r="L28" t="n">
        <v>27</v>
      </c>
      <c r="M28" t="n">
        <v>5</v>
      </c>
      <c r="N28" t="n">
        <v>33.96</v>
      </c>
      <c r="O28" t="n">
        <v>22284.51</v>
      </c>
      <c r="P28" t="n">
        <v>260.19</v>
      </c>
      <c r="Q28" t="n">
        <v>446.56</v>
      </c>
      <c r="R28" t="n">
        <v>57.7</v>
      </c>
      <c r="S28" t="n">
        <v>40.63</v>
      </c>
      <c r="T28" t="n">
        <v>3460.52</v>
      </c>
      <c r="U28" t="n">
        <v>0.7</v>
      </c>
      <c r="V28" t="n">
        <v>0.77</v>
      </c>
      <c r="W28" t="n">
        <v>2.62</v>
      </c>
      <c r="X28" t="n">
        <v>0.2</v>
      </c>
      <c r="Y28" t="n">
        <v>0.5</v>
      </c>
      <c r="Z28" t="n">
        <v>10</v>
      </c>
      <c r="AA28" t="n">
        <v>416.913561760833</v>
      </c>
      <c r="AB28" t="n">
        <v>570.4395281294097</v>
      </c>
      <c r="AC28" t="n">
        <v>515.9975801816443</v>
      </c>
      <c r="AD28" t="n">
        <v>416913.561760833</v>
      </c>
      <c r="AE28" t="n">
        <v>570439.5281294098</v>
      </c>
      <c r="AF28" t="n">
        <v>3.645573589124065e-06</v>
      </c>
      <c r="AG28" t="n">
        <v>8.532986111111111</v>
      </c>
      <c r="AH28" t="n">
        <v>515997.5801816443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3.3915</v>
      </c>
      <c r="E29" t="n">
        <v>29.49</v>
      </c>
      <c r="F29" t="n">
        <v>27.03</v>
      </c>
      <c r="G29" t="n">
        <v>202.7</v>
      </c>
      <c r="H29" t="n">
        <v>2.75</v>
      </c>
      <c r="I29" t="n">
        <v>8</v>
      </c>
      <c r="J29" t="n">
        <v>180.28</v>
      </c>
      <c r="K29" t="n">
        <v>47.83</v>
      </c>
      <c r="L29" t="n">
        <v>28</v>
      </c>
      <c r="M29" t="n">
        <v>3</v>
      </c>
      <c r="N29" t="n">
        <v>34.45</v>
      </c>
      <c r="O29" t="n">
        <v>22468.11</v>
      </c>
      <c r="P29" t="n">
        <v>260.59</v>
      </c>
      <c r="Q29" t="n">
        <v>446.56</v>
      </c>
      <c r="R29" t="n">
        <v>57.56</v>
      </c>
      <c r="S29" t="n">
        <v>40.63</v>
      </c>
      <c r="T29" t="n">
        <v>3389.14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417.1910140914929</v>
      </c>
      <c r="AB29" t="n">
        <v>570.8191506485517</v>
      </c>
      <c r="AC29" t="n">
        <v>516.3409720603628</v>
      </c>
      <c r="AD29" t="n">
        <v>417191.0140914929</v>
      </c>
      <c r="AE29" t="n">
        <v>570819.1506485518</v>
      </c>
      <c r="AF29" t="n">
        <v>3.64568108377492e-06</v>
      </c>
      <c r="AG29" t="n">
        <v>8.532986111111111</v>
      </c>
      <c r="AH29" t="n">
        <v>516340.9720603628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3.393</v>
      </c>
      <c r="E30" t="n">
        <v>29.47</v>
      </c>
      <c r="F30" t="n">
        <v>27.01</v>
      </c>
      <c r="G30" t="n">
        <v>202.6</v>
      </c>
      <c r="H30" t="n">
        <v>2.83</v>
      </c>
      <c r="I30" t="n">
        <v>8</v>
      </c>
      <c r="J30" t="n">
        <v>181.77</v>
      </c>
      <c r="K30" t="n">
        <v>47.83</v>
      </c>
      <c r="L30" t="n">
        <v>29</v>
      </c>
      <c r="M30" t="n">
        <v>2</v>
      </c>
      <c r="N30" t="n">
        <v>34.94</v>
      </c>
      <c r="O30" t="n">
        <v>22652.51</v>
      </c>
      <c r="P30" t="n">
        <v>261.31</v>
      </c>
      <c r="Q30" t="n">
        <v>446.56</v>
      </c>
      <c r="R30" t="n">
        <v>57.14</v>
      </c>
      <c r="S30" t="n">
        <v>40.63</v>
      </c>
      <c r="T30" t="n">
        <v>3180.15</v>
      </c>
      <c r="U30" t="n">
        <v>0.71</v>
      </c>
      <c r="V30" t="n">
        <v>0.77</v>
      </c>
      <c r="W30" t="n">
        <v>2.62</v>
      </c>
      <c r="X30" t="n">
        <v>0.19</v>
      </c>
      <c r="Y30" t="n">
        <v>0.5</v>
      </c>
      <c r="Z30" t="n">
        <v>10</v>
      </c>
      <c r="AA30" t="n">
        <v>417.5284676665187</v>
      </c>
      <c r="AB30" t="n">
        <v>571.2808695173032</v>
      </c>
      <c r="AC30" t="n">
        <v>516.7586251283071</v>
      </c>
      <c r="AD30" t="n">
        <v>417528.4676665188</v>
      </c>
      <c r="AE30" t="n">
        <v>571280.8695173032</v>
      </c>
      <c r="AF30" t="n">
        <v>3.647293503537757e-06</v>
      </c>
      <c r="AG30" t="n">
        <v>8.527199074074074</v>
      </c>
      <c r="AH30" t="n">
        <v>516758.6251283071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3.3922</v>
      </c>
      <c r="E31" t="n">
        <v>29.48</v>
      </c>
      <c r="F31" t="n">
        <v>27.02</v>
      </c>
      <c r="G31" t="n">
        <v>202.65</v>
      </c>
      <c r="H31" t="n">
        <v>2.9</v>
      </c>
      <c r="I31" t="n">
        <v>8</v>
      </c>
      <c r="J31" t="n">
        <v>183.27</v>
      </c>
      <c r="K31" t="n">
        <v>47.83</v>
      </c>
      <c r="L31" t="n">
        <v>30</v>
      </c>
      <c r="M31" t="n">
        <v>1</v>
      </c>
      <c r="N31" t="n">
        <v>35.44</v>
      </c>
      <c r="O31" t="n">
        <v>22837.46</v>
      </c>
      <c r="P31" t="n">
        <v>262.22</v>
      </c>
      <c r="Q31" t="n">
        <v>446.56</v>
      </c>
      <c r="R31" t="n">
        <v>57.33</v>
      </c>
      <c r="S31" t="n">
        <v>40.63</v>
      </c>
      <c r="T31" t="n">
        <v>3276.04</v>
      </c>
      <c r="U31" t="n">
        <v>0.71</v>
      </c>
      <c r="V31" t="n">
        <v>0.77</v>
      </c>
      <c r="W31" t="n">
        <v>2.63</v>
      </c>
      <c r="X31" t="n">
        <v>0.19</v>
      </c>
      <c r="Y31" t="n">
        <v>0.5</v>
      </c>
      <c r="Z31" t="n">
        <v>10</v>
      </c>
      <c r="AA31" t="n">
        <v>418.2692014045478</v>
      </c>
      <c r="AB31" t="n">
        <v>572.2943740965404</v>
      </c>
      <c r="AC31" t="n">
        <v>517.6754022529647</v>
      </c>
      <c r="AD31" t="n">
        <v>418269.2014045478</v>
      </c>
      <c r="AE31" t="n">
        <v>572294.3740965404</v>
      </c>
      <c r="AF31" t="n">
        <v>3.646433546330911e-06</v>
      </c>
      <c r="AG31" t="n">
        <v>8.530092592592593</v>
      </c>
      <c r="AH31" t="n">
        <v>517675.4022529647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3.3918</v>
      </c>
      <c r="E32" t="n">
        <v>29.48</v>
      </c>
      <c r="F32" t="n">
        <v>27.02</v>
      </c>
      <c r="G32" t="n">
        <v>202.68</v>
      </c>
      <c r="H32" t="n">
        <v>2.98</v>
      </c>
      <c r="I32" t="n">
        <v>8</v>
      </c>
      <c r="J32" t="n">
        <v>184.78</v>
      </c>
      <c r="K32" t="n">
        <v>47.83</v>
      </c>
      <c r="L32" t="n">
        <v>31</v>
      </c>
      <c r="M32" t="n">
        <v>0</v>
      </c>
      <c r="N32" t="n">
        <v>35.95</v>
      </c>
      <c r="O32" t="n">
        <v>23023.09</v>
      </c>
      <c r="P32" t="n">
        <v>264.01</v>
      </c>
      <c r="Q32" t="n">
        <v>446.56</v>
      </c>
      <c r="R32" t="n">
        <v>57.41</v>
      </c>
      <c r="S32" t="n">
        <v>40.63</v>
      </c>
      <c r="T32" t="n">
        <v>3316.99</v>
      </c>
      <c r="U32" t="n">
        <v>0.71</v>
      </c>
      <c r="V32" t="n">
        <v>0.77</v>
      </c>
      <c r="W32" t="n">
        <v>2.63</v>
      </c>
      <c r="X32" t="n">
        <v>0.2</v>
      </c>
      <c r="Y32" t="n">
        <v>0.5</v>
      </c>
      <c r="Z32" t="n">
        <v>10</v>
      </c>
      <c r="AA32" t="n">
        <v>419.577014811099</v>
      </c>
      <c r="AB32" t="n">
        <v>574.0837820960395</v>
      </c>
      <c r="AC32" t="n">
        <v>519.2940316644414</v>
      </c>
      <c r="AD32" t="n">
        <v>419577.014811099</v>
      </c>
      <c r="AE32" t="n">
        <v>574083.7820960395</v>
      </c>
      <c r="AF32" t="n">
        <v>3.646003567727488e-06</v>
      </c>
      <c r="AG32" t="n">
        <v>8.530092592592593</v>
      </c>
      <c r="AH32" t="n">
        <v>519294.0316644413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1.9005</v>
      </c>
      <c r="E2" t="n">
        <v>52.62</v>
      </c>
      <c r="F2" t="n">
        <v>37.51</v>
      </c>
      <c r="G2" t="n">
        <v>6.3</v>
      </c>
      <c r="H2" t="n">
        <v>0.1</v>
      </c>
      <c r="I2" t="n">
        <v>357</v>
      </c>
      <c r="J2" t="n">
        <v>176.73</v>
      </c>
      <c r="K2" t="n">
        <v>52.44</v>
      </c>
      <c r="L2" t="n">
        <v>1</v>
      </c>
      <c r="M2" t="n">
        <v>355</v>
      </c>
      <c r="N2" t="n">
        <v>33.29</v>
      </c>
      <c r="O2" t="n">
        <v>22031.19</v>
      </c>
      <c r="P2" t="n">
        <v>492.39</v>
      </c>
      <c r="Q2" t="n">
        <v>446.72</v>
      </c>
      <c r="R2" t="n">
        <v>399.35</v>
      </c>
      <c r="S2" t="n">
        <v>40.63</v>
      </c>
      <c r="T2" t="n">
        <v>172537.93</v>
      </c>
      <c r="U2" t="n">
        <v>0.1</v>
      </c>
      <c r="V2" t="n">
        <v>0.55</v>
      </c>
      <c r="W2" t="n">
        <v>3.21</v>
      </c>
      <c r="X2" t="n">
        <v>10.67</v>
      </c>
      <c r="Y2" t="n">
        <v>0.5</v>
      </c>
      <c r="Z2" t="n">
        <v>10</v>
      </c>
      <c r="AA2" t="n">
        <v>1134.125840261586</v>
      </c>
      <c r="AB2" t="n">
        <v>1551.761008746745</v>
      </c>
      <c r="AC2" t="n">
        <v>1403.663115982209</v>
      </c>
      <c r="AD2" t="n">
        <v>1134125.840261586</v>
      </c>
      <c r="AE2" t="n">
        <v>1551761.008746745</v>
      </c>
      <c r="AF2" t="n">
        <v>1.903523921918593e-06</v>
      </c>
      <c r="AG2" t="n">
        <v>15.22569444444444</v>
      </c>
      <c r="AH2" t="n">
        <v>1403663.115982209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2.5826</v>
      </c>
      <c r="E3" t="n">
        <v>38.72</v>
      </c>
      <c r="F3" t="n">
        <v>31.07</v>
      </c>
      <c r="G3" t="n">
        <v>12.68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406.46</v>
      </c>
      <c r="Q3" t="n">
        <v>446.61</v>
      </c>
      <c r="R3" t="n">
        <v>189.68</v>
      </c>
      <c r="S3" t="n">
        <v>40.63</v>
      </c>
      <c r="T3" t="n">
        <v>68754.02</v>
      </c>
      <c r="U3" t="n">
        <v>0.21</v>
      </c>
      <c r="V3" t="n">
        <v>0.67</v>
      </c>
      <c r="W3" t="n">
        <v>2.85</v>
      </c>
      <c r="X3" t="n">
        <v>4.24</v>
      </c>
      <c r="Y3" t="n">
        <v>0.5</v>
      </c>
      <c r="Z3" t="n">
        <v>10</v>
      </c>
      <c r="AA3" t="n">
        <v>719.2815736152565</v>
      </c>
      <c r="AB3" t="n">
        <v>984.1527814838579</v>
      </c>
      <c r="AC3" t="n">
        <v>890.2266212861418</v>
      </c>
      <c r="AD3" t="n">
        <v>719281.5736152566</v>
      </c>
      <c r="AE3" t="n">
        <v>984152.7814838579</v>
      </c>
      <c r="AF3" t="n">
        <v>2.586709224281483e-06</v>
      </c>
      <c r="AG3" t="n">
        <v>11.2037037037037</v>
      </c>
      <c r="AH3" t="n">
        <v>890226.6212861418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2.841</v>
      </c>
      <c r="E4" t="n">
        <v>35.2</v>
      </c>
      <c r="F4" t="n">
        <v>29.47</v>
      </c>
      <c r="G4" t="n">
        <v>19.01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384.36</v>
      </c>
      <c r="Q4" t="n">
        <v>446.63</v>
      </c>
      <c r="R4" t="n">
        <v>137.3</v>
      </c>
      <c r="S4" t="n">
        <v>40.63</v>
      </c>
      <c r="T4" t="n">
        <v>42835.83</v>
      </c>
      <c r="U4" t="n">
        <v>0.3</v>
      </c>
      <c r="V4" t="n">
        <v>0.71</v>
      </c>
      <c r="W4" t="n">
        <v>2.76</v>
      </c>
      <c r="X4" t="n">
        <v>2.64</v>
      </c>
      <c r="Y4" t="n">
        <v>0.5</v>
      </c>
      <c r="Z4" t="n">
        <v>10</v>
      </c>
      <c r="AA4" t="n">
        <v>635.452062823691</v>
      </c>
      <c r="AB4" t="n">
        <v>869.4535465218344</v>
      </c>
      <c r="AC4" t="n">
        <v>786.4741203275064</v>
      </c>
      <c r="AD4" t="n">
        <v>635452.0628236909</v>
      </c>
      <c r="AE4" t="n">
        <v>869453.5465218343</v>
      </c>
      <c r="AF4" t="n">
        <v>2.845520369466311e-06</v>
      </c>
      <c r="AG4" t="n">
        <v>10.18518518518519</v>
      </c>
      <c r="AH4" t="n">
        <v>786474.1203275064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2.9675</v>
      </c>
      <c r="E5" t="n">
        <v>33.7</v>
      </c>
      <c r="F5" t="n">
        <v>28.82</v>
      </c>
      <c r="G5" t="n">
        <v>25.06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374.59</v>
      </c>
      <c r="Q5" t="n">
        <v>446.6</v>
      </c>
      <c r="R5" t="n">
        <v>115.89</v>
      </c>
      <c r="S5" t="n">
        <v>40.63</v>
      </c>
      <c r="T5" t="n">
        <v>32252</v>
      </c>
      <c r="U5" t="n">
        <v>0.35</v>
      </c>
      <c r="V5" t="n">
        <v>0.72</v>
      </c>
      <c r="W5" t="n">
        <v>2.73</v>
      </c>
      <c r="X5" t="n">
        <v>2</v>
      </c>
      <c r="Y5" t="n">
        <v>0.5</v>
      </c>
      <c r="Z5" t="n">
        <v>10</v>
      </c>
      <c r="AA5" t="n">
        <v>594.2783260114734</v>
      </c>
      <c r="AB5" t="n">
        <v>813.1178233582895</v>
      </c>
      <c r="AC5" t="n">
        <v>735.5149995150061</v>
      </c>
      <c r="AD5" t="n">
        <v>594278.3260114734</v>
      </c>
      <c r="AE5" t="n">
        <v>813117.8233582894</v>
      </c>
      <c r="AF5" t="n">
        <v>2.972221646037056e-06</v>
      </c>
      <c r="AG5" t="n">
        <v>9.751157407407408</v>
      </c>
      <c r="AH5" t="n">
        <v>735514.9995150061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3.0573</v>
      </c>
      <c r="E6" t="n">
        <v>32.71</v>
      </c>
      <c r="F6" t="n">
        <v>28.37</v>
      </c>
      <c r="G6" t="n">
        <v>31.52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367.61</v>
      </c>
      <c r="Q6" t="n">
        <v>446.61</v>
      </c>
      <c r="R6" t="n">
        <v>101.12</v>
      </c>
      <c r="S6" t="n">
        <v>40.63</v>
      </c>
      <c r="T6" t="n">
        <v>24941.28</v>
      </c>
      <c r="U6" t="n">
        <v>0.4</v>
      </c>
      <c r="V6" t="n">
        <v>0.73</v>
      </c>
      <c r="W6" t="n">
        <v>2.71</v>
      </c>
      <c r="X6" t="n">
        <v>1.54</v>
      </c>
      <c r="Y6" t="n">
        <v>0.5</v>
      </c>
      <c r="Z6" t="n">
        <v>10</v>
      </c>
      <c r="AA6" t="n">
        <v>574.8602284674186</v>
      </c>
      <c r="AB6" t="n">
        <v>786.5491256325103</v>
      </c>
      <c r="AC6" t="n">
        <v>711.4819810107739</v>
      </c>
      <c r="AD6" t="n">
        <v>574860.2284674186</v>
      </c>
      <c r="AE6" t="n">
        <v>786549.1256325103</v>
      </c>
      <c r="AF6" t="n">
        <v>3.062164528535499e-06</v>
      </c>
      <c r="AG6" t="n">
        <v>9.464699074074074</v>
      </c>
      <c r="AH6" t="n">
        <v>711481.9810107739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3.1128</v>
      </c>
      <c r="E7" t="n">
        <v>32.12</v>
      </c>
      <c r="F7" t="n">
        <v>28.1</v>
      </c>
      <c r="G7" t="n">
        <v>37.47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363.08</v>
      </c>
      <c r="Q7" t="n">
        <v>446.58</v>
      </c>
      <c r="R7" t="n">
        <v>92.73</v>
      </c>
      <c r="S7" t="n">
        <v>40.63</v>
      </c>
      <c r="T7" t="n">
        <v>20792.23</v>
      </c>
      <c r="U7" t="n">
        <v>0.44</v>
      </c>
      <c r="V7" t="n">
        <v>0.74</v>
      </c>
      <c r="W7" t="n">
        <v>2.68</v>
      </c>
      <c r="X7" t="n">
        <v>1.28</v>
      </c>
      <c r="Y7" t="n">
        <v>0.5</v>
      </c>
      <c r="Z7" t="n">
        <v>10</v>
      </c>
      <c r="AA7" t="n">
        <v>563.3805694808914</v>
      </c>
      <c r="AB7" t="n">
        <v>770.8421497603325</v>
      </c>
      <c r="AC7" t="n">
        <v>697.2740568709577</v>
      </c>
      <c r="AD7" t="n">
        <v>563380.5694808913</v>
      </c>
      <c r="AE7" t="n">
        <v>770842.1497603325</v>
      </c>
      <c r="AF7" t="n">
        <v>3.117752835647565e-06</v>
      </c>
      <c r="AG7" t="n">
        <v>9.293981481481481</v>
      </c>
      <c r="AH7" t="n">
        <v>697274.0568709577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3.1593</v>
      </c>
      <c r="E8" t="n">
        <v>31.65</v>
      </c>
      <c r="F8" t="n">
        <v>27.88</v>
      </c>
      <c r="G8" t="n">
        <v>44.02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358.78</v>
      </c>
      <c r="Q8" t="n">
        <v>446.59</v>
      </c>
      <c r="R8" t="n">
        <v>85.18000000000001</v>
      </c>
      <c r="S8" t="n">
        <v>40.63</v>
      </c>
      <c r="T8" t="n">
        <v>17049.82</v>
      </c>
      <c r="U8" t="n">
        <v>0.48</v>
      </c>
      <c r="V8" t="n">
        <v>0.75</v>
      </c>
      <c r="W8" t="n">
        <v>2.68</v>
      </c>
      <c r="X8" t="n">
        <v>1.05</v>
      </c>
      <c r="Y8" t="n">
        <v>0.5</v>
      </c>
      <c r="Z8" t="n">
        <v>10</v>
      </c>
      <c r="AA8" t="n">
        <v>541.8922025274579</v>
      </c>
      <c r="AB8" t="n">
        <v>741.4408180948016</v>
      </c>
      <c r="AC8" t="n">
        <v>670.6787470345569</v>
      </c>
      <c r="AD8" t="n">
        <v>541892.202527458</v>
      </c>
      <c r="AE8" t="n">
        <v>741440.8180948015</v>
      </c>
      <c r="AF8" t="n">
        <v>3.164326822687405e-06</v>
      </c>
      <c r="AG8" t="n">
        <v>9.157986111111111</v>
      </c>
      <c r="AH8" t="n">
        <v>670678.7470345568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3.1896</v>
      </c>
      <c r="E9" t="n">
        <v>31.35</v>
      </c>
      <c r="F9" t="n">
        <v>27.76</v>
      </c>
      <c r="G9" t="n">
        <v>50.47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356.36</v>
      </c>
      <c r="Q9" t="n">
        <v>446.56</v>
      </c>
      <c r="R9" t="n">
        <v>81.45</v>
      </c>
      <c r="S9" t="n">
        <v>40.63</v>
      </c>
      <c r="T9" t="n">
        <v>15207.91</v>
      </c>
      <c r="U9" t="n">
        <v>0.5</v>
      </c>
      <c r="V9" t="n">
        <v>0.75</v>
      </c>
      <c r="W9" t="n">
        <v>2.67</v>
      </c>
      <c r="X9" t="n">
        <v>0.93</v>
      </c>
      <c r="Y9" t="n">
        <v>0.5</v>
      </c>
      <c r="Z9" t="n">
        <v>10</v>
      </c>
      <c r="AA9" t="n">
        <v>536.1115949959714</v>
      </c>
      <c r="AB9" t="n">
        <v>733.5315358478157</v>
      </c>
      <c r="AC9" t="n">
        <v>663.524315584476</v>
      </c>
      <c r="AD9" t="n">
        <v>536111.5949959713</v>
      </c>
      <c r="AE9" t="n">
        <v>733531.5358478157</v>
      </c>
      <c r="AF9" t="n">
        <v>3.194675033597235e-06</v>
      </c>
      <c r="AG9" t="n">
        <v>9.071180555555555</v>
      </c>
      <c r="AH9" t="n">
        <v>663524.315584476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3.21</v>
      </c>
      <c r="E10" t="n">
        <v>31.15</v>
      </c>
      <c r="F10" t="n">
        <v>27.67</v>
      </c>
      <c r="G10" t="n">
        <v>55.33</v>
      </c>
      <c r="H10" t="n">
        <v>0.85</v>
      </c>
      <c r="I10" t="n">
        <v>30</v>
      </c>
      <c r="J10" t="n">
        <v>188.74</v>
      </c>
      <c r="K10" t="n">
        <v>52.44</v>
      </c>
      <c r="L10" t="n">
        <v>9</v>
      </c>
      <c r="M10" t="n">
        <v>28</v>
      </c>
      <c r="N10" t="n">
        <v>37.3</v>
      </c>
      <c r="O10" t="n">
        <v>23511.69</v>
      </c>
      <c r="P10" t="n">
        <v>354.07</v>
      </c>
      <c r="Q10" t="n">
        <v>446.56</v>
      </c>
      <c r="R10" t="n">
        <v>78.34</v>
      </c>
      <c r="S10" t="n">
        <v>40.63</v>
      </c>
      <c r="T10" t="n">
        <v>13668.21</v>
      </c>
      <c r="U10" t="n">
        <v>0.52</v>
      </c>
      <c r="V10" t="n">
        <v>0.75</v>
      </c>
      <c r="W10" t="n">
        <v>2.66</v>
      </c>
      <c r="X10" t="n">
        <v>0.84</v>
      </c>
      <c r="Y10" t="n">
        <v>0.5</v>
      </c>
      <c r="Z10" t="n">
        <v>10</v>
      </c>
      <c r="AA10" t="n">
        <v>531.7517960205513</v>
      </c>
      <c r="AB10" t="n">
        <v>727.56626654889</v>
      </c>
      <c r="AC10" t="n">
        <v>658.1283632151318</v>
      </c>
      <c r="AD10" t="n">
        <v>531751.7960205514</v>
      </c>
      <c r="AE10" t="n">
        <v>727566.26654889</v>
      </c>
      <c r="AF10" t="n">
        <v>3.215107492427616e-06</v>
      </c>
      <c r="AG10" t="n">
        <v>9.013310185185185</v>
      </c>
      <c r="AH10" t="n">
        <v>658128.3632151318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3.2298</v>
      </c>
      <c r="E11" t="n">
        <v>30.96</v>
      </c>
      <c r="F11" t="n">
        <v>27.58</v>
      </c>
      <c r="G11" t="n">
        <v>61.29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25</v>
      </c>
      <c r="N11" t="n">
        <v>37.82</v>
      </c>
      <c r="O11" t="n">
        <v>23699.85</v>
      </c>
      <c r="P11" t="n">
        <v>351.74</v>
      </c>
      <c r="Q11" t="n">
        <v>446.56</v>
      </c>
      <c r="R11" t="n">
        <v>75.75</v>
      </c>
      <c r="S11" t="n">
        <v>40.63</v>
      </c>
      <c r="T11" t="n">
        <v>12388.02</v>
      </c>
      <c r="U11" t="n">
        <v>0.54</v>
      </c>
      <c r="V11" t="n">
        <v>0.75</v>
      </c>
      <c r="W11" t="n">
        <v>2.65</v>
      </c>
      <c r="X11" t="n">
        <v>0.75</v>
      </c>
      <c r="Y11" t="n">
        <v>0.5</v>
      </c>
      <c r="Z11" t="n">
        <v>10</v>
      </c>
      <c r="AA11" t="n">
        <v>527.3128938941346</v>
      </c>
      <c r="AB11" t="n">
        <v>721.492764828986</v>
      </c>
      <c r="AC11" t="n">
        <v>652.6345079751621</v>
      </c>
      <c r="AD11" t="n">
        <v>527312.8938941347</v>
      </c>
      <c r="AE11" t="n">
        <v>721492.764828986</v>
      </c>
      <c r="AF11" t="n">
        <v>3.234938996586516e-06</v>
      </c>
      <c r="AG11" t="n">
        <v>8.958333333333334</v>
      </c>
      <c r="AH11" t="n">
        <v>652634.5079751621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3.2502</v>
      </c>
      <c r="E12" t="n">
        <v>30.77</v>
      </c>
      <c r="F12" t="n">
        <v>27.49</v>
      </c>
      <c r="G12" t="n">
        <v>68.73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349.98</v>
      </c>
      <c r="Q12" t="n">
        <v>446.56</v>
      </c>
      <c r="R12" t="n">
        <v>72.93000000000001</v>
      </c>
      <c r="S12" t="n">
        <v>40.63</v>
      </c>
      <c r="T12" t="n">
        <v>10994.31</v>
      </c>
      <c r="U12" t="n">
        <v>0.5600000000000001</v>
      </c>
      <c r="V12" t="n">
        <v>0.76</v>
      </c>
      <c r="W12" t="n">
        <v>2.65</v>
      </c>
      <c r="X12" t="n">
        <v>0.67</v>
      </c>
      <c r="Y12" t="n">
        <v>0.5</v>
      </c>
      <c r="Z12" t="n">
        <v>10</v>
      </c>
      <c r="AA12" t="n">
        <v>523.4555750473062</v>
      </c>
      <c r="AB12" t="n">
        <v>716.2150110098579</v>
      </c>
      <c r="AC12" t="n">
        <v>647.8604555731577</v>
      </c>
      <c r="AD12" t="n">
        <v>523455.5750473061</v>
      </c>
      <c r="AE12" t="n">
        <v>716215.0110098579</v>
      </c>
      <c r="AF12" t="n">
        <v>3.255371455416897e-06</v>
      </c>
      <c r="AG12" t="n">
        <v>8.903356481481483</v>
      </c>
      <c r="AH12" t="n">
        <v>647860.4555731576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3.265</v>
      </c>
      <c r="E13" t="n">
        <v>30.63</v>
      </c>
      <c r="F13" t="n">
        <v>27.43</v>
      </c>
      <c r="G13" t="n">
        <v>74.8</v>
      </c>
      <c r="H13" t="n">
        <v>1.1</v>
      </c>
      <c r="I13" t="n">
        <v>22</v>
      </c>
      <c r="J13" t="n">
        <v>193.33</v>
      </c>
      <c r="K13" t="n">
        <v>52.44</v>
      </c>
      <c r="L13" t="n">
        <v>12</v>
      </c>
      <c r="M13" t="n">
        <v>20</v>
      </c>
      <c r="N13" t="n">
        <v>38.89</v>
      </c>
      <c r="O13" t="n">
        <v>24078.33</v>
      </c>
      <c r="P13" t="n">
        <v>347.87</v>
      </c>
      <c r="Q13" t="n">
        <v>446.56</v>
      </c>
      <c r="R13" t="n">
        <v>70.44</v>
      </c>
      <c r="S13" t="n">
        <v>40.63</v>
      </c>
      <c r="T13" t="n">
        <v>9761.6</v>
      </c>
      <c r="U13" t="n">
        <v>0.58</v>
      </c>
      <c r="V13" t="n">
        <v>0.76</v>
      </c>
      <c r="W13" t="n">
        <v>2.65</v>
      </c>
      <c r="X13" t="n">
        <v>0.6</v>
      </c>
      <c r="Y13" t="n">
        <v>0.5</v>
      </c>
      <c r="Z13" t="n">
        <v>10</v>
      </c>
      <c r="AA13" t="n">
        <v>520.0879664501279</v>
      </c>
      <c r="AB13" t="n">
        <v>711.6073003587925</v>
      </c>
      <c r="AC13" t="n">
        <v>643.6924983596675</v>
      </c>
      <c r="AD13" t="n">
        <v>520087.9664501278</v>
      </c>
      <c r="AE13" t="n">
        <v>711607.3003587925</v>
      </c>
      <c r="AF13" t="n">
        <v>3.270195003980114e-06</v>
      </c>
      <c r="AG13" t="n">
        <v>8.862847222222223</v>
      </c>
      <c r="AH13" t="n">
        <v>643692.4983596675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3.2793</v>
      </c>
      <c r="E14" t="n">
        <v>30.49</v>
      </c>
      <c r="F14" t="n">
        <v>27.36</v>
      </c>
      <c r="G14" t="n">
        <v>82.09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344.98</v>
      </c>
      <c r="Q14" t="n">
        <v>446.56</v>
      </c>
      <c r="R14" t="n">
        <v>68.65000000000001</v>
      </c>
      <c r="S14" t="n">
        <v>40.63</v>
      </c>
      <c r="T14" t="n">
        <v>8875.09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516.1947859944923</v>
      </c>
      <c r="AB14" t="n">
        <v>706.2804791043924</v>
      </c>
      <c r="AC14" t="n">
        <v>638.8740614495466</v>
      </c>
      <c r="AD14" t="n">
        <v>516194.7859944924</v>
      </c>
      <c r="AE14" t="n">
        <v>706280.4791043923</v>
      </c>
      <c r="AF14" t="n">
        <v>3.284517756983764e-06</v>
      </c>
      <c r="AG14" t="n">
        <v>8.822337962962964</v>
      </c>
      <c r="AH14" t="n">
        <v>638874.0614495466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3.2828</v>
      </c>
      <c r="E15" t="n">
        <v>30.46</v>
      </c>
      <c r="F15" t="n">
        <v>27.37</v>
      </c>
      <c r="G15" t="n">
        <v>86.42</v>
      </c>
      <c r="H15" t="n">
        <v>1.27</v>
      </c>
      <c r="I15" t="n">
        <v>19</v>
      </c>
      <c r="J15" t="n">
        <v>196.42</v>
      </c>
      <c r="K15" t="n">
        <v>52.44</v>
      </c>
      <c r="L15" t="n">
        <v>14</v>
      </c>
      <c r="M15" t="n">
        <v>17</v>
      </c>
      <c r="N15" t="n">
        <v>39.98</v>
      </c>
      <c r="O15" t="n">
        <v>24459.75</v>
      </c>
      <c r="P15" t="n">
        <v>345.37</v>
      </c>
      <c r="Q15" t="n">
        <v>446.56</v>
      </c>
      <c r="R15" t="n">
        <v>68.8</v>
      </c>
      <c r="S15" t="n">
        <v>40.63</v>
      </c>
      <c r="T15" t="n">
        <v>8955.43</v>
      </c>
      <c r="U15" t="n">
        <v>0.59</v>
      </c>
      <c r="V15" t="n">
        <v>0.76</v>
      </c>
      <c r="W15" t="n">
        <v>2.64</v>
      </c>
      <c r="X15" t="n">
        <v>0.54</v>
      </c>
      <c r="Y15" t="n">
        <v>0.5</v>
      </c>
      <c r="Z15" t="n">
        <v>10</v>
      </c>
      <c r="AA15" t="n">
        <v>516.1464953623477</v>
      </c>
      <c r="AB15" t="n">
        <v>706.2144057310596</v>
      </c>
      <c r="AC15" t="n">
        <v>638.8142940262302</v>
      </c>
      <c r="AD15" t="n">
        <v>516146.4953623476</v>
      </c>
      <c r="AE15" t="n">
        <v>706214.4057310596</v>
      </c>
      <c r="AF15" t="n">
        <v>3.288023325900741e-06</v>
      </c>
      <c r="AG15" t="n">
        <v>8.813657407407408</v>
      </c>
      <c r="AH15" t="n">
        <v>638814.2940262302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3.294</v>
      </c>
      <c r="E16" t="n">
        <v>30.36</v>
      </c>
      <c r="F16" t="n">
        <v>27.3</v>
      </c>
      <c r="G16" t="n">
        <v>90.98999999999999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342.37</v>
      </c>
      <c r="Q16" t="n">
        <v>446.56</v>
      </c>
      <c r="R16" t="n">
        <v>66.64</v>
      </c>
      <c r="S16" t="n">
        <v>40.63</v>
      </c>
      <c r="T16" t="n">
        <v>7881.42</v>
      </c>
      <c r="U16" t="n">
        <v>0.61</v>
      </c>
      <c r="V16" t="n">
        <v>0.76</v>
      </c>
      <c r="W16" t="n">
        <v>2.63</v>
      </c>
      <c r="X16" t="n">
        <v>0.47</v>
      </c>
      <c r="Y16" t="n">
        <v>0.5</v>
      </c>
      <c r="Z16" t="n">
        <v>10</v>
      </c>
      <c r="AA16" t="n">
        <v>512.5328300334609</v>
      </c>
      <c r="AB16" t="n">
        <v>701.2700294044139</v>
      </c>
      <c r="AC16" t="n">
        <v>634.3418020367238</v>
      </c>
      <c r="AD16" t="n">
        <v>512532.8300334609</v>
      </c>
      <c r="AE16" t="n">
        <v>701270.0294044139</v>
      </c>
      <c r="AF16" t="n">
        <v>3.299241146435068e-06</v>
      </c>
      <c r="AG16" t="n">
        <v>8.784722222222223</v>
      </c>
      <c r="AH16" t="n">
        <v>634341.8020367238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</v>
      </c>
      <c r="E17" t="n">
        <v>30.3</v>
      </c>
      <c r="F17" t="n">
        <v>27.28</v>
      </c>
      <c r="G17" t="n">
        <v>96.27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341.86</v>
      </c>
      <c r="Q17" t="n">
        <v>446.56</v>
      </c>
      <c r="R17" t="n">
        <v>65.76000000000001</v>
      </c>
      <c r="S17" t="n">
        <v>40.63</v>
      </c>
      <c r="T17" t="n">
        <v>7445.33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511.4694961114961</v>
      </c>
      <c r="AB17" t="n">
        <v>699.8151290213999</v>
      </c>
      <c r="AC17" t="n">
        <v>633.0257553042991</v>
      </c>
      <c r="AD17" t="n">
        <v>511469.4961114961</v>
      </c>
      <c r="AE17" t="n">
        <v>699815.1290213999</v>
      </c>
      <c r="AF17" t="n">
        <v>3.305250693149886e-06</v>
      </c>
      <c r="AG17" t="n">
        <v>8.767361111111112</v>
      </c>
      <c r="AH17" t="n">
        <v>633025.7553042991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3.3044</v>
      </c>
      <c r="E18" t="n">
        <v>30.26</v>
      </c>
      <c r="F18" t="n">
        <v>27.27</v>
      </c>
      <c r="G18" t="n">
        <v>102.28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14</v>
      </c>
      <c r="N18" t="n">
        <v>41.67</v>
      </c>
      <c r="O18" t="n">
        <v>25037.53</v>
      </c>
      <c r="P18" t="n">
        <v>341.23</v>
      </c>
      <c r="Q18" t="n">
        <v>446.56</v>
      </c>
      <c r="R18" t="n">
        <v>65.92</v>
      </c>
      <c r="S18" t="n">
        <v>40.63</v>
      </c>
      <c r="T18" t="n">
        <v>7527.93</v>
      </c>
      <c r="U18" t="n">
        <v>0.62</v>
      </c>
      <c r="V18" t="n">
        <v>0.76</v>
      </c>
      <c r="W18" t="n">
        <v>2.63</v>
      </c>
      <c r="X18" t="n">
        <v>0.45</v>
      </c>
      <c r="Y18" t="n">
        <v>0.5</v>
      </c>
      <c r="Z18" t="n">
        <v>10</v>
      </c>
      <c r="AA18" t="n">
        <v>510.5203317220875</v>
      </c>
      <c r="AB18" t="n">
        <v>698.5164404296335</v>
      </c>
      <c r="AC18" t="n">
        <v>631.85101172901</v>
      </c>
      <c r="AD18" t="n">
        <v>510520.3317220875</v>
      </c>
      <c r="AE18" t="n">
        <v>698516.4404296335</v>
      </c>
      <c r="AF18" t="n">
        <v>3.309657694074086e-06</v>
      </c>
      <c r="AG18" t="n">
        <v>8.755787037037038</v>
      </c>
      <c r="AH18" t="n">
        <v>631851.01172901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3.3146</v>
      </c>
      <c r="E19" t="n">
        <v>30.17</v>
      </c>
      <c r="F19" t="n">
        <v>27.22</v>
      </c>
      <c r="G19" t="n">
        <v>108.86</v>
      </c>
      <c r="H19" t="n">
        <v>1.58</v>
      </c>
      <c r="I19" t="n">
        <v>15</v>
      </c>
      <c r="J19" t="n">
        <v>202.68</v>
      </c>
      <c r="K19" t="n">
        <v>52.44</v>
      </c>
      <c r="L19" t="n">
        <v>18</v>
      </c>
      <c r="M19" t="n">
        <v>13</v>
      </c>
      <c r="N19" t="n">
        <v>42.24</v>
      </c>
      <c r="O19" t="n">
        <v>25231.66</v>
      </c>
      <c r="P19" t="n">
        <v>338.79</v>
      </c>
      <c r="Q19" t="n">
        <v>446.57</v>
      </c>
      <c r="R19" t="n">
        <v>63.76</v>
      </c>
      <c r="S19" t="n">
        <v>40.63</v>
      </c>
      <c r="T19" t="n">
        <v>6453.04</v>
      </c>
      <c r="U19" t="n">
        <v>0.64</v>
      </c>
      <c r="V19" t="n">
        <v>0.76</v>
      </c>
      <c r="W19" t="n">
        <v>2.64</v>
      </c>
      <c r="X19" t="n">
        <v>0.39</v>
      </c>
      <c r="Y19" t="n">
        <v>0.5</v>
      </c>
      <c r="Z19" t="n">
        <v>10</v>
      </c>
      <c r="AA19" t="n">
        <v>507.5258985983427</v>
      </c>
      <c r="AB19" t="n">
        <v>694.41932492466</v>
      </c>
      <c r="AC19" t="n">
        <v>628.1449191774934</v>
      </c>
      <c r="AD19" t="n">
        <v>507525.8985983427</v>
      </c>
      <c r="AE19" t="n">
        <v>694419.32492466</v>
      </c>
      <c r="AF19" t="n">
        <v>3.319873923489276e-06</v>
      </c>
      <c r="AG19" t="n">
        <v>8.729745370370372</v>
      </c>
      <c r="AH19" t="n">
        <v>628144.9191774934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3.3212</v>
      </c>
      <c r="E20" t="n">
        <v>30.11</v>
      </c>
      <c r="F20" t="n">
        <v>27.19</v>
      </c>
      <c r="G20" t="n">
        <v>116.53</v>
      </c>
      <c r="H20" t="n">
        <v>1.65</v>
      </c>
      <c r="I20" t="n">
        <v>14</v>
      </c>
      <c r="J20" t="n">
        <v>204.26</v>
      </c>
      <c r="K20" t="n">
        <v>52.44</v>
      </c>
      <c r="L20" t="n">
        <v>19</v>
      </c>
      <c r="M20" t="n">
        <v>12</v>
      </c>
      <c r="N20" t="n">
        <v>42.82</v>
      </c>
      <c r="O20" t="n">
        <v>25426.72</v>
      </c>
      <c r="P20" t="n">
        <v>337.86</v>
      </c>
      <c r="Q20" t="n">
        <v>446.56</v>
      </c>
      <c r="R20" t="n">
        <v>63.06</v>
      </c>
      <c r="S20" t="n">
        <v>40.63</v>
      </c>
      <c r="T20" t="n">
        <v>6112.6</v>
      </c>
      <c r="U20" t="n">
        <v>0.64</v>
      </c>
      <c r="V20" t="n">
        <v>0.76</v>
      </c>
      <c r="W20" t="n">
        <v>2.63</v>
      </c>
      <c r="X20" t="n">
        <v>0.36</v>
      </c>
      <c r="Y20" t="n">
        <v>0.5</v>
      </c>
      <c r="Z20" t="n">
        <v>10</v>
      </c>
      <c r="AA20" t="n">
        <v>506.0784227310908</v>
      </c>
      <c r="AB20" t="n">
        <v>692.4388245849575</v>
      </c>
      <c r="AC20" t="n">
        <v>626.3534350105625</v>
      </c>
      <c r="AD20" t="n">
        <v>506078.4227310907</v>
      </c>
      <c r="AE20" t="n">
        <v>692438.8245849574</v>
      </c>
      <c r="AF20" t="n">
        <v>3.326484424875576e-06</v>
      </c>
      <c r="AG20" t="n">
        <v>8.71238425925926</v>
      </c>
      <c r="AH20" t="n">
        <v>626353.4350105625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3.3266</v>
      </c>
      <c r="E21" t="n">
        <v>30.06</v>
      </c>
      <c r="F21" t="n">
        <v>27.18</v>
      </c>
      <c r="G21" t="n">
        <v>125.44</v>
      </c>
      <c r="H21" t="n">
        <v>1.73</v>
      </c>
      <c r="I21" t="n">
        <v>13</v>
      </c>
      <c r="J21" t="n">
        <v>205.85</v>
      </c>
      <c r="K21" t="n">
        <v>52.44</v>
      </c>
      <c r="L21" t="n">
        <v>20</v>
      </c>
      <c r="M21" t="n">
        <v>11</v>
      </c>
      <c r="N21" t="n">
        <v>43.41</v>
      </c>
      <c r="O21" t="n">
        <v>25622.45</v>
      </c>
      <c r="P21" t="n">
        <v>335.01</v>
      </c>
      <c r="Q21" t="n">
        <v>446.56</v>
      </c>
      <c r="R21" t="n">
        <v>62.61</v>
      </c>
      <c r="S21" t="n">
        <v>40.63</v>
      </c>
      <c r="T21" t="n">
        <v>5888.73</v>
      </c>
      <c r="U21" t="n">
        <v>0.65</v>
      </c>
      <c r="V21" t="n">
        <v>0.76</v>
      </c>
      <c r="W21" t="n">
        <v>2.63</v>
      </c>
      <c r="X21" t="n">
        <v>0.35</v>
      </c>
      <c r="Y21" t="n">
        <v>0.5</v>
      </c>
      <c r="Z21" t="n">
        <v>10</v>
      </c>
      <c r="AA21" t="n">
        <v>503.4276030764236</v>
      </c>
      <c r="AB21" t="n">
        <v>688.8118561875324</v>
      </c>
      <c r="AC21" t="n">
        <v>623.0726193865056</v>
      </c>
      <c r="AD21" t="n">
        <v>503427.6030764236</v>
      </c>
      <c r="AE21" t="n">
        <v>688811.8561875324</v>
      </c>
      <c r="AF21" t="n">
        <v>3.331893016918912e-06</v>
      </c>
      <c r="AG21" t="n">
        <v>8.697916666666666</v>
      </c>
      <c r="AH21" t="n">
        <v>623072.6193865056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3.3269</v>
      </c>
      <c r="E22" t="n">
        <v>30.06</v>
      </c>
      <c r="F22" t="n">
        <v>27.18</v>
      </c>
      <c r="G22" t="n">
        <v>125.43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336.74</v>
      </c>
      <c r="Q22" t="n">
        <v>446.56</v>
      </c>
      <c r="R22" t="n">
        <v>62.59</v>
      </c>
      <c r="S22" t="n">
        <v>40.63</v>
      </c>
      <c r="T22" t="n">
        <v>5878.97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504.6552386784334</v>
      </c>
      <c r="AB22" t="n">
        <v>690.4915613776625</v>
      </c>
      <c r="AC22" t="n">
        <v>624.5920158707706</v>
      </c>
      <c r="AD22" t="n">
        <v>504655.2386784334</v>
      </c>
      <c r="AE22" t="n">
        <v>690491.5613776625</v>
      </c>
      <c r="AF22" t="n">
        <v>3.332193494254653e-06</v>
      </c>
      <c r="AG22" t="n">
        <v>8.697916666666666</v>
      </c>
      <c r="AH22" t="n">
        <v>624592.0158707707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27.14</v>
      </c>
      <c r="G23" t="n">
        <v>135.7</v>
      </c>
      <c r="H23" t="n">
        <v>1.87</v>
      </c>
      <c r="I23" t="n">
        <v>12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333.69</v>
      </c>
      <c r="Q23" t="n">
        <v>446.56</v>
      </c>
      <c r="R23" t="n">
        <v>61.42</v>
      </c>
      <c r="S23" t="n">
        <v>40.63</v>
      </c>
      <c r="T23" t="n">
        <v>5301.93</v>
      </c>
      <c r="U23" t="n">
        <v>0.66</v>
      </c>
      <c r="V23" t="n">
        <v>0.77</v>
      </c>
      <c r="W23" t="n">
        <v>2.63</v>
      </c>
      <c r="X23" t="n">
        <v>0.31</v>
      </c>
      <c r="Y23" t="n">
        <v>0.5</v>
      </c>
      <c r="Z23" t="n">
        <v>10</v>
      </c>
      <c r="AA23" t="n">
        <v>501.5282394316429</v>
      </c>
      <c r="AB23" t="n">
        <v>686.2130630547334</v>
      </c>
      <c r="AC23" t="n">
        <v>620.7218514228719</v>
      </c>
      <c r="AD23" t="n">
        <v>501528.2394316429</v>
      </c>
      <c r="AE23" t="n">
        <v>686213.0630547334</v>
      </c>
      <c r="AF23" t="n">
        <v>3.340005904983917e-06</v>
      </c>
      <c r="AG23" t="n">
        <v>8.677662037037036</v>
      </c>
      <c r="AH23" t="n">
        <v>620721.8514228718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3.3349</v>
      </c>
      <c r="E24" t="n">
        <v>29.99</v>
      </c>
      <c r="F24" t="n">
        <v>27.14</v>
      </c>
      <c r="G24" t="n">
        <v>135.69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333.32</v>
      </c>
      <c r="Q24" t="n">
        <v>446.56</v>
      </c>
      <c r="R24" t="n">
        <v>61.49</v>
      </c>
      <c r="S24" t="n">
        <v>40.63</v>
      </c>
      <c r="T24" t="n">
        <v>5335.31</v>
      </c>
      <c r="U24" t="n">
        <v>0.66</v>
      </c>
      <c r="V24" t="n">
        <v>0.77</v>
      </c>
      <c r="W24" t="n">
        <v>2.62</v>
      </c>
      <c r="X24" t="n">
        <v>0.31</v>
      </c>
      <c r="Y24" t="n">
        <v>0.5</v>
      </c>
      <c r="Z24" t="n">
        <v>10</v>
      </c>
      <c r="AA24" t="n">
        <v>501.2400107866344</v>
      </c>
      <c r="AB24" t="n">
        <v>685.8186959068825</v>
      </c>
      <c r="AC24" t="n">
        <v>620.3651221221138</v>
      </c>
      <c r="AD24" t="n">
        <v>501240.0107866344</v>
      </c>
      <c r="AE24" t="n">
        <v>685818.6959068824</v>
      </c>
      <c r="AF24" t="n">
        <v>3.340206223207744e-06</v>
      </c>
      <c r="AG24" t="n">
        <v>8.677662037037036</v>
      </c>
      <c r="AH24" t="n">
        <v>620365.1221221138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3.3433</v>
      </c>
      <c r="E25" t="n">
        <v>29.91</v>
      </c>
      <c r="F25" t="n">
        <v>27.1</v>
      </c>
      <c r="G25" t="n">
        <v>147.81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331.12</v>
      </c>
      <c r="Q25" t="n">
        <v>446.56</v>
      </c>
      <c r="R25" t="n">
        <v>60.08</v>
      </c>
      <c r="S25" t="n">
        <v>40.63</v>
      </c>
      <c r="T25" t="n">
        <v>4633.7</v>
      </c>
      <c r="U25" t="n">
        <v>0.68</v>
      </c>
      <c r="V25" t="n">
        <v>0.77</v>
      </c>
      <c r="W25" t="n">
        <v>2.63</v>
      </c>
      <c r="X25" t="n">
        <v>0.27</v>
      </c>
      <c r="Y25" t="n">
        <v>0.5</v>
      </c>
      <c r="Z25" t="n">
        <v>10</v>
      </c>
      <c r="AA25" t="n">
        <v>498.6844868359383</v>
      </c>
      <c r="AB25" t="n">
        <v>682.3221152957801</v>
      </c>
      <c r="AC25" t="n">
        <v>617.2022502570536</v>
      </c>
      <c r="AD25" t="n">
        <v>498684.4868359383</v>
      </c>
      <c r="AE25" t="n">
        <v>682322.1152957801</v>
      </c>
      <c r="AF25" t="n">
        <v>3.348619588608489e-06</v>
      </c>
      <c r="AG25" t="n">
        <v>8.654513888888889</v>
      </c>
      <c r="AH25" t="n">
        <v>617202.2502570536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3.3413</v>
      </c>
      <c r="E26" t="n">
        <v>29.93</v>
      </c>
      <c r="F26" t="n">
        <v>27.12</v>
      </c>
      <c r="G26" t="n">
        <v>147.91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331.38</v>
      </c>
      <c r="Q26" t="n">
        <v>446.56</v>
      </c>
      <c r="R26" t="n">
        <v>60.65</v>
      </c>
      <c r="S26" t="n">
        <v>40.63</v>
      </c>
      <c r="T26" t="n">
        <v>4917.99</v>
      </c>
      <c r="U26" t="n">
        <v>0.67</v>
      </c>
      <c r="V26" t="n">
        <v>0.77</v>
      </c>
      <c r="W26" t="n">
        <v>2.63</v>
      </c>
      <c r="X26" t="n">
        <v>0.29</v>
      </c>
      <c r="Y26" t="n">
        <v>0.5</v>
      </c>
      <c r="Z26" t="n">
        <v>10</v>
      </c>
      <c r="AA26" t="n">
        <v>499.1353136789547</v>
      </c>
      <c r="AB26" t="n">
        <v>682.9389564714718</v>
      </c>
      <c r="AC26" t="n">
        <v>617.7602209766792</v>
      </c>
      <c r="AD26" t="n">
        <v>499135.3136789547</v>
      </c>
      <c r="AE26" t="n">
        <v>682938.9564714718</v>
      </c>
      <c r="AF26" t="n">
        <v>3.346616406370216e-06</v>
      </c>
      <c r="AG26" t="n">
        <v>8.660300925925926</v>
      </c>
      <c r="AH26" t="n">
        <v>617760.2209766792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3.3417</v>
      </c>
      <c r="E27" t="n">
        <v>29.92</v>
      </c>
      <c r="F27" t="n">
        <v>27.11</v>
      </c>
      <c r="G27" t="n">
        <v>147.89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9</v>
      </c>
      <c r="N27" t="n">
        <v>47.07</v>
      </c>
      <c r="O27" t="n">
        <v>26814.17</v>
      </c>
      <c r="P27" t="n">
        <v>328.62</v>
      </c>
      <c r="Q27" t="n">
        <v>446.56</v>
      </c>
      <c r="R27" t="n">
        <v>60.61</v>
      </c>
      <c r="S27" t="n">
        <v>40.63</v>
      </c>
      <c r="T27" t="n">
        <v>4899.33</v>
      </c>
      <c r="U27" t="n">
        <v>0.67</v>
      </c>
      <c r="V27" t="n">
        <v>0.77</v>
      </c>
      <c r="W27" t="n">
        <v>2.62</v>
      </c>
      <c r="X27" t="n">
        <v>0.29</v>
      </c>
      <c r="Y27" t="n">
        <v>0.5</v>
      </c>
      <c r="Z27" t="n">
        <v>10</v>
      </c>
      <c r="AA27" t="n">
        <v>497.0653601267886</v>
      </c>
      <c r="AB27" t="n">
        <v>680.1067547014923</v>
      </c>
      <c r="AC27" t="n">
        <v>615.1983205686064</v>
      </c>
      <c r="AD27" t="n">
        <v>497065.3601267886</v>
      </c>
      <c r="AE27" t="n">
        <v>680106.7547014923</v>
      </c>
      <c r="AF27" t="n">
        <v>3.347017042817871e-06</v>
      </c>
      <c r="AG27" t="n">
        <v>8.657407407407408</v>
      </c>
      <c r="AH27" t="n">
        <v>615198.3205686064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3.349</v>
      </c>
      <c r="E28" t="n">
        <v>29.86</v>
      </c>
      <c r="F28" t="n">
        <v>27.08</v>
      </c>
      <c r="G28" t="n">
        <v>162.5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8</v>
      </c>
      <c r="N28" t="n">
        <v>47.71</v>
      </c>
      <c r="O28" t="n">
        <v>27015.77</v>
      </c>
      <c r="P28" t="n">
        <v>328.91</v>
      </c>
      <c r="Q28" t="n">
        <v>446.56</v>
      </c>
      <c r="R28" t="n">
        <v>59.47</v>
      </c>
      <c r="S28" t="n">
        <v>40.63</v>
      </c>
      <c r="T28" t="n">
        <v>4335.19</v>
      </c>
      <c r="U28" t="n">
        <v>0.68</v>
      </c>
      <c r="V28" t="n">
        <v>0.77</v>
      </c>
      <c r="W28" t="n">
        <v>2.63</v>
      </c>
      <c r="X28" t="n">
        <v>0.26</v>
      </c>
      <c r="Y28" t="n">
        <v>0.5</v>
      </c>
      <c r="Z28" t="n">
        <v>10</v>
      </c>
      <c r="AA28" t="n">
        <v>496.4632278765662</v>
      </c>
      <c r="AB28" t="n">
        <v>679.2828907925381</v>
      </c>
      <c r="AC28" t="n">
        <v>614.4530850748225</v>
      </c>
      <c r="AD28" t="n">
        <v>496463.2278765662</v>
      </c>
      <c r="AE28" t="n">
        <v>679282.8907925381</v>
      </c>
      <c r="AF28" t="n">
        <v>3.354328657987566e-06</v>
      </c>
      <c r="AG28" t="n">
        <v>8.640046296296296</v>
      </c>
      <c r="AH28" t="n">
        <v>614453.0850748225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3.3491</v>
      </c>
      <c r="E29" t="n">
        <v>29.86</v>
      </c>
      <c r="F29" t="n">
        <v>27.08</v>
      </c>
      <c r="G29" t="n">
        <v>162.49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8</v>
      </c>
      <c r="N29" t="n">
        <v>48.35</v>
      </c>
      <c r="O29" t="n">
        <v>27218.26</v>
      </c>
      <c r="P29" t="n">
        <v>327.48</v>
      </c>
      <c r="Q29" t="n">
        <v>446.56</v>
      </c>
      <c r="R29" t="n">
        <v>59.6</v>
      </c>
      <c r="S29" t="n">
        <v>40.63</v>
      </c>
      <c r="T29" t="n">
        <v>4399.3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495.4207635050392</v>
      </c>
      <c r="AB29" t="n">
        <v>677.8565450491327</v>
      </c>
      <c r="AC29" t="n">
        <v>613.162867767279</v>
      </c>
      <c r="AD29" t="n">
        <v>495420.7635050393</v>
      </c>
      <c r="AE29" t="n">
        <v>677856.5450491327</v>
      </c>
      <c r="AF29" t="n">
        <v>3.35442881709948e-06</v>
      </c>
      <c r="AG29" t="n">
        <v>8.640046296296296</v>
      </c>
      <c r="AH29" t="n">
        <v>613162.8677672789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3.3565</v>
      </c>
      <c r="E30" t="n">
        <v>29.79</v>
      </c>
      <c r="F30" t="n">
        <v>27.05</v>
      </c>
      <c r="G30" t="n">
        <v>180.35</v>
      </c>
      <c r="H30" t="n">
        <v>2.34</v>
      </c>
      <c r="I30" t="n">
        <v>9</v>
      </c>
      <c r="J30" t="n">
        <v>220.44</v>
      </c>
      <c r="K30" t="n">
        <v>52.44</v>
      </c>
      <c r="L30" t="n">
        <v>29</v>
      </c>
      <c r="M30" t="n">
        <v>7</v>
      </c>
      <c r="N30" t="n">
        <v>49</v>
      </c>
      <c r="O30" t="n">
        <v>27421.64</v>
      </c>
      <c r="P30" t="n">
        <v>323.88</v>
      </c>
      <c r="Q30" t="n">
        <v>446.56</v>
      </c>
      <c r="R30" t="n">
        <v>58.62</v>
      </c>
      <c r="S30" t="n">
        <v>40.63</v>
      </c>
      <c r="T30" t="n">
        <v>3913.81</v>
      </c>
      <c r="U30" t="n">
        <v>0.6899999999999999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492.0107759493192</v>
      </c>
      <c r="AB30" t="n">
        <v>673.1908496373628</v>
      </c>
      <c r="AC30" t="n">
        <v>608.9424597772639</v>
      </c>
      <c r="AD30" t="n">
        <v>492010.7759493192</v>
      </c>
      <c r="AE30" t="n">
        <v>673190.8496373629</v>
      </c>
      <c r="AF30" t="n">
        <v>3.361840591381089e-06</v>
      </c>
      <c r="AG30" t="n">
        <v>8.619791666666666</v>
      </c>
      <c r="AH30" t="n">
        <v>608942.4597772639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3.3564</v>
      </c>
      <c r="E31" t="n">
        <v>29.79</v>
      </c>
      <c r="F31" t="n">
        <v>27.05</v>
      </c>
      <c r="G31" t="n">
        <v>180.36</v>
      </c>
      <c r="H31" t="n">
        <v>2.4</v>
      </c>
      <c r="I31" t="n">
        <v>9</v>
      </c>
      <c r="J31" t="n">
        <v>222.1</v>
      </c>
      <c r="K31" t="n">
        <v>52.44</v>
      </c>
      <c r="L31" t="n">
        <v>30</v>
      </c>
      <c r="M31" t="n">
        <v>7</v>
      </c>
      <c r="N31" t="n">
        <v>49.65</v>
      </c>
      <c r="O31" t="n">
        <v>27625.93</v>
      </c>
      <c r="P31" t="n">
        <v>325.5</v>
      </c>
      <c r="Q31" t="n">
        <v>446.56</v>
      </c>
      <c r="R31" t="n">
        <v>58.66</v>
      </c>
      <c r="S31" t="n">
        <v>40.63</v>
      </c>
      <c r="T31" t="n">
        <v>3933.89</v>
      </c>
      <c r="U31" t="n">
        <v>0.6899999999999999</v>
      </c>
      <c r="V31" t="n">
        <v>0.77</v>
      </c>
      <c r="W31" t="n">
        <v>2.62</v>
      </c>
      <c r="X31" t="n">
        <v>0.23</v>
      </c>
      <c r="Y31" t="n">
        <v>0.5</v>
      </c>
      <c r="Z31" t="n">
        <v>10</v>
      </c>
      <c r="AA31" t="n">
        <v>493.187755853194</v>
      </c>
      <c r="AB31" t="n">
        <v>674.8012454665331</v>
      </c>
      <c r="AC31" t="n">
        <v>610.3991616887027</v>
      </c>
      <c r="AD31" t="n">
        <v>493187.755853194</v>
      </c>
      <c r="AE31" t="n">
        <v>674801.2454665331</v>
      </c>
      <c r="AF31" t="n">
        <v>3.361740432269174e-06</v>
      </c>
      <c r="AG31" t="n">
        <v>8.619791666666666</v>
      </c>
      <c r="AH31" t="n">
        <v>610399.1616887028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3.3552</v>
      </c>
      <c r="E32" t="n">
        <v>29.8</v>
      </c>
      <c r="F32" t="n">
        <v>27.06</v>
      </c>
      <c r="G32" t="n">
        <v>180.43</v>
      </c>
      <c r="H32" t="n">
        <v>2.46</v>
      </c>
      <c r="I32" t="n">
        <v>9</v>
      </c>
      <c r="J32" t="n">
        <v>223.76</v>
      </c>
      <c r="K32" t="n">
        <v>52.44</v>
      </c>
      <c r="L32" t="n">
        <v>31</v>
      </c>
      <c r="M32" t="n">
        <v>7</v>
      </c>
      <c r="N32" t="n">
        <v>50.32</v>
      </c>
      <c r="O32" t="n">
        <v>27831.27</v>
      </c>
      <c r="P32" t="n">
        <v>325.74</v>
      </c>
      <c r="Q32" t="n">
        <v>446.56</v>
      </c>
      <c r="R32" t="n">
        <v>58.91</v>
      </c>
      <c r="S32" t="n">
        <v>40.63</v>
      </c>
      <c r="T32" t="n">
        <v>4057.78</v>
      </c>
      <c r="U32" t="n">
        <v>0.6899999999999999</v>
      </c>
      <c r="V32" t="n">
        <v>0.77</v>
      </c>
      <c r="W32" t="n">
        <v>2.63</v>
      </c>
      <c r="X32" t="n">
        <v>0.24</v>
      </c>
      <c r="Y32" t="n">
        <v>0.5</v>
      </c>
      <c r="Z32" t="n">
        <v>10</v>
      </c>
      <c r="AA32" t="n">
        <v>493.5091597040256</v>
      </c>
      <c r="AB32" t="n">
        <v>675.241004394578</v>
      </c>
      <c r="AC32" t="n">
        <v>610.7969506418606</v>
      </c>
      <c r="AD32" t="n">
        <v>493509.1597040256</v>
      </c>
      <c r="AE32" t="n">
        <v>675241.004394578</v>
      </c>
      <c r="AF32" t="n">
        <v>3.360538522926211e-06</v>
      </c>
      <c r="AG32" t="n">
        <v>8.622685185185185</v>
      </c>
      <c r="AH32" t="n">
        <v>610796.9506418606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3.3545</v>
      </c>
      <c r="E33" t="n">
        <v>29.81</v>
      </c>
      <c r="F33" t="n">
        <v>27.07</v>
      </c>
      <c r="G33" t="n">
        <v>180.47</v>
      </c>
      <c r="H33" t="n">
        <v>2.52</v>
      </c>
      <c r="I33" t="n">
        <v>9</v>
      </c>
      <c r="J33" t="n">
        <v>225.43</v>
      </c>
      <c r="K33" t="n">
        <v>52.44</v>
      </c>
      <c r="L33" t="n">
        <v>32</v>
      </c>
      <c r="M33" t="n">
        <v>7</v>
      </c>
      <c r="N33" t="n">
        <v>50.99</v>
      </c>
      <c r="O33" t="n">
        <v>28037.42</v>
      </c>
      <c r="P33" t="n">
        <v>322.94</v>
      </c>
      <c r="Q33" t="n">
        <v>446.56</v>
      </c>
      <c r="R33" t="n">
        <v>59.18</v>
      </c>
      <c r="S33" t="n">
        <v>40.63</v>
      </c>
      <c r="T33" t="n">
        <v>4194.44</v>
      </c>
      <c r="U33" t="n">
        <v>0.6899999999999999</v>
      </c>
      <c r="V33" t="n">
        <v>0.77</v>
      </c>
      <c r="W33" t="n">
        <v>2.62</v>
      </c>
      <c r="X33" t="n">
        <v>0.24</v>
      </c>
      <c r="Y33" t="n">
        <v>0.5</v>
      </c>
      <c r="Z33" t="n">
        <v>10</v>
      </c>
      <c r="AA33" t="n">
        <v>491.5906305942497</v>
      </c>
      <c r="AB33" t="n">
        <v>672.6159882270518</v>
      </c>
      <c r="AC33" t="n">
        <v>608.4224623331297</v>
      </c>
      <c r="AD33" t="n">
        <v>491590.6305942496</v>
      </c>
      <c r="AE33" t="n">
        <v>672615.9882270518</v>
      </c>
      <c r="AF33" t="n">
        <v>3.359837409142816e-06</v>
      </c>
      <c r="AG33" t="n">
        <v>8.625578703703704</v>
      </c>
      <c r="AH33" t="n">
        <v>608422.4623331297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3.3646</v>
      </c>
      <c r="E34" t="n">
        <v>29.72</v>
      </c>
      <c r="F34" t="n">
        <v>27.02</v>
      </c>
      <c r="G34" t="n">
        <v>202.62</v>
      </c>
      <c r="H34" t="n">
        <v>2.58</v>
      </c>
      <c r="I34" t="n">
        <v>8</v>
      </c>
      <c r="J34" t="n">
        <v>227.11</v>
      </c>
      <c r="K34" t="n">
        <v>52.44</v>
      </c>
      <c r="L34" t="n">
        <v>33</v>
      </c>
      <c r="M34" t="n">
        <v>6</v>
      </c>
      <c r="N34" t="n">
        <v>51.67</v>
      </c>
      <c r="O34" t="n">
        <v>28244.51</v>
      </c>
      <c r="P34" t="n">
        <v>320.13</v>
      </c>
      <c r="Q34" t="n">
        <v>446.56</v>
      </c>
      <c r="R34" t="n">
        <v>57.33</v>
      </c>
      <c r="S34" t="n">
        <v>40.63</v>
      </c>
      <c r="T34" t="n">
        <v>3274.28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488.4416673394572</v>
      </c>
      <c r="AB34" t="n">
        <v>668.3074377793906</v>
      </c>
      <c r="AC34" t="n">
        <v>604.5251138931048</v>
      </c>
      <c r="AD34" t="n">
        <v>488441.6673394572</v>
      </c>
      <c r="AE34" t="n">
        <v>668307.4377793906</v>
      </c>
      <c r="AF34" t="n">
        <v>3.369953479446093e-06</v>
      </c>
      <c r="AG34" t="n">
        <v>8.599537037037036</v>
      </c>
      <c r="AH34" t="n">
        <v>604525.1138931048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3.3632</v>
      </c>
      <c r="E35" t="n">
        <v>29.73</v>
      </c>
      <c r="F35" t="n">
        <v>27.03</v>
      </c>
      <c r="G35" t="n">
        <v>202.72</v>
      </c>
      <c r="H35" t="n">
        <v>2.64</v>
      </c>
      <c r="I35" t="n">
        <v>8</v>
      </c>
      <c r="J35" t="n">
        <v>228.8</v>
      </c>
      <c r="K35" t="n">
        <v>52.44</v>
      </c>
      <c r="L35" t="n">
        <v>34</v>
      </c>
      <c r="M35" t="n">
        <v>6</v>
      </c>
      <c r="N35" t="n">
        <v>52.36</v>
      </c>
      <c r="O35" t="n">
        <v>28452.56</v>
      </c>
      <c r="P35" t="n">
        <v>321.06</v>
      </c>
      <c r="Q35" t="n">
        <v>446.56</v>
      </c>
      <c r="R35" t="n">
        <v>57.71</v>
      </c>
      <c r="S35" t="n">
        <v>40.63</v>
      </c>
      <c r="T35" t="n">
        <v>3465.63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489.2757666283929</v>
      </c>
      <c r="AB35" t="n">
        <v>669.448689224376</v>
      </c>
      <c r="AC35" t="n">
        <v>605.5574459019373</v>
      </c>
      <c r="AD35" t="n">
        <v>489275.7666283929</v>
      </c>
      <c r="AE35" t="n">
        <v>669448.689224376</v>
      </c>
      <c r="AF35" t="n">
        <v>3.368551251879302e-06</v>
      </c>
      <c r="AG35" t="n">
        <v>8.602430555555555</v>
      </c>
      <c r="AH35" t="n">
        <v>605557.4459019373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3.3636</v>
      </c>
      <c r="E36" t="n">
        <v>29.73</v>
      </c>
      <c r="F36" t="n">
        <v>27.02</v>
      </c>
      <c r="G36" t="n">
        <v>202.69</v>
      </c>
      <c r="H36" t="n">
        <v>2.7</v>
      </c>
      <c r="I36" t="n">
        <v>8</v>
      </c>
      <c r="J36" t="n">
        <v>230.49</v>
      </c>
      <c r="K36" t="n">
        <v>52.44</v>
      </c>
      <c r="L36" t="n">
        <v>35</v>
      </c>
      <c r="M36" t="n">
        <v>6</v>
      </c>
      <c r="N36" t="n">
        <v>53.05</v>
      </c>
      <c r="O36" t="n">
        <v>28661.58</v>
      </c>
      <c r="P36" t="n">
        <v>321.66</v>
      </c>
      <c r="Q36" t="n">
        <v>446.56</v>
      </c>
      <c r="R36" t="n">
        <v>57.6</v>
      </c>
      <c r="S36" t="n">
        <v>40.63</v>
      </c>
      <c r="T36" t="n">
        <v>3411.67</v>
      </c>
      <c r="U36" t="n">
        <v>0.71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489.6365224139218</v>
      </c>
      <c r="AB36" t="n">
        <v>669.9422912055587</v>
      </c>
      <c r="AC36" t="n">
        <v>606.0039392028107</v>
      </c>
      <c r="AD36" t="n">
        <v>489636.5224139218</v>
      </c>
      <c r="AE36" t="n">
        <v>669942.2912055587</v>
      </c>
      <c r="AF36" t="n">
        <v>3.368951888326957e-06</v>
      </c>
      <c r="AG36" t="n">
        <v>8.602430555555555</v>
      </c>
      <c r="AH36" t="n">
        <v>606003.9392028106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3.3631</v>
      </c>
      <c r="E37" t="n">
        <v>29.73</v>
      </c>
      <c r="F37" t="n">
        <v>27.03</v>
      </c>
      <c r="G37" t="n">
        <v>202.72</v>
      </c>
      <c r="H37" t="n">
        <v>2.76</v>
      </c>
      <c r="I37" t="n">
        <v>8</v>
      </c>
      <c r="J37" t="n">
        <v>232.2</v>
      </c>
      <c r="K37" t="n">
        <v>52.44</v>
      </c>
      <c r="L37" t="n">
        <v>36</v>
      </c>
      <c r="M37" t="n">
        <v>6</v>
      </c>
      <c r="N37" t="n">
        <v>53.75</v>
      </c>
      <c r="O37" t="n">
        <v>28871.58</v>
      </c>
      <c r="P37" t="n">
        <v>319.28</v>
      </c>
      <c r="Q37" t="n">
        <v>446.56</v>
      </c>
      <c r="R37" t="n">
        <v>57.88</v>
      </c>
      <c r="S37" t="n">
        <v>40.63</v>
      </c>
      <c r="T37" t="n">
        <v>3550.04</v>
      </c>
      <c r="U37" t="n">
        <v>0.7</v>
      </c>
      <c r="V37" t="n">
        <v>0.77</v>
      </c>
      <c r="W37" t="n">
        <v>2.62</v>
      </c>
      <c r="X37" t="n">
        <v>0.2</v>
      </c>
      <c r="Y37" t="n">
        <v>0.5</v>
      </c>
      <c r="Z37" t="n">
        <v>10</v>
      </c>
      <c r="AA37" t="n">
        <v>488.0051347089421</v>
      </c>
      <c r="AB37" t="n">
        <v>667.7101545758596</v>
      </c>
      <c r="AC37" t="n">
        <v>603.9848345602265</v>
      </c>
      <c r="AD37" t="n">
        <v>488005.1347089421</v>
      </c>
      <c r="AE37" t="n">
        <v>667710.1545758597</v>
      </c>
      <c r="AF37" t="n">
        <v>3.368451092767389e-06</v>
      </c>
      <c r="AG37" t="n">
        <v>8.602430555555555</v>
      </c>
      <c r="AH37" t="n">
        <v>603984.8345602265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3.3636</v>
      </c>
      <c r="E38" t="n">
        <v>29.73</v>
      </c>
      <c r="F38" t="n">
        <v>27.03</v>
      </c>
      <c r="G38" t="n">
        <v>202.69</v>
      </c>
      <c r="H38" t="n">
        <v>2.81</v>
      </c>
      <c r="I38" t="n">
        <v>8</v>
      </c>
      <c r="J38" t="n">
        <v>233.91</v>
      </c>
      <c r="K38" t="n">
        <v>52.44</v>
      </c>
      <c r="L38" t="n">
        <v>37</v>
      </c>
      <c r="M38" t="n">
        <v>6</v>
      </c>
      <c r="N38" t="n">
        <v>54.46</v>
      </c>
      <c r="O38" t="n">
        <v>29082.59</v>
      </c>
      <c r="P38" t="n">
        <v>317.69</v>
      </c>
      <c r="Q38" t="n">
        <v>446.56</v>
      </c>
      <c r="R38" t="n">
        <v>57.7</v>
      </c>
      <c r="S38" t="n">
        <v>40.63</v>
      </c>
      <c r="T38" t="n">
        <v>3458.59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486.8145431386592</v>
      </c>
      <c r="AB38" t="n">
        <v>666.0811346642055</v>
      </c>
      <c r="AC38" t="n">
        <v>602.5112860225969</v>
      </c>
      <c r="AD38" t="n">
        <v>486814.5431386593</v>
      </c>
      <c r="AE38" t="n">
        <v>666081.1346642055</v>
      </c>
      <c r="AF38" t="n">
        <v>3.368951888326957e-06</v>
      </c>
      <c r="AG38" t="n">
        <v>8.602430555555555</v>
      </c>
      <c r="AH38" t="n">
        <v>602511.2860225969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3.3697</v>
      </c>
      <c r="E39" t="n">
        <v>29.68</v>
      </c>
      <c r="F39" t="n">
        <v>27.01</v>
      </c>
      <c r="G39" t="n">
        <v>231.49</v>
      </c>
      <c r="H39" t="n">
        <v>2.87</v>
      </c>
      <c r="I39" t="n">
        <v>7</v>
      </c>
      <c r="J39" t="n">
        <v>235.63</v>
      </c>
      <c r="K39" t="n">
        <v>52.44</v>
      </c>
      <c r="L39" t="n">
        <v>38</v>
      </c>
      <c r="M39" t="n">
        <v>5</v>
      </c>
      <c r="N39" t="n">
        <v>55.18</v>
      </c>
      <c r="O39" t="n">
        <v>29294.6</v>
      </c>
      <c r="P39" t="n">
        <v>315.59</v>
      </c>
      <c r="Q39" t="n">
        <v>446.57</v>
      </c>
      <c r="R39" t="n">
        <v>57.16</v>
      </c>
      <c r="S39" t="n">
        <v>40.63</v>
      </c>
      <c r="T39" t="n">
        <v>3195.12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484.6683495607029</v>
      </c>
      <c r="AB39" t="n">
        <v>663.1446179274674</v>
      </c>
      <c r="AC39" t="n">
        <v>599.8550263217859</v>
      </c>
      <c r="AD39" t="n">
        <v>484668.3495607029</v>
      </c>
      <c r="AE39" t="n">
        <v>663144.6179274673</v>
      </c>
      <c r="AF39" t="n">
        <v>3.375061594153688e-06</v>
      </c>
      <c r="AG39" t="n">
        <v>8.587962962962964</v>
      </c>
      <c r="AH39" t="n">
        <v>599855.0263217859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3.3705</v>
      </c>
      <c r="E40" t="n">
        <v>29.67</v>
      </c>
      <c r="F40" t="n">
        <v>27</v>
      </c>
      <c r="G40" t="n">
        <v>231.43</v>
      </c>
      <c r="H40" t="n">
        <v>2.92</v>
      </c>
      <c r="I40" t="n">
        <v>7</v>
      </c>
      <c r="J40" t="n">
        <v>237.35</v>
      </c>
      <c r="K40" t="n">
        <v>52.44</v>
      </c>
      <c r="L40" t="n">
        <v>39</v>
      </c>
      <c r="M40" t="n">
        <v>5</v>
      </c>
      <c r="N40" t="n">
        <v>55.91</v>
      </c>
      <c r="O40" t="n">
        <v>29507.65</v>
      </c>
      <c r="P40" t="n">
        <v>317.39</v>
      </c>
      <c r="Q40" t="n">
        <v>446.56</v>
      </c>
      <c r="R40" t="n">
        <v>56.87</v>
      </c>
      <c r="S40" t="n">
        <v>40.63</v>
      </c>
      <c r="T40" t="n">
        <v>3052.09</v>
      </c>
      <c r="U40" t="n">
        <v>0.71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485.8526768935455</v>
      </c>
      <c r="AB40" t="n">
        <v>664.765066833097</v>
      </c>
      <c r="AC40" t="n">
        <v>601.3208218581766</v>
      </c>
      <c r="AD40" t="n">
        <v>485852.6768935455</v>
      </c>
      <c r="AE40" t="n">
        <v>664765.066833097</v>
      </c>
      <c r="AF40" t="n">
        <v>3.375862867048997e-06</v>
      </c>
      <c r="AG40" t="n">
        <v>8.585069444444445</v>
      </c>
      <c r="AH40" t="n">
        <v>601320.8218581766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3.3701</v>
      </c>
      <c r="E41" t="n">
        <v>29.67</v>
      </c>
      <c r="F41" t="n">
        <v>27</v>
      </c>
      <c r="G41" t="n">
        <v>231.46</v>
      </c>
      <c r="H41" t="n">
        <v>2.98</v>
      </c>
      <c r="I41" t="n">
        <v>7</v>
      </c>
      <c r="J41" t="n">
        <v>239.09</v>
      </c>
      <c r="K41" t="n">
        <v>52.44</v>
      </c>
      <c r="L41" t="n">
        <v>40</v>
      </c>
      <c r="M41" t="n">
        <v>5</v>
      </c>
      <c r="N41" t="n">
        <v>56.65</v>
      </c>
      <c r="O41" t="n">
        <v>29721.73</v>
      </c>
      <c r="P41" t="n">
        <v>318.96</v>
      </c>
      <c r="Q41" t="n">
        <v>446.56</v>
      </c>
      <c r="R41" t="n">
        <v>56.96</v>
      </c>
      <c r="S41" t="n">
        <v>40.63</v>
      </c>
      <c r="T41" t="n">
        <v>3095.28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487.0169258002865</v>
      </c>
      <c r="AB41" t="n">
        <v>666.3580435503368</v>
      </c>
      <c r="AC41" t="n">
        <v>602.7617671132798</v>
      </c>
      <c r="AD41" t="n">
        <v>487016.9258002865</v>
      </c>
      <c r="AE41" t="n">
        <v>666358.0435503367</v>
      </c>
      <c r="AF41" t="n">
        <v>3.375462230601343e-06</v>
      </c>
      <c r="AG41" t="n">
        <v>8.585069444444445</v>
      </c>
      <c r="AH41" t="n">
        <v>602761.7671132798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3.2251</v>
      </c>
      <c r="E2" t="n">
        <v>31.01</v>
      </c>
      <c r="F2" t="n">
        <v>28.65</v>
      </c>
      <c r="G2" t="n">
        <v>26.86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59</v>
      </c>
      <c r="N2" t="n">
        <v>3.01</v>
      </c>
      <c r="O2" t="n">
        <v>3454.41</v>
      </c>
      <c r="P2" t="n">
        <v>87.08</v>
      </c>
      <c r="Q2" t="n">
        <v>446.58</v>
      </c>
      <c r="R2" t="n">
        <v>110.08</v>
      </c>
      <c r="S2" t="n">
        <v>40.63</v>
      </c>
      <c r="T2" t="n">
        <v>29371.31</v>
      </c>
      <c r="U2" t="n">
        <v>0.37</v>
      </c>
      <c r="V2" t="n">
        <v>0.73</v>
      </c>
      <c r="W2" t="n">
        <v>2.72</v>
      </c>
      <c r="X2" t="n">
        <v>1.82</v>
      </c>
      <c r="Y2" t="n">
        <v>0.5</v>
      </c>
      <c r="Z2" t="n">
        <v>10</v>
      </c>
      <c r="AA2" t="n">
        <v>235.9776437313551</v>
      </c>
      <c r="AB2" t="n">
        <v>322.8750227519876</v>
      </c>
      <c r="AC2" t="n">
        <v>292.0602837385742</v>
      </c>
      <c r="AD2" t="n">
        <v>235977.6437313551</v>
      </c>
      <c r="AE2" t="n">
        <v>322875.0227519876</v>
      </c>
      <c r="AF2" t="n">
        <v>5.5321489699102e-06</v>
      </c>
      <c r="AG2" t="n">
        <v>8.972800925925926</v>
      </c>
      <c r="AH2" t="n">
        <v>292060.2837385742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3.2982</v>
      </c>
      <c r="E3" t="n">
        <v>30.32</v>
      </c>
      <c r="F3" t="n">
        <v>28.16</v>
      </c>
      <c r="G3" t="n">
        <v>36.73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83.3</v>
      </c>
      <c r="Q3" t="n">
        <v>446.59</v>
      </c>
      <c r="R3" t="n">
        <v>92.52</v>
      </c>
      <c r="S3" t="n">
        <v>40.63</v>
      </c>
      <c r="T3" t="n">
        <v>20682.3</v>
      </c>
      <c r="U3" t="n">
        <v>0.44</v>
      </c>
      <c r="V3" t="n">
        <v>0.74</v>
      </c>
      <c r="W3" t="n">
        <v>2.75</v>
      </c>
      <c r="X3" t="n">
        <v>1.33</v>
      </c>
      <c r="Y3" t="n">
        <v>0.5</v>
      </c>
      <c r="Z3" t="n">
        <v>10</v>
      </c>
      <c r="AA3" t="n">
        <v>230.1916439672149</v>
      </c>
      <c r="AB3" t="n">
        <v>314.9583626144007</v>
      </c>
      <c r="AC3" t="n">
        <v>284.899178533414</v>
      </c>
      <c r="AD3" t="n">
        <v>230191.6439672149</v>
      </c>
      <c r="AE3" t="n">
        <v>314958.3626144007</v>
      </c>
      <c r="AF3" t="n">
        <v>5.657540458453326e-06</v>
      </c>
      <c r="AG3" t="n">
        <v>8.773148148148149</v>
      </c>
      <c r="AH3" t="n">
        <v>284899.178533414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2.5337</v>
      </c>
      <c r="E2" t="n">
        <v>39.47</v>
      </c>
      <c r="F2" t="n">
        <v>33.08</v>
      </c>
      <c r="G2" t="n">
        <v>9.27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212</v>
      </c>
      <c r="N2" t="n">
        <v>12.99</v>
      </c>
      <c r="O2" t="n">
        <v>12407.75</v>
      </c>
      <c r="P2" t="n">
        <v>295.23</v>
      </c>
      <c r="Q2" t="n">
        <v>446.59</v>
      </c>
      <c r="R2" t="n">
        <v>255.04</v>
      </c>
      <c r="S2" t="n">
        <v>40.63</v>
      </c>
      <c r="T2" t="n">
        <v>101102.48</v>
      </c>
      <c r="U2" t="n">
        <v>0.16</v>
      </c>
      <c r="V2" t="n">
        <v>0.63</v>
      </c>
      <c r="W2" t="n">
        <v>2.96</v>
      </c>
      <c r="X2" t="n">
        <v>6.25</v>
      </c>
      <c r="Y2" t="n">
        <v>0.5</v>
      </c>
      <c r="Z2" t="n">
        <v>10</v>
      </c>
      <c r="AA2" t="n">
        <v>587.3992190016202</v>
      </c>
      <c r="AB2" t="n">
        <v>803.7055256626257</v>
      </c>
      <c r="AC2" t="n">
        <v>727.0009983011738</v>
      </c>
      <c r="AD2" t="n">
        <v>587399.2190016202</v>
      </c>
      <c r="AE2" t="n">
        <v>803705.5256626258</v>
      </c>
      <c r="AF2" t="n">
        <v>3.067321711813178e-06</v>
      </c>
      <c r="AG2" t="n">
        <v>11.42071759259259</v>
      </c>
      <c r="AH2" t="n">
        <v>727000.9983011738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2.9849</v>
      </c>
      <c r="E3" t="n">
        <v>33.5</v>
      </c>
      <c r="F3" t="n">
        <v>29.56</v>
      </c>
      <c r="G3" t="n">
        <v>18.67</v>
      </c>
      <c r="H3" t="n">
        <v>0.35</v>
      </c>
      <c r="I3" t="n">
        <v>95</v>
      </c>
      <c r="J3" t="n">
        <v>99.95</v>
      </c>
      <c r="K3" t="n">
        <v>39.72</v>
      </c>
      <c r="L3" t="n">
        <v>2</v>
      </c>
      <c r="M3" t="n">
        <v>93</v>
      </c>
      <c r="N3" t="n">
        <v>13.24</v>
      </c>
      <c r="O3" t="n">
        <v>12561.45</v>
      </c>
      <c r="P3" t="n">
        <v>260.77</v>
      </c>
      <c r="Q3" t="n">
        <v>446.61</v>
      </c>
      <c r="R3" t="n">
        <v>140.37</v>
      </c>
      <c r="S3" t="n">
        <v>40.63</v>
      </c>
      <c r="T3" t="n">
        <v>44360.46</v>
      </c>
      <c r="U3" t="n">
        <v>0.29</v>
      </c>
      <c r="V3" t="n">
        <v>0.7</v>
      </c>
      <c r="W3" t="n">
        <v>2.76</v>
      </c>
      <c r="X3" t="n">
        <v>2.73</v>
      </c>
      <c r="Y3" t="n">
        <v>0.5</v>
      </c>
      <c r="Z3" t="n">
        <v>10</v>
      </c>
      <c r="AA3" t="n">
        <v>458.2063429851411</v>
      </c>
      <c r="AB3" t="n">
        <v>626.938133109446</v>
      </c>
      <c r="AC3" t="n">
        <v>567.1040375986759</v>
      </c>
      <c r="AD3" t="n">
        <v>458206.3429851411</v>
      </c>
      <c r="AE3" t="n">
        <v>626938.1331094459</v>
      </c>
      <c r="AF3" t="n">
        <v>3.613548793302742e-06</v>
      </c>
      <c r="AG3" t="n">
        <v>9.693287037037036</v>
      </c>
      <c r="AH3" t="n">
        <v>567104.0375986758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3.1442</v>
      </c>
      <c r="E4" t="n">
        <v>31.8</v>
      </c>
      <c r="F4" t="n">
        <v>28.56</v>
      </c>
      <c r="G4" t="n">
        <v>28.09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249.03</v>
      </c>
      <c r="Q4" t="n">
        <v>446.57</v>
      </c>
      <c r="R4" t="n">
        <v>107.65</v>
      </c>
      <c r="S4" t="n">
        <v>40.63</v>
      </c>
      <c r="T4" t="n">
        <v>28169.38</v>
      </c>
      <c r="U4" t="n">
        <v>0.38</v>
      </c>
      <c r="V4" t="n">
        <v>0.73</v>
      </c>
      <c r="W4" t="n">
        <v>2.71</v>
      </c>
      <c r="X4" t="n">
        <v>1.73</v>
      </c>
      <c r="Y4" t="n">
        <v>0.5</v>
      </c>
      <c r="Z4" t="n">
        <v>10</v>
      </c>
      <c r="AA4" t="n">
        <v>420.8364450526277</v>
      </c>
      <c r="AB4" t="n">
        <v>575.8069901146399</v>
      </c>
      <c r="AC4" t="n">
        <v>520.8527791282843</v>
      </c>
      <c r="AD4" t="n">
        <v>420836.4450526277</v>
      </c>
      <c r="AE4" t="n">
        <v>575806.9901146399</v>
      </c>
      <c r="AF4" t="n">
        <v>3.806398913163751e-06</v>
      </c>
      <c r="AG4" t="n">
        <v>9.201388888888889</v>
      </c>
      <c r="AH4" t="n">
        <v>520852.7791282843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3.2244</v>
      </c>
      <c r="E5" t="n">
        <v>31.01</v>
      </c>
      <c r="F5" t="n">
        <v>28.1</v>
      </c>
      <c r="G5" t="n">
        <v>37.47</v>
      </c>
      <c r="H5" t="n">
        <v>0.6899999999999999</v>
      </c>
      <c r="I5" t="n">
        <v>45</v>
      </c>
      <c r="J5" t="n">
        <v>102.45</v>
      </c>
      <c r="K5" t="n">
        <v>39.72</v>
      </c>
      <c r="L5" t="n">
        <v>4</v>
      </c>
      <c r="M5" t="n">
        <v>43</v>
      </c>
      <c r="N5" t="n">
        <v>13.74</v>
      </c>
      <c r="O5" t="n">
        <v>12870.03</v>
      </c>
      <c r="P5" t="n">
        <v>242.15</v>
      </c>
      <c r="Q5" t="n">
        <v>446.6</v>
      </c>
      <c r="R5" t="n">
        <v>92.63</v>
      </c>
      <c r="S5" t="n">
        <v>40.63</v>
      </c>
      <c r="T5" t="n">
        <v>20741.8</v>
      </c>
      <c r="U5" t="n">
        <v>0.44</v>
      </c>
      <c r="V5" t="n">
        <v>0.74</v>
      </c>
      <c r="W5" t="n">
        <v>2.68</v>
      </c>
      <c r="X5" t="n">
        <v>1.27</v>
      </c>
      <c r="Y5" t="n">
        <v>0.5</v>
      </c>
      <c r="Z5" t="n">
        <v>10</v>
      </c>
      <c r="AA5" t="n">
        <v>407.6741134775912</v>
      </c>
      <c r="AB5" t="n">
        <v>557.7977073725882</v>
      </c>
      <c r="AC5" t="n">
        <v>504.5622770549469</v>
      </c>
      <c r="AD5" t="n">
        <v>407674.1134775912</v>
      </c>
      <c r="AE5" t="n">
        <v>557797.7073725882</v>
      </c>
      <c r="AF5" t="n">
        <v>3.903489808410788e-06</v>
      </c>
      <c r="AG5" t="n">
        <v>8.972800925925926</v>
      </c>
      <c r="AH5" t="n">
        <v>504562.2770549469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3.2768</v>
      </c>
      <c r="E6" t="n">
        <v>30.52</v>
      </c>
      <c r="F6" t="n">
        <v>27.81</v>
      </c>
      <c r="G6" t="n">
        <v>47.67</v>
      </c>
      <c r="H6" t="n">
        <v>0.85</v>
      </c>
      <c r="I6" t="n">
        <v>35</v>
      </c>
      <c r="J6" t="n">
        <v>103.71</v>
      </c>
      <c r="K6" t="n">
        <v>39.72</v>
      </c>
      <c r="L6" t="n">
        <v>5</v>
      </c>
      <c r="M6" t="n">
        <v>33</v>
      </c>
      <c r="N6" t="n">
        <v>14</v>
      </c>
      <c r="O6" t="n">
        <v>13024.91</v>
      </c>
      <c r="P6" t="n">
        <v>236.45</v>
      </c>
      <c r="Q6" t="n">
        <v>446.56</v>
      </c>
      <c r="R6" t="n">
        <v>83.34</v>
      </c>
      <c r="S6" t="n">
        <v>40.63</v>
      </c>
      <c r="T6" t="n">
        <v>16142.79</v>
      </c>
      <c r="U6" t="n">
        <v>0.49</v>
      </c>
      <c r="V6" t="n">
        <v>0.75</v>
      </c>
      <c r="W6" t="n">
        <v>2.67</v>
      </c>
      <c r="X6" t="n">
        <v>0.98</v>
      </c>
      <c r="Y6" t="n">
        <v>0.5</v>
      </c>
      <c r="Z6" t="n">
        <v>10</v>
      </c>
      <c r="AA6" t="n">
        <v>398.6667115131335</v>
      </c>
      <c r="AB6" t="n">
        <v>545.4733826262881</v>
      </c>
      <c r="AC6" t="n">
        <v>493.4141685651352</v>
      </c>
      <c r="AD6" t="n">
        <v>398666.7115131335</v>
      </c>
      <c r="AE6" t="n">
        <v>545473.3826262881</v>
      </c>
      <c r="AF6" t="n">
        <v>3.966925754931296e-06</v>
      </c>
      <c r="AG6" t="n">
        <v>8.831018518518519</v>
      </c>
      <c r="AH6" t="n">
        <v>493414.1685651352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3.3089</v>
      </c>
      <c r="E7" t="n">
        <v>30.22</v>
      </c>
      <c r="F7" t="n">
        <v>27.64</v>
      </c>
      <c r="G7" t="n">
        <v>57.18</v>
      </c>
      <c r="H7" t="n">
        <v>1.01</v>
      </c>
      <c r="I7" t="n">
        <v>29</v>
      </c>
      <c r="J7" t="n">
        <v>104.97</v>
      </c>
      <c r="K7" t="n">
        <v>39.72</v>
      </c>
      <c r="L7" t="n">
        <v>6</v>
      </c>
      <c r="M7" t="n">
        <v>27</v>
      </c>
      <c r="N7" t="n">
        <v>14.25</v>
      </c>
      <c r="O7" t="n">
        <v>13180.19</v>
      </c>
      <c r="P7" t="n">
        <v>231.61</v>
      </c>
      <c r="Q7" t="n">
        <v>446.56</v>
      </c>
      <c r="R7" t="n">
        <v>77.56</v>
      </c>
      <c r="S7" t="n">
        <v>40.63</v>
      </c>
      <c r="T7" t="n">
        <v>13285.24</v>
      </c>
      <c r="U7" t="n">
        <v>0.52</v>
      </c>
      <c r="V7" t="n">
        <v>0.75</v>
      </c>
      <c r="W7" t="n">
        <v>2.66</v>
      </c>
      <c r="X7" t="n">
        <v>0.8100000000000001</v>
      </c>
      <c r="Y7" t="n">
        <v>0.5</v>
      </c>
      <c r="Z7" t="n">
        <v>10</v>
      </c>
      <c r="AA7" t="n">
        <v>392.3234947568878</v>
      </c>
      <c r="AB7" t="n">
        <v>536.7943136174198</v>
      </c>
      <c r="AC7" t="n">
        <v>485.5634177213234</v>
      </c>
      <c r="AD7" t="n">
        <v>392323.4947568878</v>
      </c>
      <c r="AE7" t="n">
        <v>536794.3136174198</v>
      </c>
      <c r="AF7" t="n">
        <v>4.005786325223438e-06</v>
      </c>
      <c r="AG7" t="n">
        <v>8.744212962962964</v>
      </c>
      <c r="AH7" t="n">
        <v>485563.4177213234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3.332</v>
      </c>
      <c r="E8" t="n">
        <v>30.01</v>
      </c>
      <c r="F8" t="n">
        <v>27.51</v>
      </c>
      <c r="G8" t="n">
        <v>66.02</v>
      </c>
      <c r="H8" t="n">
        <v>1.16</v>
      </c>
      <c r="I8" t="n">
        <v>25</v>
      </c>
      <c r="J8" t="n">
        <v>106.23</v>
      </c>
      <c r="K8" t="n">
        <v>39.72</v>
      </c>
      <c r="L8" t="n">
        <v>7</v>
      </c>
      <c r="M8" t="n">
        <v>23</v>
      </c>
      <c r="N8" t="n">
        <v>14.52</v>
      </c>
      <c r="O8" t="n">
        <v>13335.87</v>
      </c>
      <c r="P8" t="n">
        <v>227.65</v>
      </c>
      <c r="Q8" t="n">
        <v>446.56</v>
      </c>
      <c r="R8" t="n">
        <v>73.34999999999999</v>
      </c>
      <c r="S8" t="n">
        <v>40.63</v>
      </c>
      <c r="T8" t="n">
        <v>11199.12</v>
      </c>
      <c r="U8" t="n">
        <v>0.55</v>
      </c>
      <c r="V8" t="n">
        <v>0.76</v>
      </c>
      <c r="W8" t="n">
        <v>2.65</v>
      </c>
      <c r="X8" t="n">
        <v>0.68</v>
      </c>
      <c r="Y8" t="n">
        <v>0.5</v>
      </c>
      <c r="Z8" t="n">
        <v>10</v>
      </c>
      <c r="AA8" t="n">
        <v>387.4689853935884</v>
      </c>
      <c r="AB8" t="n">
        <v>530.1521597407155</v>
      </c>
      <c r="AC8" t="n">
        <v>479.5551816882904</v>
      </c>
      <c r="AD8" t="n">
        <v>387468.9853935884</v>
      </c>
      <c r="AE8" t="n">
        <v>530152.1597407155</v>
      </c>
      <c r="AF8" t="n">
        <v>4.033751408517785e-06</v>
      </c>
      <c r="AG8" t="n">
        <v>8.683449074074074</v>
      </c>
      <c r="AH8" t="n">
        <v>479555.1816882904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3.3535</v>
      </c>
      <c r="E9" t="n">
        <v>29.82</v>
      </c>
      <c r="F9" t="n">
        <v>27.4</v>
      </c>
      <c r="G9" t="n">
        <v>78.28</v>
      </c>
      <c r="H9" t="n">
        <v>1.31</v>
      </c>
      <c r="I9" t="n">
        <v>21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223.34</v>
      </c>
      <c r="Q9" t="n">
        <v>446.56</v>
      </c>
      <c r="R9" t="n">
        <v>69.79000000000001</v>
      </c>
      <c r="S9" t="n">
        <v>40.63</v>
      </c>
      <c r="T9" t="n">
        <v>9437.700000000001</v>
      </c>
      <c r="U9" t="n">
        <v>0.58</v>
      </c>
      <c r="V9" t="n">
        <v>0.76</v>
      </c>
      <c r="W9" t="n">
        <v>2.65</v>
      </c>
      <c r="X9" t="n">
        <v>0.57</v>
      </c>
      <c r="Y9" t="n">
        <v>0.5</v>
      </c>
      <c r="Z9" t="n">
        <v>10</v>
      </c>
      <c r="AA9" t="n">
        <v>382.5878320166545</v>
      </c>
      <c r="AB9" t="n">
        <v>523.4735503491056</v>
      </c>
      <c r="AC9" t="n">
        <v>473.5139694035285</v>
      </c>
      <c r="AD9" t="n">
        <v>382587.8320166545</v>
      </c>
      <c r="AE9" t="n">
        <v>523473.5503491056</v>
      </c>
      <c r="AF9" t="n">
        <v>4.059779516345856e-06</v>
      </c>
      <c r="AG9" t="n">
        <v>8.628472222222223</v>
      </c>
      <c r="AH9" t="n">
        <v>473513.9694035285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3.3645</v>
      </c>
      <c r="E10" t="n">
        <v>29.72</v>
      </c>
      <c r="F10" t="n">
        <v>27.34</v>
      </c>
      <c r="G10" t="n">
        <v>86.34999999999999</v>
      </c>
      <c r="H10" t="n">
        <v>1.46</v>
      </c>
      <c r="I10" t="n">
        <v>19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220.67</v>
      </c>
      <c r="Q10" t="n">
        <v>446.56</v>
      </c>
      <c r="R10" t="n">
        <v>68.2</v>
      </c>
      <c r="S10" t="n">
        <v>40.63</v>
      </c>
      <c r="T10" t="n">
        <v>8657.23</v>
      </c>
      <c r="U10" t="n">
        <v>0.6</v>
      </c>
      <c r="V10" t="n">
        <v>0.76</v>
      </c>
      <c r="W10" t="n">
        <v>2.64</v>
      </c>
      <c r="X10" t="n">
        <v>0.52</v>
      </c>
      <c r="Y10" t="n">
        <v>0.5</v>
      </c>
      <c r="Z10" t="n">
        <v>10</v>
      </c>
      <c r="AA10" t="n">
        <v>379.7712287186507</v>
      </c>
      <c r="AB10" t="n">
        <v>519.6197494570091</v>
      </c>
      <c r="AC10" t="n">
        <v>470.0279698597301</v>
      </c>
      <c r="AD10" t="n">
        <v>379771.2287186507</v>
      </c>
      <c r="AE10" t="n">
        <v>519619.7494570091</v>
      </c>
      <c r="AF10" t="n">
        <v>4.073096222676496e-06</v>
      </c>
      <c r="AG10" t="n">
        <v>8.599537037037036</v>
      </c>
      <c r="AH10" t="n">
        <v>470027.9698597302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3.3764</v>
      </c>
      <c r="E11" t="n">
        <v>29.62</v>
      </c>
      <c r="F11" t="n">
        <v>27.28</v>
      </c>
      <c r="G11" t="n">
        <v>96.28</v>
      </c>
      <c r="H11" t="n">
        <v>1.6</v>
      </c>
      <c r="I11" t="n">
        <v>17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216.48</v>
      </c>
      <c r="Q11" t="n">
        <v>446.56</v>
      </c>
      <c r="R11" t="n">
        <v>66.09</v>
      </c>
      <c r="S11" t="n">
        <v>40.63</v>
      </c>
      <c r="T11" t="n">
        <v>7608.04</v>
      </c>
      <c r="U11" t="n">
        <v>0.61</v>
      </c>
      <c r="V11" t="n">
        <v>0.76</v>
      </c>
      <c r="W11" t="n">
        <v>2.63</v>
      </c>
      <c r="X11" t="n">
        <v>0.45</v>
      </c>
      <c r="Y11" t="n">
        <v>0.5</v>
      </c>
      <c r="Z11" t="n">
        <v>10</v>
      </c>
      <c r="AA11" t="n">
        <v>365.1813238740922</v>
      </c>
      <c r="AB11" t="n">
        <v>499.6571979875098</v>
      </c>
      <c r="AC11" t="n">
        <v>451.970616284863</v>
      </c>
      <c r="AD11" t="n">
        <v>365181.3238740922</v>
      </c>
      <c r="AE11" t="n">
        <v>499657.1979875098</v>
      </c>
      <c r="AF11" t="n">
        <v>4.087502477706917e-06</v>
      </c>
      <c r="AG11" t="n">
        <v>8.570601851851853</v>
      </c>
      <c r="AH11" t="n">
        <v>451970.616284863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3.3876</v>
      </c>
      <c r="E12" t="n">
        <v>29.52</v>
      </c>
      <c r="F12" t="n">
        <v>27.22</v>
      </c>
      <c r="G12" t="n">
        <v>108.89</v>
      </c>
      <c r="H12" t="n">
        <v>1.74</v>
      </c>
      <c r="I12" t="n">
        <v>15</v>
      </c>
      <c r="J12" t="n">
        <v>111.32</v>
      </c>
      <c r="K12" t="n">
        <v>39.72</v>
      </c>
      <c r="L12" t="n">
        <v>11</v>
      </c>
      <c r="M12" t="n">
        <v>13</v>
      </c>
      <c r="N12" t="n">
        <v>15.6</v>
      </c>
      <c r="O12" t="n">
        <v>13962.83</v>
      </c>
      <c r="P12" t="n">
        <v>211.67</v>
      </c>
      <c r="Q12" t="n">
        <v>446.58</v>
      </c>
      <c r="R12" t="n">
        <v>64.12</v>
      </c>
      <c r="S12" t="n">
        <v>40.63</v>
      </c>
      <c r="T12" t="n">
        <v>6634.27</v>
      </c>
      <c r="U12" t="n">
        <v>0.63</v>
      </c>
      <c r="V12" t="n">
        <v>0.76</v>
      </c>
      <c r="W12" t="n">
        <v>2.63</v>
      </c>
      <c r="X12" t="n">
        <v>0.4</v>
      </c>
      <c r="Y12" t="n">
        <v>0.5</v>
      </c>
      <c r="Z12" t="n">
        <v>10</v>
      </c>
      <c r="AA12" t="n">
        <v>360.8648666232024</v>
      </c>
      <c r="AB12" t="n">
        <v>493.7512307481882</v>
      </c>
      <c r="AC12" t="n">
        <v>446.6283062697851</v>
      </c>
      <c r="AD12" t="n">
        <v>360864.8666232025</v>
      </c>
      <c r="AE12" t="n">
        <v>493751.2307481882</v>
      </c>
      <c r="AF12" t="n">
        <v>4.101061305970842e-06</v>
      </c>
      <c r="AG12" t="n">
        <v>8.541666666666666</v>
      </c>
      <c r="AH12" t="n">
        <v>446628.3062697851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3.3941</v>
      </c>
      <c r="E13" t="n">
        <v>29.46</v>
      </c>
      <c r="F13" t="n">
        <v>27.19</v>
      </c>
      <c r="G13" t="n">
        <v>116.52</v>
      </c>
      <c r="H13" t="n">
        <v>1.88</v>
      </c>
      <c r="I13" t="n">
        <v>14</v>
      </c>
      <c r="J13" t="n">
        <v>112.59</v>
      </c>
      <c r="K13" t="n">
        <v>39.72</v>
      </c>
      <c r="L13" t="n">
        <v>12</v>
      </c>
      <c r="M13" t="n">
        <v>12</v>
      </c>
      <c r="N13" t="n">
        <v>15.88</v>
      </c>
      <c r="O13" t="n">
        <v>14120.58</v>
      </c>
      <c r="P13" t="n">
        <v>208.38</v>
      </c>
      <c r="Q13" t="n">
        <v>446.56</v>
      </c>
      <c r="R13" t="n">
        <v>62.99</v>
      </c>
      <c r="S13" t="n">
        <v>40.63</v>
      </c>
      <c r="T13" t="n">
        <v>6077.44</v>
      </c>
      <c r="U13" t="n">
        <v>0.64</v>
      </c>
      <c r="V13" t="n">
        <v>0.76</v>
      </c>
      <c r="W13" t="n">
        <v>2.63</v>
      </c>
      <c r="X13" t="n">
        <v>0.36</v>
      </c>
      <c r="Y13" t="n">
        <v>0.5</v>
      </c>
      <c r="Z13" t="n">
        <v>10</v>
      </c>
      <c r="AA13" t="n">
        <v>358.0294406134537</v>
      </c>
      <c r="AB13" t="n">
        <v>489.8716757914829</v>
      </c>
      <c r="AC13" t="n">
        <v>443.1190105931582</v>
      </c>
      <c r="AD13" t="n">
        <v>358029.4406134537</v>
      </c>
      <c r="AE13" t="n">
        <v>489871.6757914829</v>
      </c>
      <c r="AF13" t="n">
        <v>4.108930268802585e-06</v>
      </c>
      <c r="AG13" t="n">
        <v>8.524305555555555</v>
      </c>
      <c r="AH13" t="n">
        <v>443119.0105931582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3.3977</v>
      </c>
      <c r="E14" t="n">
        <v>29.43</v>
      </c>
      <c r="F14" t="n">
        <v>27.18</v>
      </c>
      <c r="G14" t="n">
        <v>125.43</v>
      </c>
      <c r="H14" t="n">
        <v>2.01</v>
      </c>
      <c r="I14" t="n">
        <v>13</v>
      </c>
      <c r="J14" t="n">
        <v>113.88</v>
      </c>
      <c r="K14" t="n">
        <v>39.72</v>
      </c>
      <c r="L14" t="n">
        <v>13</v>
      </c>
      <c r="M14" t="n">
        <v>11</v>
      </c>
      <c r="N14" t="n">
        <v>16.16</v>
      </c>
      <c r="O14" t="n">
        <v>14278.75</v>
      </c>
      <c r="P14" t="n">
        <v>205.95</v>
      </c>
      <c r="Q14" t="n">
        <v>446.56</v>
      </c>
      <c r="R14" t="n">
        <v>62.55</v>
      </c>
      <c r="S14" t="n">
        <v>40.63</v>
      </c>
      <c r="T14" t="n">
        <v>5860.83</v>
      </c>
      <c r="U14" t="n">
        <v>0.65</v>
      </c>
      <c r="V14" t="n">
        <v>0.76</v>
      </c>
      <c r="W14" t="n">
        <v>2.63</v>
      </c>
      <c r="X14" t="n">
        <v>0.35</v>
      </c>
      <c r="Y14" t="n">
        <v>0.5</v>
      </c>
      <c r="Z14" t="n">
        <v>10</v>
      </c>
      <c r="AA14" t="n">
        <v>356.0472213820687</v>
      </c>
      <c r="AB14" t="n">
        <v>487.1595159897612</v>
      </c>
      <c r="AC14" t="n">
        <v>440.6656955163727</v>
      </c>
      <c r="AD14" t="n">
        <v>356047.2213820687</v>
      </c>
      <c r="AE14" t="n">
        <v>487159.5159897612</v>
      </c>
      <c r="AF14" t="n">
        <v>4.113288463601704e-06</v>
      </c>
      <c r="AG14" t="n">
        <v>8.515625</v>
      </c>
      <c r="AH14" t="n">
        <v>440665.6955163727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3.4052</v>
      </c>
      <c r="E15" t="n">
        <v>29.37</v>
      </c>
      <c r="F15" t="n">
        <v>27.13</v>
      </c>
      <c r="G15" t="n">
        <v>135.66</v>
      </c>
      <c r="H15" t="n">
        <v>2.14</v>
      </c>
      <c r="I15" t="n">
        <v>12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202.7</v>
      </c>
      <c r="Q15" t="n">
        <v>446.56</v>
      </c>
      <c r="R15" t="n">
        <v>60.98</v>
      </c>
      <c r="S15" t="n">
        <v>40.63</v>
      </c>
      <c r="T15" t="n">
        <v>5082.3</v>
      </c>
      <c r="U15" t="n">
        <v>0.67</v>
      </c>
      <c r="V15" t="n">
        <v>0.77</v>
      </c>
      <c r="W15" t="n">
        <v>2.63</v>
      </c>
      <c r="X15" t="n">
        <v>0.3</v>
      </c>
      <c r="Y15" t="n">
        <v>0.5</v>
      </c>
      <c r="Z15" t="n">
        <v>10</v>
      </c>
      <c r="AA15" t="n">
        <v>352.9765977202592</v>
      </c>
      <c r="AB15" t="n">
        <v>482.9581532293182</v>
      </c>
      <c r="AC15" t="n">
        <v>436.8653049211366</v>
      </c>
      <c r="AD15" t="n">
        <v>352976.5977202592</v>
      </c>
      <c r="AE15" t="n">
        <v>482958.1532293182</v>
      </c>
      <c r="AF15" t="n">
        <v>4.122368036099867e-06</v>
      </c>
      <c r="AG15" t="n">
        <v>8.498263888888889</v>
      </c>
      <c r="AH15" t="n">
        <v>436865.3049211366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3.4038</v>
      </c>
      <c r="E16" t="n">
        <v>29.38</v>
      </c>
      <c r="F16" t="n">
        <v>27.14</v>
      </c>
      <c r="G16" t="n">
        <v>135.72</v>
      </c>
      <c r="H16" t="n">
        <v>2.27</v>
      </c>
      <c r="I16" t="n">
        <v>12</v>
      </c>
      <c r="J16" t="n">
        <v>116.45</v>
      </c>
      <c r="K16" t="n">
        <v>39.72</v>
      </c>
      <c r="L16" t="n">
        <v>15</v>
      </c>
      <c r="M16" t="n">
        <v>3</v>
      </c>
      <c r="N16" t="n">
        <v>16.74</v>
      </c>
      <c r="O16" t="n">
        <v>14596.38</v>
      </c>
      <c r="P16" t="n">
        <v>201.22</v>
      </c>
      <c r="Q16" t="n">
        <v>446.56</v>
      </c>
      <c r="R16" t="n">
        <v>61.3</v>
      </c>
      <c r="S16" t="n">
        <v>40.63</v>
      </c>
      <c r="T16" t="n">
        <v>5238.32</v>
      </c>
      <c r="U16" t="n">
        <v>0.66</v>
      </c>
      <c r="V16" t="n">
        <v>0.77</v>
      </c>
      <c r="W16" t="n">
        <v>2.64</v>
      </c>
      <c r="X16" t="n">
        <v>0.32</v>
      </c>
      <c r="Y16" t="n">
        <v>0.5</v>
      </c>
      <c r="Z16" t="n">
        <v>10</v>
      </c>
      <c r="AA16" t="n">
        <v>352.2064593891324</v>
      </c>
      <c r="AB16" t="n">
        <v>481.9044159885653</v>
      </c>
      <c r="AC16" t="n">
        <v>435.9121348837117</v>
      </c>
      <c r="AD16" t="n">
        <v>352206.4593891324</v>
      </c>
      <c r="AE16" t="n">
        <v>481904.4159885653</v>
      </c>
      <c r="AF16" t="n">
        <v>4.120673182566877e-06</v>
      </c>
      <c r="AG16" t="n">
        <v>8.501157407407407</v>
      </c>
      <c r="AH16" t="n">
        <v>435912.1348837117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3.4078</v>
      </c>
      <c r="E17" t="n">
        <v>29.34</v>
      </c>
      <c r="F17" t="n">
        <v>27.13</v>
      </c>
      <c r="G17" t="n">
        <v>147.98</v>
      </c>
      <c r="H17" t="n">
        <v>2.4</v>
      </c>
      <c r="I17" t="n">
        <v>11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202.32</v>
      </c>
      <c r="Q17" t="n">
        <v>446.56</v>
      </c>
      <c r="R17" t="n">
        <v>60.72</v>
      </c>
      <c r="S17" t="n">
        <v>40.63</v>
      </c>
      <c r="T17" t="n">
        <v>4954.81</v>
      </c>
      <c r="U17" t="n">
        <v>0.67</v>
      </c>
      <c r="V17" t="n">
        <v>0.77</v>
      </c>
      <c r="W17" t="n">
        <v>2.64</v>
      </c>
      <c r="X17" t="n">
        <v>0.3</v>
      </c>
      <c r="Y17" t="n">
        <v>0.5</v>
      </c>
      <c r="Z17" t="n">
        <v>10</v>
      </c>
      <c r="AA17" t="n">
        <v>352.5464841045676</v>
      </c>
      <c r="AB17" t="n">
        <v>482.3696528050555</v>
      </c>
      <c r="AC17" t="n">
        <v>436.3329701513999</v>
      </c>
      <c r="AD17" t="n">
        <v>352546.4841045676</v>
      </c>
      <c r="AE17" t="n">
        <v>482369.6528050555</v>
      </c>
      <c r="AF17" t="n">
        <v>4.125515621232564e-06</v>
      </c>
      <c r="AG17" t="n">
        <v>8.489583333333334</v>
      </c>
      <c r="AH17" t="n">
        <v>436332.9701514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2.3086</v>
      </c>
      <c r="E2" t="n">
        <v>43.32</v>
      </c>
      <c r="F2" t="n">
        <v>34.51</v>
      </c>
      <c r="G2" t="n">
        <v>7.93</v>
      </c>
      <c r="H2" t="n">
        <v>0.14</v>
      </c>
      <c r="I2" t="n">
        <v>261</v>
      </c>
      <c r="J2" t="n">
        <v>124.63</v>
      </c>
      <c r="K2" t="n">
        <v>45</v>
      </c>
      <c r="L2" t="n">
        <v>1</v>
      </c>
      <c r="M2" t="n">
        <v>259</v>
      </c>
      <c r="N2" t="n">
        <v>18.64</v>
      </c>
      <c r="O2" t="n">
        <v>15605.44</v>
      </c>
      <c r="P2" t="n">
        <v>360.6</v>
      </c>
      <c r="Q2" t="n">
        <v>446.61</v>
      </c>
      <c r="R2" t="n">
        <v>302.32</v>
      </c>
      <c r="S2" t="n">
        <v>40.63</v>
      </c>
      <c r="T2" t="n">
        <v>124503.32</v>
      </c>
      <c r="U2" t="n">
        <v>0.13</v>
      </c>
      <c r="V2" t="n">
        <v>0.6</v>
      </c>
      <c r="W2" t="n">
        <v>3.03</v>
      </c>
      <c r="X2" t="n">
        <v>7.68</v>
      </c>
      <c r="Y2" t="n">
        <v>0.5</v>
      </c>
      <c r="Z2" t="n">
        <v>10</v>
      </c>
      <c r="AA2" t="n">
        <v>734.0632077549483</v>
      </c>
      <c r="AB2" t="n">
        <v>1004.377665433458</v>
      </c>
      <c r="AC2" t="n">
        <v>908.5212706973947</v>
      </c>
      <c r="AD2" t="n">
        <v>734063.2077549483</v>
      </c>
      <c r="AE2" t="n">
        <v>1004377.665433458</v>
      </c>
      <c r="AF2" t="n">
        <v>2.588756160527812e-06</v>
      </c>
      <c r="AG2" t="n">
        <v>12.53472222222222</v>
      </c>
      <c r="AH2" t="n">
        <v>908521.2706973947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2.8496</v>
      </c>
      <c r="E3" t="n">
        <v>35.09</v>
      </c>
      <c r="F3" t="n">
        <v>30.07</v>
      </c>
      <c r="G3" t="n">
        <v>15.97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311.8</v>
      </c>
      <c r="Q3" t="n">
        <v>446.58</v>
      </c>
      <c r="R3" t="n">
        <v>157.25</v>
      </c>
      <c r="S3" t="n">
        <v>40.63</v>
      </c>
      <c r="T3" t="n">
        <v>52708.36</v>
      </c>
      <c r="U3" t="n">
        <v>0.26</v>
      </c>
      <c r="V3" t="n">
        <v>0.6899999999999999</v>
      </c>
      <c r="W3" t="n">
        <v>2.79</v>
      </c>
      <c r="X3" t="n">
        <v>3.24</v>
      </c>
      <c r="Y3" t="n">
        <v>0.5</v>
      </c>
      <c r="Z3" t="n">
        <v>10</v>
      </c>
      <c r="AA3" t="n">
        <v>545.7246896106723</v>
      </c>
      <c r="AB3" t="n">
        <v>746.6845959994525</v>
      </c>
      <c r="AC3" t="n">
        <v>675.4220661356765</v>
      </c>
      <c r="AD3" t="n">
        <v>545724.6896106723</v>
      </c>
      <c r="AE3" t="n">
        <v>746684.5959994525</v>
      </c>
      <c r="AF3" t="n">
        <v>3.195408279927252e-06</v>
      </c>
      <c r="AG3" t="n">
        <v>10.15335648148148</v>
      </c>
      <c r="AH3" t="n">
        <v>675422.0661356765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3.0377</v>
      </c>
      <c r="E4" t="n">
        <v>32.92</v>
      </c>
      <c r="F4" t="n">
        <v>28.92</v>
      </c>
      <c r="G4" t="n">
        <v>23.77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297.68</v>
      </c>
      <c r="Q4" t="n">
        <v>446.58</v>
      </c>
      <c r="R4" t="n">
        <v>119.18</v>
      </c>
      <c r="S4" t="n">
        <v>40.63</v>
      </c>
      <c r="T4" t="n">
        <v>33872.8</v>
      </c>
      <c r="U4" t="n">
        <v>0.34</v>
      </c>
      <c r="V4" t="n">
        <v>0.72</v>
      </c>
      <c r="W4" t="n">
        <v>2.74</v>
      </c>
      <c r="X4" t="n">
        <v>2.09</v>
      </c>
      <c r="Y4" t="n">
        <v>0.5</v>
      </c>
      <c r="Z4" t="n">
        <v>10</v>
      </c>
      <c r="AA4" t="n">
        <v>497.1923019137884</v>
      </c>
      <c r="AB4" t="n">
        <v>680.2804420547419</v>
      </c>
      <c r="AC4" t="n">
        <v>615.3554314446335</v>
      </c>
      <c r="AD4" t="n">
        <v>497192.3019137884</v>
      </c>
      <c r="AE4" t="n">
        <v>680280.4420547419</v>
      </c>
      <c r="AF4" t="n">
        <v>3.406334830128794e-06</v>
      </c>
      <c r="AG4" t="n">
        <v>9.525462962962964</v>
      </c>
      <c r="AH4" t="n">
        <v>615355.4314446335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3.1415</v>
      </c>
      <c r="E5" t="n">
        <v>31.83</v>
      </c>
      <c r="F5" t="n">
        <v>28.35</v>
      </c>
      <c r="G5" t="n">
        <v>32.09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51</v>
      </c>
      <c r="N5" t="n">
        <v>19.59</v>
      </c>
      <c r="O5" t="n">
        <v>16093.6</v>
      </c>
      <c r="P5" t="n">
        <v>289.61</v>
      </c>
      <c r="Q5" t="n">
        <v>446.57</v>
      </c>
      <c r="R5" t="n">
        <v>100.77</v>
      </c>
      <c r="S5" t="n">
        <v>40.63</v>
      </c>
      <c r="T5" t="n">
        <v>24768.23</v>
      </c>
      <c r="U5" t="n">
        <v>0.4</v>
      </c>
      <c r="V5" t="n">
        <v>0.73</v>
      </c>
      <c r="W5" t="n">
        <v>2.7</v>
      </c>
      <c r="X5" t="n">
        <v>1.52</v>
      </c>
      <c r="Y5" t="n">
        <v>0.5</v>
      </c>
      <c r="Z5" t="n">
        <v>10</v>
      </c>
      <c r="AA5" t="n">
        <v>467.2526870080167</v>
      </c>
      <c r="AB5" t="n">
        <v>639.3157400980758</v>
      </c>
      <c r="AC5" t="n">
        <v>578.3003431483914</v>
      </c>
      <c r="AD5" t="n">
        <v>467252.6870080167</v>
      </c>
      <c r="AE5" t="n">
        <v>639315.7400980758</v>
      </c>
      <c r="AF5" t="n">
        <v>3.522731299618002e-06</v>
      </c>
      <c r="AG5" t="n">
        <v>9.210069444444445</v>
      </c>
      <c r="AH5" t="n">
        <v>578300.3431483915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3.2053</v>
      </c>
      <c r="E6" t="n">
        <v>31.2</v>
      </c>
      <c r="F6" t="n">
        <v>27.99</v>
      </c>
      <c r="G6" t="n">
        <v>39.99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284</v>
      </c>
      <c r="Q6" t="n">
        <v>446.57</v>
      </c>
      <c r="R6" t="n">
        <v>89.04000000000001</v>
      </c>
      <c r="S6" t="n">
        <v>40.63</v>
      </c>
      <c r="T6" t="n">
        <v>18958.07</v>
      </c>
      <c r="U6" t="n">
        <v>0.46</v>
      </c>
      <c r="V6" t="n">
        <v>0.74</v>
      </c>
      <c r="W6" t="n">
        <v>2.68</v>
      </c>
      <c r="X6" t="n">
        <v>1.16</v>
      </c>
      <c r="Y6" t="n">
        <v>0.5</v>
      </c>
      <c r="Z6" t="n">
        <v>10</v>
      </c>
      <c r="AA6" t="n">
        <v>455.8539501282723</v>
      </c>
      <c r="AB6" t="n">
        <v>623.7194854224296</v>
      </c>
      <c r="AC6" t="n">
        <v>564.192573129508</v>
      </c>
      <c r="AD6" t="n">
        <v>455853.9501282723</v>
      </c>
      <c r="AE6" t="n">
        <v>623719.4854224295</v>
      </c>
      <c r="AF6" t="n">
        <v>3.594273638282853e-06</v>
      </c>
      <c r="AG6" t="n">
        <v>9.027777777777777</v>
      </c>
      <c r="AH6" t="n">
        <v>564192.5731295079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3.2405</v>
      </c>
      <c r="E7" t="n">
        <v>30.86</v>
      </c>
      <c r="F7" t="n">
        <v>27.83</v>
      </c>
      <c r="G7" t="n">
        <v>47.71</v>
      </c>
      <c r="H7" t="n">
        <v>0.8100000000000001</v>
      </c>
      <c r="I7" t="n">
        <v>35</v>
      </c>
      <c r="J7" t="n">
        <v>131.25</v>
      </c>
      <c r="K7" t="n">
        <v>45</v>
      </c>
      <c r="L7" t="n">
        <v>6</v>
      </c>
      <c r="M7" t="n">
        <v>33</v>
      </c>
      <c r="N7" t="n">
        <v>20.25</v>
      </c>
      <c r="O7" t="n">
        <v>16421.36</v>
      </c>
      <c r="P7" t="n">
        <v>280.11</v>
      </c>
      <c r="Q7" t="n">
        <v>446.59</v>
      </c>
      <c r="R7" t="n">
        <v>84.05</v>
      </c>
      <c r="S7" t="n">
        <v>40.63</v>
      </c>
      <c r="T7" t="n">
        <v>16498.32</v>
      </c>
      <c r="U7" t="n">
        <v>0.48</v>
      </c>
      <c r="V7" t="n">
        <v>0.75</v>
      </c>
      <c r="W7" t="n">
        <v>2.66</v>
      </c>
      <c r="X7" t="n">
        <v>1</v>
      </c>
      <c r="Y7" t="n">
        <v>0.5</v>
      </c>
      <c r="Z7" t="n">
        <v>10</v>
      </c>
      <c r="AA7" t="n">
        <v>449.1046320740455</v>
      </c>
      <c r="AB7" t="n">
        <v>614.4847707017387</v>
      </c>
      <c r="AC7" t="n">
        <v>555.8392066207564</v>
      </c>
      <c r="AD7" t="n">
        <v>449104.6320740455</v>
      </c>
      <c r="AE7" t="n">
        <v>614484.7707017388</v>
      </c>
      <c r="AF7" t="n">
        <v>3.633745273408288e-06</v>
      </c>
      <c r="AG7" t="n">
        <v>8.929398148148149</v>
      </c>
      <c r="AH7" t="n">
        <v>555839.2066207564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3.2706</v>
      </c>
      <c r="E8" t="n">
        <v>30.58</v>
      </c>
      <c r="F8" t="n">
        <v>27.68</v>
      </c>
      <c r="G8" t="n">
        <v>55.35</v>
      </c>
      <c r="H8" t="n">
        <v>0.93</v>
      </c>
      <c r="I8" t="n">
        <v>30</v>
      </c>
      <c r="J8" t="n">
        <v>132.58</v>
      </c>
      <c r="K8" t="n">
        <v>45</v>
      </c>
      <c r="L8" t="n">
        <v>7</v>
      </c>
      <c r="M8" t="n">
        <v>28</v>
      </c>
      <c r="N8" t="n">
        <v>20.59</v>
      </c>
      <c r="O8" t="n">
        <v>16585.95</v>
      </c>
      <c r="P8" t="n">
        <v>276.45</v>
      </c>
      <c r="Q8" t="n">
        <v>446.56</v>
      </c>
      <c r="R8" t="n">
        <v>78.75</v>
      </c>
      <c r="S8" t="n">
        <v>40.63</v>
      </c>
      <c r="T8" t="n">
        <v>13875.73</v>
      </c>
      <c r="U8" t="n">
        <v>0.52</v>
      </c>
      <c r="V8" t="n">
        <v>0.75</v>
      </c>
      <c r="W8" t="n">
        <v>2.66</v>
      </c>
      <c r="X8" t="n">
        <v>0.85</v>
      </c>
      <c r="Y8" t="n">
        <v>0.5</v>
      </c>
      <c r="Z8" t="n">
        <v>10</v>
      </c>
      <c r="AA8" t="n">
        <v>443.3070317322093</v>
      </c>
      <c r="AB8" t="n">
        <v>606.5522381419628</v>
      </c>
      <c r="AC8" t="n">
        <v>548.6637438351061</v>
      </c>
      <c r="AD8" t="n">
        <v>443307.0317322093</v>
      </c>
      <c r="AE8" t="n">
        <v>606552.2381419628</v>
      </c>
      <c r="AF8" t="n">
        <v>3.667498006853617e-06</v>
      </c>
      <c r="AG8" t="n">
        <v>8.84837962962963</v>
      </c>
      <c r="AH8" t="n">
        <v>548663.743835106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3.2965</v>
      </c>
      <c r="E9" t="n">
        <v>30.34</v>
      </c>
      <c r="F9" t="n">
        <v>27.54</v>
      </c>
      <c r="G9" t="n">
        <v>63.55</v>
      </c>
      <c r="H9" t="n">
        <v>1.06</v>
      </c>
      <c r="I9" t="n">
        <v>26</v>
      </c>
      <c r="J9" t="n">
        <v>133.92</v>
      </c>
      <c r="K9" t="n">
        <v>45</v>
      </c>
      <c r="L9" t="n">
        <v>8</v>
      </c>
      <c r="M9" t="n">
        <v>24</v>
      </c>
      <c r="N9" t="n">
        <v>20.93</v>
      </c>
      <c r="O9" t="n">
        <v>16751.02</v>
      </c>
      <c r="P9" t="n">
        <v>273.23</v>
      </c>
      <c r="Q9" t="n">
        <v>446.56</v>
      </c>
      <c r="R9" t="n">
        <v>74.27</v>
      </c>
      <c r="S9" t="n">
        <v>40.63</v>
      </c>
      <c r="T9" t="n">
        <v>11654.62</v>
      </c>
      <c r="U9" t="n">
        <v>0.55</v>
      </c>
      <c r="V9" t="n">
        <v>0.75</v>
      </c>
      <c r="W9" t="n">
        <v>2.65</v>
      </c>
      <c r="X9" t="n">
        <v>0.71</v>
      </c>
      <c r="Y9" t="n">
        <v>0.5</v>
      </c>
      <c r="Z9" t="n">
        <v>10</v>
      </c>
      <c r="AA9" t="n">
        <v>438.3202966826025</v>
      </c>
      <c r="AB9" t="n">
        <v>599.7291672478672</v>
      </c>
      <c r="AC9" t="n">
        <v>542.4918572509029</v>
      </c>
      <c r="AD9" t="n">
        <v>438320.2966826025</v>
      </c>
      <c r="AE9" t="n">
        <v>599729.1672478672</v>
      </c>
      <c r="AF9" t="n">
        <v>3.696541056562389e-06</v>
      </c>
      <c r="AG9" t="n">
        <v>8.778935185185185</v>
      </c>
      <c r="AH9" t="n">
        <v>542491.8572509028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3.3129</v>
      </c>
      <c r="E10" t="n">
        <v>30.19</v>
      </c>
      <c r="F10" t="n">
        <v>27.47</v>
      </c>
      <c r="G10" t="n">
        <v>71.65000000000001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21</v>
      </c>
      <c r="N10" t="n">
        <v>21.27</v>
      </c>
      <c r="O10" t="n">
        <v>16916.71</v>
      </c>
      <c r="P10" t="n">
        <v>269.87</v>
      </c>
      <c r="Q10" t="n">
        <v>446.56</v>
      </c>
      <c r="R10" t="n">
        <v>71.77</v>
      </c>
      <c r="S10" t="n">
        <v>40.63</v>
      </c>
      <c r="T10" t="n">
        <v>10418.17</v>
      </c>
      <c r="U10" t="n">
        <v>0.57</v>
      </c>
      <c r="V10" t="n">
        <v>0.76</v>
      </c>
      <c r="W10" t="n">
        <v>2.65</v>
      </c>
      <c r="X10" t="n">
        <v>0.64</v>
      </c>
      <c r="Y10" t="n">
        <v>0.5</v>
      </c>
      <c r="Z10" t="n">
        <v>10</v>
      </c>
      <c r="AA10" t="n">
        <v>434.2910982030272</v>
      </c>
      <c r="AB10" t="n">
        <v>594.2162401324207</v>
      </c>
      <c r="AC10" t="n">
        <v>537.5050761619126</v>
      </c>
      <c r="AD10" t="n">
        <v>434291.0982030272</v>
      </c>
      <c r="AE10" t="n">
        <v>594216.2401324207</v>
      </c>
      <c r="AF10" t="n">
        <v>3.714931250200376e-06</v>
      </c>
      <c r="AG10" t="n">
        <v>8.735532407407408</v>
      </c>
      <c r="AH10" t="n">
        <v>537505.0761619126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3.3267</v>
      </c>
      <c r="E11" t="n">
        <v>30.06</v>
      </c>
      <c r="F11" t="n">
        <v>27.39</v>
      </c>
      <c r="G11" t="n">
        <v>78.26000000000001</v>
      </c>
      <c r="H11" t="n">
        <v>1.29</v>
      </c>
      <c r="I11" t="n">
        <v>21</v>
      </c>
      <c r="J11" t="n">
        <v>136.61</v>
      </c>
      <c r="K11" t="n">
        <v>45</v>
      </c>
      <c r="L11" t="n">
        <v>10</v>
      </c>
      <c r="M11" t="n">
        <v>19</v>
      </c>
      <c r="N11" t="n">
        <v>21.61</v>
      </c>
      <c r="O11" t="n">
        <v>17082.76</v>
      </c>
      <c r="P11" t="n">
        <v>266.15</v>
      </c>
      <c r="Q11" t="n">
        <v>446.56</v>
      </c>
      <c r="R11" t="n">
        <v>69.72</v>
      </c>
      <c r="S11" t="n">
        <v>40.63</v>
      </c>
      <c r="T11" t="n">
        <v>9403.25</v>
      </c>
      <c r="U11" t="n">
        <v>0.58</v>
      </c>
      <c r="V11" t="n">
        <v>0.76</v>
      </c>
      <c r="W11" t="n">
        <v>2.64</v>
      </c>
      <c r="X11" t="n">
        <v>0.5600000000000001</v>
      </c>
      <c r="Y11" t="n">
        <v>0.5</v>
      </c>
      <c r="Z11" t="n">
        <v>10</v>
      </c>
      <c r="AA11" t="n">
        <v>430.2231878148181</v>
      </c>
      <c r="AB11" t="n">
        <v>588.6503456757328</v>
      </c>
      <c r="AC11" t="n">
        <v>532.4703828603891</v>
      </c>
      <c r="AD11" t="n">
        <v>430223.1878148181</v>
      </c>
      <c r="AE11" t="n">
        <v>588650.3456757327</v>
      </c>
      <c r="AF11" t="n">
        <v>3.730405925334779e-06</v>
      </c>
      <c r="AG11" t="n">
        <v>8.697916666666666</v>
      </c>
      <c r="AH11" t="n">
        <v>532470.3828603891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3.3364</v>
      </c>
      <c r="E12" t="n">
        <v>29.97</v>
      </c>
      <c r="F12" t="n">
        <v>27.35</v>
      </c>
      <c r="G12" t="n">
        <v>86.38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264.56</v>
      </c>
      <c r="Q12" t="n">
        <v>446.56</v>
      </c>
      <c r="R12" t="n">
        <v>68.41</v>
      </c>
      <c r="S12" t="n">
        <v>40.63</v>
      </c>
      <c r="T12" t="n">
        <v>8761.549999999999</v>
      </c>
      <c r="U12" t="n">
        <v>0.59</v>
      </c>
      <c r="V12" t="n">
        <v>0.76</v>
      </c>
      <c r="W12" t="n">
        <v>2.64</v>
      </c>
      <c r="X12" t="n">
        <v>0.53</v>
      </c>
      <c r="Y12" t="n">
        <v>0.5</v>
      </c>
      <c r="Z12" t="n">
        <v>10</v>
      </c>
      <c r="AA12" t="n">
        <v>428.172343948261</v>
      </c>
      <c r="AB12" t="n">
        <v>585.8442906206633</v>
      </c>
      <c r="AC12" t="n">
        <v>529.9321337614526</v>
      </c>
      <c r="AD12" t="n">
        <v>428172.343948261</v>
      </c>
      <c r="AE12" t="n">
        <v>585844.2906206633</v>
      </c>
      <c r="AF12" t="n">
        <v>3.741283052059686e-06</v>
      </c>
      <c r="AG12" t="n">
        <v>8.671875</v>
      </c>
      <c r="AH12" t="n">
        <v>529932.1337614526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3.3499</v>
      </c>
      <c r="E13" t="n">
        <v>29.85</v>
      </c>
      <c r="F13" t="n">
        <v>27.29</v>
      </c>
      <c r="G13" t="n">
        <v>96.3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261.27</v>
      </c>
      <c r="Q13" t="n">
        <v>446.56</v>
      </c>
      <c r="R13" t="n">
        <v>66.03</v>
      </c>
      <c r="S13" t="n">
        <v>40.63</v>
      </c>
      <c r="T13" t="n">
        <v>7577.97</v>
      </c>
      <c r="U13" t="n">
        <v>0.62</v>
      </c>
      <c r="V13" t="n">
        <v>0.76</v>
      </c>
      <c r="W13" t="n">
        <v>2.64</v>
      </c>
      <c r="X13" t="n">
        <v>0.46</v>
      </c>
      <c r="Y13" t="n">
        <v>0.5</v>
      </c>
      <c r="Z13" t="n">
        <v>10</v>
      </c>
      <c r="AA13" t="n">
        <v>424.5480862503546</v>
      </c>
      <c r="AB13" t="n">
        <v>580.8854213474227</v>
      </c>
      <c r="AC13" t="n">
        <v>525.4465320118333</v>
      </c>
      <c r="AD13" t="n">
        <v>424548.0862503547</v>
      </c>
      <c r="AE13" t="n">
        <v>580885.4213474228</v>
      </c>
      <c r="AF13" t="n">
        <v>3.756421321212906e-06</v>
      </c>
      <c r="AG13" t="n">
        <v>8.637152777777779</v>
      </c>
      <c r="AH13" t="n">
        <v>525446.5320118333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3.3548</v>
      </c>
      <c r="E14" t="n">
        <v>29.81</v>
      </c>
      <c r="F14" t="n">
        <v>27.27</v>
      </c>
      <c r="G14" t="n">
        <v>102.25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259.42</v>
      </c>
      <c r="Q14" t="n">
        <v>446.56</v>
      </c>
      <c r="R14" t="n">
        <v>65.56999999999999</v>
      </c>
      <c r="S14" t="n">
        <v>40.63</v>
      </c>
      <c r="T14" t="n">
        <v>7353.54</v>
      </c>
      <c r="U14" t="n">
        <v>0.62</v>
      </c>
      <c r="V14" t="n">
        <v>0.76</v>
      </c>
      <c r="W14" t="n">
        <v>2.64</v>
      </c>
      <c r="X14" t="n">
        <v>0.44</v>
      </c>
      <c r="Y14" t="n">
        <v>0.5</v>
      </c>
      <c r="Z14" t="n">
        <v>10</v>
      </c>
      <c r="AA14" t="n">
        <v>422.7719431944649</v>
      </c>
      <c r="AB14" t="n">
        <v>578.4552240604531</v>
      </c>
      <c r="AC14" t="n">
        <v>523.2482693431288</v>
      </c>
      <c r="AD14" t="n">
        <v>422771.9431944649</v>
      </c>
      <c r="AE14" t="n">
        <v>578455.2240604531</v>
      </c>
      <c r="AF14" t="n">
        <v>3.76191595223889e-06</v>
      </c>
      <c r="AG14" t="n">
        <v>8.625578703703704</v>
      </c>
      <c r="AH14" t="n">
        <v>523248.2693431287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3.3614</v>
      </c>
      <c r="E15" t="n">
        <v>29.75</v>
      </c>
      <c r="F15" t="n">
        <v>27.23</v>
      </c>
      <c r="G15" t="n">
        <v>108.94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13</v>
      </c>
      <c r="N15" t="n">
        <v>23.04</v>
      </c>
      <c r="O15" t="n">
        <v>17751.93</v>
      </c>
      <c r="P15" t="n">
        <v>256.88</v>
      </c>
      <c r="Q15" t="n">
        <v>446.56</v>
      </c>
      <c r="R15" t="n">
        <v>64.34999999999999</v>
      </c>
      <c r="S15" t="n">
        <v>40.63</v>
      </c>
      <c r="T15" t="n">
        <v>6748</v>
      </c>
      <c r="U15" t="n">
        <v>0.63</v>
      </c>
      <c r="V15" t="n">
        <v>0.76</v>
      </c>
      <c r="W15" t="n">
        <v>2.64</v>
      </c>
      <c r="X15" t="n">
        <v>0.41</v>
      </c>
      <c r="Y15" t="n">
        <v>0.5</v>
      </c>
      <c r="Z15" t="n">
        <v>10</v>
      </c>
      <c r="AA15" t="n">
        <v>420.3168154815472</v>
      </c>
      <c r="AB15" t="n">
        <v>575.0960100110486</v>
      </c>
      <c r="AC15" t="n">
        <v>520.2096539679129</v>
      </c>
      <c r="AD15" t="n">
        <v>420316.8154815471</v>
      </c>
      <c r="AE15" t="n">
        <v>575096.0100110486</v>
      </c>
      <c r="AF15" t="n">
        <v>3.76931688382491e-06</v>
      </c>
      <c r="AG15" t="n">
        <v>8.608217592592593</v>
      </c>
      <c r="AH15" t="n">
        <v>520209.6539679129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3.3665</v>
      </c>
      <c r="E16" t="n">
        <v>29.7</v>
      </c>
      <c r="F16" t="n">
        <v>27.21</v>
      </c>
      <c r="G16" t="n">
        <v>116.63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12</v>
      </c>
      <c r="N16" t="n">
        <v>23.41</v>
      </c>
      <c r="O16" t="n">
        <v>17920.49</v>
      </c>
      <c r="P16" t="n">
        <v>252.68</v>
      </c>
      <c r="Q16" t="n">
        <v>446.57</v>
      </c>
      <c r="R16" t="n">
        <v>63.75</v>
      </c>
      <c r="S16" t="n">
        <v>40.63</v>
      </c>
      <c r="T16" t="n">
        <v>6456.54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416.8491790861944</v>
      </c>
      <c r="AB16" t="n">
        <v>570.3514369136061</v>
      </c>
      <c r="AC16" t="n">
        <v>515.9178962678401</v>
      </c>
      <c r="AD16" t="n">
        <v>416849.1790861944</v>
      </c>
      <c r="AE16" t="n">
        <v>570351.4369136061</v>
      </c>
      <c r="AF16" t="n">
        <v>3.775035785505015e-06</v>
      </c>
      <c r="AG16" t="n">
        <v>8.59375</v>
      </c>
      <c r="AH16" t="n">
        <v>515917.8962678401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3.3728</v>
      </c>
      <c r="E17" t="n">
        <v>29.65</v>
      </c>
      <c r="F17" t="n">
        <v>27.18</v>
      </c>
      <c r="G17" t="n">
        <v>125.47</v>
      </c>
      <c r="H17" t="n">
        <v>1.96</v>
      </c>
      <c r="I17" t="n">
        <v>13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252.36</v>
      </c>
      <c r="Q17" t="n">
        <v>446.56</v>
      </c>
      <c r="R17" t="n">
        <v>62.86</v>
      </c>
      <c r="S17" t="n">
        <v>40.63</v>
      </c>
      <c r="T17" t="n">
        <v>6013.06</v>
      </c>
      <c r="U17" t="n">
        <v>0.65</v>
      </c>
      <c r="V17" t="n">
        <v>0.76</v>
      </c>
      <c r="W17" t="n">
        <v>2.63</v>
      </c>
      <c r="X17" t="n">
        <v>0.36</v>
      </c>
      <c r="Y17" t="n">
        <v>0.5</v>
      </c>
      <c r="Z17" t="n">
        <v>10</v>
      </c>
      <c r="AA17" t="n">
        <v>404.9658474832441</v>
      </c>
      <c r="AB17" t="n">
        <v>554.0921383588594</v>
      </c>
      <c r="AC17" t="n">
        <v>501.2103623470897</v>
      </c>
      <c r="AD17" t="n">
        <v>404965.8474832441</v>
      </c>
      <c r="AE17" t="n">
        <v>554092.1383588595</v>
      </c>
      <c r="AF17" t="n">
        <v>3.782100311109851e-06</v>
      </c>
      <c r="AG17" t="n">
        <v>8.579282407407407</v>
      </c>
      <c r="AH17" t="n">
        <v>501210.3623470897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3.3814</v>
      </c>
      <c r="E18" t="n">
        <v>29.57</v>
      </c>
      <c r="F18" t="n">
        <v>27.13</v>
      </c>
      <c r="G18" t="n">
        <v>135.67</v>
      </c>
      <c r="H18" t="n">
        <v>2.06</v>
      </c>
      <c r="I18" t="n">
        <v>12</v>
      </c>
      <c r="J18" t="n">
        <v>146.15</v>
      </c>
      <c r="K18" t="n">
        <v>45</v>
      </c>
      <c r="L18" t="n">
        <v>17</v>
      </c>
      <c r="M18" t="n">
        <v>10</v>
      </c>
      <c r="N18" t="n">
        <v>24.15</v>
      </c>
      <c r="O18" t="n">
        <v>18259.16</v>
      </c>
      <c r="P18" t="n">
        <v>248.95</v>
      </c>
      <c r="Q18" t="n">
        <v>446.56</v>
      </c>
      <c r="R18" t="n">
        <v>61.15</v>
      </c>
      <c r="S18" t="n">
        <v>40.63</v>
      </c>
      <c r="T18" t="n">
        <v>5163.42</v>
      </c>
      <c r="U18" t="n">
        <v>0.66</v>
      </c>
      <c r="V18" t="n">
        <v>0.77</v>
      </c>
      <c r="W18" t="n">
        <v>2.63</v>
      </c>
      <c r="X18" t="n">
        <v>0.31</v>
      </c>
      <c r="Y18" t="n">
        <v>0.5</v>
      </c>
      <c r="Z18" t="n">
        <v>10</v>
      </c>
      <c r="AA18" t="n">
        <v>401.73685896627</v>
      </c>
      <c r="AB18" t="n">
        <v>549.6740938170158</v>
      </c>
      <c r="AC18" t="n">
        <v>497.2139697755551</v>
      </c>
      <c r="AD18" t="n">
        <v>401736.85896627</v>
      </c>
      <c r="AE18" t="n">
        <v>549674.0938170158</v>
      </c>
      <c r="AF18" t="n">
        <v>3.791743949237088e-06</v>
      </c>
      <c r="AG18" t="n">
        <v>8.55613425925926</v>
      </c>
      <c r="AH18" t="n">
        <v>497213.9697755551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3.3878</v>
      </c>
      <c r="E19" t="n">
        <v>29.52</v>
      </c>
      <c r="F19" t="n">
        <v>27.1</v>
      </c>
      <c r="G19" t="n">
        <v>147.84</v>
      </c>
      <c r="H19" t="n">
        <v>2.16</v>
      </c>
      <c r="I19" t="n">
        <v>11</v>
      </c>
      <c r="J19" t="n">
        <v>147.53</v>
      </c>
      <c r="K19" t="n">
        <v>45</v>
      </c>
      <c r="L19" t="n">
        <v>18</v>
      </c>
      <c r="M19" t="n">
        <v>9</v>
      </c>
      <c r="N19" t="n">
        <v>24.53</v>
      </c>
      <c r="O19" t="n">
        <v>18429.27</v>
      </c>
      <c r="P19" t="n">
        <v>245.24</v>
      </c>
      <c r="Q19" t="n">
        <v>446.56</v>
      </c>
      <c r="R19" t="n">
        <v>60.13</v>
      </c>
      <c r="S19" t="n">
        <v>40.63</v>
      </c>
      <c r="T19" t="n">
        <v>4658.91</v>
      </c>
      <c r="U19" t="n">
        <v>0.68</v>
      </c>
      <c r="V19" t="n">
        <v>0.77</v>
      </c>
      <c r="W19" t="n">
        <v>2.63</v>
      </c>
      <c r="X19" t="n">
        <v>0.28</v>
      </c>
      <c r="Y19" t="n">
        <v>0.5</v>
      </c>
      <c r="Z19" t="n">
        <v>10</v>
      </c>
      <c r="AA19" t="n">
        <v>398.5274539765566</v>
      </c>
      <c r="AB19" t="n">
        <v>545.2828443211346</v>
      </c>
      <c r="AC19" t="n">
        <v>493.2418149684034</v>
      </c>
      <c r="AD19" t="n">
        <v>398527.4539765566</v>
      </c>
      <c r="AE19" t="n">
        <v>545282.8443211346</v>
      </c>
      <c r="AF19" t="n">
        <v>3.798920610168986e-06</v>
      </c>
      <c r="AG19" t="n">
        <v>8.541666666666666</v>
      </c>
      <c r="AH19" t="n">
        <v>493241.8149684034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3.3859</v>
      </c>
      <c r="E20" t="n">
        <v>29.53</v>
      </c>
      <c r="F20" t="n">
        <v>27.12</v>
      </c>
      <c r="G20" t="n">
        <v>147.93</v>
      </c>
      <c r="H20" t="n">
        <v>2.26</v>
      </c>
      <c r="I20" t="n">
        <v>11</v>
      </c>
      <c r="J20" t="n">
        <v>148.91</v>
      </c>
      <c r="K20" t="n">
        <v>45</v>
      </c>
      <c r="L20" t="n">
        <v>19</v>
      </c>
      <c r="M20" t="n">
        <v>9</v>
      </c>
      <c r="N20" t="n">
        <v>24.92</v>
      </c>
      <c r="O20" t="n">
        <v>18599.92</v>
      </c>
      <c r="P20" t="n">
        <v>243.13</v>
      </c>
      <c r="Q20" t="n">
        <v>446.56</v>
      </c>
      <c r="R20" t="n">
        <v>60.79</v>
      </c>
      <c r="S20" t="n">
        <v>40.63</v>
      </c>
      <c r="T20" t="n">
        <v>4988.51</v>
      </c>
      <c r="U20" t="n">
        <v>0.67</v>
      </c>
      <c r="V20" t="n">
        <v>0.77</v>
      </c>
      <c r="W20" t="n">
        <v>2.63</v>
      </c>
      <c r="X20" t="n">
        <v>0.29</v>
      </c>
      <c r="Y20" t="n">
        <v>0.5</v>
      </c>
      <c r="Z20" t="n">
        <v>10</v>
      </c>
      <c r="AA20" t="n">
        <v>397.2155874967731</v>
      </c>
      <c r="AB20" t="n">
        <v>543.4878907280305</v>
      </c>
      <c r="AC20" t="n">
        <v>491.6181692269918</v>
      </c>
      <c r="AD20" t="n">
        <v>397215.5874967731</v>
      </c>
      <c r="AE20" t="n">
        <v>543487.8907280305</v>
      </c>
      <c r="AF20" t="n">
        <v>3.796790038954828e-06</v>
      </c>
      <c r="AG20" t="n">
        <v>8.544560185185185</v>
      </c>
      <c r="AH20" t="n">
        <v>491618.1692269918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3.3916</v>
      </c>
      <c r="E21" t="n">
        <v>29.48</v>
      </c>
      <c r="F21" t="n">
        <v>27.1</v>
      </c>
      <c r="G21" t="n">
        <v>162.58</v>
      </c>
      <c r="H21" t="n">
        <v>2.36</v>
      </c>
      <c r="I21" t="n">
        <v>10</v>
      </c>
      <c r="J21" t="n">
        <v>150.3</v>
      </c>
      <c r="K21" t="n">
        <v>45</v>
      </c>
      <c r="L21" t="n">
        <v>20</v>
      </c>
      <c r="M21" t="n">
        <v>8</v>
      </c>
      <c r="N21" t="n">
        <v>25.3</v>
      </c>
      <c r="O21" t="n">
        <v>18771.1</v>
      </c>
      <c r="P21" t="n">
        <v>241.69</v>
      </c>
      <c r="Q21" t="n">
        <v>446.57</v>
      </c>
      <c r="R21" t="n">
        <v>59.96</v>
      </c>
      <c r="S21" t="n">
        <v>40.63</v>
      </c>
      <c r="T21" t="n">
        <v>4582.28</v>
      </c>
      <c r="U21" t="n">
        <v>0.68</v>
      </c>
      <c r="V21" t="n">
        <v>0.77</v>
      </c>
      <c r="W21" t="n">
        <v>2.63</v>
      </c>
      <c r="X21" t="n">
        <v>0.27</v>
      </c>
      <c r="Y21" t="n">
        <v>0.5</v>
      </c>
      <c r="Z21" t="n">
        <v>10</v>
      </c>
      <c r="AA21" t="n">
        <v>395.7159479688202</v>
      </c>
      <c r="AB21" t="n">
        <v>541.4360177664587</v>
      </c>
      <c r="AC21" t="n">
        <v>489.7621241410507</v>
      </c>
      <c r="AD21" t="n">
        <v>395715.9479688202</v>
      </c>
      <c r="AE21" t="n">
        <v>541436.0177664587</v>
      </c>
      <c r="AF21" t="n">
        <v>3.803181752597299e-06</v>
      </c>
      <c r="AG21" t="n">
        <v>8.530092592592593</v>
      </c>
      <c r="AH21" t="n">
        <v>489762.1241410507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3.3929</v>
      </c>
      <c r="E22" t="n">
        <v>29.47</v>
      </c>
      <c r="F22" t="n">
        <v>27.09</v>
      </c>
      <c r="G22" t="n">
        <v>162.51</v>
      </c>
      <c r="H22" t="n">
        <v>2.45</v>
      </c>
      <c r="I22" t="n">
        <v>10</v>
      </c>
      <c r="J22" t="n">
        <v>151.69</v>
      </c>
      <c r="K22" t="n">
        <v>45</v>
      </c>
      <c r="L22" t="n">
        <v>21</v>
      </c>
      <c r="M22" t="n">
        <v>7</v>
      </c>
      <c r="N22" t="n">
        <v>25.7</v>
      </c>
      <c r="O22" t="n">
        <v>18942.82</v>
      </c>
      <c r="P22" t="n">
        <v>235.29</v>
      </c>
      <c r="Q22" t="n">
        <v>446.56</v>
      </c>
      <c r="R22" t="n">
        <v>59.54</v>
      </c>
      <c r="S22" t="n">
        <v>40.63</v>
      </c>
      <c r="T22" t="n">
        <v>4370.79</v>
      </c>
      <c r="U22" t="n">
        <v>0.68</v>
      </c>
      <c r="V22" t="n">
        <v>0.77</v>
      </c>
      <c r="W22" t="n">
        <v>2.63</v>
      </c>
      <c r="X22" t="n">
        <v>0.26</v>
      </c>
      <c r="Y22" t="n">
        <v>0.5</v>
      </c>
      <c r="Z22" t="n">
        <v>10</v>
      </c>
      <c r="AA22" t="n">
        <v>391.0314953888384</v>
      </c>
      <c r="AB22" t="n">
        <v>535.0265430830653</v>
      </c>
      <c r="AC22" t="n">
        <v>483.9643607256862</v>
      </c>
      <c r="AD22" t="n">
        <v>391031.4953888385</v>
      </c>
      <c r="AE22" t="n">
        <v>535026.5430830653</v>
      </c>
      <c r="AF22" t="n">
        <v>3.804639511849091e-06</v>
      </c>
      <c r="AG22" t="n">
        <v>8.527199074074074</v>
      </c>
      <c r="AH22" t="n">
        <v>483964.3607256862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3.3999</v>
      </c>
      <c r="E23" t="n">
        <v>29.41</v>
      </c>
      <c r="F23" t="n">
        <v>27.05</v>
      </c>
      <c r="G23" t="n">
        <v>180.34</v>
      </c>
      <c r="H23" t="n">
        <v>2.54</v>
      </c>
      <c r="I23" t="n">
        <v>9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236.34</v>
      </c>
      <c r="Q23" t="n">
        <v>446.56</v>
      </c>
      <c r="R23" t="n">
        <v>58.44</v>
      </c>
      <c r="S23" t="n">
        <v>40.63</v>
      </c>
      <c r="T23" t="n">
        <v>3823.62</v>
      </c>
      <c r="U23" t="n">
        <v>0.7</v>
      </c>
      <c r="V23" t="n">
        <v>0.77</v>
      </c>
      <c r="W23" t="n">
        <v>2.63</v>
      </c>
      <c r="X23" t="n">
        <v>0.22</v>
      </c>
      <c r="Y23" t="n">
        <v>0.5</v>
      </c>
      <c r="Z23" t="n">
        <v>10</v>
      </c>
      <c r="AA23" t="n">
        <v>391.1696293231587</v>
      </c>
      <c r="AB23" t="n">
        <v>535.2155440260414</v>
      </c>
      <c r="AC23" t="n">
        <v>484.1353236839292</v>
      </c>
      <c r="AD23" t="n">
        <v>391169.6293231588</v>
      </c>
      <c r="AE23" t="n">
        <v>535215.5440260414</v>
      </c>
      <c r="AF23" t="n">
        <v>3.812488984743354e-06</v>
      </c>
      <c r="AG23" t="n">
        <v>8.509837962962964</v>
      </c>
      <c r="AH23" t="n">
        <v>484135.3236839292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3.3994</v>
      </c>
      <c r="E24" t="n">
        <v>29.42</v>
      </c>
      <c r="F24" t="n">
        <v>27.05</v>
      </c>
      <c r="G24" t="n">
        <v>180.37</v>
      </c>
      <c r="H24" t="n">
        <v>2.64</v>
      </c>
      <c r="I24" t="n">
        <v>9</v>
      </c>
      <c r="J24" t="n">
        <v>154.49</v>
      </c>
      <c r="K24" t="n">
        <v>45</v>
      </c>
      <c r="L24" t="n">
        <v>23</v>
      </c>
      <c r="M24" t="n">
        <v>2</v>
      </c>
      <c r="N24" t="n">
        <v>26.49</v>
      </c>
      <c r="O24" t="n">
        <v>19287.9</v>
      </c>
      <c r="P24" t="n">
        <v>237.02</v>
      </c>
      <c r="Q24" t="n">
        <v>446.56</v>
      </c>
      <c r="R24" t="n">
        <v>58.49</v>
      </c>
      <c r="S24" t="n">
        <v>40.63</v>
      </c>
      <c r="T24" t="n">
        <v>3850.74</v>
      </c>
      <c r="U24" t="n">
        <v>0.6899999999999999</v>
      </c>
      <c r="V24" t="n">
        <v>0.77</v>
      </c>
      <c r="W24" t="n">
        <v>2.63</v>
      </c>
      <c r="X24" t="n">
        <v>0.23</v>
      </c>
      <c r="Y24" t="n">
        <v>0.5</v>
      </c>
      <c r="Z24" t="n">
        <v>10</v>
      </c>
      <c r="AA24" t="n">
        <v>391.6891063250546</v>
      </c>
      <c r="AB24" t="n">
        <v>535.9263153777433</v>
      </c>
      <c r="AC24" t="n">
        <v>484.7782600153985</v>
      </c>
      <c r="AD24" t="n">
        <v>391689.1063250547</v>
      </c>
      <c r="AE24" t="n">
        <v>535926.3153777433</v>
      </c>
      <c r="AF24" t="n">
        <v>3.811928308108049e-06</v>
      </c>
      <c r="AG24" t="n">
        <v>8.512731481481483</v>
      </c>
      <c r="AH24" t="n">
        <v>484778.2600153985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3.3979</v>
      </c>
      <c r="E25" t="n">
        <v>29.43</v>
      </c>
      <c r="F25" t="n">
        <v>27.07</v>
      </c>
      <c r="G25" t="n">
        <v>180.45</v>
      </c>
      <c r="H25" t="n">
        <v>2.73</v>
      </c>
      <c r="I25" t="n">
        <v>9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238.2</v>
      </c>
      <c r="Q25" t="n">
        <v>446.56</v>
      </c>
      <c r="R25" t="n">
        <v>58.76</v>
      </c>
      <c r="S25" t="n">
        <v>40.63</v>
      </c>
      <c r="T25" t="n">
        <v>3984.63</v>
      </c>
      <c r="U25" t="n">
        <v>0.6899999999999999</v>
      </c>
      <c r="V25" t="n">
        <v>0.77</v>
      </c>
      <c r="W25" t="n">
        <v>2.63</v>
      </c>
      <c r="X25" t="n">
        <v>0.24</v>
      </c>
      <c r="Y25" t="n">
        <v>0.5</v>
      </c>
      <c r="Z25" t="n">
        <v>10</v>
      </c>
      <c r="AA25" t="n">
        <v>392.6912900081128</v>
      </c>
      <c r="AB25" t="n">
        <v>537.2975473061273</v>
      </c>
      <c r="AC25" t="n">
        <v>486.0186234930735</v>
      </c>
      <c r="AD25" t="n">
        <v>392691.2900081128</v>
      </c>
      <c r="AE25" t="n">
        <v>537297.5473061273</v>
      </c>
      <c r="AF25" t="n">
        <v>3.810246278202136e-06</v>
      </c>
      <c r="AG25" t="n">
        <v>8.515625</v>
      </c>
      <c r="AH25" t="n">
        <v>486018.6234930735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2024-09-25T21:23:28Z</dcterms:created>
  <dcterms:modified xmlns:dcterms="http://purl.org/dc/terms/" xmlns:xsi="http://www.w3.org/2001/XMLSchema-instance" xsi:type="dcterms:W3CDTF">2024-09-25T21:23:28Z</dcterms:modified>
</cp:coreProperties>
</file>