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xVal>
          <yVal>
            <numRef>
              <f>gráficos!$B$7:$B$342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  <c r="AA2" t="n">
        <v>369.5169893093097</v>
      </c>
      <c r="AB2" t="n">
        <v>505.5894467120338</v>
      </c>
      <c r="AC2" t="n">
        <v>457.3366995170817</v>
      </c>
      <c r="AD2" t="n">
        <v>369516.9893093097</v>
      </c>
      <c r="AE2" t="n">
        <v>505589.4467120338</v>
      </c>
      <c r="AF2" t="n">
        <v>2.65609914154747e-06</v>
      </c>
      <c r="AG2" t="n">
        <v>10.5859375</v>
      </c>
      <c r="AH2" t="n">
        <v>457336.6995170817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  <c r="AA3" t="n">
        <v>322.3155340423027</v>
      </c>
      <c r="AB3" t="n">
        <v>441.0063332344754</v>
      </c>
      <c r="AC3" t="n">
        <v>398.9173077468525</v>
      </c>
      <c r="AD3" t="n">
        <v>322315.5340423026</v>
      </c>
      <c r="AE3" t="n">
        <v>441006.3332344755</v>
      </c>
      <c r="AF3" t="n">
        <v>2.910778197785668e-06</v>
      </c>
      <c r="AG3" t="n">
        <v>9.661458333333334</v>
      </c>
      <c r="AH3" t="n">
        <v>398917.3077468525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  <c r="AA4" t="n">
        <v>295.7330259652909</v>
      </c>
      <c r="AB4" t="n">
        <v>404.6349729460194</v>
      </c>
      <c r="AC4" t="n">
        <v>366.0171790368019</v>
      </c>
      <c r="AD4" t="n">
        <v>295733.025965291</v>
      </c>
      <c r="AE4" t="n">
        <v>404634.9729460194</v>
      </c>
      <c r="AF4" t="n">
        <v>3.099466140248733e-06</v>
      </c>
      <c r="AG4" t="n">
        <v>9.069010416666666</v>
      </c>
      <c r="AH4" t="n">
        <v>366017.1790368019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  <c r="AA5" t="n">
        <v>286.619577708509</v>
      </c>
      <c r="AB5" t="n">
        <v>392.165550984129</v>
      </c>
      <c r="AC5" t="n">
        <v>354.7378212060107</v>
      </c>
      <c r="AD5" t="n">
        <v>286619.577708509</v>
      </c>
      <c r="AE5" t="n">
        <v>392165.550984129</v>
      </c>
      <c r="AF5" t="n">
        <v>3.234644272523713e-06</v>
      </c>
      <c r="AG5" t="n">
        <v>8.69140625</v>
      </c>
      <c r="AH5" t="n">
        <v>354737.8212060106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  <c r="AA6" t="n">
        <v>267.1879966741382</v>
      </c>
      <c r="AB6" t="n">
        <v>365.57840455205</v>
      </c>
      <c r="AC6" t="n">
        <v>330.6881147141149</v>
      </c>
      <c r="AD6" t="n">
        <v>267187.9966741382</v>
      </c>
      <c r="AE6" t="n">
        <v>365578.4045520499</v>
      </c>
      <c r="AF6" t="n">
        <v>3.34028188004595e-06</v>
      </c>
      <c r="AG6" t="n">
        <v>8.41796875</v>
      </c>
      <c r="AH6" t="n">
        <v>330688.1147141149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  <c r="AA7" t="n">
        <v>261.0043427430679</v>
      </c>
      <c r="AB7" t="n">
        <v>357.1176564400018</v>
      </c>
      <c r="AC7" t="n">
        <v>323.034848527146</v>
      </c>
      <c r="AD7" t="n">
        <v>261004.3427430679</v>
      </c>
      <c r="AE7" t="n">
        <v>357117.6564400018</v>
      </c>
      <c r="AF7" t="n">
        <v>3.437541034641239e-06</v>
      </c>
      <c r="AG7" t="n">
        <v>8.177083333333334</v>
      </c>
      <c r="AH7" t="n">
        <v>323034.848527146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  <c r="AA8" t="n">
        <v>257.2024552380805</v>
      </c>
      <c r="AB8" t="n">
        <v>351.9157462280726</v>
      </c>
      <c r="AC8" t="n">
        <v>318.3294013250223</v>
      </c>
      <c r="AD8" t="n">
        <v>257202.4552380805</v>
      </c>
      <c r="AE8" t="n">
        <v>351915.7462280726</v>
      </c>
      <c r="AF8" t="n">
        <v>3.498867855034362e-06</v>
      </c>
      <c r="AG8" t="n">
        <v>8.033854166666666</v>
      </c>
      <c r="AH8" t="n">
        <v>318329.4013250223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  <c r="AA9" t="n">
        <v>240.5419521225413</v>
      </c>
      <c r="AB9" t="n">
        <v>329.1201108558799</v>
      </c>
      <c r="AC9" t="n">
        <v>297.7093493988694</v>
      </c>
      <c r="AD9" t="n">
        <v>240541.9521225413</v>
      </c>
      <c r="AE9" t="n">
        <v>329120.11085588</v>
      </c>
      <c r="AF9" t="n">
        <v>3.566716048581963e-06</v>
      </c>
      <c r="AG9" t="n">
        <v>7.884114583333333</v>
      </c>
      <c r="AH9" t="n">
        <v>297709.3493988694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  <c r="AA10" t="n">
        <v>237.1196810714724</v>
      </c>
      <c r="AB10" t="n">
        <v>324.4376086238668</v>
      </c>
      <c r="AC10" t="n">
        <v>293.4737386079449</v>
      </c>
      <c r="AD10" t="n">
        <v>237119.6810714724</v>
      </c>
      <c r="AE10" t="n">
        <v>324437.6086238668</v>
      </c>
      <c r="AF10" t="n">
        <v>3.6191893491296e-06</v>
      </c>
      <c r="AG10" t="n">
        <v>7.766927083333333</v>
      </c>
      <c r="AH10" t="n">
        <v>293473.7386079449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  <c r="AA11" t="n">
        <v>234.2937756434221</v>
      </c>
      <c r="AB11" t="n">
        <v>320.5710801470616</v>
      </c>
      <c r="AC11" t="n">
        <v>289.976226182258</v>
      </c>
      <c r="AD11" t="n">
        <v>234293.7756434221</v>
      </c>
      <c r="AE11" t="n">
        <v>320571.0801470616</v>
      </c>
      <c r="AF11" t="n">
        <v>3.655942253463788e-06</v>
      </c>
      <c r="AG11" t="n">
        <v>7.688802083333333</v>
      </c>
      <c r="AH11" t="n">
        <v>289976.226182258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231.6075784948107</v>
      </c>
      <c r="AB12" t="n">
        <v>316.8957067016789</v>
      </c>
      <c r="AC12" t="n">
        <v>286.6516252200825</v>
      </c>
      <c r="AD12" t="n">
        <v>231607.5784948107</v>
      </c>
      <c r="AE12" t="n">
        <v>316895.7067016789</v>
      </c>
      <c r="AF12" t="n">
        <v>3.694077170651905e-06</v>
      </c>
      <c r="AG12" t="n">
        <v>7.610677083333333</v>
      </c>
      <c r="AH12" t="n">
        <v>286651.6252200825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  <c r="AA13" t="n">
        <v>229.8341748249005</v>
      </c>
      <c r="AB13" t="n">
        <v>314.4692575634608</v>
      </c>
      <c r="AC13" t="n">
        <v>284.4567529820723</v>
      </c>
      <c r="AD13" t="n">
        <v>229834.1748249005</v>
      </c>
      <c r="AE13" t="n">
        <v>314469.2575634607</v>
      </c>
      <c r="AF13" t="n">
        <v>3.71856471090747e-06</v>
      </c>
      <c r="AG13" t="n">
        <v>7.55859375</v>
      </c>
      <c r="AH13" t="n">
        <v>284456.7529820723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  <c r="AA14" t="n">
        <v>229.465027040007</v>
      </c>
      <c r="AB14" t="n">
        <v>313.9641732785188</v>
      </c>
      <c r="AC14" t="n">
        <v>283.9998732323948</v>
      </c>
      <c r="AD14" t="n">
        <v>229465.027040007</v>
      </c>
      <c r="AE14" t="n">
        <v>313964.1732785188</v>
      </c>
      <c r="AF14" t="n">
        <v>3.709754378963668e-06</v>
      </c>
      <c r="AG14" t="n">
        <v>7.578125</v>
      </c>
      <c r="AH14" t="n">
        <v>283999.8732323948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  <c r="AA15" t="n">
        <v>228.9729067864149</v>
      </c>
      <c r="AB15" t="n">
        <v>313.2908326367411</v>
      </c>
      <c r="AC15" t="n">
        <v>283.3907952764287</v>
      </c>
      <c r="AD15" t="n">
        <v>228972.9067864149</v>
      </c>
      <c r="AE15" t="n">
        <v>313290.8326367411</v>
      </c>
      <c r="AF15" t="n">
        <v>3.729448062132165e-06</v>
      </c>
      <c r="AG15" t="n">
        <v>7.5390625</v>
      </c>
      <c r="AH15" t="n">
        <v>283390.7952764287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4.5739</v>
      </c>
      <c r="E2" t="n">
        <v>21.86</v>
      </c>
      <c r="F2" t="n">
        <v>10.98</v>
      </c>
      <c r="G2" t="n">
        <v>4.64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196.33</v>
      </c>
      <c r="Q2" t="n">
        <v>1694.08</v>
      </c>
      <c r="R2" t="n">
        <v>120.17</v>
      </c>
      <c r="S2" t="n">
        <v>25.68</v>
      </c>
      <c r="T2" t="n">
        <v>45878.32</v>
      </c>
      <c r="U2" t="n">
        <v>0.21</v>
      </c>
      <c r="V2" t="n">
        <v>0.67</v>
      </c>
      <c r="W2" t="n">
        <v>1.44</v>
      </c>
      <c r="X2" t="n">
        <v>2.97</v>
      </c>
      <c r="Y2" t="n">
        <v>1</v>
      </c>
      <c r="Z2" t="n">
        <v>10</v>
      </c>
      <c r="AA2" t="n">
        <v>597.187067085648</v>
      </c>
      <c r="AB2" t="n">
        <v>817.0976912205743</v>
      </c>
      <c r="AC2" t="n">
        <v>739.1150343742941</v>
      </c>
      <c r="AD2" t="n">
        <v>597187.067085648</v>
      </c>
      <c r="AE2" t="n">
        <v>817097.6912205743</v>
      </c>
      <c r="AF2" t="n">
        <v>1.752262415996716e-06</v>
      </c>
      <c r="AG2" t="n">
        <v>14.23177083333333</v>
      </c>
      <c r="AH2" t="n">
        <v>739115.0343742941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5.2905</v>
      </c>
      <c r="E3" t="n">
        <v>18.9</v>
      </c>
      <c r="F3" t="n">
        <v>10.13</v>
      </c>
      <c r="G3" t="n">
        <v>5.84</v>
      </c>
      <c r="H3" t="n">
        <v>0.07000000000000001</v>
      </c>
      <c r="I3" t="n">
        <v>104</v>
      </c>
      <c r="J3" t="n">
        <v>297.17</v>
      </c>
      <c r="K3" t="n">
        <v>61.82</v>
      </c>
      <c r="L3" t="n">
        <v>1.25</v>
      </c>
      <c r="M3" t="n">
        <v>102</v>
      </c>
      <c r="N3" t="n">
        <v>84.09999999999999</v>
      </c>
      <c r="O3" t="n">
        <v>36885.7</v>
      </c>
      <c r="P3" t="n">
        <v>179.73</v>
      </c>
      <c r="Q3" t="n">
        <v>1693.22</v>
      </c>
      <c r="R3" t="n">
        <v>93.93000000000001</v>
      </c>
      <c r="S3" t="n">
        <v>25.68</v>
      </c>
      <c r="T3" t="n">
        <v>32949.21</v>
      </c>
      <c r="U3" t="n">
        <v>0.27</v>
      </c>
      <c r="V3" t="n">
        <v>0.72</v>
      </c>
      <c r="W3" t="n">
        <v>1.37</v>
      </c>
      <c r="X3" t="n">
        <v>2.12</v>
      </c>
      <c r="Y3" t="n">
        <v>1</v>
      </c>
      <c r="Z3" t="n">
        <v>10</v>
      </c>
      <c r="AA3" t="n">
        <v>494.2614932995492</v>
      </c>
      <c r="AB3" t="n">
        <v>676.270380410589</v>
      </c>
      <c r="AC3" t="n">
        <v>611.7280844556418</v>
      </c>
      <c r="AD3" t="n">
        <v>494261.4932995492</v>
      </c>
      <c r="AE3" t="n">
        <v>676270.380410589</v>
      </c>
      <c r="AF3" t="n">
        <v>2.026792083742676e-06</v>
      </c>
      <c r="AG3" t="n">
        <v>12.3046875</v>
      </c>
      <c r="AH3" t="n">
        <v>611728.0844556418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5.7784</v>
      </c>
      <c r="E4" t="n">
        <v>17.31</v>
      </c>
      <c r="F4" t="n">
        <v>9.699999999999999</v>
      </c>
      <c r="G4" t="n">
        <v>7.01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170.87</v>
      </c>
      <c r="Q4" t="n">
        <v>1693.15</v>
      </c>
      <c r="R4" t="n">
        <v>80.13</v>
      </c>
      <c r="S4" t="n">
        <v>25.68</v>
      </c>
      <c r="T4" t="n">
        <v>26153.3</v>
      </c>
      <c r="U4" t="n">
        <v>0.32</v>
      </c>
      <c r="V4" t="n">
        <v>0.75</v>
      </c>
      <c r="W4" t="n">
        <v>1.34</v>
      </c>
      <c r="X4" t="n">
        <v>1.69</v>
      </c>
      <c r="Y4" t="n">
        <v>1</v>
      </c>
      <c r="Z4" t="n">
        <v>10</v>
      </c>
      <c r="AA4" t="n">
        <v>449.8679983240509</v>
      </c>
      <c r="AB4" t="n">
        <v>615.5292420823383</v>
      </c>
      <c r="AC4" t="n">
        <v>556.7839951187162</v>
      </c>
      <c r="AD4" t="n">
        <v>449867.9983240509</v>
      </c>
      <c r="AE4" t="n">
        <v>615529.2420823383</v>
      </c>
      <c r="AF4" t="n">
        <v>2.213706715187351e-06</v>
      </c>
      <c r="AG4" t="n">
        <v>11.26953125</v>
      </c>
      <c r="AH4" t="n">
        <v>556783.9951187163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6.1925</v>
      </c>
      <c r="E5" t="n">
        <v>16.15</v>
      </c>
      <c r="F5" t="n">
        <v>9.369999999999999</v>
      </c>
      <c r="G5" t="n">
        <v>8.27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163.79</v>
      </c>
      <c r="Q5" t="n">
        <v>1693.38</v>
      </c>
      <c r="R5" t="n">
        <v>69.76000000000001</v>
      </c>
      <c r="S5" t="n">
        <v>25.68</v>
      </c>
      <c r="T5" t="n">
        <v>21043.76</v>
      </c>
      <c r="U5" t="n">
        <v>0.37</v>
      </c>
      <c r="V5" t="n">
        <v>0.78</v>
      </c>
      <c r="W5" t="n">
        <v>1.32</v>
      </c>
      <c r="X5" t="n">
        <v>1.37</v>
      </c>
      <c r="Y5" t="n">
        <v>1</v>
      </c>
      <c r="Z5" t="n">
        <v>10</v>
      </c>
      <c r="AA5" t="n">
        <v>401.8457646181125</v>
      </c>
      <c r="AB5" t="n">
        <v>549.823103334445</v>
      </c>
      <c r="AC5" t="n">
        <v>497.348758033777</v>
      </c>
      <c r="AD5" t="n">
        <v>401845.7646181125</v>
      </c>
      <c r="AE5" t="n">
        <v>549823.103334445</v>
      </c>
      <c r="AF5" t="n">
        <v>2.372348545237033e-06</v>
      </c>
      <c r="AG5" t="n">
        <v>10.51432291666667</v>
      </c>
      <c r="AH5" t="n">
        <v>497348.7580337769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6.4993</v>
      </c>
      <c r="E6" t="n">
        <v>15.39</v>
      </c>
      <c r="F6" t="n">
        <v>9.17</v>
      </c>
      <c r="G6" t="n">
        <v>9.48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159.05</v>
      </c>
      <c r="Q6" t="n">
        <v>1692.97</v>
      </c>
      <c r="R6" t="n">
        <v>63.63</v>
      </c>
      <c r="S6" t="n">
        <v>25.68</v>
      </c>
      <c r="T6" t="n">
        <v>18031.08</v>
      </c>
      <c r="U6" t="n">
        <v>0.4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387.802784891044</v>
      </c>
      <c r="AB6" t="n">
        <v>530.6088789393287</v>
      </c>
      <c r="AC6" t="n">
        <v>479.9683122475973</v>
      </c>
      <c r="AD6" t="n">
        <v>387802.784891044</v>
      </c>
      <c r="AE6" t="n">
        <v>530608.8789393287</v>
      </c>
      <c r="AF6" t="n">
        <v>2.489883714179903e-06</v>
      </c>
      <c r="AG6" t="n">
        <v>10.01953125</v>
      </c>
      <c r="AH6" t="n">
        <v>479968.3122475973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6.729</v>
      </c>
      <c r="E7" t="n">
        <v>14.86</v>
      </c>
      <c r="F7" t="n">
        <v>9.029999999999999</v>
      </c>
      <c r="G7" t="n">
        <v>10.62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155.3</v>
      </c>
      <c r="Q7" t="n">
        <v>1693.08</v>
      </c>
      <c r="R7" t="n">
        <v>59.65</v>
      </c>
      <c r="S7" t="n">
        <v>25.68</v>
      </c>
      <c r="T7" t="n">
        <v>16075.56</v>
      </c>
      <c r="U7" t="n">
        <v>0.43</v>
      </c>
      <c r="V7" t="n">
        <v>0.8100000000000001</v>
      </c>
      <c r="W7" t="n">
        <v>1.28</v>
      </c>
      <c r="X7" t="n">
        <v>1.03</v>
      </c>
      <c r="Y7" t="n">
        <v>1</v>
      </c>
      <c r="Z7" t="n">
        <v>10</v>
      </c>
      <c r="AA7" t="n">
        <v>365.0389500711337</v>
      </c>
      <c r="AB7" t="n">
        <v>499.462395869213</v>
      </c>
      <c r="AC7" t="n">
        <v>451.7944058073298</v>
      </c>
      <c r="AD7" t="n">
        <v>365038.9500711337</v>
      </c>
      <c r="AE7" t="n">
        <v>499462.395869213</v>
      </c>
      <c r="AF7" t="n">
        <v>2.577881850771093e-06</v>
      </c>
      <c r="AG7" t="n">
        <v>9.674479166666666</v>
      </c>
      <c r="AH7" t="n">
        <v>451794.4058073298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6.9507</v>
      </c>
      <c r="E8" t="n">
        <v>14.39</v>
      </c>
      <c r="F8" t="n">
        <v>8.890000000000001</v>
      </c>
      <c r="G8" t="n">
        <v>11.85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151.73</v>
      </c>
      <c r="Q8" t="n">
        <v>1693.04</v>
      </c>
      <c r="R8" t="n">
        <v>54.92</v>
      </c>
      <c r="S8" t="n">
        <v>25.68</v>
      </c>
      <c r="T8" t="n">
        <v>13741.72</v>
      </c>
      <c r="U8" t="n">
        <v>0.47</v>
      </c>
      <c r="V8" t="n">
        <v>0.82</v>
      </c>
      <c r="W8" t="n">
        <v>1.28</v>
      </c>
      <c r="X8" t="n">
        <v>0.89</v>
      </c>
      <c r="Y8" t="n">
        <v>1</v>
      </c>
      <c r="Z8" t="n">
        <v>10</v>
      </c>
      <c r="AA8" t="n">
        <v>356.1524789457465</v>
      </c>
      <c r="AB8" t="n">
        <v>487.3035340320212</v>
      </c>
      <c r="AC8" t="n">
        <v>440.7959686788099</v>
      </c>
      <c r="AD8" t="n">
        <v>356152.4789457464</v>
      </c>
      <c r="AE8" t="n">
        <v>487303.5340320212</v>
      </c>
      <c r="AF8" t="n">
        <v>2.662815185043043e-06</v>
      </c>
      <c r="AG8" t="n">
        <v>9.368489583333334</v>
      </c>
      <c r="AH8" t="n">
        <v>440795.9686788099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</v>
      </c>
      <c r="E9" t="n">
        <v>14.01</v>
      </c>
      <c r="F9" t="n">
        <v>8.789999999999999</v>
      </c>
      <c r="G9" t="n">
        <v>13.18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148.9</v>
      </c>
      <c r="Q9" t="n">
        <v>1693.11</v>
      </c>
      <c r="R9" t="n">
        <v>51.64</v>
      </c>
      <c r="S9" t="n">
        <v>25.68</v>
      </c>
      <c r="T9" t="n">
        <v>12123.55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336.4719143377555</v>
      </c>
      <c r="AB9" t="n">
        <v>460.3757172901352</v>
      </c>
      <c r="AC9" t="n">
        <v>416.4381049733414</v>
      </c>
      <c r="AD9" t="n">
        <v>336471.9143377555</v>
      </c>
      <c r="AE9" t="n">
        <v>460375.7172901352</v>
      </c>
      <c r="AF9" t="n">
        <v>2.73533606992207e-06</v>
      </c>
      <c r="AG9" t="n">
        <v>9.12109375</v>
      </c>
      <c r="AH9" t="n">
        <v>416438.1049733413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7.2903</v>
      </c>
      <c r="E10" t="n">
        <v>13.72</v>
      </c>
      <c r="F10" t="n">
        <v>8.720000000000001</v>
      </c>
      <c r="G10" t="n">
        <v>14.53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146.19</v>
      </c>
      <c r="Q10" t="n">
        <v>1693.18</v>
      </c>
      <c r="R10" t="n">
        <v>49.57</v>
      </c>
      <c r="S10" t="n">
        <v>25.68</v>
      </c>
      <c r="T10" t="n">
        <v>11109.7</v>
      </c>
      <c r="U10" t="n">
        <v>0.52</v>
      </c>
      <c r="V10" t="n">
        <v>0.84</v>
      </c>
      <c r="W10" t="n">
        <v>1.27</v>
      </c>
      <c r="X10" t="n">
        <v>0.72</v>
      </c>
      <c r="Y10" t="n">
        <v>1</v>
      </c>
      <c r="Z10" t="n">
        <v>10</v>
      </c>
      <c r="AA10" t="n">
        <v>330.8745094507506</v>
      </c>
      <c r="AB10" t="n">
        <v>452.7171009836595</v>
      </c>
      <c r="AC10" t="n">
        <v>409.5104162582201</v>
      </c>
      <c r="AD10" t="n">
        <v>330874.5094507505</v>
      </c>
      <c r="AE10" t="n">
        <v>452717.1009836595</v>
      </c>
      <c r="AF10" t="n">
        <v>2.792916043494799e-06</v>
      </c>
      <c r="AG10" t="n">
        <v>8.932291666666666</v>
      </c>
      <c r="AH10" t="n">
        <v>409510.4162582201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7.4114</v>
      </c>
      <c r="E11" t="n">
        <v>13.49</v>
      </c>
      <c r="F11" t="n">
        <v>8.66</v>
      </c>
      <c r="G11" t="n">
        <v>15.75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144.11</v>
      </c>
      <c r="Q11" t="n">
        <v>1693.01</v>
      </c>
      <c r="R11" t="n">
        <v>47.64</v>
      </c>
      <c r="S11" t="n">
        <v>25.68</v>
      </c>
      <c r="T11" t="n">
        <v>10161.87</v>
      </c>
      <c r="U11" t="n">
        <v>0.54</v>
      </c>
      <c r="V11" t="n">
        <v>0.84</v>
      </c>
      <c r="W11" t="n">
        <v>1.27</v>
      </c>
      <c r="X11" t="n">
        <v>0.66</v>
      </c>
      <c r="Y11" t="n">
        <v>1</v>
      </c>
      <c r="Z11" t="n">
        <v>10</v>
      </c>
      <c r="AA11" t="n">
        <v>326.7233530197676</v>
      </c>
      <c r="AB11" t="n">
        <v>447.037305618692</v>
      </c>
      <c r="AC11" t="n">
        <v>404.3726925912422</v>
      </c>
      <c r="AD11" t="n">
        <v>326723.3530197676</v>
      </c>
      <c r="AE11" t="n">
        <v>447037.305618692</v>
      </c>
      <c r="AF11" t="n">
        <v>2.839309488602301e-06</v>
      </c>
      <c r="AG11" t="n">
        <v>8.782552083333334</v>
      </c>
      <c r="AH11" t="n">
        <v>404372.6925912423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7.4888</v>
      </c>
      <c r="E12" t="n">
        <v>13.35</v>
      </c>
      <c r="F12" t="n">
        <v>8.630000000000001</v>
      </c>
      <c r="G12" t="n">
        <v>16.71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142.5</v>
      </c>
      <c r="Q12" t="n">
        <v>1693.08</v>
      </c>
      <c r="R12" t="n">
        <v>46.87</v>
      </c>
      <c r="S12" t="n">
        <v>25.68</v>
      </c>
      <c r="T12" t="n">
        <v>9785.719999999999</v>
      </c>
      <c r="U12" t="n">
        <v>0.55</v>
      </c>
      <c r="V12" t="n">
        <v>0.85</v>
      </c>
      <c r="W12" t="n">
        <v>1.27</v>
      </c>
      <c r="X12" t="n">
        <v>0.63</v>
      </c>
      <c r="Y12" t="n">
        <v>1</v>
      </c>
      <c r="Z12" t="n">
        <v>10</v>
      </c>
      <c r="AA12" t="n">
        <v>323.9705191328238</v>
      </c>
      <c r="AB12" t="n">
        <v>443.2707568481156</v>
      </c>
      <c r="AC12" t="n">
        <v>400.9656179489453</v>
      </c>
      <c r="AD12" t="n">
        <v>323970.5191328237</v>
      </c>
      <c r="AE12" t="n">
        <v>443270.7568481156</v>
      </c>
      <c r="AF12" t="n">
        <v>2.868961451040952e-06</v>
      </c>
      <c r="AG12" t="n">
        <v>8.69140625</v>
      </c>
      <c r="AH12" t="n">
        <v>400965.6179489453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7.63</v>
      </c>
      <c r="E13" t="n">
        <v>13.11</v>
      </c>
      <c r="F13" t="n">
        <v>8.550000000000001</v>
      </c>
      <c r="G13" t="n">
        <v>18.33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139.85</v>
      </c>
      <c r="Q13" t="n">
        <v>1692.88</v>
      </c>
      <c r="R13" t="n">
        <v>44.4</v>
      </c>
      <c r="S13" t="n">
        <v>25.68</v>
      </c>
      <c r="T13" t="n">
        <v>8563.32</v>
      </c>
      <c r="U13" t="n">
        <v>0.58</v>
      </c>
      <c r="V13" t="n">
        <v>0.85</v>
      </c>
      <c r="W13" t="n">
        <v>1.26</v>
      </c>
      <c r="X13" t="n">
        <v>0.55</v>
      </c>
      <c r="Y13" t="n">
        <v>1</v>
      </c>
      <c r="Z13" t="n">
        <v>10</v>
      </c>
      <c r="AA13" t="n">
        <v>306.2799993508508</v>
      </c>
      <c r="AB13" t="n">
        <v>419.0658072317689</v>
      </c>
      <c r="AC13" t="n">
        <v>379.0707547521226</v>
      </c>
      <c r="AD13" t="n">
        <v>306279.9993508508</v>
      </c>
      <c r="AE13" t="n">
        <v>419065.8072317688</v>
      </c>
      <c r="AF13" t="n">
        <v>2.923055211975545e-06</v>
      </c>
      <c r="AG13" t="n">
        <v>8.53515625</v>
      </c>
      <c r="AH13" t="n">
        <v>379070.7547521226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7.7258</v>
      </c>
      <c r="E14" t="n">
        <v>12.94</v>
      </c>
      <c r="F14" t="n">
        <v>8.5</v>
      </c>
      <c r="G14" t="n">
        <v>19.62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137.42</v>
      </c>
      <c r="Q14" t="n">
        <v>1693.07</v>
      </c>
      <c r="R14" t="n">
        <v>42.88</v>
      </c>
      <c r="S14" t="n">
        <v>25.68</v>
      </c>
      <c r="T14" t="n">
        <v>7814.35</v>
      </c>
      <c r="U14" t="n">
        <v>0.6</v>
      </c>
      <c r="V14" t="n">
        <v>0.86</v>
      </c>
      <c r="W14" t="n">
        <v>1.25</v>
      </c>
      <c r="X14" t="n">
        <v>0.5</v>
      </c>
      <c r="Y14" t="n">
        <v>1</v>
      </c>
      <c r="Z14" t="n">
        <v>10</v>
      </c>
      <c r="AA14" t="n">
        <v>302.5413398266672</v>
      </c>
      <c r="AB14" t="n">
        <v>413.9504083327634</v>
      </c>
      <c r="AC14" t="n">
        <v>374.4435623445307</v>
      </c>
      <c r="AD14" t="n">
        <v>302541.3398266672</v>
      </c>
      <c r="AE14" t="n">
        <v>413950.4083327634</v>
      </c>
      <c r="AF14" t="n">
        <v>2.959756219748449e-06</v>
      </c>
      <c r="AG14" t="n">
        <v>8.424479166666666</v>
      </c>
      <c r="AH14" t="n">
        <v>374443.5623445307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7.8061</v>
      </c>
      <c r="E15" t="n">
        <v>12.81</v>
      </c>
      <c r="F15" t="n">
        <v>8.48</v>
      </c>
      <c r="G15" t="n">
        <v>21.2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136.01</v>
      </c>
      <c r="Q15" t="n">
        <v>1693.02</v>
      </c>
      <c r="R15" t="n">
        <v>42.07</v>
      </c>
      <c r="S15" t="n">
        <v>25.68</v>
      </c>
      <c r="T15" t="n">
        <v>7418.92</v>
      </c>
      <c r="U15" t="n">
        <v>0.61</v>
      </c>
      <c r="V15" t="n">
        <v>0.86</v>
      </c>
      <c r="W15" t="n">
        <v>1.25</v>
      </c>
      <c r="X15" t="n">
        <v>0.48</v>
      </c>
      <c r="Y15" t="n">
        <v>1</v>
      </c>
      <c r="Z15" t="n">
        <v>10</v>
      </c>
      <c r="AA15" t="n">
        <v>300.1404160909217</v>
      </c>
      <c r="AB15" t="n">
        <v>410.6653585562367</v>
      </c>
      <c r="AC15" t="n">
        <v>371.4720331080794</v>
      </c>
      <c r="AD15" t="n">
        <v>300140.4160909217</v>
      </c>
      <c r="AE15" t="n">
        <v>410665.3585562367</v>
      </c>
      <c r="AF15" t="n">
        <v>2.990519173027825e-06</v>
      </c>
      <c r="AG15" t="n">
        <v>8.33984375</v>
      </c>
      <c r="AH15" t="n">
        <v>371472.0331080794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7.8637</v>
      </c>
      <c r="E16" t="n">
        <v>12.72</v>
      </c>
      <c r="F16" t="n">
        <v>8.44</v>
      </c>
      <c r="G16" t="n">
        <v>22.02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133.55</v>
      </c>
      <c r="Q16" t="n">
        <v>1692.99</v>
      </c>
      <c r="R16" t="n">
        <v>41.12</v>
      </c>
      <c r="S16" t="n">
        <v>25.68</v>
      </c>
      <c r="T16" t="n">
        <v>6948.72</v>
      </c>
      <c r="U16" t="n">
        <v>0.62</v>
      </c>
      <c r="V16" t="n">
        <v>0.86</v>
      </c>
      <c r="W16" t="n">
        <v>1.24</v>
      </c>
      <c r="X16" t="n">
        <v>0.44</v>
      </c>
      <c r="Y16" t="n">
        <v>1</v>
      </c>
      <c r="Z16" t="n">
        <v>10</v>
      </c>
      <c r="AA16" t="n">
        <v>297.3466940904304</v>
      </c>
      <c r="AB16" t="n">
        <v>406.8428648648484</v>
      </c>
      <c r="AC16" t="n">
        <v>368.0143528496936</v>
      </c>
      <c r="AD16" t="n">
        <v>297346.6940904304</v>
      </c>
      <c r="AE16" t="n">
        <v>406842.8648648484</v>
      </c>
      <c r="AF16" t="n">
        <v>3.012585749726355e-06</v>
      </c>
      <c r="AG16" t="n">
        <v>8.28125</v>
      </c>
      <c r="AH16" t="n">
        <v>368014.3528496936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7.9504</v>
      </c>
      <c r="E17" t="n">
        <v>12.58</v>
      </c>
      <c r="F17" t="n">
        <v>8.41</v>
      </c>
      <c r="G17" t="n">
        <v>24.04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132.27</v>
      </c>
      <c r="Q17" t="n">
        <v>1693.06</v>
      </c>
      <c r="R17" t="n">
        <v>40.13</v>
      </c>
      <c r="S17" t="n">
        <v>25.68</v>
      </c>
      <c r="T17" t="n">
        <v>6466.69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294.9918546112554</v>
      </c>
      <c r="AB17" t="n">
        <v>403.6208696012555</v>
      </c>
      <c r="AC17" t="n">
        <v>365.0998602919593</v>
      </c>
      <c r="AD17" t="n">
        <v>294991.8546112554</v>
      </c>
      <c r="AE17" t="n">
        <v>403620.8696012555</v>
      </c>
      <c r="AF17" t="n">
        <v>3.045800544861124e-06</v>
      </c>
      <c r="AG17" t="n">
        <v>8.190104166666666</v>
      </c>
      <c r="AH17" t="n">
        <v>365099.8602919593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8.005000000000001</v>
      </c>
      <c r="E18" t="n">
        <v>12.49</v>
      </c>
      <c r="F18" t="n">
        <v>8.380000000000001</v>
      </c>
      <c r="G18" t="n">
        <v>25.15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130.48</v>
      </c>
      <c r="Q18" t="n">
        <v>1693.03</v>
      </c>
      <c r="R18" t="n">
        <v>39.18</v>
      </c>
      <c r="S18" t="n">
        <v>25.68</v>
      </c>
      <c r="T18" t="n">
        <v>5994.44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292.8239624318907</v>
      </c>
      <c r="AB18" t="n">
        <v>400.6546638807956</v>
      </c>
      <c r="AC18" t="n">
        <v>362.4167450823642</v>
      </c>
      <c r="AD18" t="n">
        <v>292823.9624318907</v>
      </c>
      <c r="AE18" t="n">
        <v>400654.6638807956</v>
      </c>
      <c r="AF18" t="n">
        <v>3.06671782068994e-06</v>
      </c>
      <c r="AG18" t="n">
        <v>8.131510416666666</v>
      </c>
      <c r="AH18" t="n">
        <v>362416.7450823642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8.0373</v>
      </c>
      <c r="E19" t="n">
        <v>12.44</v>
      </c>
      <c r="F19" t="n">
        <v>8.390000000000001</v>
      </c>
      <c r="G19" t="n">
        <v>26.49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128.4</v>
      </c>
      <c r="Q19" t="n">
        <v>1692.94</v>
      </c>
      <c r="R19" t="n">
        <v>39.51</v>
      </c>
      <c r="S19" t="n">
        <v>25.68</v>
      </c>
      <c r="T19" t="n">
        <v>6162.77</v>
      </c>
      <c r="U19" t="n">
        <v>0.65</v>
      </c>
      <c r="V19" t="n">
        <v>0.87</v>
      </c>
      <c r="W19" t="n">
        <v>1.24</v>
      </c>
      <c r="X19" t="n">
        <v>0.39</v>
      </c>
      <c r="Y19" t="n">
        <v>1</v>
      </c>
      <c r="Z19" t="n">
        <v>10</v>
      </c>
      <c r="AA19" t="n">
        <v>290.9690150203144</v>
      </c>
      <c r="AB19" t="n">
        <v>398.1166429977729</v>
      </c>
      <c r="AC19" t="n">
        <v>360.1209493502824</v>
      </c>
      <c r="AD19" t="n">
        <v>290969.0150203144</v>
      </c>
      <c r="AE19" t="n">
        <v>398116.6429977729</v>
      </c>
      <c r="AF19" t="n">
        <v>3.079091960053873e-06</v>
      </c>
      <c r="AG19" t="n">
        <v>8.098958333333334</v>
      </c>
      <c r="AH19" t="n">
        <v>360120.9493502824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8.359999999999999</v>
      </c>
      <c r="G20" t="n">
        <v>27.86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126.19</v>
      </c>
      <c r="Q20" t="n">
        <v>1692.93</v>
      </c>
      <c r="R20" t="n">
        <v>38.49</v>
      </c>
      <c r="S20" t="n">
        <v>25.68</v>
      </c>
      <c r="T20" t="n">
        <v>5658.32</v>
      </c>
      <c r="U20" t="n">
        <v>0.67</v>
      </c>
      <c r="V20" t="n">
        <v>0.87</v>
      </c>
      <c r="W20" t="n">
        <v>1.24</v>
      </c>
      <c r="X20" t="n">
        <v>0.35</v>
      </c>
      <c r="Y20" t="n">
        <v>1</v>
      </c>
      <c r="Z20" t="n">
        <v>10</v>
      </c>
      <c r="AA20" t="n">
        <v>288.5374813486992</v>
      </c>
      <c r="AB20" t="n">
        <v>394.7897113565741</v>
      </c>
      <c r="AC20" t="n">
        <v>357.1115353955418</v>
      </c>
      <c r="AD20" t="n">
        <v>288537.4813486992</v>
      </c>
      <c r="AE20" t="n">
        <v>394789.7113565741</v>
      </c>
      <c r="AF20" t="n">
        <v>3.10085205652048e-06</v>
      </c>
      <c r="AG20" t="n">
        <v>8.040364583333334</v>
      </c>
      <c r="AH20" t="n">
        <v>357111.5353955418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8.138</v>
      </c>
      <c r="E21" t="n">
        <v>12.29</v>
      </c>
      <c r="F21" t="n">
        <v>8.35</v>
      </c>
      <c r="G21" t="n">
        <v>29.46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124.78</v>
      </c>
      <c r="Q21" t="n">
        <v>1692.88</v>
      </c>
      <c r="R21" t="n">
        <v>38.11</v>
      </c>
      <c r="S21" t="n">
        <v>25.68</v>
      </c>
      <c r="T21" t="n">
        <v>5473.89</v>
      </c>
      <c r="U21" t="n">
        <v>0.67</v>
      </c>
      <c r="V21" t="n">
        <v>0.87</v>
      </c>
      <c r="W21" t="n">
        <v>1.24</v>
      </c>
      <c r="X21" t="n">
        <v>0.34</v>
      </c>
      <c r="Y21" t="n">
        <v>1</v>
      </c>
      <c r="Z21" t="n">
        <v>10</v>
      </c>
      <c r="AA21" t="n">
        <v>286.9300555509281</v>
      </c>
      <c r="AB21" t="n">
        <v>392.5903604654425</v>
      </c>
      <c r="AC21" t="n">
        <v>355.1220874666514</v>
      </c>
      <c r="AD21" t="n">
        <v>286930.0555509281</v>
      </c>
      <c r="AE21" t="n">
        <v>392590.3604654425</v>
      </c>
      <c r="AF21" t="n">
        <v>3.117670159247311e-06</v>
      </c>
      <c r="AG21" t="n">
        <v>8.001302083333334</v>
      </c>
      <c r="AH21" t="n">
        <v>355122.0874666514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8.1988</v>
      </c>
      <c r="E22" t="n">
        <v>12.2</v>
      </c>
      <c r="F22" t="n">
        <v>8.31</v>
      </c>
      <c r="G22" t="n">
        <v>31.17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122.7</v>
      </c>
      <c r="Q22" t="n">
        <v>1692.94</v>
      </c>
      <c r="R22" t="n">
        <v>36.92</v>
      </c>
      <c r="S22" t="n">
        <v>25.68</v>
      </c>
      <c r="T22" t="n">
        <v>4883.6</v>
      </c>
      <c r="U22" t="n">
        <v>0.7</v>
      </c>
      <c r="V22" t="n">
        <v>0.88</v>
      </c>
      <c r="W22" t="n">
        <v>1.24</v>
      </c>
      <c r="X22" t="n">
        <v>0.31</v>
      </c>
      <c r="Y22" t="n">
        <v>1</v>
      </c>
      <c r="Z22" t="n">
        <v>10</v>
      </c>
      <c r="AA22" t="n">
        <v>284.3802099135477</v>
      </c>
      <c r="AB22" t="n">
        <v>389.1015491731283</v>
      </c>
      <c r="AC22" t="n">
        <v>351.9662434274983</v>
      </c>
      <c r="AD22" t="n">
        <v>284380.2099135477</v>
      </c>
      <c r="AE22" t="n">
        <v>389101.5491731283</v>
      </c>
      <c r="AF22" t="n">
        <v>3.140962656873539e-06</v>
      </c>
      <c r="AG22" t="n">
        <v>7.942708333333333</v>
      </c>
      <c r="AH22" t="n">
        <v>351966.2434274983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8.252000000000001</v>
      </c>
      <c r="E23" t="n">
        <v>12.12</v>
      </c>
      <c r="F23" t="n">
        <v>8.289999999999999</v>
      </c>
      <c r="G23" t="n">
        <v>33.15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12</v>
      </c>
      <c r="N23" t="n">
        <v>89.70999999999999</v>
      </c>
      <c r="O23" t="n">
        <v>38194.05</v>
      </c>
      <c r="P23" t="n">
        <v>120.93</v>
      </c>
      <c r="Q23" t="n">
        <v>1692.94</v>
      </c>
      <c r="R23" t="n">
        <v>36.1</v>
      </c>
      <c r="S23" t="n">
        <v>25.68</v>
      </c>
      <c r="T23" t="n">
        <v>4477.75</v>
      </c>
      <c r="U23" t="n">
        <v>0.71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269.4989391980748</v>
      </c>
      <c r="AB23" t="n">
        <v>368.7403380648888</v>
      </c>
      <c r="AC23" t="n">
        <v>333.5482777302899</v>
      </c>
      <c r="AD23" t="n">
        <v>269498.9391980748</v>
      </c>
      <c r="AE23" t="n">
        <v>368740.3380648888</v>
      </c>
      <c r="AF23" t="n">
        <v>3.161343592296488e-06</v>
      </c>
      <c r="AG23" t="n">
        <v>7.890625</v>
      </c>
      <c r="AH23" t="n">
        <v>333548.2777302899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8.255000000000001</v>
      </c>
      <c r="E24" t="n">
        <v>12.11</v>
      </c>
      <c r="F24" t="n">
        <v>8.279999999999999</v>
      </c>
      <c r="G24" t="n">
        <v>33.13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119.62</v>
      </c>
      <c r="Q24" t="n">
        <v>1692.91</v>
      </c>
      <c r="R24" t="n">
        <v>36.13</v>
      </c>
      <c r="S24" t="n">
        <v>25.68</v>
      </c>
      <c r="T24" t="n">
        <v>4494.04</v>
      </c>
      <c r="U24" t="n">
        <v>0.71</v>
      </c>
      <c r="V24" t="n">
        <v>0.88</v>
      </c>
      <c r="W24" t="n">
        <v>1.23</v>
      </c>
      <c r="X24" t="n">
        <v>0.28</v>
      </c>
      <c r="Y24" t="n">
        <v>1</v>
      </c>
      <c r="Z24" t="n">
        <v>10</v>
      </c>
      <c r="AA24" t="n">
        <v>268.5584069713872</v>
      </c>
      <c r="AB24" t="n">
        <v>367.4534603789815</v>
      </c>
      <c r="AC24" t="n">
        <v>332.3842178445814</v>
      </c>
      <c r="AD24" t="n">
        <v>268558.4069713872</v>
      </c>
      <c r="AE24" t="n">
        <v>367453.4603789815</v>
      </c>
      <c r="AF24" t="n">
        <v>3.162492893166203e-06</v>
      </c>
      <c r="AG24" t="n">
        <v>7.884114583333333</v>
      </c>
      <c r="AH24" t="n">
        <v>332384.2178445814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8.3026</v>
      </c>
      <c r="E25" t="n">
        <v>12.04</v>
      </c>
      <c r="F25" t="n">
        <v>8.27</v>
      </c>
      <c r="G25" t="n">
        <v>35.44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117.58</v>
      </c>
      <c r="Q25" t="n">
        <v>1693</v>
      </c>
      <c r="R25" t="n">
        <v>35.59</v>
      </c>
      <c r="S25" t="n">
        <v>25.68</v>
      </c>
      <c r="T25" t="n">
        <v>4229.39</v>
      </c>
      <c r="U25" t="n">
        <v>0.72</v>
      </c>
      <c r="V25" t="n">
        <v>0.88</v>
      </c>
      <c r="W25" t="n">
        <v>1.23</v>
      </c>
      <c r="X25" t="n">
        <v>0.27</v>
      </c>
      <c r="Y25" t="n">
        <v>1</v>
      </c>
      <c r="Z25" t="n">
        <v>10</v>
      </c>
      <c r="AA25" t="n">
        <v>266.5576154984786</v>
      </c>
      <c r="AB25" t="n">
        <v>364.7158892170578</v>
      </c>
      <c r="AC25" t="n">
        <v>329.9079166321466</v>
      </c>
      <c r="AD25" t="n">
        <v>266557.6154984786</v>
      </c>
      <c r="AE25" t="n">
        <v>364715.8892170578</v>
      </c>
      <c r="AF25" t="n">
        <v>3.180728466965683e-06</v>
      </c>
      <c r="AG25" t="n">
        <v>7.838541666666667</v>
      </c>
      <c r="AH25" t="n">
        <v>329907.9166321466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8.303000000000001</v>
      </c>
      <c r="E26" t="n">
        <v>12.04</v>
      </c>
      <c r="F26" t="n">
        <v>8.27</v>
      </c>
      <c r="G26" t="n">
        <v>35.44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117.13</v>
      </c>
      <c r="Q26" t="n">
        <v>1692.88</v>
      </c>
      <c r="R26" t="n">
        <v>35.6</v>
      </c>
      <c r="S26" t="n">
        <v>25.68</v>
      </c>
      <c r="T26" t="n">
        <v>4233.21</v>
      </c>
      <c r="U26" t="n">
        <v>0.72</v>
      </c>
      <c r="V26" t="n">
        <v>0.88</v>
      </c>
      <c r="W26" t="n">
        <v>1.23</v>
      </c>
      <c r="X26" t="n">
        <v>0.27</v>
      </c>
      <c r="Y26" t="n">
        <v>1</v>
      </c>
      <c r="Z26" t="n">
        <v>10</v>
      </c>
      <c r="AA26" t="n">
        <v>266.2575036415703</v>
      </c>
      <c r="AB26" t="n">
        <v>364.3052629344353</v>
      </c>
      <c r="AC26" t="n">
        <v>329.5364799456198</v>
      </c>
      <c r="AD26" t="n">
        <v>266257.5036415703</v>
      </c>
      <c r="AE26" t="n">
        <v>364305.2629344353</v>
      </c>
      <c r="AF26" t="n">
        <v>3.180881707081645e-06</v>
      </c>
      <c r="AG26" t="n">
        <v>7.838541666666667</v>
      </c>
      <c r="AH26" t="n">
        <v>329536.4799456198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8.344099999999999</v>
      </c>
      <c r="E27" t="n">
        <v>11.98</v>
      </c>
      <c r="F27" t="n">
        <v>8.27</v>
      </c>
      <c r="G27" t="n">
        <v>38.15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5</v>
      </c>
      <c r="N27" t="n">
        <v>90.88</v>
      </c>
      <c r="O27" t="n">
        <v>38461.6</v>
      </c>
      <c r="P27" t="n">
        <v>116.19</v>
      </c>
      <c r="Q27" t="n">
        <v>1692.88</v>
      </c>
      <c r="R27" t="n">
        <v>35.35</v>
      </c>
      <c r="S27" t="n">
        <v>25.68</v>
      </c>
      <c r="T27" t="n">
        <v>4114.19</v>
      </c>
      <c r="U27" t="n">
        <v>0.73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265.1170629632964</v>
      </c>
      <c r="AB27" t="n">
        <v>362.744861685729</v>
      </c>
      <c r="AC27" t="n">
        <v>328.1250012020532</v>
      </c>
      <c r="AD27" t="n">
        <v>265117.0629632964</v>
      </c>
      <c r="AE27" t="n">
        <v>362744.861685729</v>
      </c>
      <c r="AF27" t="n">
        <v>3.196627128996742e-06</v>
      </c>
      <c r="AG27" t="n">
        <v>7.799479166666667</v>
      </c>
      <c r="AH27" t="n">
        <v>328125.0012020532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</v>
      </c>
      <c r="E28" t="n">
        <v>11.98</v>
      </c>
      <c r="F28" t="n">
        <v>8.26</v>
      </c>
      <c r="G28" t="n">
        <v>38.11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3</v>
      </c>
      <c r="N28" t="n">
        <v>91.18000000000001</v>
      </c>
      <c r="O28" t="n">
        <v>38528.81</v>
      </c>
      <c r="P28" t="n">
        <v>115.65</v>
      </c>
      <c r="Q28" t="n">
        <v>1692.9</v>
      </c>
      <c r="R28" t="n">
        <v>35.04</v>
      </c>
      <c r="S28" t="n">
        <v>25.68</v>
      </c>
      <c r="T28" t="n">
        <v>3961.45</v>
      </c>
      <c r="U28" t="n">
        <v>0.73</v>
      </c>
      <c r="V28" t="n">
        <v>0.88</v>
      </c>
      <c r="W28" t="n">
        <v>1.24</v>
      </c>
      <c r="X28" t="n">
        <v>0.25</v>
      </c>
      <c r="Y28" t="n">
        <v>1</v>
      </c>
      <c r="Z28" t="n">
        <v>10</v>
      </c>
      <c r="AA28" t="n">
        <v>264.6538496936756</v>
      </c>
      <c r="AB28" t="n">
        <v>362.1110728547065</v>
      </c>
      <c r="AC28" t="n">
        <v>327.5517002875354</v>
      </c>
      <c r="AD28" t="n">
        <v>264653.8496936756</v>
      </c>
      <c r="AE28" t="n">
        <v>362111.0728547066</v>
      </c>
      <c r="AF28" t="n">
        <v>3.198887420707182e-06</v>
      </c>
      <c r="AG28" t="n">
        <v>7.799479166666667</v>
      </c>
      <c r="AH28" t="n">
        <v>327551.7002875354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8.347799999999999</v>
      </c>
      <c r="E29" t="n">
        <v>11.98</v>
      </c>
      <c r="F29" t="n">
        <v>8.26</v>
      </c>
      <c r="G29" t="n">
        <v>38.12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3</v>
      </c>
      <c r="N29" t="n">
        <v>91.47</v>
      </c>
      <c r="O29" t="n">
        <v>38596.15</v>
      </c>
      <c r="P29" t="n">
        <v>115.42</v>
      </c>
      <c r="Q29" t="n">
        <v>1692.89</v>
      </c>
      <c r="R29" t="n">
        <v>35.19</v>
      </c>
      <c r="S29" t="n">
        <v>25.68</v>
      </c>
      <c r="T29" t="n">
        <v>4034.35</v>
      </c>
      <c r="U29" t="n">
        <v>0.73</v>
      </c>
      <c r="V29" t="n">
        <v>0.88</v>
      </c>
      <c r="W29" t="n">
        <v>1.24</v>
      </c>
      <c r="X29" t="n">
        <v>0.26</v>
      </c>
      <c r="Y29" t="n">
        <v>1</v>
      </c>
      <c r="Z29" t="n">
        <v>10</v>
      </c>
      <c r="AA29" t="n">
        <v>264.5317063631106</v>
      </c>
      <c r="AB29" t="n">
        <v>361.9439509612441</v>
      </c>
      <c r="AC29" t="n">
        <v>327.4005282730279</v>
      </c>
      <c r="AD29" t="n">
        <v>264531.7063631106</v>
      </c>
      <c r="AE29" t="n">
        <v>361943.9509612441</v>
      </c>
      <c r="AF29" t="n">
        <v>3.198044600069391e-06</v>
      </c>
      <c r="AG29" t="n">
        <v>7.799479166666667</v>
      </c>
      <c r="AH29" t="n">
        <v>327400.5282730279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8.3575</v>
      </c>
      <c r="E30" t="n">
        <v>11.97</v>
      </c>
      <c r="F30" t="n">
        <v>8.25</v>
      </c>
      <c r="G30" t="n">
        <v>38.06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2</v>
      </c>
      <c r="N30" t="n">
        <v>91.77</v>
      </c>
      <c r="O30" t="n">
        <v>38663.62</v>
      </c>
      <c r="P30" t="n">
        <v>114.76</v>
      </c>
      <c r="Q30" t="n">
        <v>1693.04</v>
      </c>
      <c r="R30" t="n">
        <v>34.76</v>
      </c>
      <c r="S30" t="n">
        <v>25.68</v>
      </c>
      <c r="T30" t="n">
        <v>3819.61</v>
      </c>
      <c r="U30" t="n">
        <v>0.74</v>
      </c>
      <c r="V30" t="n">
        <v>0.89</v>
      </c>
      <c r="W30" t="n">
        <v>1.23</v>
      </c>
      <c r="X30" t="n">
        <v>0.24</v>
      </c>
      <c r="Y30" t="n">
        <v>1</v>
      </c>
      <c r="Z30" t="n">
        <v>10</v>
      </c>
      <c r="AA30" t="n">
        <v>263.9432870987245</v>
      </c>
      <c r="AB30" t="n">
        <v>361.1388497644853</v>
      </c>
      <c r="AC30" t="n">
        <v>326.672264804521</v>
      </c>
      <c r="AD30" t="n">
        <v>263943.2870987245</v>
      </c>
      <c r="AE30" t="n">
        <v>361138.8497644853</v>
      </c>
      <c r="AF30" t="n">
        <v>3.20176067288147e-06</v>
      </c>
      <c r="AG30" t="n">
        <v>7.79296875</v>
      </c>
      <c r="AH30" t="n">
        <v>326672.2648045211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8.3492</v>
      </c>
      <c r="E31" t="n">
        <v>11.98</v>
      </c>
      <c r="F31" t="n">
        <v>8.26</v>
      </c>
      <c r="G31" t="n">
        <v>38.11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0</v>
      </c>
      <c r="N31" t="n">
        <v>92.06999999999999</v>
      </c>
      <c r="O31" t="n">
        <v>38731.35</v>
      </c>
      <c r="P31" t="n">
        <v>114.83</v>
      </c>
      <c r="Q31" t="n">
        <v>1692.88</v>
      </c>
      <c r="R31" t="n">
        <v>35.02</v>
      </c>
      <c r="S31" t="n">
        <v>25.68</v>
      </c>
      <c r="T31" t="n">
        <v>3948.03</v>
      </c>
      <c r="U31" t="n">
        <v>0.73</v>
      </c>
      <c r="V31" t="n">
        <v>0.88</v>
      </c>
      <c r="W31" t="n">
        <v>1.24</v>
      </c>
      <c r="X31" t="n">
        <v>0.26</v>
      </c>
      <c r="Y31" t="n">
        <v>1</v>
      </c>
      <c r="Z31" t="n">
        <v>10</v>
      </c>
      <c r="AA31" t="n">
        <v>264.1294839757633</v>
      </c>
      <c r="AB31" t="n">
        <v>361.3936125460762</v>
      </c>
      <c r="AC31" t="n">
        <v>326.9027133837988</v>
      </c>
      <c r="AD31" t="n">
        <v>264129.4839757633</v>
      </c>
      <c r="AE31" t="n">
        <v>361393.6125460762</v>
      </c>
      <c r="AF31" t="n">
        <v>3.198580940475258e-06</v>
      </c>
      <c r="AG31" t="n">
        <v>7.799479166666667</v>
      </c>
      <c r="AH31" t="n">
        <v>326902.7133837988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6.5776</v>
      </c>
      <c r="E2" t="n">
        <v>15.2</v>
      </c>
      <c r="F2" t="n">
        <v>11.67</v>
      </c>
      <c r="G2" t="n">
        <v>4.12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34.1</v>
      </c>
      <c r="Q2" t="n">
        <v>1694.64</v>
      </c>
      <c r="R2" t="n">
        <v>133.88</v>
      </c>
      <c r="S2" t="n">
        <v>25.68</v>
      </c>
      <c r="T2" t="n">
        <v>52596.8</v>
      </c>
      <c r="U2" t="n">
        <v>0.19</v>
      </c>
      <c r="V2" t="n">
        <v>0.63</v>
      </c>
      <c r="W2" t="n">
        <v>1.72</v>
      </c>
      <c r="X2" t="n">
        <v>3.66</v>
      </c>
      <c r="Y2" t="n">
        <v>1</v>
      </c>
      <c r="Z2" t="n">
        <v>10</v>
      </c>
      <c r="AA2" t="n">
        <v>186.0327764467467</v>
      </c>
      <c r="AB2" t="n">
        <v>254.5382519211851</v>
      </c>
      <c r="AC2" t="n">
        <v>230.2454784045816</v>
      </c>
      <c r="AD2" t="n">
        <v>186032.7764467467</v>
      </c>
      <c r="AE2" t="n">
        <v>254538.2519211851</v>
      </c>
      <c r="AF2" t="n">
        <v>5.014592217913151e-06</v>
      </c>
      <c r="AG2" t="n">
        <v>9.895833333333334</v>
      </c>
      <c r="AH2" t="n">
        <v>230245.4784045816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8.3474</v>
      </c>
      <c r="E2" t="n">
        <v>11.98</v>
      </c>
      <c r="F2" t="n">
        <v>8.98</v>
      </c>
      <c r="G2" t="n">
        <v>11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66.2</v>
      </c>
      <c r="Q2" t="n">
        <v>1693.08</v>
      </c>
      <c r="R2" t="n">
        <v>57.69</v>
      </c>
      <c r="S2" t="n">
        <v>25.68</v>
      </c>
      <c r="T2" t="n">
        <v>15104.34</v>
      </c>
      <c r="U2" t="n">
        <v>0.45</v>
      </c>
      <c r="V2" t="n">
        <v>0.8100000000000001</v>
      </c>
      <c r="W2" t="n">
        <v>1.29</v>
      </c>
      <c r="X2" t="n">
        <v>0.98</v>
      </c>
      <c r="Y2" t="n">
        <v>1</v>
      </c>
      <c r="Z2" t="n">
        <v>10</v>
      </c>
      <c r="AA2" t="n">
        <v>195.2047720470131</v>
      </c>
      <c r="AB2" t="n">
        <v>267.087780941351</v>
      </c>
      <c r="AC2" t="n">
        <v>241.5972979884416</v>
      </c>
      <c r="AD2" t="n">
        <v>195204.7720470131</v>
      </c>
      <c r="AE2" t="n">
        <v>267087.780941351</v>
      </c>
      <c r="AF2" t="n">
        <v>4.491308057551201e-06</v>
      </c>
      <c r="AG2" t="n">
        <v>7.799479166666667</v>
      </c>
      <c r="AH2" t="n">
        <v>241597.2979884416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8.5915</v>
      </c>
      <c r="E3" t="n">
        <v>11.64</v>
      </c>
      <c r="F3" t="n">
        <v>8.83</v>
      </c>
      <c r="G3" t="n">
        <v>13.24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10</v>
      </c>
      <c r="N3" t="n">
        <v>13.05</v>
      </c>
      <c r="O3" t="n">
        <v>12446.14</v>
      </c>
      <c r="P3" t="n">
        <v>61.78</v>
      </c>
      <c r="Q3" t="n">
        <v>1693.67</v>
      </c>
      <c r="R3" t="n">
        <v>51.81</v>
      </c>
      <c r="S3" t="n">
        <v>25.68</v>
      </c>
      <c r="T3" t="n">
        <v>12208.9</v>
      </c>
      <c r="U3" t="n">
        <v>0.5</v>
      </c>
      <c r="V3" t="n">
        <v>0.83</v>
      </c>
      <c r="W3" t="n">
        <v>1.31</v>
      </c>
      <c r="X3" t="n">
        <v>0.82</v>
      </c>
      <c r="Y3" t="n">
        <v>1</v>
      </c>
      <c r="Z3" t="n">
        <v>10</v>
      </c>
      <c r="AA3" t="n">
        <v>190.280009311848</v>
      </c>
      <c r="AB3" t="n">
        <v>260.3495033019034</v>
      </c>
      <c r="AC3" t="n">
        <v>235.5021121096686</v>
      </c>
      <c r="AD3" t="n">
        <v>190280.009311848</v>
      </c>
      <c r="AE3" t="n">
        <v>260349.5033019034</v>
      </c>
      <c r="AF3" t="n">
        <v>4.622645755139462e-06</v>
      </c>
      <c r="AG3" t="n">
        <v>7.578125</v>
      </c>
      <c r="AH3" t="n">
        <v>235502.1121096686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8.6151</v>
      </c>
      <c r="E4" t="n">
        <v>11.61</v>
      </c>
      <c r="F4" t="n">
        <v>8.82</v>
      </c>
      <c r="G4" t="n">
        <v>13.57</v>
      </c>
      <c r="H4" t="n">
        <v>0.27</v>
      </c>
      <c r="I4" t="n">
        <v>39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61.58</v>
      </c>
      <c r="Q4" t="n">
        <v>1693.49</v>
      </c>
      <c r="R4" t="n">
        <v>51.22</v>
      </c>
      <c r="S4" t="n">
        <v>25.68</v>
      </c>
      <c r="T4" t="n">
        <v>11919.71</v>
      </c>
      <c r="U4" t="n">
        <v>0.5</v>
      </c>
      <c r="V4" t="n">
        <v>0.83</v>
      </c>
      <c r="W4" t="n">
        <v>1.32</v>
      </c>
      <c r="X4" t="n">
        <v>0.8100000000000001</v>
      </c>
      <c r="Y4" t="n">
        <v>1</v>
      </c>
      <c r="Z4" t="n">
        <v>10</v>
      </c>
      <c r="AA4" t="n">
        <v>189.9720527324809</v>
      </c>
      <c r="AB4" t="n">
        <v>259.9281435239281</v>
      </c>
      <c r="AC4" t="n">
        <v>235.120966317521</v>
      </c>
      <c r="AD4" t="n">
        <v>189972.0527324809</v>
      </c>
      <c r="AE4" t="n">
        <v>259928.1435239281</v>
      </c>
      <c r="AF4" t="n">
        <v>4.635343705418377e-06</v>
      </c>
      <c r="AG4" t="n">
        <v>7.55859375</v>
      </c>
      <c r="AH4" t="n">
        <v>235120.966317521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5.9729</v>
      </c>
      <c r="E2" t="n">
        <v>16.74</v>
      </c>
      <c r="F2" t="n">
        <v>10.08</v>
      </c>
      <c r="G2" t="n">
        <v>5.99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139.48</v>
      </c>
      <c r="Q2" t="n">
        <v>1693.32</v>
      </c>
      <c r="R2" t="n">
        <v>92.11</v>
      </c>
      <c r="S2" t="n">
        <v>25.68</v>
      </c>
      <c r="T2" t="n">
        <v>32057.02</v>
      </c>
      <c r="U2" t="n">
        <v>0.28</v>
      </c>
      <c r="V2" t="n">
        <v>0.72</v>
      </c>
      <c r="W2" t="n">
        <v>1.37</v>
      </c>
      <c r="X2" t="n">
        <v>2.08</v>
      </c>
      <c r="Y2" t="n">
        <v>1</v>
      </c>
      <c r="Z2" t="n">
        <v>10</v>
      </c>
      <c r="AA2" t="n">
        <v>382.8735319022027</v>
      </c>
      <c r="AB2" t="n">
        <v>523.864457536702</v>
      </c>
      <c r="AC2" t="n">
        <v>473.8675689577823</v>
      </c>
      <c r="AD2" t="n">
        <v>382873.5319022027</v>
      </c>
      <c r="AE2" t="n">
        <v>523864.457536702</v>
      </c>
      <c r="AF2" t="n">
        <v>2.543347193590583e-06</v>
      </c>
      <c r="AG2" t="n">
        <v>10.8984375</v>
      </c>
      <c r="AH2" t="n">
        <v>473867.5689577824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6.5846</v>
      </c>
      <c r="E3" t="n">
        <v>15.19</v>
      </c>
      <c r="F3" t="n">
        <v>9.539999999999999</v>
      </c>
      <c r="G3" t="n">
        <v>7.53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129.94</v>
      </c>
      <c r="Q3" t="n">
        <v>1693.24</v>
      </c>
      <c r="R3" t="n">
        <v>75.34</v>
      </c>
      <c r="S3" t="n">
        <v>25.68</v>
      </c>
      <c r="T3" t="n">
        <v>23796.52</v>
      </c>
      <c r="U3" t="n">
        <v>0.34</v>
      </c>
      <c r="V3" t="n">
        <v>0.77</v>
      </c>
      <c r="W3" t="n">
        <v>1.33</v>
      </c>
      <c r="X3" t="n">
        <v>1.54</v>
      </c>
      <c r="Y3" t="n">
        <v>1</v>
      </c>
      <c r="Z3" t="n">
        <v>10</v>
      </c>
      <c r="AA3" t="n">
        <v>332.302375148677</v>
      </c>
      <c r="AB3" t="n">
        <v>454.6707698245514</v>
      </c>
      <c r="AC3" t="n">
        <v>411.2776296869288</v>
      </c>
      <c r="AD3" t="n">
        <v>332302.375148677</v>
      </c>
      <c r="AE3" t="n">
        <v>454670.7698245514</v>
      </c>
      <c r="AF3" t="n">
        <v>2.803817899331405e-06</v>
      </c>
      <c r="AG3" t="n">
        <v>9.889322916666666</v>
      </c>
      <c r="AH3" t="n">
        <v>411277.6296869288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7.0363</v>
      </c>
      <c r="E4" t="n">
        <v>14.21</v>
      </c>
      <c r="F4" t="n">
        <v>9.210000000000001</v>
      </c>
      <c r="G4" t="n">
        <v>9.210000000000001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123.34</v>
      </c>
      <c r="Q4" t="n">
        <v>1693.42</v>
      </c>
      <c r="R4" t="n">
        <v>64.95</v>
      </c>
      <c r="S4" t="n">
        <v>25.68</v>
      </c>
      <c r="T4" t="n">
        <v>18681.6</v>
      </c>
      <c r="U4" t="n">
        <v>0.4</v>
      </c>
      <c r="V4" t="n">
        <v>0.79</v>
      </c>
      <c r="W4" t="n">
        <v>1.31</v>
      </c>
      <c r="X4" t="n">
        <v>1.21</v>
      </c>
      <c r="Y4" t="n">
        <v>1</v>
      </c>
      <c r="Z4" t="n">
        <v>10</v>
      </c>
      <c r="AA4" t="n">
        <v>316.4475238074056</v>
      </c>
      <c r="AB4" t="n">
        <v>432.9774627527485</v>
      </c>
      <c r="AC4" t="n">
        <v>391.654701395311</v>
      </c>
      <c r="AD4" t="n">
        <v>316447.5238074056</v>
      </c>
      <c r="AE4" t="n">
        <v>432977.4627527485</v>
      </c>
      <c r="AF4" t="n">
        <v>2.996158291326058e-06</v>
      </c>
      <c r="AG4" t="n">
        <v>9.251302083333334</v>
      </c>
      <c r="AH4" t="n">
        <v>391654.701395311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7.3552</v>
      </c>
      <c r="E5" t="n">
        <v>13.6</v>
      </c>
      <c r="F5" t="n">
        <v>9</v>
      </c>
      <c r="G5" t="n">
        <v>10.8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118.79</v>
      </c>
      <c r="Q5" t="n">
        <v>1693.08</v>
      </c>
      <c r="R5" t="n">
        <v>58.64</v>
      </c>
      <c r="S5" t="n">
        <v>25.68</v>
      </c>
      <c r="T5" t="n">
        <v>15572.83</v>
      </c>
      <c r="U5" t="n">
        <v>0.44</v>
      </c>
      <c r="V5" t="n">
        <v>0.8100000000000001</v>
      </c>
      <c r="W5" t="n">
        <v>1.29</v>
      </c>
      <c r="X5" t="n">
        <v>1</v>
      </c>
      <c r="Y5" t="n">
        <v>1</v>
      </c>
      <c r="Z5" t="n">
        <v>10</v>
      </c>
      <c r="AA5" t="n">
        <v>294.4027227991003</v>
      </c>
      <c r="AB5" t="n">
        <v>402.8147934652037</v>
      </c>
      <c r="AC5" t="n">
        <v>364.3707149309973</v>
      </c>
      <c r="AD5" t="n">
        <v>294402.7227991003</v>
      </c>
      <c r="AE5" t="n">
        <v>402814.7934652037</v>
      </c>
      <c r="AF5" t="n">
        <v>3.131950522911392e-06</v>
      </c>
      <c r="AG5" t="n">
        <v>8.854166666666666</v>
      </c>
      <c r="AH5" t="n">
        <v>364370.7149309973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7.6333</v>
      </c>
      <c r="E6" t="n">
        <v>13.1</v>
      </c>
      <c r="F6" t="n">
        <v>8.83</v>
      </c>
      <c r="G6" t="n">
        <v>12.62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114.64</v>
      </c>
      <c r="Q6" t="n">
        <v>1693.15</v>
      </c>
      <c r="R6" t="n">
        <v>53.17</v>
      </c>
      <c r="S6" t="n">
        <v>25.68</v>
      </c>
      <c r="T6" t="n">
        <v>12879.45</v>
      </c>
      <c r="U6" t="n">
        <v>0.48</v>
      </c>
      <c r="V6" t="n">
        <v>0.83</v>
      </c>
      <c r="W6" t="n">
        <v>1.28</v>
      </c>
      <c r="X6" t="n">
        <v>0.83</v>
      </c>
      <c r="Y6" t="n">
        <v>1</v>
      </c>
      <c r="Z6" t="n">
        <v>10</v>
      </c>
      <c r="AA6" t="n">
        <v>274.3563093671787</v>
      </c>
      <c r="AB6" t="n">
        <v>375.3864062223046</v>
      </c>
      <c r="AC6" t="n">
        <v>339.5600544705772</v>
      </c>
      <c r="AD6" t="n">
        <v>274356.3093671786</v>
      </c>
      <c r="AE6" t="n">
        <v>375386.4062223046</v>
      </c>
      <c r="AF6" t="n">
        <v>3.250369524491452e-06</v>
      </c>
      <c r="AG6" t="n">
        <v>8.528645833333334</v>
      </c>
      <c r="AH6" t="n">
        <v>339560.0544705772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7.8135</v>
      </c>
      <c r="E7" t="n">
        <v>12.8</v>
      </c>
      <c r="F7" t="n">
        <v>8.73</v>
      </c>
      <c r="G7" t="n">
        <v>14.16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</v>
      </c>
      <c r="Q7" t="n">
        <v>1692.89</v>
      </c>
      <c r="R7" t="n">
        <v>50.18</v>
      </c>
      <c r="S7" t="n">
        <v>25.68</v>
      </c>
      <c r="T7" t="n">
        <v>11412.15</v>
      </c>
      <c r="U7" t="n">
        <v>0.51</v>
      </c>
      <c r="V7" t="n">
        <v>0.84</v>
      </c>
      <c r="W7" t="n">
        <v>1.27</v>
      </c>
      <c r="X7" t="n">
        <v>0.73</v>
      </c>
      <c r="Y7" t="n">
        <v>1</v>
      </c>
      <c r="Z7" t="n">
        <v>10</v>
      </c>
      <c r="AA7" t="n">
        <v>268.5863736046707</v>
      </c>
      <c r="AB7" t="n">
        <v>367.4917255604408</v>
      </c>
      <c r="AC7" t="n">
        <v>332.4188310508277</v>
      </c>
      <c r="AD7" t="n">
        <v>268586.3736046707</v>
      </c>
      <c r="AE7" t="n">
        <v>367491.7255604408</v>
      </c>
      <c r="AF7" t="n">
        <v>3.327101290348076e-06</v>
      </c>
      <c r="AG7" t="n">
        <v>8.333333333333334</v>
      </c>
      <c r="AH7" t="n">
        <v>332418.8310508278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7.9991</v>
      </c>
      <c r="E8" t="n">
        <v>12.5</v>
      </c>
      <c r="F8" t="n">
        <v>8.640000000000001</v>
      </c>
      <c r="G8" t="n">
        <v>16.2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107.33</v>
      </c>
      <c r="Q8" t="n">
        <v>1693.04</v>
      </c>
      <c r="R8" t="n">
        <v>47.29</v>
      </c>
      <c r="S8" t="n">
        <v>25.68</v>
      </c>
      <c r="T8" t="n">
        <v>9988.35</v>
      </c>
      <c r="U8" t="n">
        <v>0.54</v>
      </c>
      <c r="V8" t="n">
        <v>0.84</v>
      </c>
      <c r="W8" t="n">
        <v>1.26</v>
      </c>
      <c r="X8" t="n">
        <v>0.64</v>
      </c>
      <c r="Y8" t="n">
        <v>1</v>
      </c>
      <c r="Z8" t="n">
        <v>10</v>
      </c>
      <c r="AA8" t="n">
        <v>263.4557752717811</v>
      </c>
      <c r="AB8" t="n">
        <v>360.4718145753576</v>
      </c>
      <c r="AC8" t="n">
        <v>326.0688905176539</v>
      </c>
      <c r="AD8" t="n">
        <v>263455.7752717811</v>
      </c>
      <c r="AE8" t="n">
        <v>360471.8145753576</v>
      </c>
      <c r="AF8" t="n">
        <v>3.406132454293631e-06</v>
      </c>
      <c r="AG8" t="n">
        <v>8.138020833333334</v>
      </c>
      <c r="AH8" t="n">
        <v>326068.8905176539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8.1145</v>
      </c>
      <c r="E9" t="n">
        <v>12.32</v>
      </c>
      <c r="F9" t="n">
        <v>8.58</v>
      </c>
      <c r="G9" t="n">
        <v>17.76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104.67</v>
      </c>
      <c r="Q9" t="n">
        <v>1692.93</v>
      </c>
      <c r="R9" t="n">
        <v>45.63</v>
      </c>
      <c r="S9" t="n">
        <v>25.68</v>
      </c>
      <c r="T9" t="n">
        <v>9174.690000000001</v>
      </c>
      <c r="U9" t="n">
        <v>0.5600000000000001</v>
      </c>
      <c r="V9" t="n">
        <v>0.85</v>
      </c>
      <c r="W9" t="n">
        <v>1.25</v>
      </c>
      <c r="X9" t="n">
        <v>0.58</v>
      </c>
      <c r="Y9" t="n">
        <v>1</v>
      </c>
      <c r="Z9" t="n">
        <v>10</v>
      </c>
      <c r="AA9" t="n">
        <v>260.0339719688837</v>
      </c>
      <c r="AB9" t="n">
        <v>355.7899523370258</v>
      </c>
      <c r="AC9" t="n">
        <v>321.8338586403136</v>
      </c>
      <c r="AD9" t="n">
        <v>260033.9719688837</v>
      </c>
      <c r="AE9" t="n">
        <v>355789.9523370258</v>
      </c>
      <c r="AF9" t="n">
        <v>3.455271443083055e-06</v>
      </c>
      <c r="AG9" t="n">
        <v>8.020833333333334</v>
      </c>
      <c r="AH9" t="n">
        <v>321833.8586403136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8.2387</v>
      </c>
      <c r="E10" t="n">
        <v>12.14</v>
      </c>
      <c r="F10" t="n">
        <v>8.52</v>
      </c>
      <c r="G10" t="n">
        <v>19.66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101.43</v>
      </c>
      <c r="Q10" t="n">
        <v>1693.05</v>
      </c>
      <c r="R10" t="n">
        <v>43.39</v>
      </c>
      <c r="S10" t="n">
        <v>25.68</v>
      </c>
      <c r="T10" t="n">
        <v>8071.59</v>
      </c>
      <c r="U10" t="n">
        <v>0.59</v>
      </c>
      <c r="V10" t="n">
        <v>0.86</v>
      </c>
      <c r="W10" t="n">
        <v>1.25</v>
      </c>
      <c r="X10" t="n">
        <v>0.52</v>
      </c>
      <c r="Y10" t="n">
        <v>1</v>
      </c>
      <c r="Z10" t="n">
        <v>10</v>
      </c>
      <c r="AA10" t="n">
        <v>243.928605090543</v>
      </c>
      <c r="AB10" t="n">
        <v>333.753878855282</v>
      </c>
      <c r="AC10" t="n">
        <v>301.9008770839442</v>
      </c>
      <c r="AD10" t="n">
        <v>243928.605090543</v>
      </c>
      <c r="AE10" t="n">
        <v>333753.878855282</v>
      </c>
      <c r="AF10" t="n">
        <v>3.508157599128519e-06</v>
      </c>
      <c r="AG10" t="n">
        <v>7.903645833333333</v>
      </c>
      <c r="AH10" t="n">
        <v>301900.8770839442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8.3622</v>
      </c>
      <c r="E11" t="n">
        <v>11.96</v>
      </c>
      <c r="F11" t="n">
        <v>8.460000000000001</v>
      </c>
      <c r="G11" t="n">
        <v>22.07</v>
      </c>
      <c r="H11" t="n">
        <v>0.28</v>
      </c>
      <c r="I11" t="n">
        <v>23</v>
      </c>
      <c r="J11" t="n">
        <v>207.57</v>
      </c>
      <c r="K11" t="n">
        <v>55.27</v>
      </c>
      <c r="L11" t="n">
        <v>3.25</v>
      </c>
      <c r="M11" t="n">
        <v>21</v>
      </c>
      <c r="N11" t="n">
        <v>44.05</v>
      </c>
      <c r="O11" t="n">
        <v>25834.83</v>
      </c>
      <c r="P11" t="n">
        <v>98.45999999999999</v>
      </c>
      <c r="Q11" t="n">
        <v>1693.07</v>
      </c>
      <c r="R11" t="n">
        <v>41.52</v>
      </c>
      <c r="S11" t="n">
        <v>25.68</v>
      </c>
      <c r="T11" t="n">
        <v>7149.23</v>
      </c>
      <c r="U11" t="n">
        <v>0.62</v>
      </c>
      <c r="V11" t="n">
        <v>0.86</v>
      </c>
      <c r="W11" t="n">
        <v>1.25</v>
      </c>
      <c r="X11" t="n">
        <v>0.46</v>
      </c>
      <c r="Y11" t="n">
        <v>1</v>
      </c>
      <c r="Z11" t="n">
        <v>10</v>
      </c>
      <c r="AA11" t="n">
        <v>240.4149342342849</v>
      </c>
      <c r="AB11" t="n">
        <v>328.9463193775341</v>
      </c>
      <c r="AC11" t="n">
        <v>297.5521443352989</v>
      </c>
      <c r="AD11" t="n">
        <v>240414.9342342849</v>
      </c>
      <c r="AE11" t="n">
        <v>328946.3193775341</v>
      </c>
      <c r="AF11" t="n">
        <v>3.560745685051344e-06</v>
      </c>
      <c r="AG11" t="n">
        <v>7.786458333333333</v>
      </c>
      <c r="AH11" t="n">
        <v>297552.1443352989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8.461</v>
      </c>
      <c r="E12" t="n">
        <v>11.82</v>
      </c>
      <c r="F12" t="n">
        <v>8.4</v>
      </c>
      <c r="G12" t="n">
        <v>24.01</v>
      </c>
      <c r="H12" t="n">
        <v>0.3</v>
      </c>
      <c r="I12" t="n">
        <v>21</v>
      </c>
      <c r="J12" t="n">
        <v>207.97</v>
      </c>
      <c r="K12" t="n">
        <v>55.27</v>
      </c>
      <c r="L12" t="n">
        <v>3.5</v>
      </c>
      <c r="M12" t="n">
        <v>17</v>
      </c>
      <c r="N12" t="n">
        <v>44.2</v>
      </c>
      <c r="O12" t="n">
        <v>25884.1</v>
      </c>
      <c r="P12" t="n">
        <v>95.48999999999999</v>
      </c>
      <c r="Q12" t="n">
        <v>1693.07</v>
      </c>
      <c r="R12" t="n">
        <v>39.77</v>
      </c>
      <c r="S12" t="n">
        <v>25.68</v>
      </c>
      <c r="T12" t="n">
        <v>6285.96</v>
      </c>
      <c r="U12" t="n">
        <v>0.65</v>
      </c>
      <c r="V12" t="n">
        <v>0.87</v>
      </c>
      <c r="W12" t="n">
        <v>1.24</v>
      </c>
      <c r="X12" t="n">
        <v>0.4</v>
      </c>
      <c r="Y12" t="n">
        <v>1</v>
      </c>
      <c r="Z12" t="n">
        <v>10</v>
      </c>
      <c r="AA12" t="n">
        <v>237.2584385313979</v>
      </c>
      <c r="AB12" t="n">
        <v>324.627462702084</v>
      </c>
      <c r="AC12" t="n">
        <v>293.6454732793989</v>
      </c>
      <c r="AD12" t="n">
        <v>237258.4385313979</v>
      </c>
      <c r="AE12" t="n">
        <v>324627.462702084</v>
      </c>
      <c r="AF12" t="n">
        <v>3.602816153789603e-06</v>
      </c>
      <c r="AG12" t="n">
        <v>7.6953125</v>
      </c>
      <c r="AH12" t="n">
        <v>293645.4732793989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8.5505</v>
      </c>
      <c r="E13" t="n">
        <v>11.7</v>
      </c>
      <c r="F13" t="n">
        <v>8.359999999999999</v>
      </c>
      <c r="G13" t="n">
        <v>26.4</v>
      </c>
      <c r="H13" t="n">
        <v>0.32</v>
      </c>
      <c r="I13" t="n">
        <v>19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92.36</v>
      </c>
      <c r="Q13" t="n">
        <v>1692.88</v>
      </c>
      <c r="R13" t="n">
        <v>38.27</v>
      </c>
      <c r="S13" t="n">
        <v>25.68</v>
      </c>
      <c r="T13" t="n">
        <v>5542.98</v>
      </c>
      <c r="U13" t="n">
        <v>0.67</v>
      </c>
      <c r="V13" t="n">
        <v>0.87</v>
      </c>
      <c r="W13" t="n">
        <v>1.24</v>
      </c>
      <c r="X13" t="n">
        <v>0.36</v>
      </c>
      <c r="Y13" t="n">
        <v>1</v>
      </c>
      <c r="Z13" t="n">
        <v>10</v>
      </c>
      <c r="AA13" t="n">
        <v>234.2264895234081</v>
      </c>
      <c r="AB13" t="n">
        <v>320.4790163092044</v>
      </c>
      <c r="AC13" t="n">
        <v>289.8929487878734</v>
      </c>
      <c r="AD13" t="n">
        <v>234226.4895234081</v>
      </c>
      <c r="AE13" t="n">
        <v>320479.0163092044</v>
      </c>
      <c r="AF13" t="n">
        <v>3.640926548041366e-06</v>
      </c>
      <c r="AG13" t="n">
        <v>7.6171875</v>
      </c>
      <c r="AH13" t="n">
        <v>289892.9487878734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8.532</v>
      </c>
      <c r="E14" t="n">
        <v>11.72</v>
      </c>
      <c r="F14" t="n">
        <v>8.390000000000001</v>
      </c>
      <c r="G14" t="n">
        <v>26.48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7</v>
      </c>
      <c r="N14" t="n">
        <v>44.5</v>
      </c>
      <c r="O14" t="n">
        <v>25982.82</v>
      </c>
      <c r="P14" t="n">
        <v>92.01000000000001</v>
      </c>
      <c r="Q14" t="n">
        <v>1692.94</v>
      </c>
      <c r="R14" t="n">
        <v>38.75</v>
      </c>
      <c r="S14" t="n">
        <v>25.68</v>
      </c>
      <c r="T14" t="n">
        <v>5785.54</v>
      </c>
      <c r="U14" t="n">
        <v>0.66</v>
      </c>
      <c r="V14" t="n">
        <v>0.87</v>
      </c>
      <c r="W14" t="n">
        <v>1.25</v>
      </c>
      <c r="X14" t="n">
        <v>0.38</v>
      </c>
      <c r="Y14" t="n">
        <v>1</v>
      </c>
      <c r="Z14" t="n">
        <v>10</v>
      </c>
      <c r="AA14" t="n">
        <v>234.279184584201</v>
      </c>
      <c r="AB14" t="n">
        <v>320.5511160161233</v>
      </c>
      <c r="AC14" t="n">
        <v>289.9581673999566</v>
      </c>
      <c r="AD14" t="n">
        <v>234279.184584201</v>
      </c>
      <c r="AE14" t="n">
        <v>320551.1160161233</v>
      </c>
      <c r="AF14" t="n">
        <v>3.633048980514466e-06</v>
      </c>
      <c r="AG14" t="n">
        <v>7.630208333333333</v>
      </c>
      <c r="AH14" t="n">
        <v>289958.1673999566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8.5839</v>
      </c>
      <c r="E15" t="n">
        <v>11.65</v>
      </c>
      <c r="F15" t="n">
        <v>8.359999999999999</v>
      </c>
      <c r="G15" t="n">
        <v>27.85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6</v>
      </c>
      <c r="N15" t="n">
        <v>44.65</v>
      </c>
      <c r="O15" t="n">
        <v>26032.25</v>
      </c>
      <c r="P15" t="n">
        <v>90.78</v>
      </c>
      <c r="Q15" t="n">
        <v>1692.88</v>
      </c>
      <c r="R15" t="n">
        <v>37.81</v>
      </c>
      <c r="S15" t="n">
        <v>25.68</v>
      </c>
      <c r="T15" t="n">
        <v>5319.15</v>
      </c>
      <c r="U15" t="n">
        <v>0.68</v>
      </c>
      <c r="V15" t="n">
        <v>0.87</v>
      </c>
      <c r="W15" t="n">
        <v>1.25</v>
      </c>
      <c r="X15" t="n">
        <v>0.35</v>
      </c>
      <c r="Y15" t="n">
        <v>1</v>
      </c>
      <c r="Z15" t="n">
        <v>10</v>
      </c>
      <c r="AA15" t="n">
        <v>232.895870583616</v>
      </c>
      <c r="AB15" t="n">
        <v>318.6584047730171</v>
      </c>
      <c r="AC15" t="n">
        <v>288.246093861455</v>
      </c>
      <c r="AD15" t="n">
        <v>232895.870583616</v>
      </c>
      <c r="AE15" t="n">
        <v>318658.4047730172</v>
      </c>
      <c r="AF15" t="n">
        <v>3.655148751035879e-06</v>
      </c>
      <c r="AG15" t="n">
        <v>7.584635416666667</v>
      </c>
      <c r="AH15" t="n">
        <v>288246.093861455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8.5741</v>
      </c>
      <c r="E16" t="n">
        <v>11.66</v>
      </c>
      <c r="F16" t="n">
        <v>8.369999999999999</v>
      </c>
      <c r="G16" t="n">
        <v>27.89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2</v>
      </c>
      <c r="N16" t="n">
        <v>44.8</v>
      </c>
      <c r="O16" t="n">
        <v>26081.73</v>
      </c>
      <c r="P16" t="n">
        <v>90.68000000000001</v>
      </c>
      <c r="Q16" t="n">
        <v>1693.09</v>
      </c>
      <c r="R16" t="n">
        <v>38.07</v>
      </c>
      <c r="S16" t="n">
        <v>25.68</v>
      </c>
      <c r="T16" t="n">
        <v>5450.29</v>
      </c>
      <c r="U16" t="n">
        <v>0.67</v>
      </c>
      <c r="V16" t="n">
        <v>0.87</v>
      </c>
      <c r="W16" t="n">
        <v>1.26</v>
      </c>
      <c r="X16" t="n">
        <v>0.37</v>
      </c>
      <c r="Y16" t="n">
        <v>1</v>
      </c>
      <c r="Z16" t="n">
        <v>10</v>
      </c>
      <c r="AA16" t="n">
        <v>232.9582307923817</v>
      </c>
      <c r="AB16" t="n">
        <v>318.7437287617886</v>
      </c>
      <c r="AC16" t="n">
        <v>288.3232746484911</v>
      </c>
      <c r="AD16" t="n">
        <v>232958.2307923817</v>
      </c>
      <c r="AE16" t="n">
        <v>318743.7287617886</v>
      </c>
      <c r="AF16" t="n">
        <v>3.650975769318926e-06</v>
      </c>
      <c r="AG16" t="n">
        <v>7.591145833333333</v>
      </c>
      <c r="AH16" t="n">
        <v>288323.2746484911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8.5733</v>
      </c>
      <c r="E17" t="n">
        <v>11.66</v>
      </c>
      <c r="F17" t="n">
        <v>8.369999999999999</v>
      </c>
      <c r="G17" t="n">
        <v>27.9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90.84999999999999</v>
      </c>
      <c r="Q17" t="n">
        <v>1692.88</v>
      </c>
      <c r="R17" t="n">
        <v>38.11</v>
      </c>
      <c r="S17" t="n">
        <v>25.68</v>
      </c>
      <c r="T17" t="n">
        <v>5467.43</v>
      </c>
      <c r="U17" t="n">
        <v>0.67</v>
      </c>
      <c r="V17" t="n">
        <v>0.87</v>
      </c>
      <c r="W17" t="n">
        <v>1.26</v>
      </c>
      <c r="X17" t="n">
        <v>0.37</v>
      </c>
      <c r="Y17" t="n">
        <v>1</v>
      </c>
      <c r="Z17" t="n">
        <v>10</v>
      </c>
      <c r="AA17" t="n">
        <v>233.0739096576985</v>
      </c>
      <c r="AB17" t="n">
        <v>318.9020056887063</v>
      </c>
      <c r="AC17" t="n">
        <v>288.4664458476469</v>
      </c>
      <c r="AD17" t="n">
        <v>233073.9096576985</v>
      </c>
      <c r="AE17" t="n">
        <v>318902.0056887063</v>
      </c>
      <c r="AF17" t="n">
        <v>3.650635117750196e-06</v>
      </c>
      <c r="AG17" t="n">
        <v>7.591145833333333</v>
      </c>
      <c r="AH17" t="n">
        <v>288466.4458476469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8.567600000000001</v>
      </c>
      <c r="E18" t="n">
        <v>11.67</v>
      </c>
      <c r="F18" t="n">
        <v>8.380000000000001</v>
      </c>
      <c r="G18" t="n">
        <v>27.92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90.93000000000001</v>
      </c>
      <c r="Q18" t="n">
        <v>1692.88</v>
      </c>
      <c r="R18" t="n">
        <v>38.35</v>
      </c>
      <c r="S18" t="n">
        <v>25.68</v>
      </c>
      <c r="T18" t="n">
        <v>5591.93</v>
      </c>
      <c r="U18" t="n">
        <v>0.67</v>
      </c>
      <c r="V18" t="n">
        <v>0.87</v>
      </c>
      <c r="W18" t="n">
        <v>1.26</v>
      </c>
      <c r="X18" t="n">
        <v>0.37</v>
      </c>
      <c r="Y18" t="n">
        <v>1</v>
      </c>
      <c r="Z18" t="n">
        <v>10</v>
      </c>
      <c r="AA18" t="n">
        <v>233.2109486565973</v>
      </c>
      <c r="AB18" t="n">
        <v>319.0895084927336</v>
      </c>
      <c r="AC18" t="n">
        <v>288.6360536472197</v>
      </c>
      <c r="AD18" t="n">
        <v>233210.9486565973</v>
      </c>
      <c r="AE18" t="n">
        <v>319089.5084927336</v>
      </c>
      <c r="AF18" t="n">
        <v>3.648207975322988e-06</v>
      </c>
      <c r="AG18" t="n">
        <v>7.59765625</v>
      </c>
      <c r="AH18" t="n">
        <v>288636.0536472197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7.6823</v>
      </c>
      <c r="E2" t="n">
        <v>13.02</v>
      </c>
      <c r="F2" t="n">
        <v>9.27</v>
      </c>
      <c r="G2" t="n">
        <v>8.83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86.53</v>
      </c>
      <c r="Q2" t="n">
        <v>1693.13</v>
      </c>
      <c r="R2" t="n">
        <v>67.27</v>
      </c>
      <c r="S2" t="n">
        <v>25.68</v>
      </c>
      <c r="T2" t="n">
        <v>19827.32</v>
      </c>
      <c r="U2" t="n">
        <v>0.38</v>
      </c>
      <c r="V2" t="n">
        <v>0.79</v>
      </c>
      <c r="W2" t="n">
        <v>1.3</v>
      </c>
      <c r="X2" t="n">
        <v>1.27</v>
      </c>
      <c r="Y2" t="n">
        <v>1</v>
      </c>
      <c r="Z2" t="n">
        <v>10</v>
      </c>
      <c r="AA2" t="n">
        <v>235.2008769773044</v>
      </c>
      <c r="AB2" t="n">
        <v>321.8122162105653</v>
      </c>
      <c r="AC2" t="n">
        <v>291.0989099618067</v>
      </c>
      <c r="AD2" t="n">
        <v>235200.8769773044</v>
      </c>
      <c r="AE2" t="n">
        <v>321812.2162105653</v>
      </c>
      <c r="AF2" t="n">
        <v>3.828698769244046e-06</v>
      </c>
      <c r="AG2" t="n">
        <v>8.4765625</v>
      </c>
      <c r="AH2" t="n">
        <v>291098.9099618067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8.142799999999999</v>
      </c>
      <c r="E3" t="n">
        <v>12.28</v>
      </c>
      <c r="F3" t="n">
        <v>8.949999999999999</v>
      </c>
      <c r="G3" t="n">
        <v>11.42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79.73999999999999</v>
      </c>
      <c r="Q3" t="n">
        <v>1693.09</v>
      </c>
      <c r="R3" t="n">
        <v>56.99</v>
      </c>
      <c r="S3" t="n">
        <v>25.68</v>
      </c>
      <c r="T3" t="n">
        <v>14766.52</v>
      </c>
      <c r="U3" t="n">
        <v>0.45</v>
      </c>
      <c r="V3" t="n">
        <v>0.82</v>
      </c>
      <c r="W3" t="n">
        <v>1.28</v>
      </c>
      <c r="X3" t="n">
        <v>0.9399999999999999</v>
      </c>
      <c r="Y3" t="n">
        <v>1</v>
      </c>
      <c r="Z3" t="n">
        <v>10</v>
      </c>
      <c r="AA3" t="n">
        <v>224.76544193714</v>
      </c>
      <c r="AB3" t="n">
        <v>307.5339936097174</v>
      </c>
      <c r="AC3" t="n">
        <v>278.1833808863678</v>
      </c>
      <c r="AD3" t="n">
        <v>224765.44193714</v>
      </c>
      <c r="AE3" t="n">
        <v>307533.9936097173</v>
      </c>
      <c r="AF3" t="n">
        <v>4.058202405295343e-06</v>
      </c>
      <c r="AG3" t="n">
        <v>7.994791666666667</v>
      </c>
      <c r="AH3" t="n">
        <v>278183.3808863678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8.462199999999999</v>
      </c>
      <c r="E4" t="n">
        <v>11.82</v>
      </c>
      <c r="F4" t="n">
        <v>8.74</v>
      </c>
      <c r="G4" t="n">
        <v>14.17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30</v>
      </c>
      <c r="N4" t="n">
        <v>18.79</v>
      </c>
      <c r="O4" t="n">
        <v>15686.51</v>
      </c>
      <c r="P4" t="n">
        <v>74.01000000000001</v>
      </c>
      <c r="Q4" t="n">
        <v>1692.96</v>
      </c>
      <c r="R4" t="n">
        <v>50</v>
      </c>
      <c r="S4" t="n">
        <v>25.68</v>
      </c>
      <c r="T4" t="n">
        <v>11317.91</v>
      </c>
      <c r="U4" t="n">
        <v>0.51</v>
      </c>
      <c r="V4" t="n">
        <v>0.84</v>
      </c>
      <c r="W4" t="n">
        <v>1.28</v>
      </c>
      <c r="X4" t="n">
        <v>0.74</v>
      </c>
      <c r="Y4" t="n">
        <v>1</v>
      </c>
      <c r="Z4" t="n">
        <v>10</v>
      </c>
      <c r="AA4" t="n">
        <v>206.5847614164485</v>
      </c>
      <c r="AB4" t="n">
        <v>282.6583844463028</v>
      </c>
      <c r="AC4" t="n">
        <v>255.6818649483649</v>
      </c>
      <c r="AD4" t="n">
        <v>206584.7614164485</v>
      </c>
      <c r="AE4" t="n">
        <v>282658.3844463028</v>
      </c>
      <c r="AF4" t="n">
        <v>4.217384731798674e-06</v>
      </c>
      <c r="AG4" t="n">
        <v>7.6953125</v>
      </c>
      <c r="AH4" t="n">
        <v>255681.8649483649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8.6065</v>
      </c>
      <c r="E5" t="n">
        <v>11.62</v>
      </c>
      <c r="F5" t="n">
        <v>8.67</v>
      </c>
      <c r="G5" t="n">
        <v>16.25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14</v>
      </c>
      <c r="N5" t="n">
        <v>18.87</v>
      </c>
      <c r="O5" t="n">
        <v>15727.09</v>
      </c>
      <c r="P5" t="n">
        <v>70.63</v>
      </c>
      <c r="Q5" t="n">
        <v>1693.19</v>
      </c>
      <c r="R5" t="n">
        <v>47.54</v>
      </c>
      <c r="S5" t="n">
        <v>25.68</v>
      </c>
      <c r="T5" t="n">
        <v>10112.75</v>
      </c>
      <c r="U5" t="n">
        <v>0.54</v>
      </c>
      <c r="V5" t="n">
        <v>0.84</v>
      </c>
      <c r="W5" t="n">
        <v>1.28</v>
      </c>
      <c r="X5" t="n">
        <v>0.67</v>
      </c>
      <c r="Y5" t="n">
        <v>1</v>
      </c>
      <c r="Z5" t="n">
        <v>10</v>
      </c>
      <c r="AA5" t="n">
        <v>203.1145889739789</v>
      </c>
      <c r="AB5" t="n">
        <v>277.910341417315</v>
      </c>
      <c r="AC5" t="n">
        <v>251.3869684821419</v>
      </c>
      <c r="AD5" t="n">
        <v>203114.5889739789</v>
      </c>
      <c r="AE5" t="n">
        <v>277910.341417315</v>
      </c>
      <c r="AF5" t="n">
        <v>4.289300854887063e-06</v>
      </c>
      <c r="AG5" t="n">
        <v>7.565104166666667</v>
      </c>
      <c r="AH5" t="n">
        <v>251386.9684821419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8.683299999999999</v>
      </c>
      <c r="E6" t="n">
        <v>11.52</v>
      </c>
      <c r="F6" t="n">
        <v>8.619999999999999</v>
      </c>
      <c r="G6" t="n">
        <v>17.23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5</v>
      </c>
      <c r="N6" t="n">
        <v>18.95</v>
      </c>
      <c r="O6" t="n">
        <v>15767.7</v>
      </c>
      <c r="P6" t="n">
        <v>69</v>
      </c>
      <c r="Q6" t="n">
        <v>1693.18</v>
      </c>
      <c r="R6" t="n">
        <v>45.57</v>
      </c>
      <c r="S6" t="n">
        <v>25.68</v>
      </c>
      <c r="T6" t="n">
        <v>9138.26</v>
      </c>
      <c r="U6" t="n">
        <v>0.5600000000000001</v>
      </c>
      <c r="V6" t="n">
        <v>0.85</v>
      </c>
      <c r="W6" t="n">
        <v>1.28</v>
      </c>
      <c r="X6" t="n">
        <v>0.61</v>
      </c>
      <c r="Y6" t="n">
        <v>1</v>
      </c>
      <c r="Z6" t="n">
        <v>10</v>
      </c>
      <c r="AA6" t="n">
        <v>201.2191261115482</v>
      </c>
      <c r="AB6" t="n">
        <v>275.3168855070188</v>
      </c>
      <c r="AC6" t="n">
        <v>249.0410283639854</v>
      </c>
      <c r="AD6" t="n">
        <v>201219.1261115482</v>
      </c>
      <c r="AE6" t="n">
        <v>275316.8855070188</v>
      </c>
      <c r="AF6" t="n">
        <v>4.32757637985718e-06</v>
      </c>
      <c r="AG6" t="n">
        <v>7.5</v>
      </c>
      <c r="AH6" t="n">
        <v>249041.0283639854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8.6701</v>
      </c>
      <c r="E7" t="n">
        <v>11.53</v>
      </c>
      <c r="F7" t="n">
        <v>8.630000000000001</v>
      </c>
      <c r="G7" t="n">
        <v>17.27</v>
      </c>
      <c r="H7" t="n">
        <v>0.31</v>
      </c>
      <c r="I7" t="n">
        <v>30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68.8</v>
      </c>
      <c r="Q7" t="n">
        <v>1693.11</v>
      </c>
      <c r="R7" t="n">
        <v>45.76</v>
      </c>
      <c r="S7" t="n">
        <v>25.68</v>
      </c>
      <c r="T7" t="n">
        <v>9236.450000000001</v>
      </c>
      <c r="U7" t="n">
        <v>0.5600000000000001</v>
      </c>
      <c r="V7" t="n">
        <v>0.85</v>
      </c>
      <c r="W7" t="n">
        <v>1.3</v>
      </c>
      <c r="X7" t="n">
        <v>0.63</v>
      </c>
      <c r="Y7" t="n">
        <v>1</v>
      </c>
      <c r="Z7" t="n">
        <v>10</v>
      </c>
      <c r="AA7" t="n">
        <v>201.3860356496226</v>
      </c>
      <c r="AB7" t="n">
        <v>275.5452585005411</v>
      </c>
      <c r="AC7" t="n">
        <v>249.2476057595296</v>
      </c>
      <c r="AD7" t="n">
        <v>201386.0356496226</v>
      </c>
      <c r="AE7" t="n">
        <v>275545.2585005412</v>
      </c>
      <c r="AF7" t="n">
        <v>4.320997774002941e-06</v>
      </c>
      <c r="AG7" t="n">
        <v>7.506510416666667</v>
      </c>
      <c r="AH7" t="n">
        <v>249247.6057595296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5.0264</v>
      </c>
      <c r="E2" t="n">
        <v>19.9</v>
      </c>
      <c r="F2" t="n">
        <v>10.62</v>
      </c>
      <c r="G2" t="n">
        <v>5.02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175.34</v>
      </c>
      <c r="Q2" t="n">
        <v>1693.71</v>
      </c>
      <c r="R2" t="n">
        <v>109.1</v>
      </c>
      <c r="S2" t="n">
        <v>25.68</v>
      </c>
      <c r="T2" t="n">
        <v>40418.55</v>
      </c>
      <c r="U2" t="n">
        <v>0.24</v>
      </c>
      <c r="V2" t="n">
        <v>0.6899999999999999</v>
      </c>
      <c r="W2" t="n">
        <v>1.41</v>
      </c>
      <c r="X2" t="n">
        <v>2.61</v>
      </c>
      <c r="Y2" t="n">
        <v>1</v>
      </c>
      <c r="Z2" t="n">
        <v>10</v>
      </c>
      <c r="AA2" t="n">
        <v>510.7437348468592</v>
      </c>
      <c r="AB2" t="n">
        <v>698.8221104407965</v>
      </c>
      <c r="AC2" t="n">
        <v>632.1275090233181</v>
      </c>
      <c r="AD2" t="n">
        <v>510743.7348468592</v>
      </c>
      <c r="AE2" t="n">
        <v>698822.1104407965</v>
      </c>
      <c r="AF2" t="n">
        <v>1.987522296328107e-06</v>
      </c>
      <c r="AG2" t="n">
        <v>12.95572916666667</v>
      </c>
      <c r="AH2" t="n">
        <v>632127.5090233181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5.7059</v>
      </c>
      <c r="E3" t="n">
        <v>17.53</v>
      </c>
      <c r="F3" t="n">
        <v>9.92</v>
      </c>
      <c r="G3" t="n">
        <v>6.33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162.25</v>
      </c>
      <c r="Q3" t="n">
        <v>1693.7</v>
      </c>
      <c r="R3" t="n">
        <v>87.17</v>
      </c>
      <c r="S3" t="n">
        <v>25.68</v>
      </c>
      <c r="T3" t="n">
        <v>29617.94</v>
      </c>
      <c r="U3" t="n">
        <v>0.29</v>
      </c>
      <c r="V3" t="n">
        <v>0.74</v>
      </c>
      <c r="W3" t="n">
        <v>1.36</v>
      </c>
      <c r="X3" t="n">
        <v>1.91</v>
      </c>
      <c r="Y3" t="n">
        <v>1</v>
      </c>
      <c r="Z3" t="n">
        <v>10</v>
      </c>
      <c r="AA3" t="n">
        <v>438.8870383006301</v>
      </c>
      <c r="AB3" t="n">
        <v>600.5046081325281</v>
      </c>
      <c r="AC3" t="n">
        <v>543.1932911458699</v>
      </c>
      <c r="AD3" t="n">
        <v>438887.0383006301</v>
      </c>
      <c r="AE3" t="n">
        <v>600504.6081325281</v>
      </c>
      <c r="AF3" t="n">
        <v>2.25620791632551e-06</v>
      </c>
      <c r="AG3" t="n">
        <v>11.41276041666667</v>
      </c>
      <c r="AH3" t="n">
        <v>543193.2911458699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6.1876</v>
      </c>
      <c r="E4" t="n">
        <v>16.16</v>
      </c>
      <c r="F4" t="n">
        <v>9.52</v>
      </c>
      <c r="G4" t="n">
        <v>7.61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154.23</v>
      </c>
      <c r="Q4" t="n">
        <v>1693.1</v>
      </c>
      <c r="R4" t="n">
        <v>74.68000000000001</v>
      </c>
      <c r="S4" t="n">
        <v>25.68</v>
      </c>
      <c r="T4" t="n">
        <v>23471.87</v>
      </c>
      <c r="U4" t="n">
        <v>0.34</v>
      </c>
      <c r="V4" t="n">
        <v>0.77</v>
      </c>
      <c r="W4" t="n">
        <v>1.33</v>
      </c>
      <c r="X4" t="n">
        <v>1.51</v>
      </c>
      <c r="Y4" t="n">
        <v>1</v>
      </c>
      <c r="Z4" t="n">
        <v>10</v>
      </c>
      <c r="AA4" t="n">
        <v>388.4444279658719</v>
      </c>
      <c r="AB4" t="n">
        <v>531.4868033016029</v>
      </c>
      <c r="AC4" t="n">
        <v>480.7624487409105</v>
      </c>
      <c r="AD4" t="n">
        <v>388444.4279658719</v>
      </c>
      <c r="AE4" t="n">
        <v>531486.8033016028</v>
      </c>
      <c r="AF4" t="n">
        <v>2.446680121112485e-06</v>
      </c>
      <c r="AG4" t="n">
        <v>10.52083333333333</v>
      </c>
      <c r="AH4" t="n">
        <v>480762.4487409106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6.5669</v>
      </c>
      <c r="E5" t="n">
        <v>15.23</v>
      </c>
      <c r="F5" t="n">
        <v>9.24</v>
      </c>
      <c r="G5" t="n">
        <v>8.94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148.31</v>
      </c>
      <c r="Q5" t="n">
        <v>1693.43</v>
      </c>
      <c r="R5" t="n">
        <v>66</v>
      </c>
      <c r="S5" t="n">
        <v>25.68</v>
      </c>
      <c r="T5" t="n">
        <v>19194.32</v>
      </c>
      <c r="U5" t="n">
        <v>0.39</v>
      </c>
      <c r="V5" t="n">
        <v>0.79</v>
      </c>
      <c r="W5" t="n">
        <v>1.3</v>
      </c>
      <c r="X5" t="n">
        <v>1.23</v>
      </c>
      <c r="Y5" t="n">
        <v>1</v>
      </c>
      <c r="Z5" t="n">
        <v>10</v>
      </c>
      <c r="AA5" t="n">
        <v>371.5287395326165</v>
      </c>
      <c r="AB5" t="n">
        <v>508.3420121197181</v>
      </c>
      <c r="AC5" t="n">
        <v>459.8265639455065</v>
      </c>
      <c r="AD5" t="n">
        <v>371528.7395326165</v>
      </c>
      <c r="AE5" t="n">
        <v>508342.0121197181</v>
      </c>
      <c r="AF5" t="n">
        <v>2.596661659986679e-06</v>
      </c>
      <c r="AG5" t="n">
        <v>9.915364583333334</v>
      </c>
      <c r="AH5" t="n">
        <v>459826.5639455065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6.8459</v>
      </c>
      <c r="E6" t="n">
        <v>14.61</v>
      </c>
      <c r="F6" t="n">
        <v>9.07</v>
      </c>
      <c r="G6" t="n">
        <v>10.27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144.17</v>
      </c>
      <c r="Q6" t="n">
        <v>1693.03</v>
      </c>
      <c r="R6" t="n">
        <v>60.89</v>
      </c>
      <c r="S6" t="n">
        <v>25.68</v>
      </c>
      <c r="T6" t="n">
        <v>16686.8</v>
      </c>
      <c r="U6" t="n">
        <v>0.42</v>
      </c>
      <c r="V6" t="n">
        <v>0.8</v>
      </c>
      <c r="W6" t="n">
        <v>1.29</v>
      </c>
      <c r="X6" t="n">
        <v>1.07</v>
      </c>
      <c r="Y6" t="n">
        <v>1</v>
      </c>
      <c r="Z6" t="n">
        <v>10</v>
      </c>
      <c r="AA6" t="n">
        <v>348.1625443853225</v>
      </c>
      <c r="AB6" t="n">
        <v>476.3713530754138</v>
      </c>
      <c r="AC6" t="n">
        <v>430.9071397292888</v>
      </c>
      <c r="AD6" t="n">
        <v>348162.5443853225</v>
      </c>
      <c r="AE6" t="n">
        <v>476371.3530754138</v>
      </c>
      <c r="AF6" t="n">
        <v>2.706982907932633e-06</v>
      </c>
      <c r="AG6" t="n">
        <v>9.51171875</v>
      </c>
      <c r="AH6" t="n">
        <v>430907.1397292888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7.0909</v>
      </c>
      <c r="E7" t="n">
        <v>14.1</v>
      </c>
      <c r="F7" t="n">
        <v>8.92</v>
      </c>
      <c r="G7" t="n">
        <v>11.64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140.54</v>
      </c>
      <c r="Q7" t="n">
        <v>1693.39</v>
      </c>
      <c r="R7" t="n">
        <v>56.05</v>
      </c>
      <c r="S7" t="n">
        <v>25.68</v>
      </c>
      <c r="T7" t="n">
        <v>14300.53</v>
      </c>
      <c r="U7" t="n">
        <v>0.46</v>
      </c>
      <c r="V7" t="n">
        <v>0.82</v>
      </c>
      <c r="W7" t="n">
        <v>1.28</v>
      </c>
      <c r="X7" t="n">
        <v>0.92</v>
      </c>
      <c r="Y7" t="n">
        <v>1</v>
      </c>
      <c r="Z7" t="n">
        <v>10</v>
      </c>
      <c r="AA7" t="n">
        <v>326.6244860961879</v>
      </c>
      <c r="AB7" t="n">
        <v>446.9020315321493</v>
      </c>
      <c r="AC7" t="n">
        <v>404.2503288736609</v>
      </c>
      <c r="AD7" t="n">
        <v>326624.4860961878</v>
      </c>
      <c r="AE7" t="n">
        <v>446902.0315321493</v>
      </c>
      <c r="AF7" t="n">
        <v>2.803859989462234e-06</v>
      </c>
      <c r="AG7" t="n">
        <v>9.1796875</v>
      </c>
      <c r="AH7" t="n">
        <v>404250.3288736609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7.2807</v>
      </c>
      <c r="E8" t="n">
        <v>13.74</v>
      </c>
      <c r="F8" t="n">
        <v>8.81</v>
      </c>
      <c r="G8" t="n">
        <v>12.89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136.87</v>
      </c>
      <c r="Q8" t="n">
        <v>1692.88</v>
      </c>
      <c r="R8" t="n">
        <v>52.76</v>
      </c>
      <c r="S8" t="n">
        <v>25.68</v>
      </c>
      <c r="T8" t="n">
        <v>12678.62</v>
      </c>
      <c r="U8" t="n">
        <v>0.49</v>
      </c>
      <c r="V8" t="n">
        <v>0.83</v>
      </c>
      <c r="W8" t="n">
        <v>1.26</v>
      </c>
      <c r="X8" t="n">
        <v>0.8100000000000001</v>
      </c>
      <c r="Y8" t="n">
        <v>1</v>
      </c>
      <c r="Z8" t="n">
        <v>10</v>
      </c>
      <c r="AA8" t="n">
        <v>319.5024657556914</v>
      </c>
      <c r="AB8" t="n">
        <v>437.1573691009199</v>
      </c>
      <c r="AC8" t="n">
        <v>395.4356833481484</v>
      </c>
      <c r="AD8" t="n">
        <v>319502.4657556914</v>
      </c>
      <c r="AE8" t="n">
        <v>437157.3691009199</v>
      </c>
      <c r="AF8" t="n">
        <v>2.878910071398227e-06</v>
      </c>
      <c r="AG8" t="n">
        <v>8.9453125</v>
      </c>
      <c r="AH8" t="n">
        <v>395435.6833481484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7.4697</v>
      </c>
      <c r="E9" t="n">
        <v>13.39</v>
      </c>
      <c r="F9" t="n">
        <v>8.710000000000001</v>
      </c>
      <c r="G9" t="n">
        <v>14.52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133.92</v>
      </c>
      <c r="Q9" t="n">
        <v>1693.03</v>
      </c>
      <c r="R9" t="n">
        <v>49.64</v>
      </c>
      <c r="S9" t="n">
        <v>25.68</v>
      </c>
      <c r="T9" t="n">
        <v>11145.12</v>
      </c>
      <c r="U9" t="n">
        <v>0.52</v>
      </c>
      <c r="V9" t="n">
        <v>0.84</v>
      </c>
      <c r="W9" t="n">
        <v>1.26</v>
      </c>
      <c r="X9" t="n">
        <v>0.71</v>
      </c>
      <c r="Y9" t="n">
        <v>1</v>
      </c>
      <c r="Z9" t="n">
        <v>10</v>
      </c>
      <c r="AA9" t="n">
        <v>313.4818671464603</v>
      </c>
      <c r="AB9" t="n">
        <v>428.9197204737051</v>
      </c>
      <c r="AC9" t="n">
        <v>387.9842243443024</v>
      </c>
      <c r="AD9" t="n">
        <v>313481.8671464603</v>
      </c>
      <c r="AE9" t="n">
        <v>428919.7204737051</v>
      </c>
      <c r="AF9" t="n">
        <v>2.953643820006776e-06</v>
      </c>
      <c r="AG9" t="n">
        <v>8.717447916666666</v>
      </c>
      <c r="AH9" t="n">
        <v>387984.2243443024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7.5829</v>
      </c>
      <c r="E10" t="n">
        <v>13.19</v>
      </c>
      <c r="F10" t="n">
        <v>8.67</v>
      </c>
      <c r="G10" t="n">
        <v>15.76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131.86</v>
      </c>
      <c r="Q10" t="n">
        <v>1693.16</v>
      </c>
      <c r="R10" t="n">
        <v>47.88</v>
      </c>
      <c r="S10" t="n">
        <v>25.68</v>
      </c>
      <c r="T10" t="n">
        <v>10279.23</v>
      </c>
      <c r="U10" t="n">
        <v>0.54</v>
      </c>
      <c r="V10" t="n">
        <v>0.84</v>
      </c>
      <c r="W10" t="n">
        <v>1.27</v>
      </c>
      <c r="X10" t="n">
        <v>0.66</v>
      </c>
      <c r="Y10" t="n">
        <v>1</v>
      </c>
      <c r="Z10" t="n">
        <v>10</v>
      </c>
      <c r="AA10" t="n">
        <v>309.8857130384467</v>
      </c>
      <c r="AB10" t="n">
        <v>423.9993037719987</v>
      </c>
      <c r="AC10" t="n">
        <v>383.5334053067588</v>
      </c>
      <c r="AD10" t="n">
        <v>309885.7130384467</v>
      </c>
      <c r="AE10" t="n">
        <v>423999.3037719987</v>
      </c>
      <c r="AF10" t="n">
        <v>2.998404985840045e-06</v>
      </c>
      <c r="AG10" t="n">
        <v>8.587239583333334</v>
      </c>
      <c r="AH10" t="n">
        <v>383533.4053067588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7.707</v>
      </c>
      <c r="E11" t="n">
        <v>12.98</v>
      </c>
      <c r="F11" t="n">
        <v>8.609999999999999</v>
      </c>
      <c r="G11" t="n">
        <v>17.21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129.32</v>
      </c>
      <c r="Q11" t="n">
        <v>1692.99</v>
      </c>
      <c r="R11" t="n">
        <v>45.96</v>
      </c>
      <c r="S11" t="n">
        <v>25.68</v>
      </c>
      <c r="T11" t="n">
        <v>9333.4</v>
      </c>
      <c r="U11" t="n">
        <v>0.5600000000000001</v>
      </c>
      <c r="V11" t="n">
        <v>0.85</v>
      </c>
      <c r="W11" t="n">
        <v>1.26</v>
      </c>
      <c r="X11" t="n">
        <v>0.6</v>
      </c>
      <c r="Y11" t="n">
        <v>1</v>
      </c>
      <c r="Z11" t="n">
        <v>10</v>
      </c>
      <c r="AA11" t="n">
        <v>292.9635379340961</v>
      </c>
      <c r="AB11" t="n">
        <v>400.8456372405497</v>
      </c>
      <c r="AC11" t="n">
        <v>362.5894922126962</v>
      </c>
      <c r="AD11" t="n">
        <v>292963.5379340961</v>
      </c>
      <c r="AE11" t="n">
        <v>400845.6372405497</v>
      </c>
      <c r="AF11" t="n">
        <v>3.047476193259732e-06</v>
      </c>
      <c r="AG11" t="n">
        <v>8.450520833333334</v>
      </c>
      <c r="AH11" t="n">
        <v>362589.4922126962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7.836</v>
      </c>
      <c r="E12" t="n">
        <v>12.76</v>
      </c>
      <c r="F12" t="n">
        <v>8.539999999999999</v>
      </c>
      <c r="G12" t="n">
        <v>18.99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126.68</v>
      </c>
      <c r="Q12" t="n">
        <v>1693.02</v>
      </c>
      <c r="R12" t="n">
        <v>44.13</v>
      </c>
      <c r="S12" t="n">
        <v>25.68</v>
      </c>
      <c r="T12" t="n">
        <v>8436.48</v>
      </c>
      <c r="U12" t="n">
        <v>0.58</v>
      </c>
      <c r="V12" t="n">
        <v>0.85</v>
      </c>
      <c r="W12" t="n">
        <v>1.26</v>
      </c>
      <c r="X12" t="n">
        <v>0.54</v>
      </c>
      <c r="Y12" t="n">
        <v>1</v>
      </c>
      <c r="Z12" t="n">
        <v>10</v>
      </c>
      <c r="AA12" t="n">
        <v>288.8302372658442</v>
      </c>
      <c r="AB12" t="n">
        <v>395.1902729178915</v>
      </c>
      <c r="AC12" t="n">
        <v>357.4738679236388</v>
      </c>
      <c r="AD12" t="n">
        <v>288830.2372658442</v>
      </c>
      <c r="AE12" t="n">
        <v>395190.2729178915</v>
      </c>
      <c r="AF12" t="n">
        <v>3.098484942310012e-06</v>
      </c>
      <c r="AG12" t="n">
        <v>8.307291666666666</v>
      </c>
      <c r="AH12" t="n">
        <v>357473.8679236388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7.9428</v>
      </c>
      <c r="E13" t="n">
        <v>12.59</v>
      </c>
      <c r="F13" t="n">
        <v>8.470000000000001</v>
      </c>
      <c r="G13" t="n">
        <v>20.34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123.74</v>
      </c>
      <c r="Q13" t="n">
        <v>1693.01</v>
      </c>
      <c r="R13" t="n">
        <v>42.23</v>
      </c>
      <c r="S13" t="n">
        <v>25.68</v>
      </c>
      <c r="T13" t="n">
        <v>7494.9</v>
      </c>
      <c r="U13" t="n">
        <v>0.61</v>
      </c>
      <c r="V13" t="n">
        <v>0.86</v>
      </c>
      <c r="W13" t="n">
        <v>1.24</v>
      </c>
      <c r="X13" t="n">
        <v>0.47</v>
      </c>
      <c r="Y13" t="n">
        <v>1</v>
      </c>
      <c r="Z13" t="n">
        <v>10</v>
      </c>
      <c r="AA13" t="n">
        <v>284.9488001199735</v>
      </c>
      <c r="AB13" t="n">
        <v>389.8795193779897</v>
      </c>
      <c r="AC13" t="n">
        <v>352.6699652478957</v>
      </c>
      <c r="AD13" t="n">
        <v>284948.8001199735</v>
      </c>
      <c r="AE13" t="n">
        <v>389879.5193779896</v>
      </c>
      <c r="AF13" t="n">
        <v>3.140715441523732e-06</v>
      </c>
      <c r="AG13" t="n">
        <v>8.196614583333334</v>
      </c>
      <c r="AH13" t="n">
        <v>352669.9652478957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8.029400000000001</v>
      </c>
      <c r="E14" t="n">
        <v>12.45</v>
      </c>
      <c r="F14" t="n">
        <v>8.44</v>
      </c>
      <c r="G14" t="n">
        <v>22.01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122</v>
      </c>
      <c r="Q14" t="n">
        <v>1693.04</v>
      </c>
      <c r="R14" t="n">
        <v>41.14</v>
      </c>
      <c r="S14" t="n">
        <v>25.68</v>
      </c>
      <c r="T14" t="n">
        <v>6962.33</v>
      </c>
      <c r="U14" t="n">
        <v>0.62</v>
      </c>
      <c r="V14" t="n">
        <v>0.86</v>
      </c>
      <c r="W14" t="n">
        <v>1.24</v>
      </c>
      <c r="X14" t="n">
        <v>0.44</v>
      </c>
      <c r="Y14" t="n">
        <v>1</v>
      </c>
      <c r="Z14" t="n">
        <v>10</v>
      </c>
      <c r="AA14" t="n">
        <v>282.4108924883071</v>
      </c>
      <c r="AB14" t="n">
        <v>386.407042191761</v>
      </c>
      <c r="AC14" t="n">
        <v>349.5288964106684</v>
      </c>
      <c r="AD14" t="n">
        <v>282410.8924883071</v>
      </c>
      <c r="AE14" t="n">
        <v>386407.042191761</v>
      </c>
      <c r="AF14" t="n">
        <v>3.174958524219501e-06</v>
      </c>
      <c r="AG14" t="n">
        <v>8.10546875</v>
      </c>
      <c r="AH14" t="n">
        <v>349528.8964106684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8.0616</v>
      </c>
      <c r="E15" t="n">
        <v>12.4</v>
      </c>
      <c r="F15" t="n">
        <v>8.44</v>
      </c>
      <c r="G15" t="n">
        <v>23.02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120.95</v>
      </c>
      <c r="Q15" t="n">
        <v>1692.93</v>
      </c>
      <c r="R15" t="n">
        <v>40.82</v>
      </c>
      <c r="S15" t="n">
        <v>25.68</v>
      </c>
      <c r="T15" t="n">
        <v>6806.12</v>
      </c>
      <c r="U15" t="n">
        <v>0.63</v>
      </c>
      <c r="V15" t="n">
        <v>0.86</v>
      </c>
      <c r="W15" t="n">
        <v>1.25</v>
      </c>
      <c r="X15" t="n">
        <v>0.44</v>
      </c>
      <c r="Y15" t="n">
        <v>1</v>
      </c>
      <c r="Z15" t="n">
        <v>10</v>
      </c>
      <c r="AA15" t="n">
        <v>281.2494216213849</v>
      </c>
      <c r="AB15" t="n">
        <v>384.8178665111599</v>
      </c>
      <c r="AC15" t="n">
        <v>348.0913894266018</v>
      </c>
      <c r="AD15" t="n">
        <v>281249.4216213849</v>
      </c>
      <c r="AE15" t="n">
        <v>384817.8665111599</v>
      </c>
      <c r="AF15" t="n">
        <v>3.187690940649106e-06</v>
      </c>
      <c r="AG15" t="n">
        <v>8.072916666666666</v>
      </c>
      <c r="AH15" t="n">
        <v>348091.3894266018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8.162000000000001</v>
      </c>
      <c r="E16" t="n">
        <v>12.25</v>
      </c>
      <c r="F16" t="n">
        <v>8.390000000000001</v>
      </c>
      <c r="G16" t="n">
        <v>25.16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118.12</v>
      </c>
      <c r="Q16" t="n">
        <v>1692.96</v>
      </c>
      <c r="R16" t="n">
        <v>39.18</v>
      </c>
      <c r="S16" t="n">
        <v>25.68</v>
      </c>
      <c r="T16" t="n">
        <v>5995.86</v>
      </c>
      <c r="U16" t="n">
        <v>0.66</v>
      </c>
      <c r="V16" t="n">
        <v>0.87</v>
      </c>
      <c r="W16" t="n">
        <v>1.24</v>
      </c>
      <c r="X16" t="n">
        <v>0.38</v>
      </c>
      <c r="Y16" t="n">
        <v>1</v>
      </c>
      <c r="Z16" t="n">
        <v>10</v>
      </c>
      <c r="AA16" t="n">
        <v>277.6335628894893</v>
      </c>
      <c r="AB16" t="n">
        <v>379.8704890737515</v>
      </c>
      <c r="AC16" t="n">
        <v>343.6161827481318</v>
      </c>
      <c r="AD16" t="n">
        <v>277633.5628894893</v>
      </c>
      <c r="AE16" t="n">
        <v>379870.4890737514</v>
      </c>
      <c r="AF16" t="n">
        <v>3.227390773243277e-06</v>
      </c>
      <c r="AG16" t="n">
        <v>7.975260416666667</v>
      </c>
      <c r="AH16" t="n">
        <v>343616.1827481318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8.1999</v>
      </c>
      <c r="E17" t="n">
        <v>12.2</v>
      </c>
      <c r="F17" t="n">
        <v>8.380000000000001</v>
      </c>
      <c r="G17" t="n">
        <v>26.47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115.75</v>
      </c>
      <c r="Q17" t="n">
        <v>1692.96</v>
      </c>
      <c r="R17" t="n">
        <v>39.28</v>
      </c>
      <c r="S17" t="n">
        <v>25.68</v>
      </c>
      <c r="T17" t="n">
        <v>6049.97</v>
      </c>
      <c r="U17" t="n">
        <v>0.65</v>
      </c>
      <c r="V17" t="n">
        <v>0.87</v>
      </c>
      <c r="W17" t="n">
        <v>1.24</v>
      </c>
      <c r="X17" t="n">
        <v>0.38</v>
      </c>
      <c r="Y17" t="n">
        <v>1</v>
      </c>
      <c r="Z17" t="n">
        <v>10</v>
      </c>
      <c r="AA17" t="n">
        <v>275.5226065230491</v>
      </c>
      <c r="AB17" t="n">
        <v>376.9821854443656</v>
      </c>
      <c r="AC17" t="n">
        <v>341.0035347633749</v>
      </c>
      <c r="AD17" t="n">
        <v>275522.6065230491</v>
      </c>
      <c r="AE17" t="n">
        <v>376982.1854443656</v>
      </c>
      <c r="AF17" t="n">
        <v>3.242377064630917e-06</v>
      </c>
      <c r="AG17" t="n">
        <v>7.942708333333333</v>
      </c>
      <c r="AH17" t="n">
        <v>341003.5347633749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8.251200000000001</v>
      </c>
      <c r="E18" t="n">
        <v>12.12</v>
      </c>
      <c r="F18" t="n">
        <v>8.359999999999999</v>
      </c>
      <c r="G18" t="n">
        <v>27.85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113.42</v>
      </c>
      <c r="Q18" t="n">
        <v>1692.89</v>
      </c>
      <c r="R18" t="n">
        <v>38.48</v>
      </c>
      <c r="S18" t="n">
        <v>25.68</v>
      </c>
      <c r="T18" t="n">
        <v>5656.52</v>
      </c>
      <c r="U18" t="n">
        <v>0.67</v>
      </c>
      <c r="V18" t="n">
        <v>0.87</v>
      </c>
      <c r="W18" t="n">
        <v>1.23</v>
      </c>
      <c r="X18" t="n">
        <v>0.35</v>
      </c>
      <c r="Y18" t="n">
        <v>1</v>
      </c>
      <c r="Z18" t="n">
        <v>10</v>
      </c>
      <c r="AA18" t="n">
        <v>260.5817905282527</v>
      </c>
      <c r="AB18" t="n">
        <v>356.5395018580035</v>
      </c>
      <c r="AC18" t="n">
        <v>322.5118722070085</v>
      </c>
      <c r="AD18" t="n">
        <v>260581.7905282527</v>
      </c>
      <c r="AE18" t="n">
        <v>356539.5018580034</v>
      </c>
      <c r="AF18" t="n">
        <v>3.262661939253238e-06</v>
      </c>
      <c r="AG18" t="n">
        <v>7.890625</v>
      </c>
      <c r="AH18" t="n">
        <v>322511.8722070085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8.297000000000001</v>
      </c>
      <c r="E19" t="n">
        <v>12.05</v>
      </c>
      <c r="F19" t="n">
        <v>8.34</v>
      </c>
      <c r="G19" t="n">
        <v>29.44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13</v>
      </c>
      <c r="N19" t="n">
        <v>71.22</v>
      </c>
      <c r="O19" t="n">
        <v>33701.64</v>
      </c>
      <c r="P19" t="n">
        <v>111.99</v>
      </c>
      <c r="Q19" t="n">
        <v>1692.96</v>
      </c>
      <c r="R19" t="n">
        <v>37.91</v>
      </c>
      <c r="S19" t="n">
        <v>25.68</v>
      </c>
      <c r="T19" t="n">
        <v>5373.21</v>
      </c>
      <c r="U19" t="n">
        <v>0.68</v>
      </c>
      <c r="V19" t="n">
        <v>0.88</v>
      </c>
      <c r="W19" t="n">
        <v>1.24</v>
      </c>
      <c r="X19" t="n">
        <v>0.34</v>
      </c>
      <c r="Y19" t="n">
        <v>1</v>
      </c>
      <c r="Z19" t="n">
        <v>10</v>
      </c>
      <c r="AA19" t="n">
        <v>258.997604158629</v>
      </c>
      <c r="AB19" t="n">
        <v>354.3719481777144</v>
      </c>
      <c r="AC19" t="n">
        <v>320.5511868077855</v>
      </c>
      <c r="AD19" t="n">
        <v>258997.6041586291</v>
      </c>
      <c r="AE19" t="n">
        <v>354371.9481777144</v>
      </c>
      <c r="AF19" t="n">
        <v>3.280772022249383e-06</v>
      </c>
      <c r="AG19" t="n">
        <v>7.845052083333333</v>
      </c>
      <c r="AH19" t="n">
        <v>320551.1868077855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8.336</v>
      </c>
      <c r="E20" t="n">
        <v>12</v>
      </c>
      <c r="F20" t="n">
        <v>8.33</v>
      </c>
      <c r="G20" t="n">
        <v>31.25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108.99</v>
      </c>
      <c r="Q20" t="n">
        <v>1693.28</v>
      </c>
      <c r="R20" t="n">
        <v>37.84</v>
      </c>
      <c r="S20" t="n">
        <v>25.68</v>
      </c>
      <c r="T20" t="n">
        <v>5343.11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256.5233944427563</v>
      </c>
      <c r="AB20" t="n">
        <v>350.9866252898624</v>
      </c>
      <c r="AC20" t="n">
        <v>317.4889543851252</v>
      </c>
      <c r="AD20" t="n">
        <v>256523.3944427563</v>
      </c>
      <c r="AE20" t="n">
        <v>350986.6252898624</v>
      </c>
      <c r="AF20" t="n">
        <v>3.296193271962259e-06</v>
      </c>
      <c r="AG20" t="n">
        <v>7.8125</v>
      </c>
      <c r="AH20" t="n">
        <v>317488.9543851253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8.4026</v>
      </c>
      <c r="E21" t="n">
        <v>11.9</v>
      </c>
      <c r="F21" t="n">
        <v>8.289999999999999</v>
      </c>
      <c r="G21" t="n">
        <v>33.16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9</v>
      </c>
      <c r="N21" t="n">
        <v>71.68000000000001</v>
      </c>
      <c r="O21" t="n">
        <v>33820.05</v>
      </c>
      <c r="P21" t="n">
        <v>108.57</v>
      </c>
      <c r="Q21" t="n">
        <v>1692.88</v>
      </c>
      <c r="R21" t="n">
        <v>36.09</v>
      </c>
      <c r="S21" t="n">
        <v>25.68</v>
      </c>
      <c r="T21" t="n">
        <v>4475.15</v>
      </c>
      <c r="U21" t="n">
        <v>0.71</v>
      </c>
      <c r="V21" t="n">
        <v>0.88</v>
      </c>
      <c r="W21" t="n">
        <v>1.24</v>
      </c>
      <c r="X21" t="n">
        <v>0.29</v>
      </c>
      <c r="Y21" t="n">
        <v>1</v>
      </c>
      <c r="Z21" t="n">
        <v>10</v>
      </c>
      <c r="AA21" t="n">
        <v>255.3177266162585</v>
      </c>
      <c r="AB21" t="n">
        <v>349.3369773793385</v>
      </c>
      <c r="AC21" t="n">
        <v>315.9967465558858</v>
      </c>
      <c r="AD21" t="n">
        <v>255317.7266162585</v>
      </c>
      <c r="AE21" t="n">
        <v>349336.9773793385</v>
      </c>
      <c r="AF21" t="n">
        <v>3.322528021471938e-06</v>
      </c>
      <c r="AG21" t="n">
        <v>7.747395833333333</v>
      </c>
      <c r="AH21" t="n">
        <v>315996.7465558858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8.4008</v>
      </c>
      <c r="E22" t="n">
        <v>11.9</v>
      </c>
      <c r="F22" t="n">
        <v>8.289999999999999</v>
      </c>
      <c r="G22" t="n">
        <v>33.17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107.88</v>
      </c>
      <c r="Q22" t="n">
        <v>1692.88</v>
      </c>
      <c r="R22" t="n">
        <v>36.11</v>
      </c>
      <c r="S22" t="n">
        <v>25.68</v>
      </c>
      <c r="T22" t="n">
        <v>4483.52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254.8919803480203</v>
      </c>
      <c r="AB22" t="n">
        <v>348.7544525525354</v>
      </c>
      <c r="AC22" t="n">
        <v>315.469817080974</v>
      </c>
      <c r="AD22" t="n">
        <v>254891.9803480203</v>
      </c>
      <c r="AE22" t="n">
        <v>348754.4525525355</v>
      </c>
      <c r="AF22" t="n">
        <v>3.32181627148519e-06</v>
      </c>
      <c r="AG22" t="n">
        <v>7.747395833333333</v>
      </c>
      <c r="AH22" t="n">
        <v>315469.817080974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8.445499999999999</v>
      </c>
      <c r="E23" t="n">
        <v>11.84</v>
      </c>
      <c r="F23" t="n">
        <v>8.279999999999999</v>
      </c>
      <c r="G23" t="n">
        <v>35.48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4</v>
      </c>
      <c r="N23" t="n">
        <v>72.14</v>
      </c>
      <c r="O23" t="n">
        <v>33938.7</v>
      </c>
      <c r="P23" t="n">
        <v>106.19</v>
      </c>
      <c r="Q23" t="n">
        <v>1692.88</v>
      </c>
      <c r="R23" t="n">
        <v>35.68</v>
      </c>
      <c r="S23" t="n">
        <v>25.68</v>
      </c>
      <c r="T23" t="n">
        <v>4275.17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253.2463405915957</v>
      </c>
      <c r="AB23" t="n">
        <v>346.5028156372942</v>
      </c>
      <c r="AC23" t="n">
        <v>313.4330732327305</v>
      </c>
      <c r="AD23" t="n">
        <v>253246.3405915957</v>
      </c>
      <c r="AE23" t="n">
        <v>346502.8156372942</v>
      </c>
      <c r="AF23" t="n">
        <v>3.3394913961561e-06</v>
      </c>
      <c r="AG23" t="n">
        <v>7.708333333333333</v>
      </c>
      <c r="AH23" t="n">
        <v>313433.0732327304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8.443</v>
      </c>
      <c r="E24" t="n">
        <v>11.84</v>
      </c>
      <c r="F24" t="n">
        <v>8.279999999999999</v>
      </c>
      <c r="G24" t="n">
        <v>35.5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105.85</v>
      </c>
      <c r="Q24" t="n">
        <v>1692.88</v>
      </c>
      <c r="R24" t="n">
        <v>35.56</v>
      </c>
      <c r="S24" t="n">
        <v>25.68</v>
      </c>
      <c r="T24" t="n">
        <v>4214.34</v>
      </c>
      <c r="U24" t="n">
        <v>0.72</v>
      </c>
      <c r="V24" t="n">
        <v>0.88</v>
      </c>
      <c r="W24" t="n">
        <v>1.25</v>
      </c>
      <c r="X24" t="n">
        <v>0.28</v>
      </c>
      <c r="Y24" t="n">
        <v>1</v>
      </c>
      <c r="Z24" t="n">
        <v>10</v>
      </c>
      <c r="AA24" t="n">
        <v>253.0559169350738</v>
      </c>
      <c r="AB24" t="n">
        <v>346.2422695895423</v>
      </c>
      <c r="AC24" t="n">
        <v>313.1973933340972</v>
      </c>
      <c r="AD24" t="n">
        <v>253055.9169350738</v>
      </c>
      <c r="AE24" t="n">
        <v>346242.2695895423</v>
      </c>
      <c r="AF24" t="n">
        <v>3.338502854507839e-06</v>
      </c>
      <c r="AG24" t="n">
        <v>7.708333333333333</v>
      </c>
      <c r="AH24" t="n">
        <v>313197.3933340972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6.8792</v>
      </c>
      <c r="E2" t="n">
        <v>14.54</v>
      </c>
      <c r="F2" t="n">
        <v>9.630000000000001</v>
      </c>
      <c r="G2" t="n">
        <v>7.23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110.4</v>
      </c>
      <c r="Q2" t="n">
        <v>1693.03</v>
      </c>
      <c r="R2" t="n">
        <v>78.13</v>
      </c>
      <c r="S2" t="n">
        <v>25.68</v>
      </c>
      <c r="T2" t="n">
        <v>25171.51</v>
      </c>
      <c r="U2" t="n">
        <v>0.33</v>
      </c>
      <c r="V2" t="n">
        <v>0.76</v>
      </c>
      <c r="W2" t="n">
        <v>1.34</v>
      </c>
      <c r="X2" t="n">
        <v>1.63</v>
      </c>
      <c r="Y2" t="n">
        <v>1</v>
      </c>
      <c r="Z2" t="n">
        <v>10</v>
      </c>
      <c r="AA2" t="n">
        <v>298.9800195761887</v>
      </c>
      <c r="AB2" t="n">
        <v>409.077652851698</v>
      </c>
      <c r="AC2" t="n">
        <v>370.0358558076229</v>
      </c>
      <c r="AD2" t="n">
        <v>298980.0195761888</v>
      </c>
      <c r="AE2" t="n">
        <v>409077.652851698</v>
      </c>
      <c r="AF2" t="n">
        <v>3.16628159158686e-06</v>
      </c>
      <c r="AG2" t="n">
        <v>9.466145833333334</v>
      </c>
      <c r="AH2" t="n">
        <v>370035.8558076229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7.4257</v>
      </c>
      <c r="E3" t="n">
        <v>13.47</v>
      </c>
      <c r="F3" t="n">
        <v>9.210000000000001</v>
      </c>
      <c r="G3" t="n">
        <v>9.210000000000001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103.04</v>
      </c>
      <c r="Q3" t="n">
        <v>1693.32</v>
      </c>
      <c r="R3" t="n">
        <v>64.93000000000001</v>
      </c>
      <c r="S3" t="n">
        <v>25.68</v>
      </c>
      <c r="T3" t="n">
        <v>18671.83</v>
      </c>
      <c r="U3" t="n">
        <v>0.4</v>
      </c>
      <c r="V3" t="n">
        <v>0.79</v>
      </c>
      <c r="W3" t="n">
        <v>1.3</v>
      </c>
      <c r="X3" t="n">
        <v>1.2</v>
      </c>
      <c r="Y3" t="n">
        <v>1</v>
      </c>
      <c r="Z3" t="n">
        <v>10</v>
      </c>
      <c r="AA3" t="n">
        <v>271.6278418178424</v>
      </c>
      <c r="AB3" t="n">
        <v>371.6531965498099</v>
      </c>
      <c r="AC3" t="n">
        <v>336.1831370896327</v>
      </c>
      <c r="AD3" t="n">
        <v>271627.8418178424</v>
      </c>
      <c r="AE3" t="n">
        <v>371653.1965498099</v>
      </c>
      <c r="AF3" t="n">
        <v>3.417818527539037e-06</v>
      </c>
      <c r="AG3" t="n">
        <v>8.76953125</v>
      </c>
      <c r="AH3" t="n">
        <v>336183.1370896327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7.7887</v>
      </c>
      <c r="E4" t="n">
        <v>12.84</v>
      </c>
      <c r="F4" t="n">
        <v>8.970000000000001</v>
      </c>
      <c r="G4" t="n">
        <v>11.21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97.84999999999999</v>
      </c>
      <c r="Q4" t="n">
        <v>1693.09</v>
      </c>
      <c r="R4" t="n">
        <v>57.45</v>
      </c>
      <c r="S4" t="n">
        <v>25.68</v>
      </c>
      <c r="T4" t="n">
        <v>14991.79</v>
      </c>
      <c r="U4" t="n">
        <v>0.45</v>
      </c>
      <c r="V4" t="n">
        <v>0.8100000000000001</v>
      </c>
      <c r="W4" t="n">
        <v>1.29</v>
      </c>
      <c r="X4" t="n">
        <v>0.96</v>
      </c>
      <c r="Y4" t="n">
        <v>1</v>
      </c>
      <c r="Z4" t="n">
        <v>10</v>
      </c>
      <c r="AA4" t="n">
        <v>250.6265947372746</v>
      </c>
      <c r="AB4" t="n">
        <v>342.9183637843837</v>
      </c>
      <c r="AC4" t="n">
        <v>310.1907164338508</v>
      </c>
      <c r="AD4" t="n">
        <v>250626.5947372746</v>
      </c>
      <c r="AE4" t="n">
        <v>342918.3637843837</v>
      </c>
      <c r="AF4" t="n">
        <v>3.584896126350822e-06</v>
      </c>
      <c r="AG4" t="n">
        <v>8.359375</v>
      </c>
      <c r="AH4" t="n">
        <v>310190.7164338508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8.0823</v>
      </c>
      <c r="E5" t="n">
        <v>12.37</v>
      </c>
      <c r="F5" t="n">
        <v>8.789999999999999</v>
      </c>
      <c r="G5" t="n">
        <v>13.53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92.66</v>
      </c>
      <c r="Q5" t="n">
        <v>1693.04</v>
      </c>
      <c r="R5" t="n">
        <v>51.86</v>
      </c>
      <c r="S5" t="n">
        <v>25.68</v>
      </c>
      <c r="T5" t="n">
        <v>12241.16</v>
      </c>
      <c r="U5" t="n">
        <v>0.5</v>
      </c>
      <c r="V5" t="n">
        <v>0.83</v>
      </c>
      <c r="W5" t="n">
        <v>1.28</v>
      </c>
      <c r="X5" t="n">
        <v>0.79</v>
      </c>
      <c r="Y5" t="n">
        <v>1</v>
      </c>
      <c r="Z5" t="n">
        <v>10</v>
      </c>
      <c r="AA5" t="n">
        <v>243.1351740307058</v>
      </c>
      <c r="AB5" t="n">
        <v>332.6682714755052</v>
      </c>
      <c r="AC5" t="n">
        <v>300.9188785488335</v>
      </c>
      <c r="AD5" t="n">
        <v>243135.1740307058</v>
      </c>
      <c r="AE5" t="n">
        <v>332668.2714755052</v>
      </c>
      <c r="AF5" t="n">
        <v>3.72003106577545e-06</v>
      </c>
      <c r="AG5" t="n">
        <v>8.053385416666666</v>
      </c>
      <c r="AH5" t="n">
        <v>300918.8785488335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8.298400000000001</v>
      </c>
      <c r="E6" t="n">
        <v>12.05</v>
      </c>
      <c r="F6" t="n">
        <v>8.66</v>
      </c>
      <c r="G6" t="n">
        <v>15.75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87.68000000000001</v>
      </c>
      <c r="Q6" t="n">
        <v>1692.91</v>
      </c>
      <c r="R6" t="n">
        <v>48.27</v>
      </c>
      <c r="S6" t="n">
        <v>25.68</v>
      </c>
      <c r="T6" t="n">
        <v>10472.98</v>
      </c>
      <c r="U6" t="n">
        <v>0.53</v>
      </c>
      <c r="V6" t="n">
        <v>0.84</v>
      </c>
      <c r="W6" t="n">
        <v>1.25</v>
      </c>
      <c r="X6" t="n">
        <v>0.66</v>
      </c>
      <c r="Y6" t="n">
        <v>1</v>
      </c>
      <c r="Z6" t="n">
        <v>10</v>
      </c>
      <c r="AA6" t="n">
        <v>225.4426546291948</v>
      </c>
      <c r="AB6" t="n">
        <v>308.4605858915018</v>
      </c>
      <c r="AC6" t="n">
        <v>279.0215405012595</v>
      </c>
      <c r="AD6" t="n">
        <v>225442.6546291948</v>
      </c>
      <c r="AE6" t="n">
        <v>308460.5858915017</v>
      </c>
      <c r="AF6" t="n">
        <v>3.819495167988196e-06</v>
      </c>
      <c r="AG6" t="n">
        <v>7.845052083333333</v>
      </c>
      <c r="AH6" t="n">
        <v>279021.5405012595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8.487</v>
      </c>
      <c r="E7" t="n">
        <v>11.78</v>
      </c>
      <c r="F7" t="n">
        <v>8.56</v>
      </c>
      <c r="G7" t="n">
        <v>18.33</v>
      </c>
      <c r="H7" t="n">
        <v>0.25</v>
      </c>
      <c r="I7" t="n">
        <v>28</v>
      </c>
      <c r="J7" t="n">
        <v>160.9</v>
      </c>
      <c r="K7" t="n">
        <v>50.28</v>
      </c>
      <c r="L7" t="n">
        <v>2.25</v>
      </c>
      <c r="M7" t="n">
        <v>24</v>
      </c>
      <c r="N7" t="n">
        <v>28.37</v>
      </c>
      <c r="O7" t="n">
        <v>20078.3</v>
      </c>
      <c r="P7" t="n">
        <v>84.25</v>
      </c>
      <c r="Q7" t="n">
        <v>1692.88</v>
      </c>
      <c r="R7" t="n">
        <v>44.59</v>
      </c>
      <c r="S7" t="n">
        <v>25.68</v>
      </c>
      <c r="T7" t="n">
        <v>8658.43</v>
      </c>
      <c r="U7" t="n">
        <v>0.58</v>
      </c>
      <c r="V7" t="n">
        <v>0.85</v>
      </c>
      <c r="W7" t="n">
        <v>1.25</v>
      </c>
      <c r="X7" t="n">
        <v>0.55</v>
      </c>
      <c r="Y7" t="n">
        <v>1</v>
      </c>
      <c r="Z7" t="n">
        <v>10</v>
      </c>
      <c r="AA7" t="n">
        <v>221.1399349904214</v>
      </c>
      <c r="AB7" t="n">
        <v>302.5734150591414</v>
      </c>
      <c r="AC7" t="n">
        <v>273.6962329904416</v>
      </c>
      <c r="AD7" t="n">
        <v>221139.9349904214</v>
      </c>
      <c r="AE7" t="n">
        <v>302573.4150591415</v>
      </c>
      <c r="AF7" t="n">
        <v>3.906301876351564e-06</v>
      </c>
      <c r="AG7" t="n">
        <v>7.669270833333333</v>
      </c>
      <c r="AH7" t="n">
        <v>273696.2329904416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8.597</v>
      </c>
      <c r="E8" t="n">
        <v>11.63</v>
      </c>
      <c r="F8" t="n">
        <v>8.5</v>
      </c>
      <c r="G8" t="n">
        <v>20.4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16</v>
      </c>
      <c r="N8" t="n">
        <v>28.48</v>
      </c>
      <c r="O8" t="n">
        <v>20122.23</v>
      </c>
      <c r="P8" t="n">
        <v>81.59</v>
      </c>
      <c r="Q8" t="n">
        <v>1693.25</v>
      </c>
      <c r="R8" t="n">
        <v>42.73</v>
      </c>
      <c r="S8" t="n">
        <v>25.68</v>
      </c>
      <c r="T8" t="n">
        <v>7746.67</v>
      </c>
      <c r="U8" t="n">
        <v>0.6</v>
      </c>
      <c r="V8" t="n">
        <v>0.86</v>
      </c>
      <c r="W8" t="n">
        <v>1.25</v>
      </c>
      <c r="X8" t="n">
        <v>0.5</v>
      </c>
      <c r="Y8" t="n">
        <v>1</v>
      </c>
      <c r="Z8" t="n">
        <v>10</v>
      </c>
      <c r="AA8" t="n">
        <v>218.2955097816385</v>
      </c>
      <c r="AB8" t="n">
        <v>298.6815470013029</v>
      </c>
      <c r="AC8" t="n">
        <v>270.1757993577708</v>
      </c>
      <c r="AD8" t="n">
        <v>218295.5097816385</v>
      </c>
      <c r="AE8" t="n">
        <v>298681.5470013029</v>
      </c>
      <c r="AF8" t="n">
        <v>3.956931451749074e-06</v>
      </c>
      <c r="AG8" t="n">
        <v>7.571614583333333</v>
      </c>
      <c r="AH8" t="n">
        <v>270175.7993577708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8.6793</v>
      </c>
      <c r="E9" t="n">
        <v>11.52</v>
      </c>
      <c r="F9" t="n">
        <v>8.460000000000001</v>
      </c>
      <c r="G9" t="n">
        <v>22.06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5</v>
      </c>
      <c r="N9" t="n">
        <v>28.58</v>
      </c>
      <c r="O9" t="n">
        <v>20166.2</v>
      </c>
      <c r="P9" t="n">
        <v>78.26000000000001</v>
      </c>
      <c r="Q9" t="n">
        <v>1692.97</v>
      </c>
      <c r="R9" t="n">
        <v>41.02</v>
      </c>
      <c r="S9" t="n">
        <v>25.68</v>
      </c>
      <c r="T9" t="n">
        <v>6900.51</v>
      </c>
      <c r="U9" t="n">
        <v>0.63</v>
      </c>
      <c r="V9" t="n">
        <v>0.86</v>
      </c>
      <c r="W9" t="n">
        <v>1.26</v>
      </c>
      <c r="X9" t="n">
        <v>0.45</v>
      </c>
      <c r="Y9" t="n">
        <v>1</v>
      </c>
      <c r="Z9" t="n">
        <v>10</v>
      </c>
      <c r="AA9" t="n">
        <v>215.2171415152559</v>
      </c>
      <c r="AB9" t="n">
        <v>294.4695877312172</v>
      </c>
      <c r="AC9" t="n">
        <v>266.3658235688989</v>
      </c>
      <c r="AD9" t="n">
        <v>215217.1415152559</v>
      </c>
      <c r="AE9" t="n">
        <v>294469.5877312173</v>
      </c>
      <c r="AF9" t="n">
        <v>3.994811579523757e-06</v>
      </c>
      <c r="AG9" t="n">
        <v>7.5</v>
      </c>
      <c r="AH9" t="n">
        <v>266365.8235688988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8.669499999999999</v>
      </c>
      <c r="E10" t="n">
        <v>11.53</v>
      </c>
      <c r="F10" t="n">
        <v>8.470000000000001</v>
      </c>
      <c r="G10" t="n">
        <v>22.09</v>
      </c>
      <c r="H10" t="n">
        <v>0.33</v>
      </c>
      <c r="I10" t="n">
        <v>23</v>
      </c>
      <c r="J10" t="n">
        <v>161.97</v>
      </c>
      <c r="K10" t="n">
        <v>50.28</v>
      </c>
      <c r="L10" t="n">
        <v>3</v>
      </c>
      <c r="M10" t="n">
        <v>2</v>
      </c>
      <c r="N10" t="n">
        <v>28.69</v>
      </c>
      <c r="O10" t="n">
        <v>20210.21</v>
      </c>
      <c r="P10" t="n">
        <v>79.16</v>
      </c>
      <c r="Q10" t="n">
        <v>1693.43</v>
      </c>
      <c r="R10" t="n">
        <v>41.08</v>
      </c>
      <c r="S10" t="n">
        <v>25.68</v>
      </c>
      <c r="T10" t="n">
        <v>6929.19</v>
      </c>
      <c r="U10" t="n">
        <v>0.63</v>
      </c>
      <c r="V10" t="n">
        <v>0.86</v>
      </c>
      <c r="W10" t="n">
        <v>1.27</v>
      </c>
      <c r="X10" t="n">
        <v>0.47</v>
      </c>
      <c r="Y10" t="n">
        <v>1</v>
      </c>
      <c r="Z10" t="n">
        <v>10</v>
      </c>
      <c r="AA10" t="n">
        <v>216.0613840323914</v>
      </c>
      <c r="AB10" t="n">
        <v>295.6247175885127</v>
      </c>
      <c r="AC10" t="n">
        <v>267.4107094538493</v>
      </c>
      <c r="AD10" t="n">
        <v>216061.3840323914</v>
      </c>
      <c r="AE10" t="n">
        <v>295624.7175885127</v>
      </c>
      <c r="AF10" t="n">
        <v>3.990300944624706e-06</v>
      </c>
      <c r="AG10" t="n">
        <v>7.506510416666667</v>
      </c>
      <c r="AH10" t="n">
        <v>267410.7094538494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8.6678</v>
      </c>
      <c r="E11" t="n">
        <v>11.54</v>
      </c>
      <c r="F11" t="n">
        <v>8.470000000000001</v>
      </c>
      <c r="G11" t="n">
        <v>22.1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79.18000000000001</v>
      </c>
      <c r="Q11" t="n">
        <v>1693.16</v>
      </c>
      <c r="R11" t="n">
        <v>41.14</v>
      </c>
      <c r="S11" t="n">
        <v>25.68</v>
      </c>
      <c r="T11" t="n">
        <v>6962.12</v>
      </c>
      <c r="U11" t="n">
        <v>0.62</v>
      </c>
      <c r="V11" t="n">
        <v>0.86</v>
      </c>
      <c r="W11" t="n">
        <v>1.27</v>
      </c>
      <c r="X11" t="n">
        <v>0.47</v>
      </c>
      <c r="Y11" t="n">
        <v>1</v>
      </c>
      <c r="Z11" t="n">
        <v>10</v>
      </c>
      <c r="AA11" t="n">
        <v>216.088209734834</v>
      </c>
      <c r="AB11" t="n">
        <v>295.661421698061</v>
      </c>
      <c r="AC11" t="n">
        <v>267.4439105746969</v>
      </c>
      <c r="AD11" t="n">
        <v>216088.2097348339</v>
      </c>
      <c r="AE11" t="n">
        <v>295661.421698061</v>
      </c>
      <c r="AF11" t="n">
        <v>3.989518487550381e-06</v>
      </c>
      <c r="AG11" t="n">
        <v>7.513020833333333</v>
      </c>
      <c r="AH11" t="n">
        <v>267443.9105746969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5.6245</v>
      </c>
      <c r="E2" t="n">
        <v>17.78</v>
      </c>
      <c r="F2" t="n">
        <v>10.29</v>
      </c>
      <c r="G2" t="n">
        <v>5.61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151.57</v>
      </c>
      <c r="Q2" t="n">
        <v>1694.35</v>
      </c>
      <c r="R2" t="n">
        <v>98.61</v>
      </c>
      <c r="S2" t="n">
        <v>25.68</v>
      </c>
      <c r="T2" t="n">
        <v>35260.28</v>
      </c>
      <c r="U2" t="n">
        <v>0.26</v>
      </c>
      <c r="V2" t="n">
        <v>0.71</v>
      </c>
      <c r="W2" t="n">
        <v>1.39</v>
      </c>
      <c r="X2" t="n">
        <v>2.28</v>
      </c>
      <c r="Y2" t="n">
        <v>1</v>
      </c>
      <c r="Z2" t="n">
        <v>10</v>
      </c>
      <c r="AA2" t="n">
        <v>423.8904027619729</v>
      </c>
      <c r="AB2" t="n">
        <v>579.9855497836713</v>
      </c>
      <c r="AC2" t="n">
        <v>524.6325429271485</v>
      </c>
      <c r="AD2" t="n">
        <v>423890.4027619729</v>
      </c>
      <c r="AE2" t="n">
        <v>579985.5497836713</v>
      </c>
      <c r="AF2" t="n">
        <v>2.332182821299756e-06</v>
      </c>
      <c r="AG2" t="n">
        <v>11.57552083333333</v>
      </c>
      <c r="AH2" t="n">
        <v>524632.5429271485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6.2748</v>
      </c>
      <c r="E3" t="n">
        <v>15.94</v>
      </c>
      <c r="F3" t="n">
        <v>9.68</v>
      </c>
      <c r="G3" t="n">
        <v>7.08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140.75</v>
      </c>
      <c r="Q3" t="n">
        <v>1693.24</v>
      </c>
      <c r="R3" t="n">
        <v>79.48</v>
      </c>
      <c r="S3" t="n">
        <v>25.68</v>
      </c>
      <c r="T3" t="n">
        <v>25837.34</v>
      </c>
      <c r="U3" t="n">
        <v>0.32</v>
      </c>
      <c r="V3" t="n">
        <v>0.75</v>
      </c>
      <c r="W3" t="n">
        <v>1.35</v>
      </c>
      <c r="X3" t="n">
        <v>1.67</v>
      </c>
      <c r="Y3" t="n">
        <v>1</v>
      </c>
      <c r="Z3" t="n">
        <v>10</v>
      </c>
      <c r="AA3" t="n">
        <v>366.3263124205305</v>
      </c>
      <c r="AB3" t="n">
        <v>501.2238218300762</v>
      </c>
      <c r="AC3" t="n">
        <v>453.3877237466652</v>
      </c>
      <c r="AD3" t="n">
        <v>366326.3124205305</v>
      </c>
      <c r="AE3" t="n">
        <v>501223.8218300762</v>
      </c>
      <c r="AF3" t="n">
        <v>2.601827854403362e-06</v>
      </c>
      <c r="AG3" t="n">
        <v>10.37760416666667</v>
      </c>
      <c r="AH3" t="n">
        <v>453387.7237466652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6.7359</v>
      </c>
      <c r="E4" t="n">
        <v>14.85</v>
      </c>
      <c r="F4" t="n">
        <v>9.33</v>
      </c>
      <c r="G4" t="n">
        <v>8.609999999999999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133.9</v>
      </c>
      <c r="Q4" t="n">
        <v>1693.63</v>
      </c>
      <c r="R4" t="n">
        <v>68.40000000000001</v>
      </c>
      <c r="S4" t="n">
        <v>25.68</v>
      </c>
      <c r="T4" t="n">
        <v>20380.23</v>
      </c>
      <c r="U4" t="n">
        <v>0.38</v>
      </c>
      <c r="V4" t="n">
        <v>0.78</v>
      </c>
      <c r="W4" t="n">
        <v>1.33</v>
      </c>
      <c r="X4" t="n">
        <v>1.33</v>
      </c>
      <c r="Y4" t="n">
        <v>1</v>
      </c>
      <c r="Z4" t="n">
        <v>10</v>
      </c>
      <c r="AA4" t="n">
        <v>335.6436671114302</v>
      </c>
      <c r="AB4" t="n">
        <v>459.242472895388</v>
      </c>
      <c r="AC4" t="n">
        <v>415.4130158331103</v>
      </c>
      <c r="AD4" t="n">
        <v>335643.6671114302</v>
      </c>
      <c r="AE4" t="n">
        <v>459242.472895388</v>
      </c>
      <c r="AF4" t="n">
        <v>2.793021649212023e-06</v>
      </c>
      <c r="AG4" t="n">
        <v>9.66796875</v>
      </c>
      <c r="AH4" t="n">
        <v>415413.0158331103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7.082</v>
      </c>
      <c r="E5" t="n">
        <v>14.12</v>
      </c>
      <c r="F5" t="n">
        <v>9.09</v>
      </c>
      <c r="G5" t="n">
        <v>10.1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128.7</v>
      </c>
      <c r="Q5" t="n">
        <v>1693.2</v>
      </c>
      <c r="R5" t="n">
        <v>61.12</v>
      </c>
      <c r="S5" t="n">
        <v>25.68</v>
      </c>
      <c r="T5" t="n">
        <v>16793.92</v>
      </c>
      <c r="U5" t="n">
        <v>0.42</v>
      </c>
      <c r="V5" t="n">
        <v>0.8</v>
      </c>
      <c r="W5" t="n">
        <v>1.3</v>
      </c>
      <c r="X5" t="n">
        <v>1.09</v>
      </c>
      <c r="Y5" t="n">
        <v>1</v>
      </c>
      <c r="Z5" t="n">
        <v>10</v>
      </c>
      <c r="AA5" t="n">
        <v>311.0986705872277</v>
      </c>
      <c r="AB5" t="n">
        <v>425.6589258021512</v>
      </c>
      <c r="AC5" t="n">
        <v>385.0346353396477</v>
      </c>
      <c r="AD5" t="n">
        <v>311098.6705872277</v>
      </c>
      <c r="AE5" t="n">
        <v>425658.9258021512</v>
      </c>
      <c r="AF5" t="n">
        <v>2.936531023281157e-06</v>
      </c>
      <c r="AG5" t="n">
        <v>9.192708333333334</v>
      </c>
      <c r="AH5" t="n">
        <v>385034.6353396476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7.3513</v>
      </c>
      <c r="E6" t="n">
        <v>13.6</v>
      </c>
      <c r="F6" t="n">
        <v>8.92</v>
      </c>
      <c r="G6" t="n">
        <v>11.64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124.71</v>
      </c>
      <c r="Q6" t="n">
        <v>1693.15</v>
      </c>
      <c r="R6" t="n">
        <v>56.17</v>
      </c>
      <c r="S6" t="n">
        <v>25.68</v>
      </c>
      <c r="T6" t="n">
        <v>14359.87</v>
      </c>
      <c r="U6" t="n">
        <v>0.46</v>
      </c>
      <c r="V6" t="n">
        <v>0.82</v>
      </c>
      <c r="W6" t="n">
        <v>1.28</v>
      </c>
      <c r="X6" t="n">
        <v>0.92</v>
      </c>
      <c r="Y6" t="n">
        <v>1</v>
      </c>
      <c r="Z6" t="n">
        <v>10</v>
      </c>
      <c r="AA6" t="n">
        <v>302.4346139791787</v>
      </c>
      <c r="AB6" t="n">
        <v>413.8043813198175</v>
      </c>
      <c r="AC6" t="n">
        <v>374.3114719447502</v>
      </c>
      <c r="AD6" t="n">
        <v>302434.6139791787</v>
      </c>
      <c r="AE6" t="n">
        <v>413804.3813198175</v>
      </c>
      <c r="AF6" t="n">
        <v>3.048195497239025e-06</v>
      </c>
      <c r="AG6" t="n">
        <v>8.854166666666666</v>
      </c>
      <c r="AH6" t="n">
        <v>374311.4719447502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7.5691</v>
      </c>
      <c r="E7" t="n">
        <v>13.21</v>
      </c>
      <c r="F7" t="n">
        <v>8.800000000000001</v>
      </c>
      <c r="G7" t="n">
        <v>13.19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121.03</v>
      </c>
      <c r="Q7" t="n">
        <v>1693.11</v>
      </c>
      <c r="R7" t="n">
        <v>52.03</v>
      </c>
      <c r="S7" t="n">
        <v>25.68</v>
      </c>
      <c r="T7" t="n">
        <v>12317.8</v>
      </c>
      <c r="U7" t="n">
        <v>0.49</v>
      </c>
      <c r="V7" t="n">
        <v>0.83</v>
      </c>
      <c r="W7" t="n">
        <v>1.27</v>
      </c>
      <c r="X7" t="n">
        <v>0.79</v>
      </c>
      <c r="Y7" t="n">
        <v>1</v>
      </c>
      <c r="Z7" t="n">
        <v>10</v>
      </c>
      <c r="AA7" t="n">
        <v>295.7448982653963</v>
      </c>
      <c r="AB7" t="n">
        <v>404.6512171507923</v>
      </c>
      <c r="AC7" t="n">
        <v>366.0318729174701</v>
      </c>
      <c r="AD7" t="n">
        <v>295744.8982653962</v>
      </c>
      <c r="AE7" t="n">
        <v>404651.2171507922</v>
      </c>
      <c r="AF7" t="n">
        <v>3.138505643648321e-06</v>
      </c>
      <c r="AG7" t="n">
        <v>8.600260416666666</v>
      </c>
      <c r="AH7" t="n">
        <v>366031.8729174701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7.7573</v>
      </c>
      <c r="E8" t="n">
        <v>12.89</v>
      </c>
      <c r="F8" t="n">
        <v>8.69</v>
      </c>
      <c r="G8" t="n">
        <v>14.9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117.23</v>
      </c>
      <c r="Q8" t="n">
        <v>1692.96</v>
      </c>
      <c r="R8" t="n">
        <v>49.04</v>
      </c>
      <c r="S8" t="n">
        <v>25.68</v>
      </c>
      <c r="T8" t="n">
        <v>10849.64</v>
      </c>
      <c r="U8" t="n">
        <v>0.52</v>
      </c>
      <c r="V8" t="n">
        <v>0.84</v>
      </c>
      <c r="W8" t="n">
        <v>1.26</v>
      </c>
      <c r="X8" t="n">
        <v>0.6899999999999999</v>
      </c>
      <c r="Y8" t="n">
        <v>1</v>
      </c>
      <c r="Z8" t="n">
        <v>10</v>
      </c>
      <c r="AA8" t="n">
        <v>277.3231264561374</v>
      </c>
      <c r="AB8" t="n">
        <v>379.4457362501504</v>
      </c>
      <c r="AC8" t="n">
        <v>343.2319677378709</v>
      </c>
      <c r="AD8" t="n">
        <v>277323.1264561374</v>
      </c>
      <c r="AE8" t="n">
        <v>379445.7362501504</v>
      </c>
      <c r="AF8" t="n">
        <v>3.2165422348064e-06</v>
      </c>
      <c r="AG8" t="n">
        <v>8.391927083333334</v>
      </c>
      <c r="AH8" t="n">
        <v>343231.9677378709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7.9241</v>
      </c>
      <c r="E9" t="n">
        <v>12.62</v>
      </c>
      <c r="F9" t="n">
        <v>8.6</v>
      </c>
      <c r="G9" t="n">
        <v>16.64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113.94</v>
      </c>
      <c r="Q9" t="n">
        <v>1692.98</v>
      </c>
      <c r="R9" t="n">
        <v>45.87</v>
      </c>
      <c r="S9" t="n">
        <v>25.68</v>
      </c>
      <c r="T9" t="n">
        <v>9285.85</v>
      </c>
      <c r="U9" t="n">
        <v>0.5600000000000001</v>
      </c>
      <c r="V9" t="n">
        <v>0.85</v>
      </c>
      <c r="W9" t="n">
        <v>1.26</v>
      </c>
      <c r="X9" t="n">
        <v>0.59</v>
      </c>
      <c r="Y9" t="n">
        <v>1</v>
      </c>
      <c r="Z9" t="n">
        <v>10</v>
      </c>
      <c r="AA9" t="n">
        <v>272.3777524722029</v>
      </c>
      <c r="AB9" t="n">
        <v>372.679257390829</v>
      </c>
      <c r="AC9" t="n">
        <v>337.1112721240705</v>
      </c>
      <c r="AD9" t="n">
        <v>272377.7524722029</v>
      </c>
      <c r="AE9" t="n">
        <v>372679.257390829</v>
      </c>
      <c r="AF9" t="n">
        <v>3.285705377235558e-06</v>
      </c>
      <c r="AG9" t="n">
        <v>8.216145833333334</v>
      </c>
      <c r="AH9" t="n">
        <v>337111.2721240704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8.037100000000001</v>
      </c>
      <c r="E10" t="n">
        <v>12.44</v>
      </c>
      <c r="F10" t="n">
        <v>8.550000000000001</v>
      </c>
      <c r="G10" t="n">
        <v>18.33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111.89</v>
      </c>
      <c r="Q10" t="n">
        <v>1693.01</v>
      </c>
      <c r="R10" t="n">
        <v>44.44</v>
      </c>
      <c r="S10" t="n">
        <v>25.68</v>
      </c>
      <c r="T10" t="n">
        <v>8586.299999999999</v>
      </c>
      <c r="U10" t="n">
        <v>0.58</v>
      </c>
      <c r="V10" t="n">
        <v>0.85</v>
      </c>
      <c r="W10" t="n">
        <v>1.25</v>
      </c>
      <c r="X10" t="n">
        <v>0.55</v>
      </c>
      <c r="Y10" t="n">
        <v>1</v>
      </c>
      <c r="Z10" t="n">
        <v>10</v>
      </c>
      <c r="AA10" t="n">
        <v>269.3025006953727</v>
      </c>
      <c r="AB10" t="n">
        <v>368.4715622392367</v>
      </c>
      <c r="AC10" t="n">
        <v>333.3051534922088</v>
      </c>
      <c r="AD10" t="n">
        <v>269302.5006953727</v>
      </c>
      <c r="AE10" t="n">
        <v>368471.5622392367</v>
      </c>
      <c r="AF10" t="n">
        <v>3.332560503701354e-06</v>
      </c>
      <c r="AG10" t="n">
        <v>8.098958333333334</v>
      </c>
      <c r="AH10" t="n">
        <v>333305.1534922088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8.1709</v>
      </c>
      <c r="E11" t="n">
        <v>12.24</v>
      </c>
      <c r="F11" t="n">
        <v>8.48</v>
      </c>
      <c r="G11" t="n">
        <v>20.35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108.24</v>
      </c>
      <c r="Q11" t="n">
        <v>1692.96</v>
      </c>
      <c r="R11" t="n">
        <v>42.19</v>
      </c>
      <c r="S11" t="n">
        <v>25.68</v>
      </c>
      <c r="T11" t="n">
        <v>7473.23</v>
      </c>
      <c r="U11" t="n">
        <v>0.61</v>
      </c>
      <c r="V11" t="n">
        <v>0.86</v>
      </c>
      <c r="W11" t="n">
        <v>1.25</v>
      </c>
      <c r="X11" t="n">
        <v>0.48</v>
      </c>
      <c r="Y11" t="n">
        <v>1</v>
      </c>
      <c r="Z11" t="n">
        <v>10</v>
      </c>
      <c r="AA11" t="n">
        <v>264.7501591696748</v>
      </c>
      <c r="AB11" t="n">
        <v>362.242847728643</v>
      </c>
      <c r="AC11" t="n">
        <v>327.6708987524505</v>
      </c>
      <c r="AD11" t="n">
        <v>264750.1591696748</v>
      </c>
      <c r="AE11" t="n">
        <v>362242.847728643</v>
      </c>
      <c r="AF11" t="n">
        <v>3.388040290613952e-06</v>
      </c>
      <c r="AG11" t="n">
        <v>7.96875</v>
      </c>
      <c r="AH11" t="n">
        <v>327670.8987524505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8.2544</v>
      </c>
      <c r="E12" t="n">
        <v>12.11</v>
      </c>
      <c r="F12" t="n">
        <v>8.44</v>
      </c>
      <c r="G12" t="n">
        <v>22.03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106.04</v>
      </c>
      <c r="Q12" t="n">
        <v>1692.94</v>
      </c>
      <c r="R12" t="n">
        <v>41.29</v>
      </c>
      <c r="S12" t="n">
        <v>25.68</v>
      </c>
      <c r="T12" t="n">
        <v>7034.46</v>
      </c>
      <c r="U12" t="n">
        <v>0.62</v>
      </c>
      <c r="V12" t="n">
        <v>0.86</v>
      </c>
      <c r="W12" t="n">
        <v>1.24</v>
      </c>
      <c r="X12" t="n">
        <v>0.44</v>
      </c>
      <c r="Y12" t="n">
        <v>1</v>
      </c>
      <c r="Z12" t="n">
        <v>10</v>
      </c>
      <c r="AA12" t="n">
        <v>249.8352569720154</v>
      </c>
      <c r="AB12" t="n">
        <v>341.8356205425984</v>
      </c>
      <c r="AC12" t="n">
        <v>309.2113086874214</v>
      </c>
      <c r="AD12" t="n">
        <v>249835.2569720154</v>
      </c>
      <c r="AE12" t="n">
        <v>341835.6205425984</v>
      </c>
      <c r="AF12" t="n">
        <v>3.422663326542218e-06</v>
      </c>
      <c r="AG12" t="n">
        <v>7.884114583333333</v>
      </c>
      <c r="AH12" t="n">
        <v>309211.3086874214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8.390000000000001</v>
      </c>
      <c r="G13" t="n">
        <v>23.98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102.85</v>
      </c>
      <c r="Q13" t="n">
        <v>1692.88</v>
      </c>
      <c r="R13" t="n">
        <v>39.72</v>
      </c>
      <c r="S13" t="n">
        <v>25.68</v>
      </c>
      <c r="T13" t="n">
        <v>6258.83</v>
      </c>
      <c r="U13" t="n">
        <v>0.65</v>
      </c>
      <c r="V13" t="n">
        <v>0.87</v>
      </c>
      <c r="W13" t="n">
        <v>1.24</v>
      </c>
      <c r="X13" t="n">
        <v>0.39</v>
      </c>
      <c r="Y13" t="n">
        <v>1</v>
      </c>
      <c r="Z13" t="n">
        <v>10</v>
      </c>
      <c r="AA13" t="n">
        <v>246.4790561942193</v>
      </c>
      <c r="AB13" t="n">
        <v>337.2435185732916</v>
      </c>
      <c r="AC13" t="n">
        <v>305.0574704850081</v>
      </c>
      <c r="AD13" t="n">
        <v>246479.0561942193</v>
      </c>
      <c r="AE13" t="n">
        <v>337243.5185732916</v>
      </c>
      <c r="AF13" t="n">
        <v>3.462054804544436e-06</v>
      </c>
      <c r="AG13" t="n">
        <v>7.799479166666667</v>
      </c>
      <c r="AH13" t="n">
        <v>305057.4704850081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8.4246</v>
      </c>
      <c r="E14" t="n">
        <v>11.87</v>
      </c>
      <c r="F14" t="n">
        <v>8.380000000000001</v>
      </c>
      <c r="G14" t="n">
        <v>26.45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16</v>
      </c>
      <c r="N14" t="n">
        <v>52.01</v>
      </c>
      <c r="O14" t="n">
        <v>28348.56</v>
      </c>
      <c r="P14" t="n">
        <v>100.33</v>
      </c>
      <c r="Q14" t="n">
        <v>1693.03</v>
      </c>
      <c r="R14" t="n">
        <v>39</v>
      </c>
      <c r="S14" t="n">
        <v>25.68</v>
      </c>
      <c r="T14" t="n">
        <v>5912</v>
      </c>
      <c r="U14" t="n">
        <v>0.66</v>
      </c>
      <c r="V14" t="n">
        <v>0.87</v>
      </c>
      <c r="W14" t="n">
        <v>1.24</v>
      </c>
      <c r="X14" t="n">
        <v>0.37</v>
      </c>
      <c r="Y14" t="n">
        <v>1</v>
      </c>
      <c r="Z14" t="n">
        <v>10</v>
      </c>
      <c r="AA14" t="n">
        <v>243.9752989431683</v>
      </c>
      <c r="AB14" t="n">
        <v>333.8177674444311</v>
      </c>
      <c r="AC14" t="n">
        <v>301.9586682358131</v>
      </c>
      <c r="AD14" t="n">
        <v>243975.2989431683</v>
      </c>
      <c r="AE14" t="n">
        <v>333817.7674444311</v>
      </c>
      <c r="AF14" t="n">
        <v>3.493236269236718e-06</v>
      </c>
      <c r="AG14" t="n">
        <v>7.727864583333333</v>
      </c>
      <c r="AH14" t="n">
        <v>301958.6682358132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8.474399999999999</v>
      </c>
      <c r="E15" t="n">
        <v>11.8</v>
      </c>
      <c r="F15" t="n">
        <v>8.35</v>
      </c>
      <c r="G15" t="n">
        <v>27.83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12</v>
      </c>
      <c r="N15" t="n">
        <v>52.18</v>
      </c>
      <c r="O15" t="n">
        <v>28400.61</v>
      </c>
      <c r="P15" t="n">
        <v>97.2</v>
      </c>
      <c r="Q15" t="n">
        <v>1692.88</v>
      </c>
      <c r="R15" t="n">
        <v>38.14</v>
      </c>
      <c r="S15" t="n">
        <v>25.68</v>
      </c>
      <c r="T15" t="n">
        <v>5482.78</v>
      </c>
      <c r="U15" t="n">
        <v>0.67</v>
      </c>
      <c r="V15" t="n">
        <v>0.87</v>
      </c>
      <c r="W15" t="n">
        <v>1.24</v>
      </c>
      <c r="X15" t="n">
        <v>0.35</v>
      </c>
      <c r="Y15" t="n">
        <v>1</v>
      </c>
      <c r="Z15" t="n">
        <v>10</v>
      </c>
      <c r="AA15" t="n">
        <v>241.3279830247014</v>
      </c>
      <c r="AB15" t="n">
        <v>330.1955930134509</v>
      </c>
      <c r="AC15" t="n">
        <v>298.6821890487708</v>
      </c>
      <c r="AD15" t="n">
        <v>241327.9830247014</v>
      </c>
      <c r="AE15" t="n">
        <v>330195.5930134509</v>
      </c>
      <c r="AF15" t="n">
        <v>3.513885696652618e-06</v>
      </c>
      <c r="AG15" t="n">
        <v>7.682291666666667</v>
      </c>
      <c r="AH15" t="n">
        <v>298682.1890487708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8.524900000000001</v>
      </c>
      <c r="E16" t="n">
        <v>11.73</v>
      </c>
      <c r="F16" t="n">
        <v>8.32</v>
      </c>
      <c r="G16" t="n">
        <v>29.38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97.05</v>
      </c>
      <c r="Q16" t="n">
        <v>1692.91</v>
      </c>
      <c r="R16" t="n">
        <v>37.17</v>
      </c>
      <c r="S16" t="n">
        <v>25.68</v>
      </c>
      <c r="T16" t="n">
        <v>5003.3</v>
      </c>
      <c r="U16" t="n">
        <v>0.6899999999999999</v>
      </c>
      <c r="V16" t="n">
        <v>0.88</v>
      </c>
      <c r="W16" t="n">
        <v>1.24</v>
      </c>
      <c r="X16" t="n">
        <v>0.32</v>
      </c>
      <c r="Y16" t="n">
        <v>1</v>
      </c>
      <c r="Z16" t="n">
        <v>10</v>
      </c>
      <c r="AA16" t="n">
        <v>240.6067918146084</v>
      </c>
      <c r="AB16" t="n">
        <v>329.2088273830915</v>
      </c>
      <c r="AC16" t="n">
        <v>297.7895989452384</v>
      </c>
      <c r="AD16" t="n">
        <v>240606.7918146084</v>
      </c>
      <c r="AE16" t="n">
        <v>329208.8273830916</v>
      </c>
      <c r="AF16" t="n">
        <v>3.534825377064324e-06</v>
      </c>
      <c r="AG16" t="n">
        <v>7.63671875</v>
      </c>
      <c r="AH16" t="n">
        <v>297789.5989452384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8.519500000000001</v>
      </c>
      <c r="E17" t="n">
        <v>11.74</v>
      </c>
      <c r="F17" t="n">
        <v>8.33</v>
      </c>
      <c r="G17" t="n">
        <v>29.4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5</v>
      </c>
      <c r="N17" t="n">
        <v>52.53</v>
      </c>
      <c r="O17" t="n">
        <v>28504.87</v>
      </c>
      <c r="P17" t="n">
        <v>95.34</v>
      </c>
      <c r="Q17" t="n">
        <v>1692.88</v>
      </c>
      <c r="R17" t="n">
        <v>37.33</v>
      </c>
      <c r="S17" t="n">
        <v>25.68</v>
      </c>
      <c r="T17" t="n">
        <v>5082.66</v>
      </c>
      <c r="U17" t="n">
        <v>0.6899999999999999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239.6027544383343</v>
      </c>
      <c r="AB17" t="n">
        <v>327.8350591498712</v>
      </c>
      <c r="AC17" t="n">
        <v>296.5469412241003</v>
      </c>
      <c r="AD17" t="n">
        <v>239602.7544383343</v>
      </c>
      <c r="AE17" t="n">
        <v>327835.0591498712</v>
      </c>
      <c r="AF17" t="n">
        <v>3.53258628252525e-06</v>
      </c>
      <c r="AG17" t="n">
        <v>7.643229166666667</v>
      </c>
      <c r="AH17" t="n">
        <v>296546.9412241003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8.5733</v>
      </c>
      <c r="E18" t="n">
        <v>11.66</v>
      </c>
      <c r="F18" t="n">
        <v>8.300000000000001</v>
      </c>
      <c r="G18" t="n">
        <v>31.13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</v>
      </c>
      <c r="N18" t="n">
        <v>52.7</v>
      </c>
      <c r="O18" t="n">
        <v>28557.1</v>
      </c>
      <c r="P18" t="n">
        <v>94.87</v>
      </c>
      <c r="Q18" t="n">
        <v>1692.88</v>
      </c>
      <c r="R18" t="n">
        <v>36.3</v>
      </c>
      <c r="S18" t="n">
        <v>25.68</v>
      </c>
      <c r="T18" t="n">
        <v>4575.79</v>
      </c>
      <c r="U18" t="n">
        <v>0.71</v>
      </c>
      <c r="V18" t="n">
        <v>0.88</v>
      </c>
      <c r="W18" t="n">
        <v>1.24</v>
      </c>
      <c r="X18" t="n">
        <v>0.3</v>
      </c>
      <c r="Y18" t="n">
        <v>1</v>
      </c>
      <c r="Z18" t="n">
        <v>10</v>
      </c>
      <c r="AA18" t="n">
        <v>238.6589484060807</v>
      </c>
      <c r="AB18" t="n">
        <v>326.543702098759</v>
      </c>
      <c r="AC18" t="n">
        <v>295.3788294775148</v>
      </c>
      <c r="AD18" t="n">
        <v>238658.9484060807</v>
      </c>
      <c r="AE18" t="n">
        <v>326543.702098759</v>
      </c>
      <c r="AF18" t="n">
        <v>3.554894298488612e-06</v>
      </c>
      <c r="AG18" t="n">
        <v>7.591145833333333</v>
      </c>
      <c r="AH18" t="n">
        <v>295378.8294775148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8.571400000000001</v>
      </c>
      <c r="E19" t="n">
        <v>11.67</v>
      </c>
      <c r="F19" t="n">
        <v>8.300000000000001</v>
      </c>
      <c r="G19" t="n">
        <v>31.14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0</v>
      </c>
      <c r="N19" t="n">
        <v>52.88</v>
      </c>
      <c r="O19" t="n">
        <v>28609.38</v>
      </c>
      <c r="P19" t="n">
        <v>95.11</v>
      </c>
      <c r="Q19" t="n">
        <v>1692.88</v>
      </c>
      <c r="R19" t="n">
        <v>36.33</v>
      </c>
      <c r="S19" t="n">
        <v>25.68</v>
      </c>
      <c r="T19" t="n">
        <v>4590.99</v>
      </c>
      <c r="U19" t="n">
        <v>0.71</v>
      </c>
      <c r="V19" t="n">
        <v>0.88</v>
      </c>
      <c r="W19" t="n">
        <v>1.24</v>
      </c>
      <c r="X19" t="n">
        <v>0.3</v>
      </c>
      <c r="Y19" t="n">
        <v>1</v>
      </c>
      <c r="Z19" t="n">
        <v>10</v>
      </c>
      <c r="AA19" t="n">
        <v>238.8305370819951</v>
      </c>
      <c r="AB19" t="n">
        <v>326.778477295103</v>
      </c>
      <c r="AC19" t="n">
        <v>295.5911980586289</v>
      </c>
      <c r="AD19" t="n">
        <v>238830.5370819951</v>
      </c>
      <c r="AE19" t="n">
        <v>326778.477295103</v>
      </c>
      <c r="AF19" t="n">
        <v>3.554106468928568e-06</v>
      </c>
      <c r="AG19" t="n">
        <v>7.59765625</v>
      </c>
      <c r="AH19" t="n">
        <v>295591.1980586289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8.483599999999999</v>
      </c>
      <c r="E2" t="n">
        <v>11.79</v>
      </c>
      <c r="F2" t="n">
        <v>9.029999999999999</v>
      </c>
      <c r="G2" t="n">
        <v>10.84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55.94</v>
      </c>
      <c r="Q2" t="n">
        <v>1693.56</v>
      </c>
      <c r="R2" t="n">
        <v>57.86</v>
      </c>
      <c r="S2" t="n">
        <v>25.68</v>
      </c>
      <c r="T2" t="n">
        <v>15184.13</v>
      </c>
      <c r="U2" t="n">
        <v>0.44</v>
      </c>
      <c r="V2" t="n">
        <v>0.8100000000000001</v>
      </c>
      <c r="W2" t="n">
        <v>1.34</v>
      </c>
      <c r="X2" t="n">
        <v>1.03</v>
      </c>
      <c r="Y2" t="n">
        <v>1</v>
      </c>
      <c r="Z2" t="n">
        <v>10</v>
      </c>
      <c r="AA2" t="n">
        <v>181.5907870484758</v>
      </c>
      <c r="AB2" t="n">
        <v>248.4605260597322</v>
      </c>
      <c r="AC2" t="n">
        <v>224.7478021692021</v>
      </c>
      <c r="AD2" t="n">
        <v>181590.7870484758</v>
      </c>
      <c r="AE2" t="n">
        <v>248460.5260597322</v>
      </c>
      <c r="AF2" t="n">
        <v>4.868189367358393e-06</v>
      </c>
      <c r="AG2" t="n">
        <v>7.67578125</v>
      </c>
      <c r="AH2" t="n">
        <v>224747.8021692021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8.456300000000001</v>
      </c>
      <c r="E3" t="n">
        <v>11.83</v>
      </c>
      <c r="F3" t="n">
        <v>9.07</v>
      </c>
      <c r="G3" t="n">
        <v>10.89</v>
      </c>
      <c r="H3" t="n">
        <v>0.27</v>
      </c>
      <c r="I3" t="n">
        <v>50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56.38</v>
      </c>
      <c r="Q3" t="n">
        <v>1693.45</v>
      </c>
      <c r="R3" t="n">
        <v>58.56</v>
      </c>
      <c r="S3" t="n">
        <v>25.68</v>
      </c>
      <c r="T3" t="n">
        <v>15536.86</v>
      </c>
      <c r="U3" t="n">
        <v>0.44</v>
      </c>
      <c r="V3" t="n">
        <v>0.8</v>
      </c>
      <c r="W3" t="n">
        <v>1.35</v>
      </c>
      <c r="X3" t="n">
        <v>1.07</v>
      </c>
      <c r="Y3" t="n">
        <v>1</v>
      </c>
      <c r="Z3" t="n">
        <v>10</v>
      </c>
      <c r="AA3" t="n">
        <v>182.1279091888153</v>
      </c>
      <c r="AB3" t="n">
        <v>249.1954402683008</v>
      </c>
      <c r="AC3" t="n">
        <v>225.4125771971637</v>
      </c>
      <c r="AD3" t="n">
        <v>182127.9091888153</v>
      </c>
      <c r="AE3" t="n">
        <v>249195.4402683008</v>
      </c>
      <c r="AF3" t="n">
        <v>4.852523662972416e-06</v>
      </c>
      <c r="AG3" t="n">
        <v>7.701822916666667</v>
      </c>
      <c r="AH3" t="n">
        <v>225412.5771971637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8.1112</v>
      </c>
      <c r="E2" t="n">
        <v>12.33</v>
      </c>
      <c r="F2" t="n">
        <v>9.09</v>
      </c>
      <c r="G2" t="n">
        <v>10.1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73.20999999999999</v>
      </c>
      <c r="Q2" t="n">
        <v>1693.26</v>
      </c>
      <c r="R2" t="n">
        <v>61.26</v>
      </c>
      <c r="S2" t="n">
        <v>25.68</v>
      </c>
      <c r="T2" t="n">
        <v>16864.23</v>
      </c>
      <c r="U2" t="n">
        <v>0.42</v>
      </c>
      <c r="V2" t="n">
        <v>0.8</v>
      </c>
      <c r="W2" t="n">
        <v>1.3</v>
      </c>
      <c r="X2" t="n">
        <v>1.09</v>
      </c>
      <c r="Y2" t="n">
        <v>1</v>
      </c>
      <c r="Z2" t="n">
        <v>10</v>
      </c>
      <c r="AA2" t="n">
        <v>215.7814535178532</v>
      </c>
      <c r="AB2" t="n">
        <v>295.241704308859</v>
      </c>
      <c r="AC2" t="n">
        <v>267.0642504240432</v>
      </c>
      <c r="AD2" t="n">
        <v>215781.4535178532</v>
      </c>
      <c r="AE2" t="n">
        <v>295241.704308859</v>
      </c>
      <c r="AF2" t="n">
        <v>4.244998246937843e-06</v>
      </c>
      <c r="AG2" t="n">
        <v>8.02734375</v>
      </c>
      <c r="AH2" t="n">
        <v>267064.2504240432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8.525600000000001</v>
      </c>
      <c r="E3" t="n">
        <v>11.73</v>
      </c>
      <c r="F3" t="n">
        <v>8.800000000000001</v>
      </c>
      <c r="G3" t="n">
        <v>13.21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24</v>
      </c>
      <c r="N3" t="n">
        <v>14.83</v>
      </c>
      <c r="O3" t="n">
        <v>13520.81</v>
      </c>
      <c r="P3" t="n">
        <v>66.73999999999999</v>
      </c>
      <c r="Q3" t="n">
        <v>1693.34</v>
      </c>
      <c r="R3" t="n">
        <v>51.72</v>
      </c>
      <c r="S3" t="n">
        <v>25.68</v>
      </c>
      <c r="T3" t="n">
        <v>12165.88</v>
      </c>
      <c r="U3" t="n">
        <v>0.5</v>
      </c>
      <c r="V3" t="n">
        <v>0.83</v>
      </c>
      <c r="W3" t="n">
        <v>1.29</v>
      </c>
      <c r="X3" t="n">
        <v>0.8</v>
      </c>
      <c r="Y3" t="n">
        <v>1</v>
      </c>
      <c r="Z3" t="n">
        <v>10</v>
      </c>
      <c r="AA3" t="n">
        <v>196.5642860750901</v>
      </c>
      <c r="AB3" t="n">
        <v>268.947928012091</v>
      </c>
      <c r="AC3" t="n">
        <v>243.2799152334835</v>
      </c>
      <c r="AD3" t="n">
        <v>196564.2860750901</v>
      </c>
      <c r="AE3" t="n">
        <v>268947.928012091</v>
      </c>
      <c r="AF3" t="n">
        <v>4.461874575166841e-06</v>
      </c>
      <c r="AG3" t="n">
        <v>7.63671875</v>
      </c>
      <c r="AH3" t="n">
        <v>243279.9152334835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8.6356</v>
      </c>
      <c r="E4" t="n">
        <v>11.58</v>
      </c>
      <c r="F4" t="n">
        <v>8.74</v>
      </c>
      <c r="G4" t="n">
        <v>14.57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7</v>
      </c>
      <c r="N4" t="n">
        <v>14.9</v>
      </c>
      <c r="O4" t="n">
        <v>13559.91</v>
      </c>
      <c r="P4" t="n">
        <v>65.09999999999999</v>
      </c>
      <c r="Q4" t="n">
        <v>1693.34</v>
      </c>
      <c r="R4" t="n">
        <v>49.62</v>
      </c>
      <c r="S4" t="n">
        <v>25.68</v>
      </c>
      <c r="T4" t="n">
        <v>11134.26</v>
      </c>
      <c r="U4" t="n">
        <v>0.52</v>
      </c>
      <c r="V4" t="n">
        <v>0.83</v>
      </c>
      <c r="W4" t="n">
        <v>1.29</v>
      </c>
      <c r="X4" t="n">
        <v>0.74</v>
      </c>
      <c r="Y4" t="n">
        <v>1</v>
      </c>
      <c r="Z4" t="n">
        <v>10</v>
      </c>
      <c r="AA4" t="n">
        <v>194.5956765820711</v>
      </c>
      <c r="AB4" t="n">
        <v>266.2543896548224</v>
      </c>
      <c r="AC4" t="n">
        <v>240.8434443966269</v>
      </c>
      <c r="AD4" t="n">
        <v>194595.6765820711</v>
      </c>
      <c r="AE4" t="n">
        <v>266254.3896548224</v>
      </c>
      <c r="AF4" t="n">
        <v>4.5194430985867e-06</v>
      </c>
      <c r="AG4" t="n">
        <v>7.5390625</v>
      </c>
      <c r="AH4" t="n">
        <v>240843.444396627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8.667400000000001</v>
      </c>
      <c r="E5" t="n">
        <v>11.54</v>
      </c>
      <c r="F5" t="n">
        <v>8.720000000000001</v>
      </c>
      <c r="G5" t="n">
        <v>14.95</v>
      </c>
      <c r="H5" t="n">
        <v>0.28</v>
      </c>
      <c r="I5" t="n">
        <v>35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64.28</v>
      </c>
      <c r="Q5" t="n">
        <v>1693.48</v>
      </c>
      <c r="R5" t="n">
        <v>48.71</v>
      </c>
      <c r="S5" t="n">
        <v>25.68</v>
      </c>
      <c r="T5" t="n">
        <v>10682.77</v>
      </c>
      <c r="U5" t="n">
        <v>0.53</v>
      </c>
      <c r="V5" t="n">
        <v>0.84</v>
      </c>
      <c r="W5" t="n">
        <v>1.3</v>
      </c>
      <c r="X5" t="n">
        <v>0.72</v>
      </c>
      <c r="Y5" t="n">
        <v>1</v>
      </c>
      <c r="Z5" t="n">
        <v>10</v>
      </c>
      <c r="AA5" t="n">
        <v>193.8127259007523</v>
      </c>
      <c r="AB5" t="n">
        <v>265.1831219912963</v>
      </c>
      <c r="AC5" t="n">
        <v>239.8744170153737</v>
      </c>
      <c r="AD5" t="n">
        <v>193812.7259007523</v>
      </c>
      <c r="AE5" t="n">
        <v>265183.1219912963</v>
      </c>
      <c r="AF5" t="n">
        <v>4.536085635357169e-06</v>
      </c>
      <c r="AG5" t="n">
        <v>7.513020833333333</v>
      </c>
      <c r="AH5" t="n">
        <v>239874.4170153737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4.8737</v>
      </c>
      <c r="E2" t="n">
        <v>20.52</v>
      </c>
      <c r="F2" t="n">
        <v>10.72</v>
      </c>
      <c r="G2" t="n">
        <v>4.87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181.85</v>
      </c>
      <c r="Q2" t="n">
        <v>1693.26</v>
      </c>
      <c r="R2" t="n">
        <v>112.7</v>
      </c>
      <c r="S2" t="n">
        <v>25.68</v>
      </c>
      <c r="T2" t="n">
        <v>42192.44</v>
      </c>
      <c r="U2" t="n">
        <v>0.23</v>
      </c>
      <c r="V2" t="n">
        <v>0.68</v>
      </c>
      <c r="W2" t="n">
        <v>1.41</v>
      </c>
      <c r="X2" t="n">
        <v>2.72</v>
      </c>
      <c r="Y2" t="n">
        <v>1</v>
      </c>
      <c r="Z2" t="n">
        <v>10</v>
      </c>
      <c r="AA2" t="n">
        <v>542.035035418676</v>
      </c>
      <c r="AB2" t="n">
        <v>741.6362483579081</v>
      </c>
      <c r="AC2" t="n">
        <v>670.8555257076407</v>
      </c>
      <c r="AD2" t="n">
        <v>542035.035418676</v>
      </c>
      <c r="AE2" t="n">
        <v>741636.2483579081</v>
      </c>
      <c r="AF2" t="n">
        <v>1.90628176872501e-06</v>
      </c>
      <c r="AG2" t="n">
        <v>13.359375</v>
      </c>
      <c r="AH2" t="n">
        <v>670855.5257076407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5.5505</v>
      </c>
      <c r="E3" t="n">
        <v>18.02</v>
      </c>
      <c r="F3" t="n">
        <v>10</v>
      </c>
      <c r="G3" t="n">
        <v>6.12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168.11</v>
      </c>
      <c r="Q3" t="n">
        <v>1693.39</v>
      </c>
      <c r="R3" t="n">
        <v>89.81999999999999</v>
      </c>
      <c r="S3" t="n">
        <v>25.68</v>
      </c>
      <c r="T3" t="n">
        <v>30926.91</v>
      </c>
      <c r="U3" t="n">
        <v>0.29</v>
      </c>
      <c r="V3" t="n">
        <v>0.73</v>
      </c>
      <c r="W3" t="n">
        <v>1.36</v>
      </c>
      <c r="X3" t="n">
        <v>1.99</v>
      </c>
      <c r="Y3" t="n">
        <v>1</v>
      </c>
      <c r="Z3" t="n">
        <v>10</v>
      </c>
      <c r="AA3" t="n">
        <v>453.2573603896578</v>
      </c>
      <c r="AB3" t="n">
        <v>620.1667167886029</v>
      </c>
      <c r="AC3" t="n">
        <v>560.9788757477515</v>
      </c>
      <c r="AD3" t="n">
        <v>453257.3603896578</v>
      </c>
      <c r="AE3" t="n">
        <v>620166.7167886029</v>
      </c>
      <c r="AF3" t="n">
        <v>2.171002925356129e-06</v>
      </c>
      <c r="AG3" t="n">
        <v>11.73177083333333</v>
      </c>
      <c r="AH3" t="n">
        <v>560978.8757477516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6.0361</v>
      </c>
      <c r="E4" t="n">
        <v>16.57</v>
      </c>
      <c r="F4" t="n">
        <v>9.59</v>
      </c>
      <c r="G4" t="n">
        <v>7.38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159.89</v>
      </c>
      <c r="Q4" t="n">
        <v>1692.97</v>
      </c>
      <c r="R4" t="n">
        <v>77.01000000000001</v>
      </c>
      <c r="S4" t="n">
        <v>25.68</v>
      </c>
      <c r="T4" t="n">
        <v>24621.77</v>
      </c>
      <c r="U4" t="n">
        <v>0.33</v>
      </c>
      <c r="V4" t="n">
        <v>0.76</v>
      </c>
      <c r="W4" t="n">
        <v>1.33</v>
      </c>
      <c r="X4" t="n">
        <v>1.59</v>
      </c>
      <c r="Y4" t="n">
        <v>1</v>
      </c>
      <c r="Z4" t="n">
        <v>10</v>
      </c>
      <c r="AA4" t="n">
        <v>413.1935394370118</v>
      </c>
      <c r="AB4" t="n">
        <v>565.3496294701555</v>
      </c>
      <c r="AC4" t="n">
        <v>511.3934543067114</v>
      </c>
      <c r="AD4" t="n">
        <v>413193.5394370118</v>
      </c>
      <c r="AE4" t="n">
        <v>565349.6294701555</v>
      </c>
      <c r="AF4" t="n">
        <v>2.360938790693114e-06</v>
      </c>
      <c r="AG4" t="n">
        <v>10.78776041666667</v>
      </c>
      <c r="AH4" t="n">
        <v>511393.4543067114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6.4311</v>
      </c>
      <c r="E5" t="n">
        <v>15.55</v>
      </c>
      <c r="F5" t="n">
        <v>9.31</v>
      </c>
      <c r="G5" t="n">
        <v>8.720000000000001</v>
      </c>
      <c r="H5" t="n">
        <v>0.11</v>
      </c>
      <c r="I5" t="n">
        <v>64</v>
      </c>
      <c r="J5" t="n">
        <v>275.54</v>
      </c>
      <c r="K5" t="n">
        <v>60.56</v>
      </c>
      <c r="L5" t="n">
        <v>1.75</v>
      </c>
      <c r="M5" t="n">
        <v>62</v>
      </c>
      <c r="N5" t="n">
        <v>73.23</v>
      </c>
      <c r="O5" t="n">
        <v>34217.22</v>
      </c>
      <c r="P5" t="n">
        <v>153.87</v>
      </c>
      <c r="Q5" t="n">
        <v>1693.1</v>
      </c>
      <c r="R5" t="n">
        <v>68.01000000000001</v>
      </c>
      <c r="S5" t="n">
        <v>25.68</v>
      </c>
      <c r="T5" t="n">
        <v>20189.36</v>
      </c>
      <c r="U5" t="n">
        <v>0.38</v>
      </c>
      <c r="V5" t="n">
        <v>0.78</v>
      </c>
      <c r="W5" t="n">
        <v>1.31</v>
      </c>
      <c r="X5" t="n">
        <v>1.3</v>
      </c>
      <c r="Y5" t="n">
        <v>1</v>
      </c>
      <c r="Z5" t="n">
        <v>10</v>
      </c>
      <c r="AA5" t="n">
        <v>382.1456695445556</v>
      </c>
      <c r="AB5" t="n">
        <v>522.8685641479484</v>
      </c>
      <c r="AC5" t="n">
        <v>472.9667222363063</v>
      </c>
      <c r="AD5" t="n">
        <v>382145.6695445557</v>
      </c>
      <c r="AE5" t="n">
        <v>522868.5641479484</v>
      </c>
      <c r="AF5" t="n">
        <v>2.515437692686749e-06</v>
      </c>
      <c r="AG5" t="n">
        <v>10.12369791666667</v>
      </c>
      <c r="AH5" t="n">
        <v>472966.7222363063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6.7183</v>
      </c>
      <c r="E6" t="n">
        <v>14.88</v>
      </c>
      <c r="F6" t="n">
        <v>9.109999999999999</v>
      </c>
      <c r="G6" t="n">
        <v>9.94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149.09</v>
      </c>
      <c r="Q6" t="n">
        <v>1693.37</v>
      </c>
      <c r="R6" t="n">
        <v>61.84</v>
      </c>
      <c r="S6" t="n">
        <v>25.68</v>
      </c>
      <c r="T6" t="n">
        <v>17151.98</v>
      </c>
      <c r="U6" t="n">
        <v>0.42</v>
      </c>
      <c r="V6" t="n">
        <v>0.8</v>
      </c>
      <c r="W6" t="n">
        <v>1.3</v>
      </c>
      <c r="X6" t="n">
        <v>1.11</v>
      </c>
      <c r="Y6" t="n">
        <v>1</v>
      </c>
      <c r="Z6" t="n">
        <v>10</v>
      </c>
      <c r="AA6" t="n">
        <v>357.0712230295936</v>
      </c>
      <c r="AB6" t="n">
        <v>488.5606002196692</v>
      </c>
      <c r="AC6" t="n">
        <v>441.9330622338123</v>
      </c>
      <c r="AD6" t="n">
        <v>357071.2230295936</v>
      </c>
      <c r="AE6" t="n">
        <v>488560.6002196692</v>
      </c>
      <c r="AF6" t="n">
        <v>2.627772084212248e-06</v>
      </c>
      <c r="AG6" t="n">
        <v>9.6875</v>
      </c>
      <c r="AH6" t="n">
        <v>441933.0622338123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6.9558</v>
      </c>
      <c r="E7" t="n">
        <v>14.38</v>
      </c>
      <c r="F7" t="n">
        <v>8.970000000000001</v>
      </c>
      <c r="G7" t="n">
        <v>11.21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145.42</v>
      </c>
      <c r="Q7" t="n">
        <v>1693.32</v>
      </c>
      <c r="R7" t="n">
        <v>57.43</v>
      </c>
      <c r="S7" t="n">
        <v>25.68</v>
      </c>
      <c r="T7" t="n">
        <v>14978.54</v>
      </c>
      <c r="U7" t="n">
        <v>0.45</v>
      </c>
      <c r="V7" t="n">
        <v>0.8100000000000001</v>
      </c>
      <c r="W7" t="n">
        <v>1.28</v>
      </c>
      <c r="X7" t="n">
        <v>0.96</v>
      </c>
      <c r="Y7" t="n">
        <v>1</v>
      </c>
      <c r="Z7" t="n">
        <v>10</v>
      </c>
      <c r="AA7" t="n">
        <v>347.940684062986</v>
      </c>
      <c r="AB7" t="n">
        <v>476.0677939946063</v>
      </c>
      <c r="AC7" t="n">
        <v>430.6325519011058</v>
      </c>
      <c r="AD7" t="n">
        <v>347940.6840629859</v>
      </c>
      <c r="AE7" t="n">
        <v>476067.7939946064</v>
      </c>
      <c r="AF7" t="n">
        <v>2.7206669936388e-06</v>
      </c>
      <c r="AG7" t="n">
        <v>9.361979166666666</v>
      </c>
      <c r="AH7" t="n">
        <v>430632.5519011058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7.1709</v>
      </c>
      <c r="E8" t="n">
        <v>13.95</v>
      </c>
      <c r="F8" t="n">
        <v>8.85</v>
      </c>
      <c r="G8" t="n">
        <v>12.64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142.06</v>
      </c>
      <c r="Q8" t="n">
        <v>1693.24</v>
      </c>
      <c r="R8" t="n">
        <v>53.51</v>
      </c>
      <c r="S8" t="n">
        <v>25.68</v>
      </c>
      <c r="T8" t="n">
        <v>13047.94</v>
      </c>
      <c r="U8" t="n">
        <v>0.48</v>
      </c>
      <c r="V8" t="n">
        <v>0.82</v>
      </c>
      <c r="W8" t="n">
        <v>1.28</v>
      </c>
      <c r="X8" t="n">
        <v>0.85</v>
      </c>
      <c r="Y8" t="n">
        <v>1</v>
      </c>
      <c r="Z8" t="n">
        <v>10</v>
      </c>
      <c r="AA8" t="n">
        <v>327.5843182321886</v>
      </c>
      <c r="AB8" t="n">
        <v>448.215316205431</v>
      </c>
      <c r="AC8" t="n">
        <v>405.4382755009311</v>
      </c>
      <c r="AD8" t="n">
        <v>327584.3182321886</v>
      </c>
      <c r="AE8" t="n">
        <v>448215.316205431</v>
      </c>
      <c r="AF8" t="n">
        <v>2.804800446344701e-06</v>
      </c>
      <c r="AG8" t="n">
        <v>9.08203125</v>
      </c>
      <c r="AH8" t="n">
        <v>405438.2755009311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7.3275</v>
      </c>
      <c r="E9" t="n">
        <v>13.65</v>
      </c>
      <c r="F9" t="n">
        <v>8.76</v>
      </c>
      <c r="G9" t="n">
        <v>13.83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139.16</v>
      </c>
      <c r="Q9" t="n">
        <v>1693.1</v>
      </c>
      <c r="R9" t="n">
        <v>50.88</v>
      </c>
      <c r="S9" t="n">
        <v>25.68</v>
      </c>
      <c r="T9" t="n">
        <v>11752.63</v>
      </c>
      <c r="U9" t="n">
        <v>0.5</v>
      </c>
      <c r="V9" t="n">
        <v>0.83</v>
      </c>
      <c r="W9" t="n">
        <v>1.27</v>
      </c>
      <c r="X9" t="n">
        <v>0.76</v>
      </c>
      <c r="Y9" t="n">
        <v>1</v>
      </c>
      <c r="Z9" t="n">
        <v>10</v>
      </c>
      <c r="AA9" t="n">
        <v>321.8122260630569</v>
      </c>
      <c r="AB9" t="n">
        <v>440.3176850528903</v>
      </c>
      <c r="AC9" t="n">
        <v>398.2943831811941</v>
      </c>
      <c r="AD9" t="n">
        <v>321812.2260630568</v>
      </c>
      <c r="AE9" t="n">
        <v>440317.6850528903</v>
      </c>
      <c r="AF9" t="n">
        <v>2.866052416097114e-06</v>
      </c>
      <c r="AG9" t="n">
        <v>8.88671875</v>
      </c>
      <c r="AH9" t="n">
        <v>398294.3831811941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7.495</v>
      </c>
      <c r="E10" t="n">
        <v>13.34</v>
      </c>
      <c r="F10" t="n">
        <v>8.67</v>
      </c>
      <c r="G10" t="n">
        <v>15.29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136.51</v>
      </c>
      <c r="Q10" t="n">
        <v>1693.13</v>
      </c>
      <c r="R10" t="n">
        <v>47.99</v>
      </c>
      <c r="S10" t="n">
        <v>25.68</v>
      </c>
      <c r="T10" t="n">
        <v>10330.72</v>
      </c>
      <c r="U10" t="n">
        <v>0.54</v>
      </c>
      <c r="V10" t="n">
        <v>0.84</v>
      </c>
      <c r="W10" t="n">
        <v>1.26</v>
      </c>
      <c r="X10" t="n">
        <v>0.66</v>
      </c>
      <c r="Y10" t="n">
        <v>1</v>
      </c>
      <c r="Z10" t="n">
        <v>10</v>
      </c>
      <c r="AA10" t="n">
        <v>316.4327265452824</v>
      </c>
      <c r="AB10" t="n">
        <v>432.9572164859024</v>
      </c>
      <c r="AC10" t="n">
        <v>391.6363874037569</v>
      </c>
      <c r="AD10" t="n">
        <v>316432.7265452824</v>
      </c>
      <c r="AE10" t="n">
        <v>432957.2164859024</v>
      </c>
      <c r="AF10" t="n">
        <v>2.931567773271631e-06</v>
      </c>
      <c r="AG10" t="n">
        <v>8.684895833333334</v>
      </c>
      <c r="AH10" t="n">
        <v>391636.387403757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7.6131</v>
      </c>
      <c r="E11" t="n">
        <v>13.14</v>
      </c>
      <c r="F11" t="n">
        <v>8.619999999999999</v>
      </c>
      <c r="G11" t="n">
        <v>16.67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133.79</v>
      </c>
      <c r="Q11" t="n">
        <v>1693.1</v>
      </c>
      <c r="R11" t="n">
        <v>46.3</v>
      </c>
      <c r="S11" t="n">
        <v>25.68</v>
      </c>
      <c r="T11" t="n">
        <v>9498.18</v>
      </c>
      <c r="U11" t="n">
        <v>0.55</v>
      </c>
      <c r="V11" t="n">
        <v>0.85</v>
      </c>
      <c r="W11" t="n">
        <v>1.26</v>
      </c>
      <c r="X11" t="n">
        <v>0.61</v>
      </c>
      <c r="Y11" t="n">
        <v>1</v>
      </c>
      <c r="Z11" t="n">
        <v>10</v>
      </c>
      <c r="AA11" t="n">
        <v>299.4713830924675</v>
      </c>
      <c r="AB11" t="n">
        <v>409.749958092099</v>
      </c>
      <c r="AC11" t="n">
        <v>370.6439971794663</v>
      </c>
      <c r="AD11" t="n">
        <v>299471.3830924676</v>
      </c>
      <c r="AE11" t="n">
        <v>409749.9580920989</v>
      </c>
      <c r="AF11" t="n">
        <v>2.977760989285424e-06</v>
      </c>
      <c r="AG11" t="n">
        <v>8.5546875</v>
      </c>
      <c r="AH11" t="n">
        <v>370643.9971794664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7.7368</v>
      </c>
      <c r="E12" t="n">
        <v>12.93</v>
      </c>
      <c r="F12" t="n">
        <v>8.56</v>
      </c>
      <c r="G12" t="n">
        <v>18.35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132.04</v>
      </c>
      <c r="Q12" t="n">
        <v>1693.11</v>
      </c>
      <c r="R12" t="n">
        <v>44.76</v>
      </c>
      <c r="S12" t="n">
        <v>25.68</v>
      </c>
      <c r="T12" t="n">
        <v>8742.84</v>
      </c>
      <c r="U12" t="n">
        <v>0.57</v>
      </c>
      <c r="V12" t="n">
        <v>0.85</v>
      </c>
      <c r="W12" t="n">
        <v>1.25</v>
      </c>
      <c r="X12" t="n">
        <v>0.5600000000000001</v>
      </c>
      <c r="Y12" t="n">
        <v>1</v>
      </c>
      <c r="Z12" t="n">
        <v>10</v>
      </c>
      <c r="AA12" t="n">
        <v>295.7757849365275</v>
      </c>
      <c r="AB12" t="n">
        <v>404.6934776568578</v>
      </c>
      <c r="AC12" t="n">
        <v>366.0701001401497</v>
      </c>
      <c r="AD12" t="n">
        <v>295775.7849365275</v>
      </c>
      <c r="AE12" t="n">
        <v>404693.4776568578</v>
      </c>
      <c r="AF12" t="n">
        <v>3.026144569479379e-06</v>
      </c>
      <c r="AG12" t="n">
        <v>8.41796875</v>
      </c>
      <c r="AH12" t="n">
        <v>366070.1001401498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7.8396</v>
      </c>
      <c r="E13" t="n">
        <v>12.76</v>
      </c>
      <c r="F13" t="n">
        <v>8.5</v>
      </c>
      <c r="G13" t="n">
        <v>19.61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129.12</v>
      </c>
      <c r="Q13" t="n">
        <v>1693.08</v>
      </c>
      <c r="R13" t="n">
        <v>42.84</v>
      </c>
      <c r="S13" t="n">
        <v>25.68</v>
      </c>
      <c r="T13" t="n">
        <v>7795.8</v>
      </c>
      <c r="U13" t="n">
        <v>0.6</v>
      </c>
      <c r="V13" t="n">
        <v>0.86</v>
      </c>
      <c r="W13" t="n">
        <v>1.24</v>
      </c>
      <c r="X13" t="n">
        <v>0.49</v>
      </c>
      <c r="Y13" t="n">
        <v>1</v>
      </c>
      <c r="Z13" t="n">
        <v>10</v>
      </c>
      <c r="AA13" t="n">
        <v>291.875316931492</v>
      </c>
      <c r="AB13" t="n">
        <v>399.3566852558644</v>
      </c>
      <c r="AC13" t="n">
        <v>361.2426437156719</v>
      </c>
      <c r="AD13" t="n">
        <v>291875.316931492</v>
      </c>
      <c r="AE13" t="n">
        <v>399356.6852558643</v>
      </c>
      <c r="AF13" t="n">
        <v>3.066353397643799e-06</v>
      </c>
      <c r="AG13" t="n">
        <v>8.307291666666666</v>
      </c>
      <c r="AH13" t="n">
        <v>361242.6437156719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7.9159</v>
      </c>
      <c r="E14" t="n">
        <v>12.63</v>
      </c>
      <c r="F14" t="n">
        <v>8.48</v>
      </c>
      <c r="G14" t="n">
        <v>21.2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127.74</v>
      </c>
      <c r="Q14" t="n">
        <v>1693.1</v>
      </c>
      <c r="R14" t="n">
        <v>42.15</v>
      </c>
      <c r="S14" t="n">
        <v>25.68</v>
      </c>
      <c r="T14" t="n">
        <v>7457.48</v>
      </c>
      <c r="U14" t="n">
        <v>0.61</v>
      </c>
      <c r="V14" t="n">
        <v>0.86</v>
      </c>
      <c r="W14" t="n">
        <v>1.25</v>
      </c>
      <c r="X14" t="n">
        <v>0.47</v>
      </c>
      <c r="Y14" t="n">
        <v>1</v>
      </c>
      <c r="Z14" t="n">
        <v>10</v>
      </c>
      <c r="AA14" t="n">
        <v>289.6787404556512</v>
      </c>
      <c r="AB14" t="n">
        <v>396.3512324155043</v>
      </c>
      <c r="AC14" t="n">
        <v>358.5240270762162</v>
      </c>
      <c r="AD14" t="n">
        <v>289678.7404556512</v>
      </c>
      <c r="AE14" t="n">
        <v>396351.2324155043</v>
      </c>
      <c r="AF14" t="n">
        <v>3.096197109598519e-06</v>
      </c>
      <c r="AG14" t="n">
        <v>8.22265625</v>
      </c>
      <c r="AH14" t="n">
        <v>358524.0270762162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7.9674</v>
      </c>
      <c r="E15" t="n">
        <v>12.55</v>
      </c>
      <c r="F15" t="n">
        <v>8.449999999999999</v>
      </c>
      <c r="G15" t="n">
        <v>22.04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125.43</v>
      </c>
      <c r="Q15" t="n">
        <v>1693.13</v>
      </c>
      <c r="R15" t="n">
        <v>41.2</v>
      </c>
      <c r="S15" t="n">
        <v>25.68</v>
      </c>
      <c r="T15" t="n">
        <v>6987.4</v>
      </c>
      <c r="U15" t="n">
        <v>0.62</v>
      </c>
      <c r="V15" t="n">
        <v>0.86</v>
      </c>
      <c r="W15" t="n">
        <v>1.25</v>
      </c>
      <c r="X15" t="n">
        <v>0.45</v>
      </c>
      <c r="Y15" t="n">
        <v>1</v>
      </c>
      <c r="Z15" t="n">
        <v>10</v>
      </c>
      <c r="AA15" t="n">
        <v>287.2170487784884</v>
      </c>
      <c r="AB15" t="n">
        <v>392.9830372606381</v>
      </c>
      <c r="AC15" t="n">
        <v>355.4772877396389</v>
      </c>
      <c r="AD15" t="n">
        <v>287217.0487784885</v>
      </c>
      <c r="AE15" t="n">
        <v>392983.0372606381</v>
      </c>
      <c r="AF15" t="n">
        <v>3.116340637326803e-06</v>
      </c>
      <c r="AG15" t="n">
        <v>8.170572916666666</v>
      </c>
      <c r="AH15" t="n">
        <v>355477.2877396389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8.0623</v>
      </c>
      <c r="E16" t="n">
        <v>12.4</v>
      </c>
      <c r="F16" t="n">
        <v>8.41</v>
      </c>
      <c r="G16" t="n">
        <v>24.02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123.18</v>
      </c>
      <c r="Q16" t="n">
        <v>1692.88</v>
      </c>
      <c r="R16" t="n">
        <v>39.89</v>
      </c>
      <c r="S16" t="n">
        <v>25.68</v>
      </c>
      <c r="T16" t="n">
        <v>6343.76</v>
      </c>
      <c r="U16" t="n">
        <v>0.64</v>
      </c>
      <c r="V16" t="n">
        <v>0.87</v>
      </c>
      <c r="W16" t="n">
        <v>1.24</v>
      </c>
      <c r="X16" t="n">
        <v>0.4</v>
      </c>
      <c r="Y16" t="n">
        <v>1</v>
      </c>
      <c r="Z16" t="n">
        <v>10</v>
      </c>
      <c r="AA16" t="n">
        <v>284.173776841822</v>
      </c>
      <c r="AB16" t="n">
        <v>388.8190983372088</v>
      </c>
      <c r="AC16" t="n">
        <v>351.7107493029367</v>
      </c>
      <c r="AD16" t="n">
        <v>284173.776841822</v>
      </c>
      <c r="AE16" t="n">
        <v>388819.0983372088</v>
      </c>
      <c r="AF16" t="n">
        <v>3.15345948745135e-06</v>
      </c>
      <c r="AG16" t="n">
        <v>8.072916666666666</v>
      </c>
      <c r="AH16" t="n">
        <v>351710.7493029367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8.1248</v>
      </c>
      <c r="E17" t="n">
        <v>12.31</v>
      </c>
      <c r="F17" t="n">
        <v>8.359999999999999</v>
      </c>
      <c r="G17" t="n">
        <v>25.09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120.78</v>
      </c>
      <c r="Q17" t="n">
        <v>1692.99</v>
      </c>
      <c r="R17" t="n">
        <v>38.69</v>
      </c>
      <c r="S17" t="n">
        <v>25.68</v>
      </c>
      <c r="T17" t="n">
        <v>5747.41</v>
      </c>
      <c r="U17" t="n">
        <v>0.66</v>
      </c>
      <c r="V17" t="n">
        <v>0.87</v>
      </c>
      <c r="W17" t="n">
        <v>1.23</v>
      </c>
      <c r="X17" t="n">
        <v>0.36</v>
      </c>
      <c r="Y17" t="n">
        <v>1</v>
      </c>
      <c r="Z17" t="n">
        <v>10</v>
      </c>
      <c r="AA17" t="n">
        <v>281.5072106873296</v>
      </c>
      <c r="AB17" t="n">
        <v>385.1705848840363</v>
      </c>
      <c r="AC17" t="n">
        <v>348.4104448530143</v>
      </c>
      <c r="AD17" t="n">
        <v>281507.2106873296</v>
      </c>
      <c r="AE17" t="n">
        <v>385170.5848840363</v>
      </c>
      <c r="AF17" t="n">
        <v>3.177905516247811e-06</v>
      </c>
      <c r="AG17" t="n">
        <v>8.014322916666666</v>
      </c>
      <c r="AH17" t="n">
        <v>348410.4448530143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8.216699999999999</v>
      </c>
      <c r="E18" t="n">
        <v>12.17</v>
      </c>
      <c r="F18" t="n">
        <v>8.33</v>
      </c>
      <c r="G18" t="n">
        <v>27.76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118.76</v>
      </c>
      <c r="Q18" t="n">
        <v>1692.97</v>
      </c>
      <c r="R18" t="n">
        <v>37.51</v>
      </c>
      <c r="S18" t="n">
        <v>25.68</v>
      </c>
      <c r="T18" t="n">
        <v>5172.17</v>
      </c>
      <c r="U18" t="n">
        <v>0.68</v>
      </c>
      <c r="V18" t="n">
        <v>0.88</v>
      </c>
      <c r="W18" t="n">
        <v>1.23</v>
      </c>
      <c r="X18" t="n">
        <v>0.33</v>
      </c>
      <c r="Y18" t="n">
        <v>1</v>
      </c>
      <c r="Z18" t="n">
        <v>10</v>
      </c>
      <c r="AA18" t="n">
        <v>278.6454663451013</v>
      </c>
      <c r="AB18" t="n">
        <v>381.2550200237495</v>
      </c>
      <c r="AC18" t="n">
        <v>344.8685760074634</v>
      </c>
      <c r="AD18" t="n">
        <v>278645.4663451014</v>
      </c>
      <c r="AE18" t="n">
        <v>381255.0200237494</v>
      </c>
      <c r="AF18" t="n">
        <v>3.213850956990127e-06</v>
      </c>
      <c r="AG18" t="n">
        <v>7.923177083333333</v>
      </c>
      <c r="AH18" t="n">
        <v>344868.5760074634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8.249499999999999</v>
      </c>
      <c r="E19" t="n">
        <v>12.12</v>
      </c>
      <c r="F19" t="n">
        <v>8.33</v>
      </c>
      <c r="G19" t="n">
        <v>29.41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117.1</v>
      </c>
      <c r="Q19" t="n">
        <v>1692.93</v>
      </c>
      <c r="R19" t="n">
        <v>37.65</v>
      </c>
      <c r="S19" t="n">
        <v>25.68</v>
      </c>
      <c r="T19" t="n">
        <v>5246.04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264.3641511271256</v>
      </c>
      <c r="AB19" t="n">
        <v>361.7146944953542</v>
      </c>
      <c r="AC19" t="n">
        <v>327.193151722479</v>
      </c>
      <c r="AD19" t="n">
        <v>264364.1511271256</v>
      </c>
      <c r="AE19" t="n">
        <v>361714.6944953542</v>
      </c>
      <c r="AF19" t="n">
        <v>3.22668023290251e-06</v>
      </c>
      <c r="AG19" t="n">
        <v>7.890625</v>
      </c>
      <c r="AH19" t="n">
        <v>327193.151722479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8.306800000000001</v>
      </c>
      <c r="E20" t="n">
        <v>12.04</v>
      </c>
      <c r="F20" t="n">
        <v>8.300000000000001</v>
      </c>
      <c r="G20" t="n">
        <v>31.13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114.43</v>
      </c>
      <c r="Q20" t="n">
        <v>1692.98</v>
      </c>
      <c r="R20" t="n">
        <v>36.66</v>
      </c>
      <c r="S20" t="n">
        <v>25.68</v>
      </c>
      <c r="T20" t="n">
        <v>4755.07</v>
      </c>
      <c r="U20" t="n">
        <v>0.7</v>
      </c>
      <c r="V20" t="n">
        <v>0.88</v>
      </c>
      <c r="W20" t="n">
        <v>1.23</v>
      </c>
      <c r="X20" t="n">
        <v>0.3</v>
      </c>
      <c r="Y20" t="n">
        <v>1</v>
      </c>
      <c r="Z20" t="n">
        <v>10</v>
      </c>
      <c r="AA20" t="n">
        <v>261.7692145258169</v>
      </c>
      <c r="AB20" t="n">
        <v>358.1641877569205</v>
      </c>
      <c r="AC20" t="n">
        <v>323.9815003639938</v>
      </c>
      <c r="AD20" t="n">
        <v>261769.2145258169</v>
      </c>
      <c r="AE20" t="n">
        <v>358164.1877569205</v>
      </c>
      <c r="AF20" t="n">
        <v>3.249092352103107e-06</v>
      </c>
      <c r="AG20" t="n">
        <v>7.838541666666667</v>
      </c>
      <c r="AH20" t="n">
        <v>323981.5003639938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8.289999999999999</v>
      </c>
      <c r="E21" t="n">
        <v>12.06</v>
      </c>
      <c r="F21" t="n">
        <v>8.33</v>
      </c>
      <c r="G21" t="n">
        <v>31.22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12</v>
      </c>
      <c r="N21" t="n">
        <v>77.09</v>
      </c>
      <c r="O21" t="n">
        <v>35186.68</v>
      </c>
      <c r="P21" t="n">
        <v>113.4</v>
      </c>
      <c r="Q21" t="n">
        <v>1692.88</v>
      </c>
      <c r="R21" t="n">
        <v>37.6</v>
      </c>
      <c r="S21" t="n">
        <v>25.68</v>
      </c>
      <c r="T21" t="n">
        <v>5224.07</v>
      </c>
      <c r="U21" t="n">
        <v>0.68</v>
      </c>
      <c r="V21" t="n">
        <v>0.88</v>
      </c>
      <c r="W21" t="n">
        <v>1.23</v>
      </c>
      <c r="X21" t="n">
        <v>0.32</v>
      </c>
      <c r="Y21" t="n">
        <v>1</v>
      </c>
      <c r="Z21" t="n">
        <v>10</v>
      </c>
      <c r="AA21" t="n">
        <v>261.4119613594338</v>
      </c>
      <c r="AB21" t="n">
        <v>357.6753782137777</v>
      </c>
      <c r="AC21" t="n">
        <v>323.5393421176002</v>
      </c>
      <c r="AD21" t="n">
        <v>261411.9613594338</v>
      </c>
      <c r="AE21" t="n">
        <v>357675.3782137777</v>
      </c>
      <c r="AF21" t="n">
        <v>3.242521259562617e-06</v>
      </c>
      <c r="AG21" t="n">
        <v>7.8515625</v>
      </c>
      <c r="AH21" t="n">
        <v>323539.3421176002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8.356400000000001</v>
      </c>
      <c r="E22" t="n">
        <v>11.97</v>
      </c>
      <c r="F22" t="n">
        <v>8.279999999999999</v>
      </c>
      <c r="G22" t="n">
        <v>33.13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112.22</v>
      </c>
      <c r="Q22" t="n">
        <v>1692.92</v>
      </c>
      <c r="R22" t="n">
        <v>35.97</v>
      </c>
      <c r="S22" t="n">
        <v>25.68</v>
      </c>
      <c r="T22" t="n">
        <v>4414</v>
      </c>
      <c r="U22" t="n">
        <v>0.71</v>
      </c>
      <c r="V22" t="n">
        <v>0.88</v>
      </c>
      <c r="W22" t="n">
        <v>1.23</v>
      </c>
      <c r="X22" t="n">
        <v>0.28</v>
      </c>
      <c r="Y22" t="n">
        <v>1</v>
      </c>
      <c r="Z22" t="n">
        <v>10</v>
      </c>
      <c r="AA22" t="n">
        <v>259.6387603449353</v>
      </c>
      <c r="AB22" t="n">
        <v>355.2492063576332</v>
      </c>
      <c r="AC22" t="n">
        <v>321.3447206982525</v>
      </c>
      <c r="AD22" t="n">
        <v>259638.7603449353</v>
      </c>
      <c r="AE22" t="n">
        <v>355249.2063576332</v>
      </c>
      <c r="AF22" t="n">
        <v>3.268492720555978e-06</v>
      </c>
      <c r="AG22" t="n">
        <v>7.79296875</v>
      </c>
      <c r="AH22" t="n">
        <v>321344.7206982525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8.3949</v>
      </c>
      <c r="E23" t="n">
        <v>11.91</v>
      </c>
      <c r="F23" t="n">
        <v>8.279999999999999</v>
      </c>
      <c r="G23" t="n">
        <v>35.48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109.87</v>
      </c>
      <c r="Q23" t="n">
        <v>1692.88</v>
      </c>
      <c r="R23" t="n">
        <v>35.7</v>
      </c>
      <c r="S23" t="n">
        <v>25.68</v>
      </c>
      <c r="T23" t="n">
        <v>4282.58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257.645783743838</v>
      </c>
      <c r="AB23" t="n">
        <v>352.5223278479228</v>
      </c>
      <c r="AC23" t="n">
        <v>318.878091646417</v>
      </c>
      <c r="AD23" t="n">
        <v>257645.783743838</v>
      </c>
      <c r="AE23" t="n">
        <v>352522.3278479229</v>
      </c>
      <c r="AF23" t="n">
        <v>3.283551474294598e-06</v>
      </c>
      <c r="AG23" t="n">
        <v>7.75390625</v>
      </c>
      <c r="AH23" t="n">
        <v>318878.091646417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8.402799999999999</v>
      </c>
      <c r="E24" t="n">
        <v>11.9</v>
      </c>
      <c r="F24" t="n">
        <v>8.27</v>
      </c>
      <c r="G24" t="n">
        <v>35.44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5</v>
      </c>
      <c r="N24" t="n">
        <v>77.84</v>
      </c>
      <c r="O24" t="n">
        <v>35371.22</v>
      </c>
      <c r="P24" t="n">
        <v>109.86</v>
      </c>
      <c r="Q24" t="n">
        <v>1692.89</v>
      </c>
      <c r="R24" t="n">
        <v>35.45</v>
      </c>
      <c r="S24" t="n">
        <v>25.68</v>
      </c>
      <c r="T24" t="n">
        <v>4161.31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257.5097039895584</v>
      </c>
      <c r="AB24" t="n">
        <v>352.3361375247025</v>
      </c>
      <c r="AC24" t="n">
        <v>318.7096710663249</v>
      </c>
      <c r="AD24" t="n">
        <v>257509.7039895584</v>
      </c>
      <c r="AE24" t="n">
        <v>352336.1375247025</v>
      </c>
      <c r="AF24" t="n">
        <v>3.28664145233447e-06</v>
      </c>
      <c r="AG24" t="n">
        <v>7.747395833333333</v>
      </c>
      <c r="AH24" t="n">
        <v>318709.6710663249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8.400399999999999</v>
      </c>
      <c r="E25" t="n">
        <v>11.9</v>
      </c>
      <c r="F25" t="n">
        <v>8.27</v>
      </c>
      <c r="G25" t="n">
        <v>35.45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2</v>
      </c>
      <c r="N25" t="n">
        <v>78.09</v>
      </c>
      <c r="O25" t="n">
        <v>35432.93</v>
      </c>
      <c r="P25" t="n">
        <v>109.43</v>
      </c>
      <c r="Q25" t="n">
        <v>1693.06</v>
      </c>
      <c r="R25" t="n">
        <v>35.37</v>
      </c>
      <c r="S25" t="n">
        <v>25.68</v>
      </c>
      <c r="T25" t="n">
        <v>4121.31</v>
      </c>
      <c r="U25" t="n">
        <v>0.73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257.2597870686064</v>
      </c>
      <c r="AB25" t="n">
        <v>351.9941901678999</v>
      </c>
      <c r="AC25" t="n">
        <v>318.4003586853293</v>
      </c>
      <c r="AD25" t="n">
        <v>257259.7870686065</v>
      </c>
      <c r="AE25" t="n">
        <v>351994.1901678999</v>
      </c>
      <c r="AF25" t="n">
        <v>3.285702724828686e-06</v>
      </c>
      <c r="AG25" t="n">
        <v>7.747395833333333</v>
      </c>
      <c r="AH25" t="n">
        <v>318400.3586853293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8.27</v>
      </c>
      <c r="G26" t="n">
        <v>35.45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2</v>
      </c>
      <c r="N26" t="n">
        <v>78.34</v>
      </c>
      <c r="O26" t="n">
        <v>35494.74</v>
      </c>
      <c r="P26" t="n">
        <v>109.11</v>
      </c>
      <c r="Q26" t="n">
        <v>1692.88</v>
      </c>
      <c r="R26" t="n">
        <v>35.35</v>
      </c>
      <c r="S26" t="n">
        <v>25.68</v>
      </c>
      <c r="T26" t="n">
        <v>4111.81</v>
      </c>
      <c r="U26" t="n">
        <v>0.73</v>
      </c>
      <c r="V26" t="n">
        <v>0.88</v>
      </c>
      <c r="W26" t="n">
        <v>1.24</v>
      </c>
      <c r="X26" t="n">
        <v>0.27</v>
      </c>
      <c r="Y26" t="n">
        <v>1</v>
      </c>
      <c r="Z26" t="n">
        <v>10</v>
      </c>
      <c r="AA26" t="n">
        <v>257.0429799257896</v>
      </c>
      <c r="AB26" t="n">
        <v>351.697545070242</v>
      </c>
      <c r="AC26" t="n">
        <v>318.1320249794478</v>
      </c>
      <c r="AD26" t="n">
        <v>257042.9799257896</v>
      </c>
      <c r="AE26" t="n">
        <v>351697.545070242</v>
      </c>
      <c r="AF26" t="n">
        <v>3.286015633997281e-06</v>
      </c>
      <c r="AG26" t="n">
        <v>7.747395833333333</v>
      </c>
      <c r="AH26" t="n">
        <v>318132.0249794478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8.4034</v>
      </c>
      <c r="E27" t="n">
        <v>11.9</v>
      </c>
      <c r="F27" t="n">
        <v>8.27</v>
      </c>
      <c r="G27" t="n">
        <v>35.43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</v>
      </c>
      <c r="N27" t="n">
        <v>78.59</v>
      </c>
      <c r="O27" t="n">
        <v>35556.78</v>
      </c>
      <c r="P27" t="n">
        <v>108.87</v>
      </c>
      <c r="Q27" t="n">
        <v>1692.92</v>
      </c>
      <c r="R27" t="n">
        <v>35.32</v>
      </c>
      <c r="S27" t="n">
        <v>25.68</v>
      </c>
      <c r="T27" t="n">
        <v>4094.04</v>
      </c>
      <c r="U27" t="n">
        <v>0.73</v>
      </c>
      <c r="V27" t="n">
        <v>0.88</v>
      </c>
      <c r="W27" t="n">
        <v>1.24</v>
      </c>
      <c r="X27" t="n">
        <v>0.27</v>
      </c>
      <c r="Y27" t="n">
        <v>1</v>
      </c>
      <c r="Z27" t="n">
        <v>10</v>
      </c>
      <c r="AA27" t="n">
        <v>256.8614307904311</v>
      </c>
      <c r="AB27" t="n">
        <v>351.449141533862</v>
      </c>
      <c r="AC27" t="n">
        <v>317.9073287279433</v>
      </c>
      <c r="AD27" t="n">
        <v>256861.4307904311</v>
      </c>
      <c r="AE27" t="n">
        <v>351449.141533862</v>
      </c>
      <c r="AF27" t="n">
        <v>3.286876134210917e-06</v>
      </c>
      <c r="AG27" t="n">
        <v>7.747395833333333</v>
      </c>
      <c r="AH27" t="n">
        <v>317907.3287279432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8.395300000000001</v>
      </c>
      <c r="E28" t="n">
        <v>11.91</v>
      </c>
      <c r="F28" t="n">
        <v>8.279999999999999</v>
      </c>
      <c r="G28" t="n">
        <v>35.48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108.79</v>
      </c>
      <c r="Q28" t="n">
        <v>1692.88</v>
      </c>
      <c r="R28" t="n">
        <v>35.67</v>
      </c>
      <c r="S28" t="n">
        <v>25.68</v>
      </c>
      <c r="T28" t="n">
        <v>4267.84</v>
      </c>
      <c r="U28" t="n">
        <v>0.72</v>
      </c>
      <c r="V28" t="n">
        <v>0.88</v>
      </c>
      <c r="W28" t="n">
        <v>1.24</v>
      </c>
      <c r="X28" t="n">
        <v>0.28</v>
      </c>
      <c r="Y28" t="n">
        <v>1</v>
      </c>
      <c r="Z28" t="n">
        <v>10</v>
      </c>
      <c r="AA28" t="n">
        <v>256.9409278882535</v>
      </c>
      <c r="AB28" t="n">
        <v>351.5579129702669</v>
      </c>
      <c r="AC28" t="n">
        <v>318.0057191711194</v>
      </c>
      <c r="AD28" t="n">
        <v>256940.9278882535</v>
      </c>
      <c r="AE28" t="n">
        <v>351557.9129702669</v>
      </c>
      <c r="AF28" t="n">
        <v>3.283707928878896e-06</v>
      </c>
      <c r="AG28" t="n">
        <v>7.75390625</v>
      </c>
      <c r="AH28" t="n">
        <v>318005.7191711194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8.173999999999999</v>
      </c>
      <c r="E2" t="n">
        <v>12.23</v>
      </c>
      <c r="F2" t="n">
        <v>9.48</v>
      </c>
      <c r="G2" t="n">
        <v>8.24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1693.86</v>
      </c>
      <c r="R2" t="n">
        <v>70.63</v>
      </c>
      <c r="S2" t="n">
        <v>25.68</v>
      </c>
      <c r="T2" t="n">
        <v>21475.45</v>
      </c>
      <c r="U2" t="n">
        <v>0.36</v>
      </c>
      <c r="V2" t="n">
        <v>0.77</v>
      </c>
      <c r="W2" t="n">
        <v>1.41</v>
      </c>
      <c r="X2" t="n">
        <v>1.47</v>
      </c>
      <c r="Y2" t="n">
        <v>1</v>
      </c>
      <c r="Z2" t="n">
        <v>10</v>
      </c>
      <c r="AA2" t="n">
        <v>183.210842195948</v>
      </c>
      <c r="AB2" t="n">
        <v>250.6771569842915</v>
      </c>
      <c r="AC2" t="n">
        <v>226.7528809493831</v>
      </c>
      <c r="AD2" t="n">
        <v>183210.842195948</v>
      </c>
      <c r="AE2" t="n">
        <v>250677.1569842915</v>
      </c>
      <c r="AF2" t="n">
        <v>5.09353722986059e-06</v>
      </c>
      <c r="AG2" t="n">
        <v>7.962239583333333</v>
      </c>
      <c r="AH2" t="n">
        <v>226752.8809493831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6.6699</v>
      </c>
      <c r="E2" t="n">
        <v>14.99</v>
      </c>
      <c r="F2" t="n">
        <v>9.74</v>
      </c>
      <c r="G2" t="n">
        <v>6.88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116.77</v>
      </c>
      <c r="Q2" t="n">
        <v>1693.59</v>
      </c>
      <c r="R2" t="n">
        <v>81.39</v>
      </c>
      <c r="S2" t="n">
        <v>25.68</v>
      </c>
      <c r="T2" t="n">
        <v>26775.21</v>
      </c>
      <c r="U2" t="n">
        <v>0.32</v>
      </c>
      <c r="V2" t="n">
        <v>0.75</v>
      </c>
      <c r="W2" t="n">
        <v>1.35</v>
      </c>
      <c r="X2" t="n">
        <v>1.73</v>
      </c>
      <c r="Y2" t="n">
        <v>1</v>
      </c>
      <c r="Z2" t="n">
        <v>10</v>
      </c>
      <c r="AA2" t="n">
        <v>311.0709018474417</v>
      </c>
      <c r="AB2" t="n">
        <v>425.6209313873057</v>
      </c>
      <c r="AC2" t="n">
        <v>385.0002670584295</v>
      </c>
      <c r="AD2" t="n">
        <v>311070.9018474417</v>
      </c>
      <c r="AE2" t="n">
        <v>425620.9313873057</v>
      </c>
      <c r="AF2" t="n">
        <v>3.017805507732014e-06</v>
      </c>
      <c r="AG2" t="n">
        <v>9.759114583333334</v>
      </c>
      <c r="AH2" t="n">
        <v>385000.2670584295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7.2585</v>
      </c>
      <c r="E3" t="n">
        <v>13.78</v>
      </c>
      <c r="F3" t="n">
        <v>9.27</v>
      </c>
      <c r="G3" t="n">
        <v>8.83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108.31</v>
      </c>
      <c r="Q3" t="n">
        <v>1693.56</v>
      </c>
      <c r="R3" t="n">
        <v>66.81999999999999</v>
      </c>
      <c r="S3" t="n">
        <v>25.68</v>
      </c>
      <c r="T3" t="n">
        <v>19599.7</v>
      </c>
      <c r="U3" t="n">
        <v>0.38</v>
      </c>
      <c r="V3" t="n">
        <v>0.79</v>
      </c>
      <c r="W3" t="n">
        <v>1.31</v>
      </c>
      <c r="X3" t="n">
        <v>1.26</v>
      </c>
      <c r="Y3" t="n">
        <v>1</v>
      </c>
      <c r="Z3" t="n">
        <v>10</v>
      </c>
      <c r="AA3" t="n">
        <v>280.523593267255</v>
      </c>
      <c r="AB3" t="n">
        <v>383.8247561357522</v>
      </c>
      <c r="AC3" t="n">
        <v>347.1930601115838</v>
      </c>
      <c r="AD3" t="n">
        <v>280523.5932672549</v>
      </c>
      <c r="AE3" t="n">
        <v>383824.7561357522</v>
      </c>
      <c r="AF3" t="n">
        <v>3.284118394259707e-06</v>
      </c>
      <c r="AG3" t="n">
        <v>8.971354166666666</v>
      </c>
      <c r="AH3" t="n">
        <v>347193.0601115838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7.6142</v>
      </c>
      <c r="E4" t="n">
        <v>13.13</v>
      </c>
      <c r="F4" t="n">
        <v>9.029999999999999</v>
      </c>
      <c r="G4" t="n">
        <v>10.63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103.04</v>
      </c>
      <c r="Q4" t="n">
        <v>1693.21</v>
      </c>
      <c r="R4" t="n">
        <v>59.75</v>
      </c>
      <c r="S4" t="n">
        <v>25.68</v>
      </c>
      <c r="T4" t="n">
        <v>16123.09</v>
      </c>
      <c r="U4" t="n">
        <v>0.43</v>
      </c>
      <c r="V4" t="n">
        <v>0.8100000000000001</v>
      </c>
      <c r="W4" t="n">
        <v>1.28</v>
      </c>
      <c r="X4" t="n">
        <v>1.03</v>
      </c>
      <c r="Y4" t="n">
        <v>1</v>
      </c>
      <c r="Z4" t="n">
        <v>10</v>
      </c>
      <c r="AA4" t="n">
        <v>259.0512605798173</v>
      </c>
      <c r="AB4" t="n">
        <v>354.4453632603384</v>
      </c>
      <c r="AC4" t="n">
        <v>320.6175952579627</v>
      </c>
      <c r="AD4" t="n">
        <v>259051.2605798173</v>
      </c>
      <c r="AE4" t="n">
        <v>354445.3632603384</v>
      </c>
      <c r="AF4" t="n">
        <v>3.445055352699906e-06</v>
      </c>
      <c r="AG4" t="n">
        <v>8.548177083333334</v>
      </c>
      <c r="AH4" t="n">
        <v>320617.5952579627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7.9081</v>
      </c>
      <c r="E5" t="n">
        <v>12.65</v>
      </c>
      <c r="F5" t="n">
        <v>8.85</v>
      </c>
      <c r="G5" t="n">
        <v>12.64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98.28</v>
      </c>
      <c r="Q5" t="n">
        <v>1693.05</v>
      </c>
      <c r="R5" t="n">
        <v>53.68</v>
      </c>
      <c r="S5" t="n">
        <v>25.68</v>
      </c>
      <c r="T5" t="n">
        <v>13132.77</v>
      </c>
      <c r="U5" t="n">
        <v>0.48</v>
      </c>
      <c r="V5" t="n">
        <v>0.82</v>
      </c>
      <c r="W5" t="n">
        <v>1.28</v>
      </c>
      <c r="X5" t="n">
        <v>0.85</v>
      </c>
      <c r="Y5" t="n">
        <v>1</v>
      </c>
      <c r="Z5" t="n">
        <v>10</v>
      </c>
      <c r="AA5" t="n">
        <v>251.2512910699497</v>
      </c>
      <c r="AB5" t="n">
        <v>343.7731008664065</v>
      </c>
      <c r="AC5" t="n">
        <v>310.9638786083966</v>
      </c>
      <c r="AD5" t="n">
        <v>251251.2910699497</v>
      </c>
      <c r="AE5" t="n">
        <v>343773.1008664065</v>
      </c>
      <c r="AF5" t="n">
        <v>3.578030815408857e-06</v>
      </c>
      <c r="AG5" t="n">
        <v>8.235677083333334</v>
      </c>
      <c r="AH5" t="n">
        <v>310963.8786083966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8.167199999999999</v>
      </c>
      <c r="E6" t="n">
        <v>12.24</v>
      </c>
      <c r="F6" t="n">
        <v>8.69</v>
      </c>
      <c r="G6" t="n">
        <v>14.89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93.70999999999999</v>
      </c>
      <c r="Q6" t="n">
        <v>1693</v>
      </c>
      <c r="R6" t="n">
        <v>48.77</v>
      </c>
      <c r="S6" t="n">
        <v>25.68</v>
      </c>
      <c r="T6" t="n">
        <v>10713.8</v>
      </c>
      <c r="U6" t="n">
        <v>0.53</v>
      </c>
      <c r="V6" t="n">
        <v>0.84</v>
      </c>
      <c r="W6" t="n">
        <v>1.26</v>
      </c>
      <c r="X6" t="n">
        <v>0.68</v>
      </c>
      <c r="Y6" t="n">
        <v>1</v>
      </c>
      <c r="Z6" t="n">
        <v>10</v>
      </c>
      <c r="AA6" t="n">
        <v>244.5572741875533</v>
      </c>
      <c r="AB6" t="n">
        <v>334.614051648734</v>
      </c>
      <c r="AC6" t="n">
        <v>302.6789561932496</v>
      </c>
      <c r="AD6" t="n">
        <v>244557.2741875533</v>
      </c>
      <c r="AE6" t="n">
        <v>334614.051648734</v>
      </c>
      <c r="AF6" t="n">
        <v>3.695260969841962e-06</v>
      </c>
      <c r="AG6" t="n">
        <v>7.96875</v>
      </c>
      <c r="AH6" t="n">
        <v>302678.9561932496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8.345499999999999</v>
      </c>
      <c r="E7" t="n">
        <v>11.98</v>
      </c>
      <c r="F7" t="n">
        <v>8.59</v>
      </c>
      <c r="G7" t="n">
        <v>17.19</v>
      </c>
      <c r="H7" t="n">
        <v>0.24</v>
      </c>
      <c r="I7" t="n">
        <v>30</v>
      </c>
      <c r="J7" t="n">
        <v>169.7</v>
      </c>
      <c r="K7" t="n">
        <v>51.39</v>
      </c>
      <c r="L7" t="n">
        <v>2.25</v>
      </c>
      <c r="M7" t="n">
        <v>28</v>
      </c>
      <c r="N7" t="n">
        <v>31.05</v>
      </c>
      <c r="O7" t="n">
        <v>21163.27</v>
      </c>
      <c r="P7" t="n">
        <v>90.09</v>
      </c>
      <c r="Q7" t="n">
        <v>1693</v>
      </c>
      <c r="R7" t="n">
        <v>45.92</v>
      </c>
      <c r="S7" t="n">
        <v>25.68</v>
      </c>
      <c r="T7" t="n">
        <v>9314.450000000001</v>
      </c>
      <c r="U7" t="n">
        <v>0.5600000000000001</v>
      </c>
      <c r="V7" t="n">
        <v>0.85</v>
      </c>
      <c r="W7" t="n">
        <v>1.25</v>
      </c>
      <c r="X7" t="n">
        <v>0.59</v>
      </c>
      <c r="Y7" t="n">
        <v>1</v>
      </c>
      <c r="Z7" t="n">
        <v>10</v>
      </c>
      <c r="AA7" t="n">
        <v>228.3163558319987</v>
      </c>
      <c r="AB7" t="n">
        <v>312.3925106559256</v>
      </c>
      <c r="AC7" t="n">
        <v>282.578207884659</v>
      </c>
      <c r="AD7" t="n">
        <v>228316.3558319987</v>
      </c>
      <c r="AE7" t="n">
        <v>312392.5106559256</v>
      </c>
      <c r="AF7" t="n">
        <v>3.775933052186318e-06</v>
      </c>
      <c r="AG7" t="n">
        <v>7.799479166666667</v>
      </c>
      <c r="AH7" t="n">
        <v>282578.2078846591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8.4946</v>
      </c>
      <c r="E8" t="n">
        <v>11.77</v>
      </c>
      <c r="F8" t="n">
        <v>8.52</v>
      </c>
      <c r="G8" t="n">
        <v>19.66</v>
      </c>
      <c r="H8" t="n">
        <v>0.26</v>
      </c>
      <c r="I8" t="n">
        <v>26</v>
      </c>
      <c r="J8" t="n">
        <v>170.06</v>
      </c>
      <c r="K8" t="n">
        <v>51.39</v>
      </c>
      <c r="L8" t="n">
        <v>2.5</v>
      </c>
      <c r="M8" t="n">
        <v>22</v>
      </c>
      <c r="N8" t="n">
        <v>31.17</v>
      </c>
      <c r="O8" t="n">
        <v>21208.12</v>
      </c>
      <c r="P8" t="n">
        <v>85.86</v>
      </c>
      <c r="Q8" t="n">
        <v>1693.11</v>
      </c>
      <c r="R8" t="n">
        <v>43.43</v>
      </c>
      <c r="S8" t="n">
        <v>25.68</v>
      </c>
      <c r="T8" t="n">
        <v>8088.76</v>
      </c>
      <c r="U8" t="n">
        <v>0.59</v>
      </c>
      <c r="V8" t="n">
        <v>0.86</v>
      </c>
      <c r="W8" t="n">
        <v>1.25</v>
      </c>
      <c r="X8" t="n">
        <v>0.52</v>
      </c>
      <c r="Y8" t="n">
        <v>1</v>
      </c>
      <c r="Z8" t="n">
        <v>10</v>
      </c>
      <c r="AA8" t="n">
        <v>223.938928038549</v>
      </c>
      <c r="AB8" t="n">
        <v>306.403120830446</v>
      </c>
      <c r="AC8" t="n">
        <v>277.1604370179599</v>
      </c>
      <c r="AD8" t="n">
        <v>223938.928038549</v>
      </c>
      <c r="AE8" t="n">
        <v>306403.120830446</v>
      </c>
      <c r="AF8" t="n">
        <v>3.843393554023353e-06</v>
      </c>
      <c r="AG8" t="n">
        <v>7.662760416666667</v>
      </c>
      <c r="AH8" t="n">
        <v>277160.4370179599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8.6075</v>
      </c>
      <c r="E9" t="n">
        <v>11.62</v>
      </c>
      <c r="F9" t="n">
        <v>8.470000000000001</v>
      </c>
      <c r="G9" t="n">
        <v>22.08</v>
      </c>
      <c r="H9" t="n">
        <v>0.29</v>
      </c>
      <c r="I9" t="n">
        <v>23</v>
      </c>
      <c r="J9" t="n">
        <v>170.42</v>
      </c>
      <c r="K9" t="n">
        <v>51.39</v>
      </c>
      <c r="L9" t="n">
        <v>2.75</v>
      </c>
      <c r="M9" t="n">
        <v>12</v>
      </c>
      <c r="N9" t="n">
        <v>31.28</v>
      </c>
      <c r="O9" t="n">
        <v>21253.01</v>
      </c>
      <c r="P9" t="n">
        <v>82.56999999999999</v>
      </c>
      <c r="Q9" t="n">
        <v>1692.94</v>
      </c>
      <c r="R9" t="n">
        <v>41.26</v>
      </c>
      <c r="S9" t="n">
        <v>25.68</v>
      </c>
      <c r="T9" t="n">
        <v>7018.15</v>
      </c>
      <c r="U9" t="n">
        <v>0.62</v>
      </c>
      <c r="V9" t="n">
        <v>0.86</v>
      </c>
      <c r="W9" t="n">
        <v>1.26</v>
      </c>
      <c r="X9" t="n">
        <v>0.46</v>
      </c>
      <c r="Y9" t="n">
        <v>1</v>
      </c>
      <c r="Z9" t="n">
        <v>10</v>
      </c>
      <c r="AA9" t="n">
        <v>220.6786278700664</v>
      </c>
      <c r="AB9" t="n">
        <v>301.9422343056382</v>
      </c>
      <c r="AC9" t="n">
        <v>273.1252912421847</v>
      </c>
      <c r="AD9" t="n">
        <v>220678.6278700664</v>
      </c>
      <c r="AE9" t="n">
        <v>301942.2343056382</v>
      </c>
      <c r="AF9" t="n">
        <v>3.894475315642409e-06</v>
      </c>
      <c r="AG9" t="n">
        <v>7.565104166666667</v>
      </c>
      <c r="AH9" t="n">
        <v>273125.2912421848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8.6416</v>
      </c>
      <c r="E10" t="n">
        <v>11.57</v>
      </c>
      <c r="F10" t="n">
        <v>8.449999999999999</v>
      </c>
      <c r="G10" t="n">
        <v>23.06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6</v>
      </c>
      <c r="N10" t="n">
        <v>31.4</v>
      </c>
      <c r="O10" t="n">
        <v>21297.94</v>
      </c>
      <c r="P10" t="n">
        <v>81.2</v>
      </c>
      <c r="Q10" t="n">
        <v>1692.98</v>
      </c>
      <c r="R10" t="n">
        <v>40.85</v>
      </c>
      <c r="S10" t="n">
        <v>25.68</v>
      </c>
      <c r="T10" t="n">
        <v>6819.73</v>
      </c>
      <c r="U10" t="n">
        <v>0.63</v>
      </c>
      <c r="V10" t="n">
        <v>0.86</v>
      </c>
      <c r="W10" t="n">
        <v>1.26</v>
      </c>
      <c r="X10" t="n">
        <v>0.45</v>
      </c>
      <c r="Y10" t="n">
        <v>1</v>
      </c>
      <c r="Z10" t="n">
        <v>10</v>
      </c>
      <c r="AA10" t="n">
        <v>219.459965616326</v>
      </c>
      <c r="AB10" t="n">
        <v>300.2748068464873</v>
      </c>
      <c r="AC10" t="n">
        <v>271.6170007194855</v>
      </c>
      <c r="AD10" t="n">
        <v>219459.965616326</v>
      </c>
      <c r="AE10" t="n">
        <v>300274.8068464873</v>
      </c>
      <c r="AF10" t="n">
        <v>3.909903907947192e-06</v>
      </c>
      <c r="AG10" t="n">
        <v>7.532552083333333</v>
      </c>
      <c r="AH10" t="n">
        <v>271617.0007194855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8.677</v>
      </c>
      <c r="E11" t="n">
        <v>11.52</v>
      </c>
      <c r="F11" t="n">
        <v>8.44</v>
      </c>
      <c r="G11" t="n">
        <v>24.12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2</v>
      </c>
      <c r="N11" t="n">
        <v>31.51</v>
      </c>
      <c r="O11" t="n">
        <v>21342.91</v>
      </c>
      <c r="P11" t="n">
        <v>80.34999999999999</v>
      </c>
      <c r="Q11" t="n">
        <v>1693.2</v>
      </c>
      <c r="R11" t="n">
        <v>40.31</v>
      </c>
      <c r="S11" t="n">
        <v>25.68</v>
      </c>
      <c r="T11" t="n">
        <v>6557</v>
      </c>
      <c r="U11" t="n">
        <v>0.64</v>
      </c>
      <c r="V11" t="n">
        <v>0.86</v>
      </c>
      <c r="W11" t="n">
        <v>1.26</v>
      </c>
      <c r="X11" t="n">
        <v>0.44</v>
      </c>
      <c r="Y11" t="n">
        <v>1</v>
      </c>
      <c r="Z11" t="n">
        <v>10</v>
      </c>
      <c r="AA11" t="n">
        <v>218.4232754999628</v>
      </c>
      <c r="AB11" t="n">
        <v>298.8563616937398</v>
      </c>
      <c r="AC11" t="n">
        <v>270.3339299813155</v>
      </c>
      <c r="AD11" t="n">
        <v>218423.2754999628</v>
      </c>
      <c r="AE11" t="n">
        <v>298856.3616937398</v>
      </c>
      <c r="AF11" t="n">
        <v>3.925920687055381e-06</v>
      </c>
      <c r="AG11" t="n">
        <v>7.5</v>
      </c>
      <c r="AH11" t="n">
        <v>270333.9299813155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8.680300000000001</v>
      </c>
      <c r="E12" t="n">
        <v>11.52</v>
      </c>
      <c r="F12" t="n">
        <v>8.44</v>
      </c>
      <c r="G12" t="n">
        <v>24.1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0</v>
      </c>
      <c r="N12" t="n">
        <v>31.63</v>
      </c>
      <c r="O12" t="n">
        <v>21387.92</v>
      </c>
      <c r="P12" t="n">
        <v>80.39</v>
      </c>
      <c r="Q12" t="n">
        <v>1692.88</v>
      </c>
      <c r="R12" t="n">
        <v>40.2</v>
      </c>
      <c r="S12" t="n">
        <v>25.68</v>
      </c>
      <c r="T12" t="n">
        <v>6499.68</v>
      </c>
      <c r="U12" t="n">
        <v>0.64</v>
      </c>
      <c r="V12" t="n">
        <v>0.87</v>
      </c>
      <c r="W12" t="n">
        <v>1.27</v>
      </c>
      <c r="X12" t="n">
        <v>0.43</v>
      </c>
      <c r="Y12" t="n">
        <v>1</v>
      </c>
      <c r="Z12" t="n">
        <v>10</v>
      </c>
      <c r="AA12" t="n">
        <v>218.4202491638907</v>
      </c>
      <c r="AB12" t="n">
        <v>298.8522209272134</v>
      </c>
      <c r="AC12" t="n">
        <v>270.3301844037348</v>
      </c>
      <c r="AD12" t="n">
        <v>218420.2491638907</v>
      </c>
      <c r="AE12" t="n">
        <v>298852.2209272134</v>
      </c>
      <c r="AF12" t="n">
        <v>3.927413776633263e-06</v>
      </c>
      <c r="AG12" t="n">
        <v>7.5</v>
      </c>
      <c r="AH12" t="n">
        <v>270330.1844037349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7.918</v>
      </c>
      <c r="E2" t="n">
        <v>12.63</v>
      </c>
      <c r="F2" t="n">
        <v>9.83</v>
      </c>
      <c r="G2" t="n">
        <v>6.86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</v>
      </c>
      <c r="Q2" t="n">
        <v>1693.78</v>
      </c>
      <c r="R2" t="n">
        <v>80.64</v>
      </c>
      <c r="S2" t="n">
        <v>25.68</v>
      </c>
      <c r="T2" t="n">
        <v>26393.76</v>
      </c>
      <c r="U2" t="n">
        <v>0.32</v>
      </c>
      <c r="V2" t="n">
        <v>0.74</v>
      </c>
      <c r="W2" t="n">
        <v>1.46</v>
      </c>
      <c r="X2" t="n">
        <v>1.83</v>
      </c>
      <c r="Y2" t="n">
        <v>1</v>
      </c>
      <c r="Z2" t="n">
        <v>10</v>
      </c>
      <c r="AA2" t="n">
        <v>177.9075810245161</v>
      </c>
      <c r="AB2" t="n">
        <v>243.4210010861714</v>
      </c>
      <c r="AC2" t="n">
        <v>220.1892423860986</v>
      </c>
      <c r="AD2" t="n">
        <v>177907.5810245161</v>
      </c>
      <c r="AE2" t="n">
        <v>243421.0010861714</v>
      </c>
      <c r="AF2" t="n">
        <v>5.198498291872249e-06</v>
      </c>
      <c r="AG2" t="n">
        <v>8.22265625</v>
      </c>
      <c r="AH2" t="n">
        <v>220189.2423860985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5.4814</v>
      </c>
      <c r="E2" t="n">
        <v>18.24</v>
      </c>
      <c r="F2" t="n">
        <v>10.34</v>
      </c>
      <c r="G2" t="n">
        <v>5.44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156.91</v>
      </c>
      <c r="Q2" t="n">
        <v>1693.93</v>
      </c>
      <c r="R2" t="n">
        <v>100.34</v>
      </c>
      <c r="S2" t="n">
        <v>25.68</v>
      </c>
      <c r="T2" t="n">
        <v>36105</v>
      </c>
      <c r="U2" t="n">
        <v>0.26</v>
      </c>
      <c r="V2" t="n">
        <v>0.71</v>
      </c>
      <c r="W2" t="n">
        <v>1.39</v>
      </c>
      <c r="X2" t="n">
        <v>2.33</v>
      </c>
      <c r="Y2" t="n">
        <v>1</v>
      </c>
      <c r="Z2" t="n">
        <v>10</v>
      </c>
      <c r="AA2" t="n">
        <v>437.1221903656735</v>
      </c>
      <c r="AB2" t="n">
        <v>598.0898653283249</v>
      </c>
      <c r="AC2" t="n">
        <v>541.0090080057868</v>
      </c>
      <c r="AD2" t="n">
        <v>437122.1903656735</v>
      </c>
      <c r="AE2" t="n">
        <v>598089.8653283248</v>
      </c>
      <c r="AF2" t="n">
        <v>2.244557177299063e-06</v>
      </c>
      <c r="AG2" t="n">
        <v>11.875</v>
      </c>
      <c r="AH2" t="n">
        <v>541009.0080057868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6.1291</v>
      </c>
      <c r="E3" t="n">
        <v>16.32</v>
      </c>
      <c r="F3" t="n">
        <v>9.73</v>
      </c>
      <c r="G3" t="n">
        <v>6.87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146.11</v>
      </c>
      <c r="Q3" t="n">
        <v>1693.23</v>
      </c>
      <c r="R3" t="n">
        <v>81.17</v>
      </c>
      <c r="S3" t="n">
        <v>25.68</v>
      </c>
      <c r="T3" t="n">
        <v>26664.71</v>
      </c>
      <c r="U3" t="n">
        <v>0.32</v>
      </c>
      <c r="V3" t="n">
        <v>0.75</v>
      </c>
      <c r="W3" t="n">
        <v>1.35</v>
      </c>
      <c r="X3" t="n">
        <v>1.73</v>
      </c>
      <c r="Y3" t="n">
        <v>1</v>
      </c>
      <c r="Z3" t="n">
        <v>10</v>
      </c>
      <c r="AA3" t="n">
        <v>390.0126258397133</v>
      </c>
      <c r="AB3" t="n">
        <v>533.6324808166002</v>
      </c>
      <c r="AC3" t="n">
        <v>482.7033458053538</v>
      </c>
      <c r="AD3" t="n">
        <v>390012.6258397133</v>
      </c>
      <c r="AE3" t="n">
        <v>533632.4808166001</v>
      </c>
      <c r="AF3" t="n">
        <v>2.509781332393857e-06</v>
      </c>
      <c r="AG3" t="n">
        <v>10.625</v>
      </c>
      <c r="AH3" t="n">
        <v>482703.3458053538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6.584</v>
      </c>
      <c r="E4" t="n">
        <v>15.19</v>
      </c>
      <c r="F4" t="n">
        <v>9.380000000000001</v>
      </c>
      <c r="G4" t="n">
        <v>8.279999999999999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138.97</v>
      </c>
      <c r="Q4" t="n">
        <v>1693.29</v>
      </c>
      <c r="R4" t="n">
        <v>70.29000000000001</v>
      </c>
      <c r="S4" t="n">
        <v>25.68</v>
      </c>
      <c r="T4" t="n">
        <v>21309.46</v>
      </c>
      <c r="U4" t="n">
        <v>0.37</v>
      </c>
      <c r="V4" t="n">
        <v>0.78</v>
      </c>
      <c r="W4" t="n">
        <v>1.32</v>
      </c>
      <c r="X4" t="n">
        <v>1.38</v>
      </c>
      <c r="Y4" t="n">
        <v>1</v>
      </c>
      <c r="Z4" t="n">
        <v>10</v>
      </c>
      <c r="AA4" t="n">
        <v>345.4637864550843</v>
      </c>
      <c r="AB4" t="n">
        <v>472.678793414465</v>
      </c>
      <c r="AC4" t="n">
        <v>427.566992779841</v>
      </c>
      <c r="AD4" t="n">
        <v>345463.7864550843</v>
      </c>
      <c r="AE4" t="n">
        <v>472678.793414465</v>
      </c>
      <c r="AF4" t="n">
        <v>2.696056564990154e-06</v>
      </c>
      <c r="AG4" t="n">
        <v>9.889322916666666</v>
      </c>
      <c r="AH4" t="n">
        <v>427566.9927798409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6.943</v>
      </c>
      <c r="E5" t="n">
        <v>14.4</v>
      </c>
      <c r="F5" t="n">
        <v>9.140000000000001</v>
      </c>
      <c r="G5" t="n">
        <v>9.800000000000001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133.78</v>
      </c>
      <c r="Q5" t="n">
        <v>1693.39</v>
      </c>
      <c r="R5" t="n">
        <v>62.97</v>
      </c>
      <c r="S5" t="n">
        <v>25.68</v>
      </c>
      <c r="T5" t="n">
        <v>17708.11</v>
      </c>
      <c r="U5" t="n">
        <v>0.41</v>
      </c>
      <c r="V5" t="n">
        <v>0.8</v>
      </c>
      <c r="W5" t="n">
        <v>1.3</v>
      </c>
      <c r="X5" t="n">
        <v>1.14</v>
      </c>
      <c r="Y5" t="n">
        <v>1</v>
      </c>
      <c r="Z5" t="n">
        <v>10</v>
      </c>
      <c r="AA5" t="n">
        <v>332.2769655178163</v>
      </c>
      <c r="AB5" t="n">
        <v>454.6360032466139</v>
      </c>
      <c r="AC5" t="n">
        <v>411.2461811823944</v>
      </c>
      <c r="AD5" t="n">
        <v>332276.9655178163</v>
      </c>
      <c r="AE5" t="n">
        <v>454636.0032466139</v>
      </c>
      <c r="AF5" t="n">
        <v>2.843062079393475e-06</v>
      </c>
      <c r="AG5" t="n">
        <v>9.375</v>
      </c>
      <c r="AH5" t="n">
        <v>411246.1811823944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7.2165</v>
      </c>
      <c r="E6" t="n">
        <v>13.86</v>
      </c>
      <c r="F6" t="n">
        <v>8.960000000000001</v>
      </c>
      <c r="G6" t="n">
        <v>11.2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129.4</v>
      </c>
      <c r="Q6" t="n">
        <v>1693.35</v>
      </c>
      <c r="R6" t="n">
        <v>57.3</v>
      </c>
      <c r="S6" t="n">
        <v>25.68</v>
      </c>
      <c r="T6" t="n">
        <v>14913.52</v>
      </c>
      <c r="U6" t="n">
        <v>0.45</v>
      </c>
      <c r="V6" t="n">
        <v>0.8100000000000001</v>
      </c>
      <c r="W6" t="n">
        <v>1.28</v>
      </c>
      <c r="X6" t="n">
        <v>0.96</v>
      </c>
      <c r="Y6" t="n">
        <v>1</v>
      </c>
      <c r="Z6" t="n">
        <v>10</v>
      </c>
      <c r="AA6" t="n">
        <v>310.5116576611803</v>
      </c>
      <c r="AB6" t="n">
        <v>424.8557488195506</v>
      </c>
      <c r="AC6" t="n">
        <v>384.3081124410004</v>
      </c>
      <c r="AD6" t="n">
        <v>310511.6576611802</v>
      </c>
      <c r="AE6" t="n">
        <v>424855.7488195506</v>
      </c>
      <c r="AF6" t="n">
        <v>2.955056531174278e-06</v>
      </c>
      <c r="AG6" t="n">
        <v>9.0234375</v>
      </c>
      <c r="AH6" t="n">
        <v>384308.1124410004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7.4621</v>
      </c>
      <c r="E7" t="n">
        <v>13.4</v>
      </c>
      <c r="F7" t="n">
        <v>8.82</v>
      </c>
      <c r="G7" t="n">
        <v>12.91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125.62</v>
      </c>
      <c r="Q7" t="n">
        <v>1693.14</v>
      </c>
      <c r="R7" t="n">
        <v>52.99</v>
      </c>
      <c r="S7" t="n">
        <v>25.68</v>
      </c>
      <c r="T7" t="n">
        <v>12792.65</v>
      </c>
      <c r="U7" t="n">
        <v>0.48</v>
      </c>
      <c r="V7" t="n">
        <v>0.83</v>
      </c>
      <c r="W7" t="n">
        <v>1.27</v>
      </c>
      <c r="X7" t="n">
        <v>0.82</v>
      </c>
      <c r="Y7" t="n">
        <v>1</v>
      </c>
      <c r="Z7" t="n">
        <v>10</v>
      </c>
      <c r="AA7" t="n">
        <v>302.7150317645652</v>
      </c>
      <c r="AB7" t="n">
        <v>414.1880613049429</v>
      </c>
      <c r="AC7" t="n">
        <v>374.6585340505935</v>
      </c>
      <c r="AD7" t="n">
        <v>302715.0317645652</v>
      </c>
      <c r="AE7" t="n">
        <v>414188.0613049429</v>
      </c>
      <c r="AF7" t="n">
        <v>3.055626320415102e-06</v>
      </c>
      <c r="AG7" t="n">
        <v>8.723958333333334</v>
      </c>
      <c r="AH7" t="n">
        <v>374658.5340505935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7.656</v>
      </c>
      <c r="E8" t="n">
        <v>13.06</v>
      </c>
      <c r="F8" t="n">
        <v>8.710000000000001</v>
      </c>
      <c r="G8" t="n">
        <v>14.52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122.11</v>
      </c>
      <c r="Q8" t="n">
        <v>1693.13</v>
      </c>
      <c r="R8" t="n">
        <v>49.44</v>
      </c>
      <c r="S8" t="n">
        <v>25.68</v>
      </c>
      <c r="T8" t="n">
        <v>11046.34</v>
      </c>
      <c r="U8" t="n">
        <v>0.52</v>
      </c>
      <c r="V8" t="n">
        <v>0.84</v>
      </c>
      <c r="W8" t="n">
        <v>1.27</v>
      </c>
      <c r="X8" t="n">
        <v>0.71</v>
      </c>
      <c r="Y8" t="n">
        <v>1</v>
      </c>
      <c r="Z8" t="n">
        <v>10</v>
      </c>
      <c r="AA8" t="n">
        <v>284.2603596789868</v>
      </c>
      <c r="AB8" t="n">
        <v>388.9375647947828</v>
      </c>
      <c r="AC8" t="n">
        <v>351.8179094880687</v>
      </c>
      <c r="AD8" t="n">
        <v>284260.3596789868</v>
      </c>
      <c r="AE8" t="n">
        <v>388937.5647947828</v>
      </c>
      <c r="AF8" t="n">
        <v>3.135025677637397e-06</v>
      </c>
      <c r="AG8" t="n">
        <v>8.502604166666666</v>
      </c>
      <c r="AH8" t="n">
        <v>351817.9094880687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7.813</v>
      </c>
      <c r="E9" t="n">
        <v>12.8</v>
      </c>
      <c r="F9" t="n">
        <v>8.630000000000001</v>
      </c>
      <c r="G9" t="n">
        <v>16.19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118.85</v>
      </c>
      <c r="Q9" t="n">
        <v>1692.96</v>
      </c>
      <c r="R9" t="n">
        <v>47.32</v>
      </c>
      <c r="S9" t="n">
        <v>25.68</v>
      </c>
      <c r="T9" t="n">
        <v>10005.82</v>
      </c>
      <c r="U9" t="n">
        <v>0.54</v>
      </c>
      <c r="V9" t="n">
        <v>0.85</v>
      </c>
      <c r="W9" t="n">
        <v>1.25</v>
      </c>
      <c r="X9" t="n">
        <v>0.63</v>
      </c>
      <c r="Y9" t="n">
        <v>1</v>
      </c>
      <c r="Z9" t="n">
        <v>10</v>
      </c>
      <c r="AA9" t="n">
        <v>279.1546924082261</v>
      </c>
      <c r="AB9" t="n">
        <v>381.9517655887852</v>
      </c>
      <c r="AC9" t="n">
        <v>345.4988251536606</v>
      </c>
      <c r="AD9" t="n">
        <v>279154.6924082261</v>
      </c>
      <c r="AE9" t="n">
        <v>381951.7655887852</v>
      </c>
      <c r="AF9" t="n">
        <v>3.199314997306816e-06</v>
      </c>
      <c r="AG9" t="n">
        <v>8.333333333333334</v>
      </c>
      <c r="AH9" t="n">
        <v>345498.8251536606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7.9339</v>
      </c>
      <c r="E10" t="n">
        <v>12.6</v>
      </c>
      <c r="F10" t="n">
        <v>8.57</v>
      </c>
      <c r="G10" t="n">
        <v>17.74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116.55</v>
      </c>
      <c r="Q10" t="n">
        <v>1693.06</v>
      </c>
      <c r="R10" t="n">
        <v>45.2</v>
      </c>
      <c r="S10" t="n">
        <v>25.68</v>
      </c>
      <c r="T10" t="n">
        <v>8960.190000000001</v>
      </c>
      <c r="U10" t="n">
        <v>0.57</v>
      </c>
      <c r="V10" t="n">
        <v>0.85</v>
      </c>
      <c r="W10" t="n">
        <v>1.25</v>
      </c>
      <c r="X10" t="n">
        <v>0.57</v>
      </c>
      <c r="Y10" t="n">
        <v>1</v>
      </c>
      <c r="Z10" t="n">
        <v>10</v>
      </c>
      <c r="AA10" t="n">
        <v>275.6374294304531</v>
      </c>
      <c r="AB10" t="n">
        <v>377.1392912119049</v>
      </c>
      <c r="AC10" t="n">
        <v>341.1456465769596</v>
      </c>
      <c r="AD10" t="n">
        <v>275637.4294304531</v>
      </c>
      <c r="AE10" t="n">
        <v>377139.291211905</v>
      </c>
      <c r="AF10" t="n">
        <v>3.248821868313394e-06</v>
      </c>
      <c r="AG10" t="n">
        <v>8.203125</v>
      </c>
      <c r="AH10" t="n">
        <v>341145.6465769596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8.0169</v>
      </c>
      <c r="E11" t="n">
        <v>12.47</v>
      </c>
      <c r="F11" t="n">
        <v>8.529999999999999</v>
      </c>
      <c r="G11" t="n">
        <v>18.97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114.4</v>
      </c>
      <c r="Q11" t="n">
        <v>1693.09</v>
      </c>
      <c r="R11" t="n">
        <v>43.93</v>
      </c>
      <c r="S11" t="n">
        <v>25.68</v>
      </c>
      <c r="T11" t="n">
        <v>8336.889999999999</v>
      </c>
      <c r="U11" t="n">
        <v>0.58</v>
      </c>
      <c r="V11" t="n">
        <v>0.86</v>
      </c>
      <c r="W11" t="n">
        <v>1.25</v>
      </c>
      <c r="X11" t="n">
        <v>0.53</v>
      </c>
      <c r="Y11" t="n">
        <v>1</v>
      </c>
      <c r="Z11" t="n">
        <v>10</v>
      </c>
      <c r="AA11" t="n">
        <v>272.9007031261918</v>
      </c>
      <c r="AB11" t="n">
        <v>373.3947815465712</v>
      </c>
      <c r="AC11" t="n">
        <v>337.7585076586331</v>
      </c>
      <c r="AD11" t="n">
        <v>272900.7031261918</v>
      </c>
      <c r="AE11" t="n">
        <v>373394.7815465712</v>
      </c>
      <c r="AF11" t="n">
        <v>3.282809215654551e-06</v>
      </c>
      <c r="AG11" t="n">
        <v>8.118489583333334</v>
      </c>
      <c r="AH11" t="n">
        <v>337758.5076586331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8.142200000000001</v>
      </c>
      <c r="E12" t="n">
        <v>12.28</v>
      </c>
      <c r="F12" t="n">
        <v>8.48</v>
      </c>
      <c r="G12" t="n">
        <v>21.2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111.9</v>
      </c>
      <c r="Q12" t="n">
        <v>1693</v>
      </c>
      <c r="R12" t="n">
        <v>42.32</v>
      </c>
      <c r="S12" t="n">
        <v>25.68</v>
      </c>
      <c r="T12" t="n">
        <v>7547.2</v>
      </c>
      <c r="U12" t="n">
        <v>0.61</v>
      </c>
      <c r="V12" t="n">
        <v>0.86</v>
      </c>
      <c r="W12" t="n">
        <v>1.25</v>
      </c>
      <c r="X12" t="n">
        <v>0.48</v>
      </c>
      <c r="Y12" t="n">
        <v>1</v>
      </c>
      <c r="Z12" t="n">
        <v>10</v>
      </c>
      <c r="AA12" t="n">
        <v>269.2382138049003</v>
      </c>
      <c r="AB12" t="n">
        <v>368.383602079555</v>
      </c>
      <c r="AC12" t="n">
        <v>333.2255881267143</v>
      </c>
      <c r="AD12" t="n">
        <v>269238.2138049004</v>
      </c>
      <c r="AE12" t="n">
        <v>368383.602079555</v>
      </c>
      <c r="AF12" t="n">
        <v>3.334117825556324e-06</v>
      </c>
      <c r="AG12" t="n">
        <v>7.994791666666667</v>
      </c>
      <c r="AH12" t="n">
        <v>333225.5881267143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8.234400000000001</v>
      </c>
      <c r="E13" t="n">
        <v>12.14</v>
      </c>
      <c r="F13" t="n">
        <v>8.43</v>
      </c>
      <c r="G13" t="n">
        <v>23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108.78</v>
      </c>
      <c r="Q13" t="n">
        <v>1692.92</v>
      </c>
      <c r="R13" t="n">
        <v>40.58</v>
      </c>
      <c r="S13" t="n">
        <v>25.68</v>
      </c>
      <c r="T13" t="n">
        <v>6686.86</v>
      </c>
      <c r="U13" t="n">
        <v>0.63</v>
      </c>
      <c r="V13" t="n">
        <v>0.87</v>
      </c>
      <c r="W13" t="n">
        <v>1.25</v>
      </c>
      <c r="X13" t="n">
        <v>0.43</v>
      </c>
      <c r="Y13" t="n">
        <v>1</v>
      </c>
      <c r="Z13" t="n">
        <v>10</v>
      </c>
      <c r="AA13" t="n">
        <v>253.4380050691057</v>
      </c>
      <c r="AB13" t="n">
        <v>346.7650594310633</v>
      </c>
      <c r="AC13" t="n">
        <v>313.6702888468837</v>
      </c>
      <c r="AD13" t="n">
        <v>253438.0050691057</v>
      </c>
      <c r="AE13" t="n">
        <v>346765.0594310632</v>
      </c>
      <c r="AF13" t="n">
        <v>3.371872445132887e-06</v>
      </c>
      <c r="AG13" t="n">
        <v>7.903645833333333</v>
      </c>
      <c r="AH13" t="n">
        <v>313670.2888468837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8.3301</v>
      </c>
      <c r="E14" t="n">
        <v>12</v>
      </c>
      <c r="F14" t="n">
        <v>8.380000000000001</v>
      </c>
      <c r="G14" t="n">
        <v>25.15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106.07</v>
      </c>
      <c r="Q14" t="n">
        <v>1693.09</v>
      </c>
      <c r="R14" t="n">
        <v>39.25</v>
      </c>
      <c r="S14" t="n">
        <v>25.68</v>
      </c>
      <c r="T14" t="n">
        <v>6029.36</v>
      </c>
      <c r="U14" t="n">
        <v>0.65</v>
      </c>
      <c r="V14" t="n">
        <v>0.87</v>
      </c>
      <c r="W14" t="n">
        <v>1.24</v>
      </c>
      <c r="X14" t="n">
        <v>0.38</v>
      </c>
      <c r="Y14" t="n">
        <v>1</v>
      </c>
      <c r="Z14" t="n">
        <v>10</v>
      </c>
      <c r="AA14" t="n">
        <v>250.3478256126454</v>
      </c>
      <c r="AB14" t="n">
        <v>342.5369395696404</v>
      </c>
      <c r="AC14" t="n">
        <v>309.8456948108302</v>
      </c>
      <c r="AD14" t="n">
        <v>250347.8256126454</v>
      </c>
      <c r="AE14" t="n">
        <v>342536.9395696404</v>
      </c>
      <c r="AF14" t="n">
        <v>3.411060266103354e-06</v>
      </c>
      <c r="AG14" t="n">
        <v>7.8125</v>
      </c>
      <c r="AH14" t="n">
        <v>309845.6948108302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8.3666</v>
      </c>
      <c r="E15" t="n">
        <v>11.95</v>
      </c>
      <c r="F15" t="n">
        <v>8.380000000000001</v>
      </c>
      <c r="G15" t="n">
        <v>26.46</v>
      </c>
      <c r="H15" t="n">
        <v>0.32</v>
      </c>
      <c r="I15" t="n">
        <v>19</v>
      </c>
      <c r="J15" t="n">
        <v>238.28</v>
      </c>
      <c r="K15" t="n">
        <v>57.72</v>
      </c>
      <c r="L15" t="n">
        <v>4.25</v>
      </c>
      <c r="M15" t="n">
        <v>17</v>
      </c>
      <c r="N15" t="n">
        <v>56.3</v>
      </c>
      <c r="O15" t="n">
        <v>29621.44</v>
      </c>
      <c r="P15" t="n">
        <v>103.56</v>
      </c>
      <c r="Q15" t="n">
        <v>1693.1</v>
      </c>
      <c r="R15" t="n">
        <v>39.07</v>
      </c>
      <c r="S15" t="n">
        <v>25.68</v>
      </c>
      <c r="T15" t="n">
        <v>5944.99</v>
      </c>
      <c r="U15" t="n">
        <v>0.66</v>
      </c>
      <c r="V15" t="n">
        <v>0.87</v>
      </c>
      <c r="W15" t="n">
        <v>1.24</v>
      </c>
      <c r="X15" t="n">
        <v>0.37</v>
      </c>
      <c r="Y15" t="n">
        <v>1</v>
      </c>
      <c r="Z15" t="n">
        <v>10</v>
      </c>
      <c r="AA15" t="n">
        <v>248.2909102816748</v>
      </c>
      <c r="AB15" t="n">
        <v>339.7225772691079</v>
      </c>
      <c r="AC15" t="n">
        <v>307.2999312982773</v>
      </c>
      <c r="AD15" t="n">
        <v>248290.9102816748</v>
      </c>
      <c r="AE15" t="n">
        <v>339722.5772691079</v>
      </c>
      <c r="AF15" t="n">
        <v>3.426006509211212e-06</v>
      </c>
      <c r="AG15" t="n">
        <v>7.779947916666667</v>
      </c>
      <c r="AH15" t="n">
        <v>307299.9312982773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8.4093</v>
      </c>
      <c r="E16" t="n">
        <v>11.89</v>
      </c>
      <c r="F16" t="n">
        <v>8.359999999999999</v>
      </c>
      <c r="G16" t="n">
        <v>27.88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13</v>
      </c>
      <c r="N16" t="n">
        <v>56.49</v>
      </c>
      <c r="O16" t="n">
        <v>29675.01</v>
      </c>
      <c r="P16" t="n">
        <v>101.47</v>
      </c>
      <c r="Q16" t="n">
        <v>1693.04</v>
      </c>
      <c r="R16" t="n">
        <v>38.43</v>
      </c>
      <c r="S16" t="n">
        <v>25.68</v>
      </c>
      <c r="T16" t="n">
        <v>5631.89</v>
      </c>
      <c r="U16" t="n">
        <v>0.67</v>
      </c>
      <c r="V16" t="n">
        <v>0.87</v>
      </c>
      <c r="W16" t="n">
        <v>1.24</v>
      </c>
      <c r="X16" t="n">
        <v>0.36</v>
      </c>
      <c r="Y16" t="n">
        <v>1</v>
      </c>
      <c r="Z16" t="n">
        <v>10</v>
      </c>
      <c r="AA16" t="n">
        <v>246.3888508205435</v>
      </c>
      <c r="AB16" t="n">
        <v>337.1200956014482</v>
      </c>
      <c r="AC16" t="n">
        <v>304.9458268283723</v>
      </c>
      <c r="AD16" t="n">
        <v>246388.8508205435</v>
      </c>
      <c r="AE16" t="n">
        <v>337120.0956014482</v>
      </c>
      <c r="AF16" t="n">
        <v>3.443491566216844e-06</v>
      </c>
      <c r="AG16" t="n">
        <v>7.740885416666667</v>
      </c>
      <c r="AH16" t="n">
        <v>304945.8268283723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8.4598</v>
      </c>
      <c r="E17" t="n">
        <v>11.82</v>
      </c>
      <c r="F17" t="n">
        <v>8.34</v>
      </c>
      <c r="G17" t="n">
        <v>29.43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10</v>
      </c>
      <c r="N17" t="n">
        <v>56.67</v>
      </c>
      <c r="O17" t="n">
        <v>29728.63</v>
      </c>
      <c r="P17" t="n">
        <v>99.59</v>
      </c>
      <c r="Q17" t="n">
        <v>1692.99</v>
      </c>
      <c r="R17" t="n">
        <v>37.69</v>
      </c>
      <c r="S17" t="n">
        <v>25.68</v>
      </c>
      <c r="T17" t="n">
        <v>5263.66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244.5568069345551</v>
      </c>
      <c r="AB17" t="n">
        <v>334.6134123325681</v>
      </c>
      <c r="AC17" t="n">
        <v>302.6783778925213</v>
      </c>
      <c r="AD17" t="n">
        <v>244556.8069345551</v>
      </c>
      <c r="AE17" t="n">
        <v>334613.4123325681</v>
      </c>
      <c r="AF17" t="n">
        <v>3.46417061490032e-06</v>
      </c>
      <c r="AG17" t="n">
        <v>7.6953125</v>
      </c>
      <c r="AH17" t="n">
        <v>302678.3778925213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8.509600000000001</v>
      </c>
      <c r="E18" t="n">
        <v>11.75</v>
      </c>
      <c r="F18" t="n">
        <v>8.31</v>
      </c>
      <c r="G18" t="n">
        <v>31.18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6</v>
      </c>
      <c r="N18" t="n">
        <v>56.86</v>
      </c>
      <c r="O18" t="n">
        <v>29782.33</v>
      </c>
      <c r="P18" t="n">
        <v>98.98</v>
      </c>
      <c r="Q18" t="n">
        <v>1692.88</v>
      </c>
      <c r="R18" t="n">
        <v>36.79</v>
      </c>
      <c r="S18" t="n">
        <v>25.68</v>
      </c>
      <c r="T18" t="n">
        <v>4821.58</v>
      </c>
      <c r="U18" t="n">
        <v>0.7</v>
      </c>
      <c r="V18" t="n">
        <v>0.88</v>
      </c>
      <c r="W18" t="n">
        <v>1.24</v>
      </c>
      <c r="X18" t="n">
        <v>0.31</v>
      </c>
      <c r="Y18" t="n">
        <v>1</v>
      </c>
      <c r="Z18" t="n">
        <v>10</v>
      </c>
      <c r="AA18" t="n">
        <v>243.5333859374029</v>
      </c>
      <c r="AB18" t="n">
        <v>333.2131225741174</v>
      </c>
      <c r="AC18" t="n">
        <v>301.4117298232976</v>
      </c>
      <c r="AD18" t="n">
        <v>243533.3859374029</v>
      </c>
      <c r="AE18" t="n">
        <v>333213.1225741174</v>
      </c>
      <c r="AF18" t="n">
        <v>3.484563023305015e-06</v>
      </c>
      <c r="AG18" t="n">
        <v>7.649739583333333</v>
      </c>
      <c r="AH18" t="n">
        <v>301411.7298232976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8.5052</v>
      </c>
      <c r="E19" t="n">
        <v>11.76</v>
      </c>
      <c r="F19" t="n">
        <v>8.32</v>
      </c>
      <c r="G19" t="n">
        <v>31.2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3</v>
      </c>
      <c r="N19" t="n">
        <v>57.04</v>
      </c>
      <c r="O19" t="n">
        <v>29836.09</v>
      </c>
      <c r="P19" t="n">
        <v>97.45</v>
      </c>
      <c r="Q19" t="n">
        <v>1692.97</v>
      </c>
      <c r="R19" t="n">
        <v>36.93</v>
      </c>
      <c r="S19" t="n">
        <v>25.68</v>
      </c>
      <c r="T19" t="n">
        <v>4889.97</v>
      </c>
      <c r="U19" t="n">
        <v>0.7</v>
      </c>
      <c r="V19" t="n">
        <v>0.88</v>
      </c>
      <c r="W19" t="n">
        <v>1.24</v>
      </c>
      <c r="X19" t="n">
        <v>0.32</v>
      </c>
      <c r="Y19" t="n">
        <v>1</v>
      </c>
      <c r="Z19" t="n">
        <v>10</v>
      </c>
      <c r="AA19" t="n">
        <v>242.6339112186615</v>
      </c>
      <c r="AB19" t="n">
        <v>331.982421581912</v>
      </c>
      <c r="AC19" t="n">
        <v>300.2984852064882</v>
      </c>
      <c r="AD19" t="n">
        <v>242633.9112186615</v>
      </c>
      <c r="AE19" t="n">
        <v>331982.421581912</v>
      </c>
      <c r="AF19" t="n">
        <v>3.48276128440982e-06</v>
      </c>
      <c r="AG19" t="n">
        <v>7.65625</v>
      </c>
      <c r="AH19" t="n">
        <v>300298.4852064882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8.5002</v>
      </c>
      <c r="E20" t="n">
        <v>11.76</v>
      </c>
      <c r="F20" t="n">
        <v>8.33</v>
      </c>
      <c r="G20" t="n">
        <v>31.23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2</v>
      </c>
      <c r="N20" t="n">
        <v>57.23</v>
      </c>
      <c r="O20" t="n">
        <v>29890.04</v>
      </c>
      <c r="P20" t="n">
        <v>97.59</v>
      </c>
      <c r="Q20" t="n">
        <v>1692.93</v>
      </c>
      <c r="R20" t="n">
        <v>36.93</v>
      </c>
      <c r="S20" t="n">
        <v>25.68</v>
      </c>
      <c r="T20" t="n">
        <v>4888.22</v>
      </c>
      <c r="U20" t="n">
        <v>0.7</v>
      </c>
      <c r="V20" t="n">
        <v>0.88</v>
      </c>
      <c r="W20" t="n">
        <v>1.25</v>
      </c>
      <c r="X20" t="n">
        <v>0.32</v>
      </c>
      <c r="Y20" t="n">
        <v>1</v>
      </c>
      <c r="Z20" t="n">
        <v>10</v>
      </c>
      <c r="AA20" t="n">
        <v>242.808922363849</v>
      </c>
      <c r="AB20" t="n">
        <v>332.2218795517043</v>
      </c>
      <c r="AC20" t="n">
        <v>300.5150896437249</v>
      </c>
      <c r="AD20" t="n">
        <v>242808.922363849</v>
      </c>
      <c r="AE20" t="n">
        <v>332221.8795517043</v>
      </c>
      <c r="AF20" t="n">
        <v>3.4807138538471e-06</v>
      </c>
      <c r="AG20" t="n">
        <v>7.65625</v>
      </c>
      <c r="AH20" t="n">
        <v>300515.0896437249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8.494400000000001</v>
      </c>
      <c r="E21" t="n">
        <v>11.77</v>
      </c>
      <c r="F21" t="n">
        <v>8.33</v>
      </c>
      <c r="G21" t="n">
        <v>31.26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0</v>
      </c>
      <c r="N21" t="n">
        <v>57.42</v>
      </c>
      <c r="O21" t="n">
        <v>29943.94</v>
      </c>
      <c r="P21" t="n">
        <v>97.02</v>
      </c>
      <c r="Q21" t="n">
        <v>1693.04</v>
      </c>
      <c r="R21" t="n">
        <v>37.23</v>
      </c>
      <c r="S21" t="n">
        <v>25.68</v>
      </c>
      <c r="T21" t="n">
        <v>5042.2</v>
      </c>
      <c r="U21" t="n">
        <v>0.6899999999999999</v>
      </c>
      <c r="V21" t="n">
        <v>0.88</v>
      </c>
      <c r="W21" t="n">
        <v>1.25</v>
      </c>
      <c r="X21" t="n">
        <v>0.33</v>
      </c>
      <c r="Y21" t="n">
        <v>1</v>
      </c>
      <c r="Z21" t="n">
        <v>10</v>
      </c>
      <c r="AA21" t="n">
        <v>242.5050137860974</v>
      </c>
      <c r="AB21" t="n">
        <v>331.8060584281244</v>
      </c>
      <c r="AC21" t="n">
        <v>300.1389539045708</v>
      </c>
      <c r="AD21" t="n">
        <v>242505.0137860973</v>
      </c>
      <c r="AE21" t="n">
        <v>331806.0584281244</v>
      </c>
      <c r="AF21" t="n">
        <v>3.478338834394345e-06</v>
      </c>
      <c r="AG21" t="n">
        <v>7.662760416666667</v>
      </c>
      <c r="AH21" t="n">
        <v>300138.9539045708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4.7448</v>
      </c>
      <c r="E2" t="n">
        <v>21.08</v>
      </c>
      <c r="F2" t="n">
        <v>10.8</v>
      </c>
      <c r="G2" t="n">
        <v>4.76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188.09</v>
      </c>
      <c r="Q2" t="n">
        <v>1693.48</v>
      </c>
      <c r="R2" t="n">
        <v>115.04</v>
      </c>
      <c r="S2" t="n">
        <v>25.68</v>
      </c>
      <c r="T2" t="n">
        <v>43346.05</v>
      </c>
      <c r="U2" t="n">
        <v>0.22</v>
      </c>
      <c r="V2" t="n">
        <v>0.68</v>
      </c>
      <c r="W2" t="n">
        <v>1.41</v>
      </c>
      <c r="X2" t="n">
        <v>2.79</v>
      </c>
      <c r="Y2" t="n">
        <v>1</v>
      </c>
      <c r="Z2" t="n">
        <v>10</v>
      </c>
      <c r="AA2" t="n">
        <v>559.8257401711014</v>
      </c>
      <c r="AB2" t="n">
        <v>765.978275470677</v>
      </c>
      <c r="AC2" t="n">
        <v>692.8743839170164</v>
      </c>
      <c r="AD2" t="n">
        <v>559825.7401711014</v>
      </c>
      <c r="AE2" t="n">
        <v>765978.2754706769</v>
      </c>
      <c r="AF2" t="n">
        <v>1.836405263770874e-06</v>
      </c>
      <c r="AG2" t="n">
        <v>13.72395833333333</v>
      </c>
      <c r="AH2" t="n">
        <v>692874.3839170164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5.4121</v>
      </c>
      <c r="E3" t="n">
        <v>18.48</v>
      </c>
      <c r="F3" t="n">
        <v>10.09</v>
      </c>
      <c r="G3" t="n">
        <v>5.99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174.33</v>
      </c>
      <c r="Q3" t="n">
        <v>1693.35</v>
      </c>
      <c r="R3" t="n">
        <v>92.44</v>
      </c>
      <c r="S3" t="n">
        <v>25.68</v>
      </c>
      <c r="T3" t="n">
        <v>32219.35</v>
      </c>
      <c r="U3" t="n">
        <v>0.28</v>
      </c>
      <c r="V3" t="n">
        <v>0.72</v>
      </c>
      <c r="W3" t="n">
        <v>1.37</v>
      </c>
      <c r="X3" t="n">
        <v>2.08</v>
      </c>
      <c r="Y3" t="n">
        <v>1</v>
      </c>
      <c r="Z3" t="n">
        <v>10</v>
      </c>
      <c r="AA3" t="n">
        <v>480.8492752864383</v>
      </c>
      <c r="AB3" t="n">
        <v>657.9191920197525</v>
      </c>
      <c r="AC3" t="n">
        <v>595.128307728772</v>
      </c>
      <c r="AD3" t="n">
        <v>480849.2752864383</v>
      </c>
      <c r="AE3" t="n">
        <v>657919.1920197525</v>
      </c>
      <c r="AF3" t="n">
        <v>2.094673943697173e-06</v>
      </c>
      <c r="AG3" t="n">
        <v>12.03125</v>
      </c>
      <c r="AH3" t="n">
        <v>595128.3077287721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5.9225</v>
      </c>
      <c r="E4" t="n">
        <v>16.88</v>
      </c>
      <c r="F4" t="n">
        <v>9.619999999999999</v>
      </c>
      <c r="G4" t="n">
        <v>7.22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164.99</v>
      </c>
      <c r="Q4" t="n">
        <v>1693.22</v>
      </c>
      <c r="R4" t="n">
        <v>77.89</v>
      </c>
      <c r="S4" t="n">
        <v>25.68</v>
      </c>
      <c r="T4" t="n">
        <v>25048.17</v>
      </c>
      <c r="U4" t="n">
        <v>0.33</v>
      </c>
      <c r="V4" t="n">
        <v>0.76</v>
      </c>
      <c r="W4" t="n">
        <v>1.34</v>
      </c>
      <c r="X4" t="n">
        <v>1.62</v>
      </c>
      <c r="Y4" t="n">
        <v>1</v>
      </c>
      <c r="Z4" t="n">
        <v>10</v>
      </c>
      <c r="AA4" t="n">
        <v>423.7739046545086</v>
      </c>
      <c r="AB4" t="n">
        <v>579.8261519335048</v>
      </c>
      <c r="AC4" t="n">
        <v>524.4883577840857</v>
      </c>
      <c r="AD4" t="n">
        <v>423773.9046545086</v>
      </c>
      <c r="AE4" t="n">
        <v>579826.1519335047</v>
      </c>
      <c r="AF4" t="n">
        <v>2.292216779354873e-06</v>
      </c>
      <c r="AG4" t="n">
        <v>10.98958333333333</v>
      </c>
      <c r="AH4" t="n">
        <v>524488.3577840857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6.3118</v>
      </c>
      <c r="E5" t="n">
        <v>15.84</v>
      </c>
      <c r="F5" t="n">
        <v>9.34</v>
      </c>
      <c r="G5" t="n">
        <v>8.49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158.48</v>
      </c>
      <c r="Q5" t="n">
        <v>1693.03</v>
      </c>
      <c r="R5" t="n">
        <v>68.90000000000001</v>
      </c>
      <c r="S5" t="n">
        <v>25.68</v>
      </c>
      <c r="T5" t="n">
        <v>20626.45</v>
      </c>
      <c r="U5" t="n">
        <v>0.37</v>
      </c>
      <c r="V5" t="n">
        <v>0.78</v>
      </c>
      <c r="W5" t="n">
        <v>1.32</v>
      </c>
      <c r="X5" t="n">
        <v>1.33</v>
      </c>
      <c r="Y5" t="n">
        <v>1</v>
      </c>
      <c r="Z5" t="n">
        <v>10</v>
      </c>
      <c r="AA5" t="n">
        <v>391.4663341365288</v>
      </c>
      <c r="AB5" t="n">
        <v>535.6215086413869</v>
      </c>
      <c r="AC5" t="n">
        <v>484.502543606161</v>
      </c>
      <c r="AD5" t="n">
        <v>391466.3341365288</v>
      </c>
      <c r="AE5" t="n">
        <v>535621.5086413869</v>
      </c>
      <c r="AF5" t="n">
        <v>2.442889635784227e-06</v>
      </c>
      <c r="AG5" t="n">
        <v>10.3125</v>
      </c>
      <c r="AH5" t="n">
        <v>484502.543606161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6.5869</v>
      </c>
      <c r="E6" t="n">
        <v>15.18</v>
      </c>
      <c r="F6" t="n">
        <v>9.16</v>
      </c>
      <c r="G6" t="n">
        <v>9.640000000000001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154.41</v>
      </c>
      <c r="Q6" t="n">
        <v>1693.25</v>
      </c>
      <c r="R6" t="n">
        <v>63.33</v>
      </c>
      <c r="S6" t="n">
        <v>25.68</v>
      </c>
      <c r="T6" t="n">
        <v>17886.11</v>
      </c>
      <c r="U6" t="n">
        <v>0.41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366.7158145037397</v>
      </c>
      <c r="AB6" t="n">
        <v>501.7567557639422</v>
      </c>
      <c r="AC6" t="n">
        <v>453.8697952138605</v>
      </c>
      <c r="AD6" t="n">
        <v>366715.8145037397</v>
      </c>
      <c r="AE6" t="n">
        <v>501756.7557639422</v>
      </c>
      <c r="AF6" t="n">
        <v>2.549363056805844e-06</v>
      </c>
      <c r="AG6" t="n">
        <v>9.8828125</v>
      </c>
      <c r="AH6" t="n">
        <v>453869.7952138605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6.8568</v>
      </c>
      <c r="E7" t="n">
        <v>14.58</v>
      </c>
      <c r="F7" t="n">
        <v>8.99</v>
      </c>
      <c r="G7" t="n">
        <v>11.01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150.06</v>
      </c>
      <c r="Q7" t="n">
        <v>1693.13</v>
      </c>
      <c r="R7" t="n">
        <v>58.15</v>
      </c>
      <c r="S7" t="n">
        <v>25.68</v>
      </c>
      <c r="T7" t="n">
        <v>15333.04</v>
      </c>
      <c r="U7" t="n">
        <v>0.44</v>
      </c>
      <c r="V7" t="n">
        <v>0.8100000000000001</v>
      </c>
      <c r="W7" t="n">
        <v>1.29</v>
      </c>
      <c r="X7" t="n">
        <v>0.99</v>
      </c>
      <c r="Y7" t="n">
        <v>1</v>
      </c>
      <c r="Z7" t="n">
        <v>10</v>
      </c>
      <c r="AA7" t="n">
        <v>355.6848510056438</v>
      </c>
      <c r="AB7" t="n">
        <v>486.6637048540841</v>
      </c>
      <c r="AC7" t="n">
        <v>440.2172038996092</v>
      </c>
      <c r="AD7" t="n">
        <v>355684.8510056438</v>
      </c>
      <c r="AE7" t="n">
        <v>486663.7048540841</v>
      </c>
      <c r="AF7" t="n">
        <v>2.653823894078597e-06</v>
      </c>
      <c r="AG7" t="n">
        <v>9.4921875</v>
      </c>
      <c r="AH7" t="n">
        <v>440217.2038996092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7.0822</v>
      </c>
      <c r="E8" t="n">
        <v>14.12</v>
      </c>
      <c r="F8" t="n">
        <v>8.85</v>
      </c>
      <c r="G8" t="n">
        <v>12.35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146.52</v>
      </c>
      <c r="Q8" t="n">
        <v>1693.2</v>
      </c>
      <c r="R8" t="n">
        <v>53.97</v>
      </c>
      <c r="S8" t="n">
        <v>25.68</v>
      </c>
      <c r="T8" t="n">
        <v>13277.13</v>
      </c>
      <c r="U8" t="n">
        <v>0.48</v>
      </c>
      <c r="V8" t="n">
        <v>0.82</v>
      </c>
      <c r="W8" t="n">
        <v>1.27</v>
      </c>
      <c r="X8" t="n">
        <v>0.85</v>
      </c>
      <c r="Y8" t="n">
        <v>1</v>
      </c>
      <c r="Z8" t="n">
        <v>10</v>
      </c>
      <c r="AA8" t="n">
        <v>334.4928468782416</v>
      </c>
      <c r="AB8" t="n">
        <v>457.6678698817339</v>
      </c>
      <c r="AC8" t="n">
        <v>413.9886907211102</v>
      </c>
      <c r="AD8" t="n">
        <v>334492.8468782416</v>
      </c>
      <c r="AE8" t="n">
        <v>457667.8698817339</v>
      </c>
      <c r="AF8" t="n">
        <v>2.741061658885113e-06</v>
      </c>
      <c r="AG8" t="n">
        <v>9.192708333333334</v>
      </c>
      <c r="AH8" t="n">
        <v>413988.6907211102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7.2276</v>
      </c>
      <c r="E9" t="n">
        <v>13.84</v>
      </c>
      <c r="F9" t="n">
        <v>8.789999999999999</v>
      </c>
      <c r="G9" t="n">
        <v>13.52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144.33</v>
      </c>
      <c r="Q9" t="n">
        <v>1693.21</v>
      </c>
      <c r="R9" t="n">
        <v>51.8</v>
      </c>
      <c r="S9" t="n">
        <v>25.68</v>
      </c>
      <c r="T9" t="n">
        <v>12208.03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329.5755438641793</v>
      </c>
      <c r="AB9" t="n">
        <v>450.9397989617956</v>
      </c>
      <c r="AC9" t="n">
        <v>407.9027374468639</v>
      </c>
      <c r="AD9" t="n">
        <v>329575.5438641793</v>
      </c>
      <c r="AE9" t="n">
        <v>450939.7989617956</v>
      </c>
      <c r="AF9" t="n">
        <v>2.797336596786033e-06</v>
      </c>
      <c r="AG9" t="n">
        <v>9.010416666666666</v>
      </c>
      <c r="AH9" t="n">
        <v>407902.7374468639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7.3876</v>
      </c>
      <c r="E10" t="n">
        <v>13.54</v>
      </c>
      <c r="F10" t="n">
        <v>8.699999999999999</v>
      </c>
      <c r="G10" t="n">
        <v>14.92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141.28</v>
      </c>
      <c r="Q10" t="n">
        <v>1693.3</v>
      </c>
      <c r="R10" t="n">
        <v>48.96</v>
      </c>
      <c r="S10" t="n">
        <v>25.68</v>
      </c>
      <c r="T10" t="n">
        <v>10809.13</v>
      </c>
      <c r="U10" t="n">
        <v>0.52</v>
      </c>
      <c r="V10" t="n">
        <v>0.84</v>
      </c>
      <c r="W10" t="n">
        <v>1.27</v>
      </c>
      <c r="X10" t="n">
        <v>0.7</v>
      </c>
      <c r="Y10" t="n">
        <v>1</v>
      </c>
      <c r="Z10" t="n">
        <v>10</v>
      </c>
      <c r="AA10" t="n">
        <v>323.6486814877003</v>
      </c>
      <c r="AB10" t="n">
        <v>442.8304043835829</v>
      </c>
      <c r="AC10" t="n">
        <v>400.567292105589</v>
      </c>
      <c r="AD10" t="n">
        <v>323648.6814877003</v>
      </c>
      <c r="AE10" t="n">
        <v>442830.4043835829</v>
      </c>
      <c r="AF10" t="n">
        <v>2.859262250597224e-06</v>
      </c>
      <c r="AG10" t="n">
        <v>8.815104166666666</v>
      </c>
      <c r="AH10" t="n">
        <v>400567.2921055891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7.5103</v>
      </c>
      <c r="E11" t="n">
        <v>13.32</v>
      </c>
      <c r="F11" t="n">
        <v>8.640000000000001</v>
      </c>
      <c r="G11" t="n">
        <v>16.2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139.06</v>
      </c>
      <c r="Q11" t="n">
        <v>1693.4</v>
      </c>
      <c r="R11" t="n">
        <v>47.41</v>
      </c>
      <c r="S11" t="n">
        <v>25.68</v>
      </c>
      <c r="T11" t="n">
        <v>10051.36</v>
      </c>
      <c r="U11" t="n">
        <v>0.54</v>
      </c>
      <c r="V11" t="n">
        <v>0.84</v>
      </c>
      <c r="W11" t="n">
        <v>1.25</v>
      </c>
      <c r="X11" t="n">
        <v>0.64</v>
      </c>
      <c r="Y11" t="n">
        <v>1</v>
      </c>
      <c r="Z11" t="n">
        <v>10</v>
      </c>
      <c r="AA11" t="n">
        <v>319.5227430097639</v>
      </c>
      <c r="AB11" t="n">
        <v>437.1851133345112</v>
      </c>
      <c r="AC11" t="n">
        <v>395.4607797110251</v>
      </c>
      <c r="AD11" t="n">
        <v>319522.7430097639</v>
      </c>
      <c r="AE11" t="n">
        <v>437185.1133345112</v>
      </c>
      <c r="AF11" t="n">
        <v>2.906751486363681e-06</v>
      </c>
      <c r="AG11" t="n">
        <v>8.671875</v>
      </c>
      <c r="AH11" t="n">
        <v>395460.7797110251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7.6355</v>
      </c>
      <c r="E12" t="n">
        <v>13.1</v>
      </c>
      <c r="F12" t="n">
        <v>8.58</v>
      </c>
      <c r="G12" t="n">
        <v>17.76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136.72</v>
      </c>
      <c r="Q12" t="n">
        <v>1693.1</v>
      </c>
      <c r="R12" t="n">
        <v>45.32</v>
      </c>
      <c r="S12" t="n">
        <v>25.68</v>
      </c>
      <c r="T12" t="n">
        <v>9020.5</v>
      </c>
      <c r="U12" t="n">
        <v>0.57</v>
      </c>
      <c r="V12" t="n">
        <v>0.85</v>
      </c>
      <c r="W12" t="n">
        <v>1.26</v>
      </c>
      <c r="X12" t="n">
        <v>0.58</v>
      </c>
      <c r="Y12" t="n">
        <v>1</v>
      </c>
      <c r="Z12" t="n">
        <v>10</v>
      </c>
      <c r="AA12" t="n">
        <v>302.5647412716995</v>
      </c>
      <c r="AB12" t="n">
        <v>413.9824272222556</v>
      </c>
      <c r="AC12" t="n">
        <v>374.4725253961486</v>
      </c>
      <c r="AD12" t="n">
        <v>302564.7412716995</v>
      </c>
      <c r="AE12" t="n">
        <v>413982.4272222556</v>
      </c>
      <c r="AF12" t="n">
        <v>2.955208310470939e-06</v>
      </c>
      <c r="AG12" t="n">
        <v>8.528645833333334</v>
      </c>
      <c r="AH12" t="n">
        <v>374472.5253961486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7.7204</v>
      </c>
      <c r="E13" t="n">
        <v>12.95</v>
      </c>
      <c r="F13" t="n">
        <v>8.550000000000001</v>
      </c>
      <c r="G13" t="n">
        <v>19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134.85</v>
      </c>
      <c r="Q13" t="n">
        <v>1692.95</v>
      </c>
      <c r="R13" t="n">
        <v>44.3</v>
      </c>
      <c r="S13" t="n">
        <v>25.68</v>
      </c>
      <c r="T13" t="n">
        <v>8522.16</v>
      </c>
      <c r="U13" t="n">
        <v>0.58</v>
      </c>
      <c r="V13" t="n">
        <v>0.85</v>
      </c>
      <c r="W13" t="n">
        <v>1.25</v>
      </c>
      <c r="X13" t="n">
        <v>0.55</v>
      </c>
      <c r="Y13" t="n">
        <v>1</v>
      </c>
      <c r="Z13" t="n">
        <v>10</v>
      </c>
      <c r="AA13" t="n">
        <v>299.5170629692806</v>
      </c>
      <c r="AB13" t="n">
        <v>409.8124593148086</v>
      </c>
      <c r="AC13" t="n">
        <v>370.7005333732016</v>
      </c>
      <c r="AD13" t="n">
        <v>299517.0629692806</v>
      </c>
      <c r="AE13" t="n">
        <v>409812.4593148086</v>
      </c>
      <c r="AF13" t="n">
        <v>2.988067610524502e-06</v>
      </c>
      <c r="AG13" t="n">
        <v>8.430989583333334</v>
      </c>
      <c r="AH13" t="n">
        <v>370700.5333732016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7.8307</v>
      </c>
      <c r="E14" t="n">
        <v>12.77</v>
      </c>
      <c r="F14" t="n">
        <v>8.470000000000001</v>
      </c>
      <c r="G14" t="n">
        <v>20.34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131.89</v>
      </c>
      <c r="Q14" t="n">
        <v>1692.88</v>
      </c>
      <c r="R14" t="n">
        <v>42.17</v>
      </c>
      <c r="S14" t="n">
        <v>25.68</v>
      </c>
      <c r="T14" t="n">
        <v>7466.74</v>
      </c>
      <c r="U14" t="n">
        <v>0.61</v>
      </c>
      <c r="V14" t="n">
        <v>0.86</v>
      </c>
      <c r="W14" t="n">
        <v>1.24</v>
      </c>
      <c r="X14" t="n">
        <v>0.47</v>
      </c>
      <c r="Y14" t="n">
        <v>1</v>
      </c>
      <c r="Z14" t="n">
        <v>10</v>
      </c>
      <c r="AA14" t="n">
        <v>295.3464934808457</v>
      </c>
      <c r="AB14" t="n">
        <v>404.1061021481916</v>
      </c>
      <c r="AC14" t="n">
        <v>365.5387829256439</v>
      </c>
      <c r="AD14" t="n">
        <v>295346.4934808457</v>
      </c>
      <c r="AE14" t="n">
        <v>404106.1021481916</v>
      </c>
      <c r="AF14" t="n">
        <v>3.030757608120592e-06</v>
      </c>
      <c r="AG14" t="n">
        <v>8.313802083333334</v>
      </c>
      <c r="AH14" t="n">
        <v>365538.7829256439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7.9116</v>
      </c>
      <c r="E15" t="n">
        <v>12.64</v>
      </c>
      <c r="F15" t="n">
        <v>8.449999999999999</v>
      </c>
      <c r="G15" t="n">
        <v>22.05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130.35</v>
      </c>
      <c r="Q15" t="n">
        <v>1692.92</v>
      </c>
      <c r="R15" t="n">
        <v>41.37</v>
      </c>
      <c r="S15" t="n">
        <v>25.68</v>
      </c>
      <c r="T15" t="n">
        <v>7075.95</v>
      </c>
      <c r="U15" t="n">
        <v>0.62</v>
      </c>
      <c r="V15" t="n">
        <v>0.86</v>
      </c>
      <c r="W15" t="n">
        <v>1.24</v>
      </c>
      <c r="X15" t="n">
        <v>0.45</v>
      </c>
      <c r="Y15" t="n">
        <v>1</v>
      </c>
      <c r="Z15" t="n">
        <v>10</v>
      </c>
      <c r="AA15" t="n">
        <v>292.9422336707416</v>
      </c>
      <c r="AB15" t="n">
        <v>400.8164878075503</v>
      </c>
      <c r="AC15" t="n">
        <v>362.5631247606707</v>
      </c>
      <c r="AD15" t="n">
        <v>292942.2336707416</v>
      </c>
      <c r="AE15" t="n">
        <v>400816.4878075503</v>
      </c>
      <c r="AF15" t="n">
        <v>3.062068766828875e-06</v>
      </c>
      <c r="AG15" t="n">
        <v>8.229166666666666</v>
      </c>
      <c r="AH15" t="n">
        <v>362563.1247606707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7.9579</v>
      </c>
      <c r="E16" t="n">
        <v>12.57</v>
      </c>
      <c r="F16" t="n">
        <v>8.43</v>
      </c>
      <c r="G16" t="n">
        <v>22.99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129.14</v>
      </c>
      <c r="Q16" t="n">
        <v>1693.1</v>
      </c>
      <c r="R16" t="n">
        <v>40.72</v>
      </c>
      <c r="S16" t="n">
        <v>25.68</v>
      </c>
      <c r="T16" t="n">
        <v>6757.12</v>
      </c>
      <c r="U16" t="n">
        <v>0.63</v>
      </c>
      <c r="V16" t="n">
        <v>0.87</v>
      </c>
      <c r="W16" t="n">
        <v>1.24</v>
      </c>
      <c r="X16" t="n">
        <v>0.43</v>
      </c>
      <c r="Y16" t="n">
        <v>1</v>
      </c>
      <c r="Z16" t="n">
        <v>10</v>
      </c>
      <c r="AA16" t="n">
        <v>291.3312499893829</v>
      </c>
      <c r="AB16" t="n">
        <v>398.6122688631314</v>
      </c>
      <c r="AC16" t="n">
        <v>360.5692733786664</v>
      </c>
      <c r="AD16" t="n">
        <v>291331.2499893829</v>
      </c>
      <c r="AE16" t="n">
        <v>398612.2688631314</v>
      </c>
      <c r="AF16" t="n">
        <v>3.079988502900489e-06</v>
      </c>
      <c r="AG16" t="n">
        <v>8.18359375</v>
      </c>
      <c r="AH16" t="n">
        <v>360569.2733786664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8.005699999999999</v>
      </c>
      <c r="E17" t="n">
        <v>12.49</v>
      </c>
      <c r="F17" t="n">
        <v>8.41</v>
      </c>
      <c r="G17" t="n">
        <v>24.03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126.71</v>
      </c>
      <c r="Q17" t="n">
        <v>1692.9</v>
      </c>
      <c r="R17" t="n">
        <v>40.16</v>
      </c>
      <c r="S17" t="n">
        <v>25.68</v>
      </c>
      <c r="T17" t="n">
        <v>6480.26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288.8873917992419</v>
      </c>
      <c r="AB17" t="n">
        <v>395.2684742719663</v>
      </c>
      <c r="AC17" t="n">
        <v>357.5446058502368</v>
      </c>
      <c r="AD17" t="n">
        <v>288887.3917992419</v>
      </c>
      <c r="AE17" t="n">
        <v>395268.4742719663</v>
      </c>
      <c r="AF17" t="n">
        <v>3.098488791976582e-06</v>
      </c>
      <c r="AG17" t="n">
        <v>8.131510416666666</v>
      </c>
      <c r="AH17" t="n">
        <v>357544.6058502368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8.0966</v>
      </c>
      <c r="E18" t="n">
        <v>12.35</v>
      </c>
      <c r="F18" t="n">
        <v>8.380000000000001</v>
      </c>
      <c r="G18" t="n">
        <v>26.46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124.3</v>
      </c>
      <c r="Q18" t="n">
        <v>1692.88</v>
      </c>
      <c r="R18" t="n">
        <v>39.08</v>
      </c>
      <c r="S18" t="n">
        <v>25.68</v>
      </c>
      <c r="T18" t="n">
        <v>5947.36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285.8354790709456</v>
      </c>
      <c r="AB18" t="n">
        <v>391.0927126362241</v>
      </c>
      <c r="AC18" t="n">
        <v>353.7673730442917</v>
      </c>
      <c r="AD18" t="n">
        <v>285835.4790709455</v>
      </c>
      <c r="AE18" t="n">
        <v>391092.7126362241</v>
      </c>
      <c r="AF18" t="n">
        <v>3.133670304048065e-06</v>
      </c>
      <c r="AG18" t="n">
        <v>8.040364583333334</v>
      </c>
      <c r="AH18" t="n">
        <v>353767.3730442917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8.34</v>
      </c>
      <c r="G19" t="n">
        <v>27.79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122.35</v>
      </c>
      <c r="Q19" t="n">
        <v>1692.88</v>
      </c>
      <c r="R19" t="n">
        <v>37.74</v>
      </c>
      <c r="S19" t="n">
        <v>25.68</v>
      </c>
      <c r="T19" t="n">
        <v>5286.18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283.3324133556956</v>
      </c>
      <c r="AB19" t="n">
        <v>387.6679076971533</v>
      </c>
      <c r="AC19" t="n">
        <v>350.6694266818619</v>
      </c>
      <c r="AD19" t="n">
        <v>283332.4133556955</v>
      </c>
      <c r="AE19" t="n">
        <v>387667.9076971533</v>
      </c>
      <c r="AF19" t="n">
        <v>3.158053530236221e-06</v>
      </c>
      <c r="AG19" t="n">
        <v>7.981770833333333</v>
      </c>
      <c r="AH19" t="n">
        <v>350669.4266818619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8.195</v>
      </c>
      <c r="E20" t="n">
        <v>12.2</v>
      </c>
      <c r="F20" t="n">
        <v>8.34</v>
      </c>
      <c r="G20" t="n">
        <v>29.43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120.54</v>
      </c>
      <c r="Q20" t="n">
        <v>1692.9</v>
      </c>
      <c r="R20" t="n">
        <v>37.87</v>
      </c>
      <c r="S20" t="n">
        <v>25.68</v>
      </c>
      <c r="T20" t="n">
        <v>5355.69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281.6454935569578</v>
      </c>
      <c r="AB20" t="n">
        <v>385.3597896068711</v>
      </c>
      <c r="AC20" t="n">
        <v>348.5815921426521</v>
      </c>
      <c r="AD20" t="n">
        <v>281645.4935569578</v>
      </c>
      <c r="AE20" t="n">
        <v>385359.7896068711</v>
      </c>
      <c r="AF20" t="n">
        <v>3.171754581141948e-06</v>
      </c>
      <c r="AG20" t="n">
        <v>7.942708333333333</v>
      </c>
      <c r="AH20" t="n">
        <v>348581.5921426521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8.2484</v>
      </c>
      <c r="E21" t="n">
        <v>12.12</v>
      </c>
      <c r="F21" t="n">
        <v>8.31</v>
      </c>
      <c r="G21" t="n">
        <v>31.17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118.46</v>
      </c>
      <c r="Q21" t="n">
        <v>1692.88</v>
      </c>
      <c r="R21" t="n">
        <v>37.09</v>
      </c>
      <c r="S21" t="n">
        <v>25.68</v>
      </c>
      <c r="T21" t="n">
        <v>4969.73</v>
      </c>
      <c r="U21" t="n">
        <v>0.6899999999999999</v>
      </c>
      <c r="V21" t="n">
        <v>0.88</v>
      </c>
      <c r="W21" t="n">
        <v>1.23</v>
      </c>
      <c r="X21" t="n">
        <v>0.31</v>
      </c>
      <c r="Y21" t="n">
        <v>1</v>
      </c>
      <c r="Z21" t="n">
        <v>10</v>
      </c>
      <c r="AA21" t="n">
        <v>266.6119451422891</v>
      </c>
      <c r="AB21" t="n">
        <v>364.7902254325742</v>
      </c>
      <c r="AC21" t="n">
        <v>329.9751583035856</v>
      </c>
      <c r="AD21" t="n">
        <v>266611.9451422892</v>
      </c>
      <c r="AE21" t="n">
        <v>364790.2254325742</v>
      </c>
      <c r="AF21" t="n">
        <v>3.192422268101433e-06</v>
      </c>
      <c r="AG21" t="n">
        <v>7.890625</v>
      </c>
      <c r="AH21" t="n">
        <v>329975.1583035856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8.295299999999999</v>
      </c>
      <c r="E22" t="n">
        <v>12.06</v>
      </c>
      <c r="F22" t="n">
        <v>8.300000000000001</v>
      </c>
      <c r="G22" t="n">
        <v>33.19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12</v>
      </c>
      <c r="N22" t="n">
        <v>83.16</v>
      </c>
      <c r="O22" t="n">
        <v>36662.22</v>
      </c>
      <c r="P22" t="n">
        <v>117.08</v>
      </c>
      <c r="Q22" t="n">
        <v>1692.94</v>
      </c>
      <c r="R22" t="n">
        <v>36.42</v>
      </c>
      <c r="S22" t="n">
        <v>25.68</v>
      </c>
      <c r="T22" t="n">
        <v>4638.55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265.0576593746646</v>
      </c>
      <c r="AB22" t="n">
        <v>362.6635830750617</v>
      </c>
      <c r="AC22" t="n">
        <v>328.0514797079128</v>
      </c>
      <c r="AD22" t="n">
        <v>265057.6593746647</v>
      </c>
      <c r="AE22" t="n">
        <v>362663.5830750617</v>
      </c>
      <c r="AF22" t="n">
        <v>3.210574225374838e-06</v>
      </c>
      <c r="AG22" t="n">
        <v>7.8515625</v>
      </c>
      <c r="AH22" t="n">
        <v>328051.4797079128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8.3064</v>
      </c>
      <c r="E23" t="n">
        <v>12.04</v>
      </c>
      <c r="F23" t="n">
        <v>8.279999999999999</v>
      </c>
      <c r="G23" t="n">
        <v>33.13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11</v>
      </c>
      <c r="N23" t="n">
        <v>83.43000000000001</v>
      </c>
      <c r="O23" t="n">
        <v>36726.12</v>
      </c>
      <c r="P23" t="n">
        <v>116.15</v>
      </c>
      <c r="Q23" t="n">
        <v>1692.94</v>
      </c>
      <c r="R23" t="n">
        <v>35.87</v>
      </c>
      <c r="S23" t="n">
        <v>25.68</v>
      </c>
      <c r="T23" t="n">
        <v>4365.37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264.2333569454529</v>
      </c>
      <c r="AB23" t="n">
        <v>361.5357361257576</v>
      </c>
      <c r="AC23" t="n">
        <v>327.031272888507</v>
      </c>
      <c r="AD23" t="n">
        <v>264233.3569454529</v>
      </c>
      <c r="AE23" t="n">
        <v>361535.7361257576</v>
      </c>
      <c r="AF23" t="n">
        <v>3.214870317607989e-06</v>
      </c>
      <c r="AG23" t="n">
        <v>7.838541666666667</v>
      </c>
      <c r="AH23" t="n">
        <v>327031.2728885071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8.349399999999999</v>
      </c>
      <c r="E24" t="n">
        <v>11.98</v>
      </c>
      <c r="F24" t="n">
        <v>8.27</v>
      </c>
      <c r="G24" t="n">
        <v>35.46</v>
      </c>
      <c r="H24" t="n">
        <v>0.39</v>
      </c>
      <c r="I24" t="n">
        <v>14</v>
      </c>
      <c r="J24" t="n">
        <v>296.4</v>
      </c>
      <c r="K24" t="n">
        <v>61.2</v>
      </c>
      <c r="L24" t="n">
        <v>6.5</v>
      </c>
      <c r="M24" t="n">
        <v>8</v>
      </c>
      <c r="N24" t="n">
        <v>83.7</v>
      </c>
      <c r="O24" t="n">
        <v>36790.13</v>
      </c>
      <c r="P24" t="n">
        <v>113.84</v>
      </c>
      <c r="Q24" t="n">
        <v>1692.88</v>
      </c>
      <c r="R24" t="n">
        <v>35.48</v>
      </c>
      <c r="S24" t="n">
        <v>25.68</v>
      </c>
      <c r="T24" t="n">
        <v>4175.79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262.1458651459533</v>
      </c>
      <c r="AB24" t="n">
        <v>358.6795377520436</v>
      </c>
      <c r="AC24" t="n">
        <v>324.4476660788807</v>
      </c>
      <c r="AD24" t="n">
        <v>262145.8651459533</v>
      </c>
      <c r="AE24" t="n">
        <v>358679.5377520436</v>
      </c>
      <c r="AF24" t="n">
        <v>3.231512837069747e-06</v>
      </c>
      <c r="AG24" t="n">
        <v>7.799479166666667</v>
      </c>
      <c r="AH24" t="n">
        <v>324447.6660788807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8.3476</v>
      </c>
      <c r="E25" t="n">
        <v>11.98</v>
      </c>
      <c r="F25" t="n">
        <v>8.279999999999999</v>
      </c>
      <c r="G25" t="n">
        <v>35.47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5</v>
      </c>
      <c r="N25" t="n">
        <v>83.97</v>
      </c>
      <c r="O25" t="n">
        <v>36854.25</v>
      </c>
      <c r="P25" t="n">
        <v>113.14</v>
      </c>
      <c r="Q25" t="n">
        <v>1692.88</v>
      </c>
      <c r="R25" t="n">
        <v>35.52</v>
      </c>
      <c r="S25" t="n">
        <v>25.68</v>
      </c>
      <c r="T25" t="n">
        <v>4195.88</v>
      </c>
      <c r="U25" t="n">
        <v>0.72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261.7478766783665</v>
      </c>
      <c r="AB25" t="n">
        <v>358.1349923726794</v>
      </c>
      <c r="AC25" t="n">
        <v>323.9550913462489</v>
      </c>
      <c r="AD25" t="n">
        <v>261747.8766783665</v>
      </c>
      <c r="AE25" t="n">
        <v>358134.9923726794</v>
      </c>
      <c r="AF25" t="n">
        <v>3.230816173464371e-06</v>
      </c>
      <c r="AG25" t="n">
        <v>7.799479166666667</v>
      </c>
      <c r="AH25" t="n">
        <v>323955.0913462489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8.25</v>
      </c>
      <c r="G26" t="n">
        <v>38.09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3</v>
      </c>
      <c r="N26" t="n">
        <v>84.23999999999999</v>
      </c>
      <c r="O26" t="n">
        <v>36918.48</v>
      </c>
      <c r="P26" t="n">
        <v>112.02</v>
      </c>
      <c r="Q26" t="n">
        <v>1692.95</v>
      </c>
      <c r="R26" t="n">
        <v>34.77</v>
      </c>
      <c r="S26" t="n">
        <v>25.68</v>
      </c>
      <c r="T26" t="n">
        <v>3826.45</v>
      </c>
      <c r="U26" t="n">
        <v>0.74</v>
      </c>
      <c r="V26" t="n">
        <v>0.88</v>
      </c>
      <c r="W26" t="n">
        <v>1.24</v>
      </c>
      <c r="X26" t="n">
        <v>0.25</v>
      </c>
      <c r="Y26" t="n">
        <v>1</v>
      </c>
      <c r="Z26" t="n">
        <v>10</v>
      </c>
      <c r="AA26" t="n">
        <v>260.2547611199612</v>
      </c>
      <c r="AB26" t="n">
        <v>356.0920457940599</v>
      </c>
      <c r="AC26" t="n">
        <v>322.1071207217992</v>
      </c>
      <c r="AD26" t="n">
        <v>260254.7611199612</v>
      </c>
      <c r="AE26" t="n">
        <v>356092.0457940599</v>
      </c>
      <c r="AF26" t="n">
        <v>3.25156126749112e-06</v>
      </c>
      <c r="AG26" t="n">
        <v>7.747395833333333</v>
      </c>
      <c r="AH26" t="n">
        <v>322107.1207217992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8.3977</v>
      </c>
      <c r="E27" t="n">
        <v>11.91</v>
      </c>
      <c r="F27" t="n">
        <v>8.26</v>
      </c>
      <c r="G27" t="n">
        <v>38.12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3</v>
      </c>
      <c r="N27" t="n">
        <v>84.51000000000001</v>
      </c>
      <c r="O27" t="n">
        <v>36982.83</v>
      </c>
      <c r="P27" t="n">
        <v>112.35</v>
      </c>
      <c r="Q27" t="n">
        <v>1692.88</v>
      </c>
      <c r="R27" t="n">
        <v>34.86</v>
      </c>
      <c r="S27" t="n">
        <v>25.68</v>
      </c>
      <c r="T27" t="n">
        <v>3872.16</v>
      </c>
      <c r="U27" t="n">
        <v>0.74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260.5468665252278</v>
      </c>
      <c r="AB27" t="n">
        <v>356.4917172963266</v>
      </c>
      <c r="AC27" t="n">
        <v>322.468648136832</v>
      </c>
      <c r="AD27" t="n">
        <v>260546.8665252278</v>
      </c>
      <c r="AE27" t="n">
        <v>356491.7172963265</v>
      </c>
      <c r="AF27" t="n">
        <v>3.250206643814001e-06</v>
      </c>
      <c r="AG27" t="n">
        <v>7.75390625</v>
      </c>
      <c r="AH27" t="n">
        <v>322468.6481368321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8.395099999999999</v>
      </c>
      <c r="E28" t="n">
        <v>11.91</v>
      </c>
      <c r="F28" t="n">
        <v>8.26</v>
      </c>
      <c r="G28" t="n">
        <v>38.13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</v>
      </c>
      <c r="N28" t="n">
        <v>84.79000000000001</v>
      </c>
      <c r="O28" t="n">
        <v>37047.29</v>
      </c>
      <c r="P28" t="n">
        <v>112.38</v>
      </c>
      <c r="Q28" t="n">
        <v>1692.88</v>
      </c>
      <c r="R28" t="n">
        <v>35.01</v>
      </c>
      <c r="S28" t="n">
        <v>25.68</v>
      </c>
      <c r="T28" t="n">
        <v>3946.06</v>
      </c>
      <c r="U28" t="n">
        <v>0.73</v>
      </c>
      <c r="V28" t="n">
        <v>0.88</v>
      </c>
      <c r="W28" t="n">
        <v>1.24</v>
      </c>
      <c r="X28" t="n">
        <v>0.26</v>
      </c>
      <c r="Y28" t="n">
        <v>1</v>
      </c>
      <c r="Z28" t="n">
        <v>10</v>
      </c>
      <c r="AA28" t="n">
        <v>260.5980026404337</v>
      </c>
      <c r="AB28" t="n">
        <v>356.5616839851174</v>
      </c>
      <c r="AC28" t="n">
        <v>322.5319373030435</v>
      </c>
      <c r="AD28" t="n">
        <v>260598.0026404336</v>
      </c>
      <c r="AE28" t="n">
        <v>356561.6839851174</v>
      </c>
      <c r="AF28" t="n">
        <v>3.249200351939569e-06</v>
      </c>
      <c r="AG28" t="n">
        <v>7.75390625</v>
      </c>
      <c r="AH28" t="n">
        <v>322531.9373030436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8.389099999999999</v>
      </c>
      <c r="E29" t="n">
        <v>11.92</v>
      </c>
      <c r="F29" t="n">
        <v>8.27</v>
      </c>
      <c r="G29" t="n">
        <v>38.17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0</v>
      </c>
      <c r="N29" t="n">
        <v>85.06</v>
      </c>
      <c r="O29" t="n">
        <v>37111.87</v>
      </c>
      <c r="P29" t="n">
        <v>112.39</v>
      </c>
      <c r="Q29" t="n">
        <v>1692.88</v>
      </c>
      <c r="R29" t="n">
        <v>35.3</v>
      </c>
      <c r="S29" t="n">
        <v>25.68</v>
      </c>
      <c r="T29" t="n">
        <v>4090.69</v>
      </c>
      <c r="U29" t="n">
        <v>0.73</v>
      </c>
      <c r="V29" t="n">
        <v>0.88</v>
      </c>
      <c r="W29" t="n">
        <v>1.24</v>
      </c>
      <c r="X29" t="n">
        <v>0.27</v>
      </c>
      <c r="Y29" t="n">
        <v>1</v>
      </c>
      <c r="Z29" t="n">
        <v>10</v>
      </c>
      <c r="AA29" t="n">
        <v>260.7134760489209</v>
      </c>
      <c r="AB29" t="n">
        <v>356.7196797969368</v>
      </c>
      <c r="AC29" t="n">
        <v>322.6748542163314</v>
      </c>
      <c r="AD29" t="n">
        <v>260713.4760489209</v>
      </c>
      <c r="AE29" t="n">
        <v>356719.6797969368</v>
      </c>
      <c r="AF29" t="n">
        <v>3.246878139921649e-06</v>
      </c>
      <c r="AG29" t="n">
        <v>7.760416666666667</v>
      </c>
      <c r="AH29" t="n">
        <v>322674.8542163314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7.4502</v>
      </c>
      <c r="E2" t="n">
        <v>13.42</v>
      </c>
      <c r="F2" t="n">
        <v>9.390000000000001</v>
      </c>
      <c r="G2" t="n">
        <v>8.289999999999999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93.11</v>
      </c>
      <c r="Q2" t="n">
        <v>1693</v>
      </c>
      <c r="R2" t="n">
        <v>70.59999999999999</v>
      </c>
      <c r="S2" t="n">
        <v>25.68</v>
      </c>
      <c r="T2" t="n">
        <v>21465.98</v>
      </c>
      <c r="U2" t="n">
        <v>0.36</v>
      </c>
      <c r="V2" t="n">
        <v>0.78</v>
      </c>
      <c r="W2" t="n">
        <v>1.32</v>
      </c>
      <c r="X2" t="n">
        <v>1.39</v>
      </c>
      <c r="Y2" t="n">
        <v>1</v>
      </c>
      <c r="Z2" t="n">
        <v>10</v>
      </c>
      <c r="AA2" t="n">
        <v>257.0518836670539</v>
      </c>
      <c r="AB2" t="n">
        <v>351.7097275618451</v>
      </c>
      <c r="AC2" t="n">
        <v>318.1430447911506</v>
      </c>
      <c r="AD2" t="n">
        <v>257051.8836670539</v>
      </c>
      <c r="AE2" t="n">
        <v>351709.7275618451</v>
      </c>
      <c r="AF2" t="n">
        <v>3.632807130781644e-06</v>
      </c>
      <c r="AG2" t="n">
        <v>8.736979166666666</v>
      </c>
      <c r="AH2" t="n">
        <v>318143.0447911506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7.9362</v>
      </c>
      <c r="E3" t="n">
        <v>12.6</v>
      </c>
      <c r="F3" t="n">
        <v>9.029999999999999</v>
      </c>
      <c r="G3" t="n">
        <v>10.63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86.02</v>
      </c>
      <c r="Q3" t="n">
        <v>1692.89</v>
      </c>
      <c r="R3" t="n">
        <v>59.78</v>
      </c>
      <c r="S3" t="n">
        <v>25.68</v>
      </c>
      <c r="T3" t="n">
        <v>16139.36</v>
      </c>
      <c r="U3" t="n">
        <v>0.43</v>
      </c>
      <c r="V3" t="n">
        <v>0.8100000000000001</v>
      </c>
      <c r="W3" t="n">
        <v>1.28</v>
      </c>
      <c r="X3" t="n">
        <v>1.03</v>
      </c>
      <c r="Y3" t="n">
        <v>1</v>
      </c>
      <c r="Z3" t="n">
        <v>10</v>
      </c>
      <c r="AA3" t="n">
        <v>233.9695863212317</v>
      </c>
      <c r="AB3" t="n">
        <v>320.1275100142175</v>
      </c>
      <c r="AC3" t="n">
        <v>289.5749897603378</v>
      </c>
      <c r="AD3" t="n">
        <v>233969.5863212317</v>
      </c>
      <c r="AE3" t="n">
        <v>320127.5100142175</v>
      </c>
      <c r="AF3" t="n">
        <v>3.869786576375035e-06</v>
      </c>
      <c r="AG3" t="n">
        <v>8.203125</v>
      </c>
      <c r="AH3" t="n">
        <v>289574.9897603377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8.3224</v>
      </c>
      <c r="E4" t="n">
        <v>12.02</v>
      </c>
      <c r="F4" t="n">
        <v>8.77</v>
      </c>
      <c r="G4" t="n">
        <v>13.5</v>
      </c>
      <c r="H4" t="n">
        <v>0.2</v>
      </c>
      <c r="I4" t="n">
        <v>39</v>
      </c>
      <c r="J4" t="n">
        <v>133.88</v>
      </c>
      <c r="K4" t="n">
        <v>46.47</v>
      </c>
      <c r="L4" t="n">
        <v>1.5</v>
      </c>
      <c r="M4" t="n">
        <v>37</v>
      </c>
      <c r="N4" t="n">
        <v>20.91</v>
      </c>
      <c r="O4" t="n">
        <v>16746.01</v>
      </c>
      <c r="P4" t="n">
        <v>79.54000000000001</v>
      </c>
      <c r="Q4" t="n">
        <v>1693.18</v>
      </c>
      <c r="R4" t="n">
        <v>51.39</v>
      </c>
      <c r="S4" t="n">
        <v>25.68</v>
      </c>
      <c r="T4" t="n">
        <v>12002.4</v>
      </c>
      <c r="U4" t="n">
        <v>0.5</v>
      </c>
      <c r="V4" t="n">
        <v>0.83</v>
      </c>
      <c r="W4" t="n">
        <v>1.27</v>
      </c>
      <c r="X4" t="n">
        <v>0.77</v>
      </c>
      <c r="Y4" t="n">
        <v>1</v>
      </c>
      <c r="Z4" t="n">
        <v>10</v>
      </c>
      <c r="AA4" t="n">
        <v>213.7754095430213</v>
      </c>
      <c r="AB4" t="n">
        <v>292.4969464420813</v>
      </c>
      <c r="AC4" t="n">
        <v>264.581448395778</v>
      </c>
      <c r="AD4" t="n">
        <v>213775.4095430213</v>
      </c>
      <c r="AE4" t="n">
        <v>292496.9464420813</v>
      </c>
      <c r="AF4" t="n">
        <v>4.058102341577026e-06</v>
      </c>
      <c r="AG4" t="n">
        <v>7.825520833333333</v>
      </c>
      <c r="AH4" t="n">
        <v>264581.448395778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8.552300000000001</v>
      </c>
      <c r="E5" t="n">
        <v>11.69</v>
      </c>
      <c r="F5" t="n">
        <v>8.640000000000001</v>
      </c>
      <c r="G5" t="n">
        <v>16.2</v>
      </c>
      <c r="H5" t="n">
        <v>0.23</v>
      </c>
      <c r="I5" t="n">
        <v>32</v>
      </c>
      <c r="J5" t="n">
        <v>134.22</v>
      </c>
      <c r="K5" t="n">
        <v>46.47</v>
      </c>
      <c r="L5" t="n">
        <v>1.75</v>
      </c>
      <c r="M5" t="n">
        <v>25</v>
      </c>
      <c r="N5" t="n">
        <v>21</v>
      </c>
      <c r="O5" t="n">
        <v>16787.35</v>
      </c>
      <c r="P5" t="n">
        <v>74.88</v>
      </c>
      <c r="Q5" t="n">
        <v>1692.89</v>
      </c>
      <c r="R5" t="n">
        <v>47.05</v>
      </c>
      <c r="S5" t="n">
        <v>25.68</v>
      </c>
      <c r="T5" t="n">
        <v>9868.620000000001</v>
      </c>
      <c r="U5" t="n">
        <v>0.55</v>
      </c>
      <c r="V5" t="n">
        <v>0.84</v>
      </c>
      <c r="W5" t="n">
        <v>1.27</v>
      </c>
      <c r="X5" t="n">
        <v>0.64</v>
      </c>
      <c r="Y5" t="n">
        <v>1</v>
      </c>
      <c r="Z5" t="n">
        <v>10</v>
      </c>
      <c r="AA5" t="n">
        <v>208.4670492496588</v>
      </c>
      <c r="AB5" t="n">
        <v>285.2338137003783</v>
      </c>
      <c r="AC5" t="n">
        <v>258.0114988490699</v>
      </c>
      <c r="AD5" t="n">
        <v>208467.0492496588</v>
      </c>
      <c r="AE5" t="n">
        <v>285233.8137003783</v>
      </c>
      <c r="AF5" t="n">
        <v>4.170204346807315e-06</v>
      </c>
      <c r="AG5" t="n">
        <v>7.610677083333333</v>
      </c>
      <c r="AH5" t="n">
        <v>258011.4988490699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8.6534</v>
      </c>
      <c r="E6" t="n">
        <v>11.56</v>
      </c>
      <c r="F6" t="n">
        <v>8.59</v>
      </c>
      <c r="G6" t="n">
        <v>17.76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12</v>
      </c>
      <c r="N6" t="n">
        <v>21.09</v>
      </c>
      <c r="O6" t="n">
        <v>16828.84</v>
      </c>
      <c r="P6" t="n">
        <v>72.47</v>
      </c>
      <c r="Q6" t="n">
        <v>1692.95</v>
      </c>
      <c r="R6" t="n">
        <v>44.89</v>
      </c>
      <c r="S6" t="n">
        <v>25.68</v>
      </c>
      <c r="T6" t="n">
        <v>8803.93</v>
      </c>
      <c r="U6" t="n">
        <v>0.57</v>
      </c>
      <c r="V6" t="n">
        <v>0.85</v>
      </c>
      <c r="W6" t="n">
        <v>1.28</v>
      </c>
      <c r="X6" t="n">
        <v>0.58</v>
      </c>
      <c r="Y6" t="n">
        <v>1</v>
      </c>
      <c r="Z6" t="n">
        <v>10</v>
      </c>
      <c r="AA6" t="n">
        <v>206.0130808879207</v>
      </c>
      <c r="AB6" t="n">
        <v>281.8761859264066</v>
      </c>
      <c r="AC6" t="n">
        <v>254.9743183573848</v>
      </c>
      <c r="AD6" t="n">
        <v>206013.0808879207</v>
      </c>
      <c r="AE6" t="n">
        <v>281876.1859264066</v>
      </c>
      <c r="AF6" t="n">
        <v>4.219501922835075e-06</v>
      </c>
      <c r="AG6" t="n">
        <v>7.526041666666667</v>
      </c>
      <c r="AH6" t="n">
        <v>254974.3183573848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8.6812</v>
      </c>
      <c r="E7" t="n">
        <v>11.52</v>
      </c>
      <c r="F7" t="n">
        <v>8.58</v>
      </c>
      <c r="G7" t="n">
        <v>18.38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3</v>
      </c>
      <c r="N7" t="n">
        <v>21.17</v>
      </c>
      <c r="O7" t="n">
        <v>16870.25</v>
      </c>
      <c r="P7" t="n">
        <v>71.08</v>
      </c>
      <c r="Q7" t="n">
        <v>1693</v>
      </c>
      <c r="R7" t="n">
        <v>44.38</v>
      </c>
      <c r="S7" t="n">
        <v>25.68</v>
      </c>
      <c r="T7" t="n">
        <v>8552.629999999999</v>
      </c>
      <c r="U7" t="n">
        <v>0.58</v>
      </c>
      <c r="V7" t="n">
        <v>0.85</v>
      </c>
      <c r="W7" t="n">
        <v>1.28</v>
      </c>
      <c r="X7" t="n">
        <v>0.57</v>
      </c>
      <c r="Y7" t="n">
        <v>1</v>
      </c>
      <c r="Z7" t="n">
        <v>10</v>
      </c>
      <c r="AA7" t="n">
        <v>204.7311758752624</v>
      </c>
      <c r="AB7" t="n">
        <v>280.1222269344306</v>
      </c>
      <c r="AC7" t="n">
        <v>253.3877547499055</v>
      </c>
      <c r="AD7" t="n">
        <v>204731.1758752624</v>
      </c>
      <c r="AE7" t="n">
        <v>280122.2269344306</v>
      </c>
      <c r="AF7" t="n">
        <v>4.23305753721264e-06</v>
      </c>
      <c r="AG7" t="n">
        <v>7.5</v>
      </c>
      <c r="AH7" t="n">
        <v>253387.7547499055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8.6762</v>
      </c>
      <c r="E8" t="n">
        <v>11.53</v>
      </c>
      <c r="F8" t="n">
        <v>8.58</v>
      </c>
      <c r="G8" t="n">
        <v>18.39</v>
      </c>
      <c r="H8" t="n">
        <v>0.33</v>
      </c>
      <c r="I8" t="n">
        <v>28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71.31</v>
      </c>
      <c r="Q8" t="n">
        <v>1692.96</v>
      </c>
      <c r="R8" t="n">
        <v>44.6</v>
      </c>
      <c r="S8" t="n">
        <v>25.68</v>
      </c>
      <c r="T8" t="n">
        <v>8664</v>
      </c>
      <c r="U8" t="n">
        <v>0.58</v>
      </c>
      <c r="V8" t="n">
        <v>0.85</v>
      </c>
      <c r="W8" t="n">
        <v>1.28</v>
      </c>
      <c r="X8" t="n">
        <v>0.58</v>
      </c>
      <c r="Y8" t="n">
        <v>1</v>
      </c>
      <c r="Z8" t="n">
        <v>10</v>
      </c>
      <c r="AA8" t="n">
        <v>205.0840741894724</v>
      </c>
      <c r="AB8" t="n">
        <v>280.6050779767073</v>
      </c>
      <c r="AC8" t="n">
        <v>253.8245231663932</v>
      </c>
      <c r="AD8" t="n">
        <v>205084.0741894724</v>
      </c>
      <c r="AE8" t="n">
        <v>280605.0779767073</v>
      </c>
      <c r="AF8" t="n">
        <v>4.23061947707279e-06</v>
      </c>
      <c r="AG8" t="n">
        <v>7.506510416666667</v>
      </c>
      <c r="AH8" t="n">
        <v>253824.5231663932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5.1862</v>
      </c>
      <c r="E2" t="n">
        <v>19.28</v>
      </c>
      <c r="F2" t="n">
        <v>10.51</v>
      </c>
      <c r="G2" t="n">
        <v>5.17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168.83</v>
      </c>
      <c r="Q2" t="n">
        <v>1693.62</v>
      </c>
      <c r="R2" t="n">
        <v>105.74</v>
      </c>
      <c r="S2" t="n">
        <v>25.68</v>
      </c>
      <c r="T2" t="n">
        <v>38765.41</v>
      </c>
      <c r="U2" t="n">
        <v>0.24</v>
      </c>
      <c r="V2" t="n">
        <v>0.6899999999999999</v>
      </c>
      <c r="W2" t="n">
        <v>1.4</v>
      </c>
      <c r="X2" t="n">
        <v>2.51</v>
      </c>
      <c r="Y2" t="n">
        <v>1</v>
      </c>
      <c r="Z2" t="n">
        <v>10</v>
      </c>
      <c r="AA2" t="n">
        <v>492.9432269298468</v>
      </c>
      <c r="AB2" t="n">
        <v>674.4666702057547</v>
      </c>
      <c r="AC2" t="n">
        <v>610.0965178212338</v>
      </c>
      <c r="AD2" t="n">
        <v>492943.2269298468</v>
      </c>
      <c r="AE2" t="n">
        <v>674466.6702057547</v>
      </c>
      <c r="AF2" t="n">
        <v>2.073911886924181e-06</v>
      </c>
      <c r="AG2" t="n">
        <v>12.55208333333333</v>
      </c>
      <c r="AH2" t="n">
        <v>610096.5178212337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5.8479</v>
      </c>
      <c r="E3" t="n">
        <v>17.1</v>
      </c>
      <c r="F3" t="n">
        <v>9.85</v>
      </c>
      <c r="G3" t="n">
        <v>6.49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156.5</v>
      </c>
      <c r="Q3" t="n">
        <v>1693.67</v>
      </c>
      <c r="R3" t="n">
        <v>85.27</v>
      </c>
      <c r="S3" t="n">
        <v>25.68</v>
      </c>
      <c r="T3" t="n">
        <v>28686.91</v>
      </c>
      <c r="U3" t="n">
        <v>0.3</v>
      </c>
      <c r="V3" t="n">
        <v>0.74</v>
      </c>
      <c r="W3" t="n">
        <v>1.34</v>
      </c>
      <c r="X3" t="n">
        <v>1.84</v>
      </c>
      <c r="Y3" t="n">
        <v>1</v>
      </c>
      <c r="Z3" t="n">
        <v>10</v>
      </c>
      <c r="AA3" t="n">
        <v>413.3319202695832</v>
      </c>
      <c r="AB3" t="n">
        <v>565.5389682302111</v>
      </c>
      <c r="AC3" t="n">
        <v>511.5647228412461</v>
      </c>
      <c r="AD3" t="n">
        <v>413331.9202695832</v>
      </c>
      <c r="AE3" t="n">
        <v>565538.9682302112</v>
      </c>
      <c r="AF3" t="n">
        <v>2.338519402171902e-06</v>
      </c>
      <c r="AG3" t="n">
        <v>11.1328125</v>
      </c>
      <c r="AH3" t="n">
        <v>511564.7228412461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6.3052</v>
      </c>
      <c r="E4" t="n">
        <v>15.86</v>
      </c>
      <c r="F4" t="n">
        <v>9.49</v>
      </c>
      <c r="G4" t="n">
        <v>7.8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149.36</v>
      </c>
      <c r="Q4" t="n">
        <v>1693.39</v>
      </c>
      <c r="R4" t="n">
        <v>73.42</v>
      </c>
      <c r="S4" t="n">
        <v>25.68</v>
      </c>
      <c r="T4" t="n">
        <v>22850.17</v>
      </c>
      <c r="U4" t="n">
        <v>0.35</v>
      </c>
      <c r="V4" t="n">
        <v>0.77</v>
      </c>
      <c r="W4" t="n">
        <v>1.33</v>
      </c>
      <c r="X4" t="n">
        <v>1.48</v>
      </c>
      <c r="Y4" t="n">
        <v>1</v>
      </c>
      <c r="Z4" t="n">
        <v>10</v>
      </c>
      <c r="AA4" t="n">
        <v>378.5334479279043</v>
      </c>
      <c r="AB4" t="n">
        <v>517.9261631720753</v>
      </c>
      <c r="AC4" t="n">
        <v>468.4960170728671</v>
      </c>
      <c r="AD4" t="n">
        <v>378533.4479279043</v>
      </c>
      <c r="AE4" t="n">
        <v>517926.1631720753</v>
      </c>
      <c r="AF4" t="n">
        <v>2.521389308054904e-06</v>
      </c>
      <c r="AG4" t="n">
        <v>10.32552083333333</v>
      </c>
      <c r="AH4" t="n">
        <v>468496.0170728671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6.6946</v>
      </c>
      <c r="E5" t="n">
        <v>14.94</v>
      </c>
      <c r="F5" t="n">
        <v>9.199999999999999</v>
      </c>
      <c r="G5" t="n">
        <v>9.199999999999999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143.36</v>
      </c>
      <c r="Q5" t="n">
        <v>1693.16</v>
      </c>
      <c r="R5" t="n">
        <v>64.62</v>
      </c>
      <c r="S5" t="n">
        <v>25.68</v>
      </c>
      <c r="T5" t="n">
        <v>18515.07</v>
      </c>
      <c r="U5" t="n">
        <v>0.4</v>
      </c>
      <c r="V5" t="n">
        <v>0.79</v>
      </c>
      <c r="W5" t="n">
        <v>1.3</v>
      </c>
      <c r="X5" t="n">
        <v>1.2</v>
      </c>
      <c r="Y5" t="n">
        <v>1</v>
      </c>
      <c r="Z5" t="n">
        <v>10</v>
      </c>
      <c r="AA5" t="n">
        <v>349.6446026326828</v>
      </c>
      <c r="AB5" t="n">
        <v>478.3991705532476</v>
      </c>
      <c r="AC5" t="n">
        <v>432.7414251530979</v>
      </c>
      <c r="AD5" t="n">
        <v>349644.6026326828</v>
      </c>
      <c r="AE5" t="n">
        <v>478399.1705532476</v>
      </c>
      <c r="AF5" t="n">
        <v>2.677106651922914e-06</v>
      </c>
      <c r="AG5" t="n">
        <v>9.7265625</v>
      </c>
      <c r="AH5" t="n">
        <v>432741.4251530978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6.9812</v>
      </c>
      <c r="E6" t="n">
        <v>14.32</v>
      </c>
      <c r="F6" t="n">
        <v>9.029999999999999</v>
      </c>
      <c r="G6" t="n">
        <v>10.62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138.84</v>
      </c>
      <c r="Q6" t="n">
        <v>1693.09</v>
      </c>
      <c r="R6" t="n">
        <v>58.85</v>
      </c>
      <c r="S6" t="n">
        <v>25.68</v>
      </c>
      <c r="T6" t="n">
        <v>15676.24</v>
      </c>
      <c r="U6" t="n">
        <v>0.44</v>
      </c>
      <c r="V6" t="n">
        <v>0.8100000000000001</v>
      </c>
      <c r="W6" t="n">
        <v>1.3</v>
      </c>
      <c r="X6" t="n">
        <v>1.02</v>
      </c>
      <c r="Y6" t="n">
        <v>1</v>
      </c>
      <c r="Z6" t="n">
        <v>10</v>
      </c>
      <c r="AA6" t="n">
        <v>338.8473031918648</v>
      </c>
      <c r="AB6" t="n">
        <v>463.6258291150878</v>
      </c>
      <c r="AC6" t="n">
        <v>419.378030687281</v>
      </c>
      <c r="AD6" t="n">
        <v>338847.3031918648</v>
      </c>
      <c r="AE6" t="n">
        <v>463625.8291150877</v>
      </c>
      <c r="AF6" t="n">
        <v>2.791715256834501e-06</v>
      </c>
      <c r="AG6" t="n">
        <v>9.322916666666666</v>
      </c>
      <c r="AH6" t="n">
        <v>419378.0306872809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7.1838</v>
      </c>
      <c r="E7" t="n">
        <v>13.92</v>
      </c>
      <c r="F7" t="n">
        <v>8.92</v>
      </c>
      <c r="G7" t="n">
        <v>11.89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135.84</v>
      </c>
      <c r="Q7" t="n">
        <v>1693.24</v>
      </c>
      <c r="R7" t="n">
        <v>55.58</v>
      </c>
      <c r="S7" t="n">
        <v>25.68</v>
      </c>
      <c r="T7" t="n">
        <v>14069.18</v>
      </c>
      <c r="U7" t="n">
        <v>0.46</v>
      </c>
      <c r="V7" t="n">
        <v>0.82</v>
      </c>
      <c r="W7" t="n">
        <v>1.29</v>
      </c>
      <c r="X7" t="n">
        <v>0.91</v>
      </c>
      <c r="Y7" t="n">
        <v>1</v>
      </c>
      <c r="Z7" t="n">
        <v>10</v>
      </c>
      <c r="AA7" t="n">
        <v>319.4502782078345</v>
      </c>
      <c r="AB7" t="n">
        <v>437.08596379559</v>
      </c>
      <c r="AC7" t="n">
        <v>395.3710928649411</v>
      </c>
      <c r="AD7" t="n">
        <v>319450.2782078345</v>
      </c>
      <c r="AE7" t="n">
        <v>437085.96379559</v>
      </c>
      <c r="AF7" t="n">
        <v>2.872733063377025e-06</v>
      </c>
      <c r="AG7" t="n">
        <v>9.0625</v>
      </c>
      <c r="AH7" t="n">
        <v>395371.0928649412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7.41</v>
      </c>
      <c r="E8" t="n">
        <v>13.5</v>
      </c>
      <c r="F8" t="n">
        <v>8.779999999999999</v>
      </c>
      <c r="G8" t="n">
        <v>13.51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132.05</v>
      </c>
      <c r="Q8" t="n">
        <v>1692.97</v>
      </c>
      <c r="R8" t="n">
        <v>51.72</v>
      </c>
      <c r="S8" t="n">
        <v>25.68</v>
      </c>
      <c r="T8" t="n">
        <v>12168.86</v>
      </c>
      <c r="U8" t="n">
        <v>0.5</v>
      </c>
      <c r="V8" t="n">
        <v>0.83</v>
      </c>
      <c r="W8" t="n">
        <v>1.27</v>
      </c>
      <c r="X8" t="n">
        <v>0.78</v>
      </c>
      <c r="Y8" t="n">
        <v>1</v>
      </c>
      <c r="Z8" t="n">
        <v>10</v>
      </c>
      <c r="AA8" t="n">
        <v>311.7241676799529</v>
      </c>
      <c r="AB8" t="n">
        <v>426.5147585194021</v>
      </c>
      <c r="AC8" t="n">
        <v>385.8087885835329</v>
      </c>
      <c r="AD8" t="n">
        <v>311724.1676799529</v>
      </c>
      <c r="AE8" t="n">
        <v>426514.7585194021</v>
      </c>
      <c r="AF8" t="n">
        <v>2.963188284699429e-06</v>
      </c>
      <c r="AG8" t="n">
        <v>8.7890625</v>
      </c>
      <c r="AH8" t="n">
        <v>385808.7885835329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7.571</v>
      </c>
      <c r="E9" t="n">
        <v>13.21</v>
      </c>
      <c r="F9" t="n">
        <v>8.69</v>
      </c>
      <c r="G9" t="n">
        <v>14.9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128.89</v>
      </c>
      <c r="Q9" t="n">
        <v>1692.89</v>
      </c>
      <c r="R9" t="n">
        <v>49.09</v>
      </c>
      <c r="S9" t="n">
        <v>25.68</v>
      </c>
      <c r="T9" t="n">
        <v>10876.72</v>
      </c>
      <c r="U9" t="n">
        <v>0.52</v>
      </c>
      <c r="V9" t="n">
        <v>0.84</v>
      </c>
      <c r="W9" t="n">
        <v>1.26</v>
      </c>
      <c r="X9" t="n">
        <v>0.6899999999999999</v>
      </c>
      <c r="Y9" t="n">
        <v>1</v>
      </c>
      <c r="Z9" t="n">
        <v>10</v>
      </c>
      <c r="AA9" t="n">
        <v>306.3256788543048</v>
      </c>
      <c r="AB9" t="n">
        <v>419.1283079436321</v>
      </c>
      <c r="AC9" t="n">
        <v>379.1272904837659</v>
      </c>
      <c r="AD9" t="n">
        <v>306325.6788543048</v>
      </c>
      <c r="AE9" t="n">
        <v>419128.3079436321</v>
      </c>
      <c r="AF9" t="n">
        <v>3.027570648240131e-06</v>
      </c>
      <c r="AG9" t="n">
        <v>8.600260416666666</v>
      </c>
      <c r="AH9" t="n">
        <v>379127.2904837659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7.6917</v>
      </c>
      <c r="E10" t="n">
        <v>13</v>
      </c>
      <c r="F10" t="n">
        <v>8.630000000000001</v>
      </c>
      <c r="G10" t="n">
        <v>16.18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127.31</v>
      </c>
      <c r="Q10" t="n">
        <v>1692.88</v>
      </c>
      <c r="R10" t="n">
        <v>46.93</v>
      </c>
      <c r="S10" t="n">
        <v>25.68</v>
      </c>
      <c r="T10" t="n">
        <v>9811.389999999999</v>
      </c>
      <c r="U10" t="n">
        <v>0.55</v>
      </c>
      <c r="V10" t="n">
        <v>0.85</v>
      </c>
      <c r="W10" t="n">
        <v>1.26</v>
      </c>
      <c r="X10" t="n">
        <v>0.63</v>
      </c>
      <c r="Y10" t="n">
        <v>1</v>
      </c>
      <c r="Z10" t="n">
        <v>10</v>
      </c>
      <c r="AA10" t="n">
        <v>290.2572236223048</v>
      </c>
      <c r="AB10" t="n">
        <v>397.1427386049958</v>
      </c>
      <c r="AC10" t="n">
        <v>359.2399930258686</v>
      </c>
      <c r="AD10" t="n">
        <v>290257.2236223047</v>
      </c>
      <c r="AE10" t="n">
        <v>397142.7386049958</v>
      </c>
      <c r="AF10" t="n">
        <v>3.07583742637282e-06</v>
      </c>
      <c r="AG10" t="n">
        <v>8.463541666666666</v>
      </c>
      <c r="AH10" t="n">
        <v>359239.9930258686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7.8103</v>
      </c>
      <c r="E11" t="n">
        <v>12.8</v>
      </c>
      <c r="F11" t="n">
        <v>8.58</v>
      </c>
      <c r="G11" t="n">
        <v>17.75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124.19</v>
      </c>
      <c r="Q11" t="n">
        <v>1693.03</v>
      </c>
      <c r="R11" t="n">
        <v>45.22</v>
      </c>
      <c r="S11" t="n">
        <v>25.68</v>
      </c>
      <c r="T11" t="n">
        <v>8969.93</v>
      </c>
      <c r="U11" t="n">
        <v>0.57</v>
      </c>
      <c r="V11" t="n">
        <v>0.85</v>
      </c>
      <c r="W11" t="n">
        <v>1.26</v>
      </c>
      <c r="X11" t="n">
        <v>0.58</v>
      </c>
      <c r="Y11" t="n">
        <v>1</v>
      </c>
      <c r="Z11" t="n">
        <v>10</v>
      </c>
      <c r="AA11" t="n">
        <v>286.0425155488292</v>
      </c>
      <c r="AB11" t="n">
        <v>391.3759890790694</v>
      </c>
      <c r="AC11" t="n">
        <v>354.0236139810128</v>
      </c>
      <c r="AD11" t="n">
        <v>286042.5155488292</v>
      </c>
      <c r="AE11" t="n">
        <v>391375.9890790693</v>
      </c>
      <c r="AF11" t="n">
        <v>3.123264434546282e-06</v>
      </c>
      <c r="AG11" t="n">
        <v>8.333333333333334</v>
      </c>
      <c r="AH11" t="n">
        <v>354023.6139810128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7.9565</v>
      </c>
      <c r="E12" t="n">
        <v>12.57</v>
      </c>
      <c r="F12" t="n">
        <v>8.49</v>
      </c>
      <c r="G12" t="n">
        <v>19.6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121.81</v>
      </c>
      <c r="Q12" t="n">
        <v>1693.15</v>
      </c>
      <c r="R12" t="n">
        <v>42.54</v>
      </c>
      <c r="S12" t="n">
        <v>25.68</v>
      </c>
      <c r="T12" t="n">
        <v>7643.56</v>
      </c>
      <c r="U12" t="n">
        <v>0.6</v>
      </c>
      <c r="V12" t="n">
        <v>0.86</v>
      </c>
      <c r="W12" t="n">
        <v>1.25</v>
      </c>
      <c r="X12" t="n">
        <v>0.49</v>
      </c>
      <c r="Y12" t="n">
        <v>1</v>
      </c>
      <c r="Z12" t="n">
        <v>10</v>
      </c>
      <c r="AA12" t="n">
        <v>281.9202717744385</v>
      </c>
      <c r="AB12" t="n">
        <v>385.7357532863876</v>
      </c>
      <c r="AC12" t="n">
        <v>348.921674376264</v>
      </c>
      <c r="AD12" t="n">
        <v>281920.2717744385</v>
      </c>
      <c r="AE12" t="n">
        <v>385735.7532863877</v>
      </c>
      <c r="AF12" t="n">
        <v>3.181728419326721e-06</v>
      </c>
      <c r="AG12" t="n">
        <v>8.18359375</v>
      </c>
      <c r="AH12" t="n">
        <v>348921.674376264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8.0268</v>
      </c>
      <c r="E13" t="n">
        <v>12.46</v>
      </c>
      <c r="F13" t="n">
        <v>8.48</v>
      </c>
      <c r="G13" t="n">
        <v>21.2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119.77</v>
      </c>
      <c r="Q13" t="n">
        <v>1692.99</v>
      </c>
      <c r="R13" t="n">
        <v>42.22</v>
      </c>
      <c r="S13" t="n">
        <v>25.68</v>
      </c>
      <c r="T13" t="n">
        <v>7495.15</v>
      </c>
      <c r="U13" t="n">
        <v>0.61</v>
      </c>
      <c r="V13" t="n">
        <v>0.86</v>
      </c>
      <c r="W13" t="n">
        <v>1.25</v>
      </c>
      <c r="X13" t="n">
        <v>0.48</v>
      </c>
      <c r="Y13" t="n">
        <v>1</v>
      </c>
      <c r="Z13" t="n">
        <v>10</v>
      </c>
      <c r="AA13" t="n">
        <v>279.50341824091</v>
      </c>
      <c r="AB13" t="n">
        <v>382.4289076577614</v>
      </c>
      <c r="AC13" t="n">
        <v>345.9304294532467</v>
      </c>
      <c r="AD13" t="n">
        <v>279503.41824091</v>
      </c>
      <c r="AE13" t="n">
        <v>382428.9076577614</v>
      </c>
      <c r="AF13" t="n">
        <v>3.209840718437972e-06</v>
      </c>
      <c r="AG13" t="n">
        <v>8.111979166666666</v>
      </c>
      <c r="AH13" t="n">
        <v>345930.4294532468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8.1259</v>
      </c>
      <c r="E14" t="n">
        <v>12.31</v>
      </c>
      <c r="F14" t="n">
        <v>8.43</v>
      </c>
      <c r="G14" t="n">
        <v>22.98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116.44</v>
      </c>
      <c r="Q14" t="n">
        <v>1692.94</v>
      </c>
      <c r="R14" t="n">
        <v>40.67</v>
      </c>
      <c r="S14" t="n">
        <v>25.68</v>
      </c>
      <c r="T14" t="n">
        <v>6729.68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275.7363773782984</v>
      </c>
      <c r="AB14" t="n">
        <v>377.2746761594224</v>
      </c>
      <c r="AC14" t="n">
        <v>341.2681105751</v>
      </c>
      <c r="AD14" t="n">
        <v>275736.3773782984</v>
      </c>
      <c r="AE14" t="n">
        <v>377274.6761594224</v>
      </c>
      <c r="AF14" t="n">
        <v>3.24946986270433e-06</v>
      </c>
      <c r="AG14" t="n">
        <v>8.014322916666666</v>
      </c>
      <c r="AH14" t="n">
        <v>341268.1105750999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8.1775</v>
      </c>
      <c r="E15" t="n">
        <v>12.23</v>
      </c>
      <c r="F15" t="n">
        <v>8.4</v>
      </c>
      <c r="G15" t="n">
        <v>23.99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115.59</v>
      </c>
      <c r="Q15" t="n">
        <v>1692.97</v>
      </c>
      <c r="R15" t="n">
        <v>39.63</v>
      </c>
      <c r="S15" t="n">
        <v>25.68</v>
      </c>
      <c r="T15" t="n">
        <v>6212.64</v>
      </c>
      <c r="U15" t="n">
        <v>0.65</v>
      </c>
      <c r="V15" t="n">
        <v>0.87</v>
      </c>
      <c r="W15" t="n">
        <v>1.24</v>
      </c>
      <c r="X15" t="n">
        <v>0.39</v>
      </c>
      <c r="Y15" t="n">
        <v>1</v>
      </c>
      <c r="Z15" t="n">
        <v>10</v>
      </c>
      <c r="AA15" t="n">
        <v>274.2147684026099</v>
      </c>
      <c r="AB15" t="n">
        <v>375.192743630235</v>
      </c>
      <c r="AC15" t="n">
        <v>339.3848747644876</v>
      </c>
      <c r="AD15" t="n">
        <v>274214.7684026099</v>
      </c>
      <c r="AE15" t="n">
        <v>375192.743630235</v>
      </c>
      <c r="AF15" t="n">
        <v>3.270104210273897e-06</v>
      </c>
      <c r="AG15" t="n">
        <v>7.962239583333333</v>
      </c>
      <c r="AH15" t="n">
        <v>339384.8747644876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8.257400000000001</v>
      </c>
      <c r="E16" t="n">
        <v>12.11</v>
      </c>
      <c r="F16" t="n">
        <v>8.380000000000001</v>
      </c>
      <c r="G16" t="n">
        <v>26.45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112.02</v>
      </c>
      <c r="Q16" t="n">
        <v>1692.88</v>
      </c>
      <c r="R16" t="n">
        <v>39.17</v>
      </c>
      <c r="S16" t="n">
        <v>25.68</v>
      </c>
      <c r="T16" t="n">
        <v>5993.82</v>
      </c>
      <c r="U16" t="n">
        <v>0.66</v>
      </c>
      <c r="V16" t="n">
        <v>0.87</v>
      </c>
      <c r="W16" t="n">
        <v>1.23</v>
      </c>
      <c r="X16" t="n">
        <v>0.37</v>
      </c>
      <c r="Y16" t="n">
        <v>1</v>
      </c>
      <c r="Z16" t="n">
        <v>10</v>
      </c>
      <c r="AA16" t="n">
        <v>258.1777033415302</v>
      </c>
      <c r="AB16" t="n">
        <v>353.2501237082884</v>
      </c>
      <c r="AC16" t="n">
        <v>319.5364276912312</v>
      </c>
      <c r="AD16" t="n">
        <v>258177.7033415301</v>
      </c>
      <c r="AE16" t="n">
        <v>353250.1237082884</v>
      </c>
      <c r="AF16" t="n">
        <v>3.302055457770184e-06</v>
      </c>
      <c r="AG16" t="n">
        <v>7.884114583333333</v>
      </c>
      <c r="AH16" t="n">
        <v>319536.4276912311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8.309100000000001</v>
      </c>
      <c r="E17" t="n">
        <v>12.04</v>
      </c>
      <c r="F17" t="n">
        <v>8.35</v>
      </c>
      <c r="G17" t="n">
        <v>27.83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109.46</v>
      </c>
      <c r="Q17" t="n">
        <v>1693.19</v>
      </c>
      <c r="R17" t="n">
        <v>38.25</v>
      </c>
      <c r="S17" t="n">
        <v>25.68</v>
      </c>
      <c r="T17" t="n">
        <v>5540.28</v>
      </c>
      <c r="U17" t="n">
        <v>0.67</v>
      </c>
      <c r="V17" t="n">
        <v>0.87</v>
      </c>
      <c r="W17" t="n">
        <v>1.23</v>
      </c>
      <c r="X17" t="n">
        <v>0.35</v>
      </c>
      <c r="Y17" t="n">
        <v>1</v>
      </c>
      <c r="Z17" t="n">
        <v>10</v>
      </c>
      <c r="AA17" t="n">
        <v>255.7567253906603</v>
      </c>
      <c r="AB17" t="n">
        <v>349.9376348697337</v>
      </c>
      <c r="AC17" t="n">
        <v>316.5400781384261</v>
      </c>
      <c r="AD17" t="n">
        <v>255756.7253906603</v>
      </c>
      <c r="AE17" t="n">
        <v>349937.6348697337</v>
      </c>
      <c r="AF17" t="n">
        <v>3.322729794385429e-06</v>
      </c>
      <c r="AG17" t="n">
        <v>7.838541666666667</v>
      </c>
      <c r="AH17" t="n">
        <v>316540.0781384261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8.3453</v>
      </c>
      <c r="E18" t="n">
        <v>11.98</v>
      </c>
      <c r="F18" t="n">
        <v>8.35</v>
      </c>
      <c r="G18" t="n">
        <v>29.46</v>
      </c>
      <c r="H18" t="n">
        <v>0.34</v>
      </c>
      <c r="I18" t="n">
        <v>17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107.95</v>
      </c>
      <c r="Q18" t="n">
        <v>1692.98</v>
      </c>
      <c r="R18" t="n">
        <v>37.91</v>
      </c>
      <c r="S18" t="n">
        <v>25.68</v>
      </c>
      <c r="T18" t="n">
        <v>5373.41</v>
      </c>
      <c r="U18" t="n">
        <v>0.68</v>
      </c>
      <c r="V18" t="n">
        <v>0.87</v>
      </c>
      <c r="W18" t="n">
        <v>1.24</v>
      </c>
      <c r="X18" t="n">
        <v>0.34</v>
      </c>
      <c r="Y18" t="n">
        <v>1</v>
      </c>
      <c r="Z18" t="n">
        <v>10</v>
      </c>
      <c r="AA18" t="n">
        <v>254.3359167000052</v>
      </c>
      <c r="AB18" t="n">
        <v>347.9936217375248</v>
      </c>
      <c r="AC18" t="n">
        <v>314.781598891115</v>
      </c>
      <c r="AD18" t="n">
        <v>254335.9167000052</v>
      </c>
      <c r="AE18" t="n">
        <v>347993.6217375249</v>
      </c>
      <c r="AF18" t="n">
        <v>3.337205828920667e-06</v>
      </c>
      <c r="AG18" t="n">
        <v>7.799479166666667</v>
      </c>
      <c r="AH18" t="n">
        <v>314781.598891115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8.401999999999999</v>
      </c>
      <c r="E19" t="n">
        <v>11.9</v>
      </c>
      <c r="F19" t="n">
        <v>8.31</v>
      </c>
      <c r="G19" t="n">
        <v>31.18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106.1</v>
      </c>
      <c r="Q19" t="n">
        <v>1693</v>
      </c>
      <c r="R19" t="n">
        <v>36.87</v>
      </c>
      <c r="S19" t="n">
        <v>25.68</v>
      </c>
      <c r="T19" t="n">
        <v>4857.55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252.3320494295221</v>
      </c>
      <c r="AB19" t="n">
        <v>345.2518421336665</v>
      </c>
      <c r="AC19" t="n">
        <v>312.3014908845362</v>
      </c>
      <c r="AD19" t="n">
        <v>252332.0494295221</v>
      </c>
      <c r="AE19" t="n">
        <v>345251.8421336665</v>
      </c>
      <c r="AF19" t="n">
        <v>3.359879617819784e-06</v>
      </c>
      <c r="AG19" t="n">
        <v>7.747395833333333</v>
      </c>
      <c r="AH19" t="n">
        <v>312301.4908845362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8.4382</v>
      </c>
      <c r="E20" t="n">
        <v>11.85</v>
      </c>
      <c r="F20" t="n">
        <v>8.31</v>
      </c>
      <c r="G20" t="n">
        <v>33.25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104.5</v>
      </c>
      <c r="Q20" t="n">
        <v>1693.08</v>
      </c>
      <c r="R20" t="n">
        <v>36.87</v>
      </c>
      <c r="S20" t="n">
        <v>25.68</v>
      </c>
      <c r="T20" t="n">
        <v>4862.54</v>
      </c>
      <c r="U20" t="n">
        <v>0.7</v>
      </c>
      <c r="V20" t="n">
        <v>0.88</v>
      </c>
      <c r="W20" t="n">
        <v>1.24</v>
      </c>
      <c r="X20" t="n">
        <v>0.31</v>
      </c>
      <c r="Y20" t="n">
        <v>1</v>
      </c>
      <c r="Z20" t="n">
        <v>10</v>
      </c>
      <c r="AA20" t="n">
        <v>250.8835322377802</v>
      </c>
      <c r="AB20" t="n">
        <v>343.2699170078578</v>
      </c>
      <c r="AC20" t="n">
        <v>310.5087179110847</v>
      </c>
      <c r="AD20" t="n">
        <v>250883.5322377802</v>
      </c>
      <c r="AE20" t="n">
        <v>343269.9170078578</v>
      </c>
      <c r="AF20" t="n">
        <v>3.374355652355023e-06</v>
      </c>
      <c r="AG20" t="n">
        <v>7.71484375</v>
      </c>
      <c r="AH20" t="n">
        <v>310508.7179110846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8.446300000000001</v>
      </c>
      <c r="E21" t="n">
        <v>11.84</v>
      </c>
      <c r="F21" t="n">
        <v>8.300000000000001</v>
      </c>
      <c r="G21" t="n">
        <v>33.2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103.7</v>
      </c>
      <c r="Q21" t="n">
        <v>1692.99</v>
      </c>
      <c r="R21" t="n">
        <v>36.44</v>
      </c>
      <c r="S21" t="n">
        <v>25.68</v>
      </c>
      <c r="T21" t="n">
        <v>4647.83</v>
      </c>
      <c r="U21" t="n">
        <v>0.7</v>
      </c>
      <c r="V21" t="n">
        <v>0.88</v>
      </c>
      <c r="W21" t="n">
        <v>1.24</v>
      </c>
      <c r="X21" t="n">
        <v>0.3</v>
      </c>
      <c r="Y21" t="n">
        <v>1</v>
      </c>
      <c r="Z21" t="n">
        <v>10</v>
      </c>
      <c r="AA21" t="n">
        <v>250.2423470560935</v>
      </c>
      <c r="AB21" t="n">
        <v>342.3926191551807</v>
      </c>
      <c r="AC21" t="n">
        <v>309.7151481341716</v>
      </c>
      <c r="AD21" t="n">
        <v>250242.3470560935</v>
      </c>
      <c r="AE21" t="n">
        <v>342392.6191551808</v>
      </c>
      <c r="AF21" t="n">
        <v>3.377594765054897e-06</v>
      </c>
      <c r="AG21" t="n">
        <v>7.708333333333333</v>
      </c>
      <c r="AH21" t="n">
        <v>309715.1481341716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8.438000000000001</v>
      </c>
      <c r="E22" t="n">
        <v>11.85</v>
      </c>
      <c r="F22" t="n">
        <v>8.31</v>
      </c>
      <c r="G22" t="n">
        <v>33.25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3</v>
      </c>
      <c r="N22" t="n">
        <v>66.83</v>
      </c>
      <c r="O22" t="n">
        <v>32550.72</v>
      </c>
      <c r="P22" t="n">
        <v>103.38</v>
      </c>
      <c r="Q22" t="n">
        <v>1693.06</v>
      </c>
      <c r="R22" t="n">
        <v>36.61</v>
      </c>
      <c r="S22" t="n">
        <v>25.68</v>
      </c>
      <c r="T22" t="n">
        <v>4732.4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250.1634730652157</v>
      </c>
      <c r="AB22" t="n">
        <v>342.2847002811869</v>
      </c>
      <c r="AC22" t="n">
        <v>309.6175288860465</v>
      </c>
      <c r="AD22" t="n">
        <v>250163.4730652157</v>
      </c>
      <c r="AE22" t="n">
        <v>342284.7002811868</v>
      </c>
      <c r="AF22" t="n">
        <v>3.374275674263668e-06</v>
      </c>
      <c r="AG22" t="n">
        <v>7.71484375</v>
      </c>
      <c r="AH22" t="n">
        <v>309617.5288860465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8.442</v>
      </c>
      <c r="E23" t="n">
        <v>11.85</v>
      </c>
      <c r="F23" t="n">
        <v>8.31</v>
      </c>
      <c r="G23" t="n">
        <v>33.23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103.08</v>
      </c>
      <c r="Q23" t="n">
        <v>1692.94</v>
      </c>
      <c r="R23" t="n">
        <v>36.56</v>
      </c>
      <c r="S23" t="n">
        <v>25.68</v>
      </c>
      <c r="T23" t="n">
        <v>4709.98</v>
      </c>
      <c r="U23" t="n">
        <v>0.7</v>
      </c>
      <c r="V23" t="n">
        <v>0.88</v>
      </c>
      <c r="W23" t="n">
        <v>1.24</v>
      </c>
      <c r="X23" t="n">
        <v>0.3</v>
      </c>
      <c r="Y23" t="n">
        <v>1</v>
      </c>
      <c r="Z23" t="n">
        <v>10</v>
      </c>
      <c r="AA23" t="n">
        <v>249.9250943313511</v>
      </c>
      <c r="AB23" t="n">
        <v>341.9585399809859</v>
      </c>
      <c r="AC23" t="n">
        <v>309.3224968671278</v>
      </c>
      <c r="AD23" t="n">
        <v>249925.0943313511</v>
      </c>
      <c r="AE23" t="n">
        <v>341958.5399809859</v>
      </c>
      <c r="AF23" t="n">
        <v>3.375875236090766e-06</v>
      </c>
      <c r="AG23" t="n">
        <v>7.71484375</v>
      </c>
      <c r="AH23" t="n">
        <v>309322.4968671278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8.436999999999999</v>
      </c>
      <c r="E24" t="n">
        <v>11.85</v>
      </c>
      <c r="F24" t="n">
        <v>8.31</v>
      </c>
      <c r="G24" t="n">
        <v>33.26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0</v>
      </c>
      <c r="N24" t="n">
        <v>67.26000000000001</v>
      </c>
      <c r="O24" t="n">
        <v>32665.66</v>
      </c>
      <c r="P24" t="n">
        <v>103.27</v>
      </c>
      <c r="Q24" t="n">
        <v>1692.98</v>
      </c>
      <c r="R24" t="n">
        <v>36.65</v>
      </c>
      <c r="S24" t="n">
        <v>25.68</v>
      </c>
      <c r="T24" t="n">
        <v>4755.34</v>
      </c>
      <c r="U24" t="n">
        <v>0.7</v>
      </c>
      <c r="V24" t="n">
        <v>0.88</v>
      </c>
      <c r="W24" t="n">
        <v>1.25</v>
      </c>
      <c r="X24" t="n">
        <v>0.31</v>
      </c>
      <c r="Y24" t="n">
        <v>1</v>
      </c>
      <c r="Z24" t="n">
        <v>10</v>
      </c>
      <c r="AA24" t="n">
        <v>250.1037760144789</v>
      </c>
      <c r="AB24" t="n">
        <v>342.2030201427208</v>
      </c>
      <c r="AC24" t="n">
        <v>309.5436441853569</v>
      </c>
      <c r="AD24" t="n">
        <v>250103.7760144789</v>
      </c>
      <c r="AE24" t="n">
        <v>342203.0201427208</v>
      </c>
      <c r="AF24" t="n">
        <v>3.373875783806893e-06</v>
      </c>
      <c r="AG24" t="n">
        <v>7.71484375</v>
      </c>
      <c r="AH24" t="n">
        <v>309543.6441853569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7.0749</v>
      </c>
      <c r="E2" t="n">
        <v>14.13</v>
      </c>
      <c r="F2" t="n">
        <v>9.539999999999999</v>
      </c>
      <c r="G2" t="n">
        <v>7.53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104.57</v>
      </c>
      <c r="Q2" t="n">
        <v>1693.38</v>
      </c>
      <c r="R2" t="n">
        <v>75.25</v>
      </c>
      <c r="S2" t="n">
        <v>25.68</v>
      </c>
      <c r="T2" t="n">
        <v>23749.88</v>
      </c>
      <c r="U2" t="n">
        <v>0.34</v>
      </c>
      <c r="V2" t="n">
        <v>0.77</v>
      </c>
      <c r="W2" t="n">
        <v>1.33</v>
      </c>
      <c r="X2" t="n">
        <v>1.53</v>
      </c>
      <c r="Y2" t="n">
        <v>1</v>
      </c>
      <c r="Z2" t="n">
        <v>10</v>
      </c>
      <c r="AA2" t="n">
        <v>276.8047416885107</v>
      </c>
      <c r="AB2" t="n">
        <v>378.7364593415617</v>
      </c>
      <c r="AC2" t="n">
        <v>342.5903832219614</v>
      </c>
      <c r="AD2" t="n">
        <v>276804.7416885107</v>
      </c>
      <c r="AE2" t="n">
        <v>378736.4593415617</v>
      </c>
      <c r="AF2" t="n">
        <v>3.315825792736352e-06</v>
      </c>
      <c r="AG2" t="n">
        <v>9.19921875</v>
      </c>
      <c r="AH2" t="n">
        <v>342590.3832219614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7.553</v>
      </c>
      <c r="E3" t="n">
        <v>13.24</v>
      </c>
      <c r="F3" t="n">
        <v>9.19</v>
      </c>
      <c r="G3" t="n">
        <v>9.51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98.28</v>
      </c>
      <c r="Q3" t="n">
        <v>1693.26</v>
      </c>
      <c r="R3" t="n">
        <v>64.37</v>
      </c>
      <c r="S3" t="n">
        <v>25.68</v>
      </c>
      <c r="T3" t="n">
        <v>18399.87</v>
      </c>
      <c r="U3" t="n">
        <v>0.4</v>
      </c>
      <c r="V3" t="n">
        <v>0.79</v>
      </c>
      <c r="W3" t="n">
        <v>1.31</v>
      </c>
      <c r="X3" t="n">
        <v>1.19</v>
      </c>
      <c r="Y3" t="n">
        <v>1</v>
      </c>
      <c r="Z3" t="n">
        <v>10</v>
      </c>
      <c r="AA3" t="n">
        <v>263.9817567215982</v>
      </c>
      <c r="AB3" t="n">
        <v>361.191485599661</v>
      </c>
      <c r="AC3" t="n">
        <v>326.7198771494625</v>
      </c>
      <c r="AD3" t="n">
        <v>263981.7567215982</v>
      </c>
      <c r="AE3" t="n">
        <v>361191.485599661</v>
      </c>
      <c r="AF3" t="n">
        <v>3.539899109886736e-06</v>
      </c>
      <c r="AG3" t="n">
        <v>8.619791666666666</v>
      </c>
      <c r="AH3" t="n">
        <v>326719.8771494625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7.9796</v>
      </c>
      <c r="E4" t="n">
        <v>12.53</v>
      </c>
      <c r="F4" t="n">
        <v>8.880000000000001</v>
      </c>
      <c r="G4" t="n">
        <v>11.84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43</v>
      </c>
      <c r="N4" t="n">
        <v>25.54</v>
      </c>
      <c r="O4" t="n">
        <v>18873.58</v>
      </c>
      <c r="P4" t="n">
        <v>91.7</v>
      </c>
      <c r="Q4" t="n">
        <v>1693.25</v>
      </c>
      <c r="R4" t="n">
        <v>54.71</v>
      </c>
      <c r="S4" t="n">
        <v>25.68</v>
      </c>
      <c r="T4" t="n">
        <v>13632.95</v>
      </c>
      <c r="U4" t="n">
        <v>0.47</v>
      </c>
      <c r="V4" t="n">
        <v>0.82</v>
      </c>
      <c r="W4" t="n">
        <v>1.28</v>
      </c>
      <c r="X4" t="n">
        <v>0.88</v>
      </c>
      <c r="Y4" t="n">
        <v>1</v>
      </c>
      <c r="Z4" t="n">
        <v>10</v>
      </c>
      <c r="AA4" t="n">
        <v>241.6732072292509</v>
      </c>
      <c r="AB4" t="n">
        <v>330.6679440003324</v>
      </c>
      <c r="AC4" t="n">
        <v>299.1094595204132</v>
      </c>
      <c r="AD4" t="n">
        <v>241673.2072292509</v>
      </c>
      <c r="AE4" t="n">
        <v>330667.9440003324</v>
      </c>
      <c r="AF4" t="n">
        <v>3.739835686118389e-06</v>
      </c>
      <c r="AG4" t="n">
        <v>8.157552083333334</v>
      </c>
      <c r="AH4" t="n">
        <v>299109.4595204132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8.2318</v>
      </c>
      <c r="E5" t="n">
        <v>12.15</v>
      </c>
      <c r="F5" t="n">
        <v>8.74</v>
      </c>
      <c r="G5" t="n">
        <v>14.17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87.15000000000001</v>
      </c>
      <c r="Q5" t="n">
        <v>1693.07</v>
      </c>
      <c r="R5" t="n">
        <v>50.3</v>
      </c>
      <c r="S5" t="n">
        <v>25.68</v>
      </c>
      <c r="T5" t="n">
        <v>11469.22</v>
      </c>
      <c r="U5" t="n">
        <v>0.51</v>
      </c>
      <c r="V5" t="n">
        <v>0.83</v>
      </c>
      <c r="W5" t="n">
        <v>1.27</v>
      </c>
      <c r="X5" t="n">
        <v>0.74</v>
      </c>
      <c r="Y5" t="n">
        <v>1</v>
      </c>
      <c r="Z5" t="n">
        <v>10</v>
      </c>
      <c r="AA5" t="n">
        <v>223.9281248617944</v>
      </c>
      <c r="AB5" t="n">
        <v>306.3883394474079</v>
      </c>
      <c r="AC5" t="n">
        <v>277.1470663493731</v>
      </c>
      <c r="AD5" t="n">
        <v>223928.1248617944</v>
      </c>
      <c r="AE5" t="n">
        <v>306388.3394474079</v>
      </c>
      <c r="AF5" t="n">
        <v>3.858035415433024e-06</v>
      </c>
      <c r="AG5" t="n">
        <v>7.91015625</v>
      </c>
      <c r="AH5" t="n">
        <v>277147.0663493731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8.438000000000001</v>
      </c>
      <c r="E6" t="n">
        <v>11.85</v>
      </c>
      <c r="F6" t="n">
        <v>8.630000000000001</v>
      </c>
      <c r="G6" t="n">
        <v>16.7</v>
      </c>
      <c r="H6" t="n">
        <v>0.23</v>
      </c>
      <c r="I6" t="n">
        <v>31</v>
      </c>
      <c r="J6" t="n">
        <v>151.83</v>
      </c>
      <c r="K6" t="n">
        <v>49.1</v>
      </c>
      <c r="L6" t="n">
        <v>2</v>
      </c>
      <c r="M6" t="n">
        <v>27</v>
      </c>
      <c r="N6" t="n">
        <v>25.73</v>
      </c>
      <c r="O6" t="n">
        <v>18959.54</v>
      </c>
      <c r="P6" t="n">
        <v>82.33</v>
      </c>
      <c r="Q6" t="n">
        <v>1692.98</v>
      </c>
      <c r="R6" t="n">
        <v>46.66</v>
      </c>
      <c r="S6" t="n">
        <v>25.68</v>
      </c>
      <c r="T6" t="n">
        <v>9679.48</v>
      </c>
      <c r="U6" t="n">
        <v>0.55</v>
      </c>
      <c r="V6" t="n">
        <v>0.85</v>
      </c>
      <c r="W6" t="n">
        <v>1.26</v>
      </c>
      <c r="X6" t="n">
        <v>0.62</v>
      </c>
      <c r="Y6" t="n">
        <v>1</v>
      </c>
      <c r="Z6" t="n">
        <v>10</v>
      </c>
      <c r="AA6" t="n">
        <v>218.5150308681058</v>
      </c>
      <c r="AB6" t="n">
        <v>298.9819054363942</v>
      </c>
      <c r="AC6" t="n">
        <v>270.4474920053729</v>
      </c>
      <c r="AD6" t="n">
        <v>218515.0308681059</v>
      </c>
      <c r="AE6" t="n">
        <v>298981.9054363942</v>
      </c>
      <c r="AF6" t="n">
        <v>3.954676114024134e-06</v>
      </c>
      <c r="AG6" t="n">
        <v>7.71484375</v>
      </c>
      <c r="AH6" t="n">
        <v>270447.4920053728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8.5876</v>
      </c>
      <c r="E7" t="n">
        <v>11.64</v>
      </c>
      <c r="F7" t="n">
        <v>8.539999999999999</v>
      </c>
      <c r="G7" t="n">
        <v>18.99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17</v>
      </c>
      <c r="N7" t="n">
        <v>25.83</v>
      </c>
      <c r="O7" t="n">
        <v>19002.56</v>
      </c>
      <c r="P7" t="n">
        <v>78.45999999999999</v>
      </c>
      <c r="Q7" t="n">
        <v>1692.95</v>
      </c>
      <c r="R7" t="n">
        <v>43.92</v>
      </c>
      <c r="S7" t="n">
        <v>25.68</v>
      </c>
      <c r="T7" t="n">
        <v>8329.91</v>
      </c>
      <c r="U7" t="n">
        <v>0.58</v>
      </c>
      <c r="V7" t="n">
        <v>0.85</v>
      </c>
      <c r="W7" t="n">
        <v>1.26</v>
      </c>
      <c r="X7" t="n">
        <v>0.54</v>
      </c>
      <c r="Y7" t="n">
        <v>1</v>
      </c>
      <c r="Z7" t="n">
        <v>10</v>
      </c>
      <c r="AA7" t="n">
        <v>214.4867930529687</v>
      </c>
      <c r="AB7" t="n">
        <v>293.4702927444163</v>
      </c>
      <c r="AC7" t="n">
        <v>265.4618998931185</v>
      </c>
      <c r="AD7" t="n">
        <v>214486.7930529687</v>
      </c>
      <c r="AE7" t="n">
        <v>293470.2927444163</v>
      </c>
      <c r="AF7" t="n">
        <v>4.024789831333687e-06</v>
      </c>
      <c r="AG7" t="n">
        <v>7.578125</v>
      </c>
      <c r="AH7" t="n">
        <v>265461.8998931185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8.658200000000001</v>
      </c>
      <c r="E8" t="n">
        <v>11.55</v>
      </c>
      <c r="F8" t="n">
        <v>8.51</v>
      </c>
      <c r="G8" t="n">
        <v>20.42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8</v>
      </c>
      <c r="N8" t="n">
        <v>25.93</v>
      </c>
      <c r="O8" t="n">
        <v>19045.63</v>
      </c>
      <c r="P8" t="n">
        <v>77.11</v>
      </c>
      <c r="Q8" t="n">
        <v>1692.97</v>
      </c>
      <c r="R8" t="n">
        <v>42.7</v>
      </c>
      <c r="S8" t="n">
        <v>25.68</v>
      </c>
      <c r="T8" t="n">
        <v>7731.26</v>
      </c>
      <c r="U8" t="n">
        <v>0.6</v>
      </c>
      <c r="V8" t="n">
        <v>0.86</v>
      </c>
      <c r="W8" t="n">
        <v>1.26</v>
      </c>
      <c r="X8" t="n">
        <v>0.51</v>
      </c>
      <c r="Y8" t="n">
        <v>1</v>
      </c>
      <c r="Z8" t="n">
        <v>10</v>
      </c>
      <c r="AA8" t="n">
        <v>212.966650589979</v>
      </c>
      <c r="AB8" t="n">
        <v>291.3903667626024</v>
      </c>
      <c r="AC8" t="n">
        <v>263.5804791278138</v>
      </c>
      <c r="AD8" t="n">
        <v>212966.650589979</v>
      </c>
      <c r="AE8" t="n">
        <v>291390.3667626024</v>
      </c>
      <c r="AF8" t="n">
        <v>4.05787825674849e-06</v>
      </c>
      <c r="AG8" t="n">
        <v>7.51953125</v>
      </c>
      <c r="AH8" t="n">
        <v>263580.4791278138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8.693099999999999</v>
      </c>
      <c r="E9" t="n">
        <v>11.5</v>
      </c>
      <c r="F9" t="n">
        <v>8.49</v>
      </c>
      <c r="G9" t="n">
        <v>21.23</v>
      </c>
      <c r="H9" t="n">
        <v>0.32</v>
      </c>
      <c r="I9" t="n">
        <v>24</v>
      </c>
      <c r="J9" t="n">
        <v>152.88</v>
      </c>
      <c r="K9" t="n">
        <v>49.1</v>
      </c>
      <c r="L9" t="n">
        <v>2.75</v>
      </c>
      <c r="M9" t="n">
        <v>2</v>
      </c>
      <c r="N9" t="n">
        <v>26.03</v>
      </c>
      <c r="O9" t="n">
        <v>19088.72</v>
      </c>
      <c r="P9" t="n">
        <v>76.19</v>
      </c>
      <c r="Q9" t="n">
        <v>1693.11</v>
      </c>
      <c r="R9" t="n">
        <v>41.92</v>
      </c>
      <c r="S9" t="n">
        <v>25.68</v>
      </c>
      <c r="T9" t="n">
        <v>7343.24</v>
      </c>
      <c r="U9" t="n">
        <v>0.61</v>
      </c>
      <c r="V9" t="n">
        <v>0.86</v>
      </c>
      <c r="W9" t="n">
        <v>1.27</v>
      </c>
      <c r="X9" t="n">
        <v>0.49</v>
      </c>
      <c r="Y9" t="n">
        <v>1</v>
      </c>
      <c r="Z9" t="n">
        <v>10</v>
      </c>
      <c r="AA9" t="n">
        <v>211.8818805515864</v>
      </c>
      <c r="AB9" t="n">
        <v>289.9061365393979</v>
      </c>
      <c r="AC9" t="n">
        <v>262.2379017539813</v>
      </c>
      <c r="AD9" t="n">
        <v>211881.8805515864</v>
      </c>
      <c r="AE9" t="n">
        <v>289906.1365393979</v>
      </c>
      <c r="AF9" t="n">
        <v>4.074234999623511e-06</v>
      </c>
      <c r="AG9" t="n">
        <v>7.486979166666667</v>
      </c>
      <c r="AH9" t="n">
        <v>262237.9017539813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8.6912</v>
      </c>
      <c r="E10" t="n">
        <v>11.51</v>
      </c>
      <c r="F10" t="n">
        <v>8.5</v>
      </c>
      <c r="G10" t="n">
        <v>21.24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76.23</v>
      </c>
      <c r="Q10" t="n">
        <v>1693.2</v>
      </c>
      <c r="R10" t="n">
        <v>41.85</v>
      </c>
      <c r="S10" t="n">
        <v>25.68</v>
      </c>
      <c r="T10" t="n">
        <v>7312.01</v>
      </c>
      <c r="U10" t="n">
        <v>0.61</v>
      </c>
      <c r="V10" t="n">
        <v>0.86</v>
      </c>
      <c r="W10" t="n">
        <v>1.27</v>
      </c>
      <c r="X10" t="n">
        <v>0.49</v>
      </c>
      <c r="Y10" t="n">
        <v>1</v>
      </c>
      <c r="Z10" t="n">
        <v>10</v>
      </c>
      <c r="AA10" t="n">
        <v>211.9487275993965</v>
      </c>
      <c r="AB10" t="n">
        <v>289.9975996192954</v>
      </c>
      <c r="AC10" t="n">
        <v>262.3206357259026</v>
      </c>
      <c r="AD10" t="n">
        <v>211948.7275993965</v>
      </c>
      <c r="AE10" t="n">
        <v>289997.5996192954</v>
      </c>
      <c r="AF10" t="n">
        <v>4.073344517919714e-06</v>
      </c>
      <c r="AG10" t="n">
        <v>7.493489583333333</v>
      </c>
      <c r="AH10" t="n">
        <v>262320.6357259026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6.3193</v>
      </c>
      <c r="E2" t="n">
        <v>15.82</v>
      </c>
      <c r="F2" t="n">
        <v>9.890000000000001</v>
      </c>
      <c r="G2" t="n">
        <v>6.38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127.82</v>
      </c>
      <c r="Q2" t="n">
        <v>1693.37</v>
      </c>
      <c r="R2" t="n">
        <v>86.45999999999999</v>
      </c>
      <c r="S2" t="n">
        <v>25.68</v>
      </c>
      <c r="T2" t="n">
        <v>29271.6</v>
      </c>
      <c r="U2" t="n">
        <v>0.3</v>
      </c>
      <c r="V2" t="n">
        <v>0.74</v>
      </c>
      <c r="W2" t="n">
        <v>1.35</v>
      </c>
      <c r="X2" t="n">
        <v>1.89</v>
      </c>
      <c r="Y2" t="n">
        <v>1</v>
      </c>
      <c r="Z2" t="n">
        <v>10</v>
      </c>
      <c r="AA2" t="n">
        <v>345.4711347722429</v>
      </c>
      <c r="AB2" t="n">
        <v>472.6888477061862</v>
      </c>
      <c r="AC2" t="n">
        <v>427.5760875040716</v>
      </c>
      <c r="AD2" t="n">
        <v>345471.1347722429</v>
      </c>
      <c r="AE2" t="n">
        <v>472688.8477061862</v>
      </c>
      <c r="AF2" t="n">
        <v>2.769816687589245e-06</v>
      </c>
      <c r="AG2" t="n">
        <v>10.29947916666667</v>
      </c>
      <c r="AH2" t="n">
        <v>427576.0875040715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6.8938</v>
      </c>
      <c r="E3" t="n">
        <v>14.51</v>
      </c>
      <c r="F3" t="n">
        <v>9.43</v>
      </c>
      <c r="G3" t="n">
        <v>8.08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119.45</v>
      </c>
      <c r="Q3" t="n">
        <v>1693.31</v>
      </c>
      <c r="R3" t="n">
        <v>71.8</v>
      </c>
      <c r="S3" t="n">
        <v>25.68</v>
      </c>
      <c r="T3" t="n">
        <v>22056.43</v>
      </c>
      <c r="U3" t="n">
        <v>0.36</v>
      </c>
      <c r="V3" t="n">
        <v>0.77</v>
      </c>
      <c r="W3" t="n">
        <v>1.33</v>
      </c>
      <c r="X3" t="n">
        <v>1.43</v>
      </c>
      <c r="Y3" t="n">
        <v>1</v>
      </c>
      <c r="Z3" t="n">
        <v>10</v>
      </c>
      <c r="AA3" t="n">
        <v>312.4392377080793</v>
      </c>
      <c r="AB3" t="n">
        <v>427.4931488785476</v>
      </c>
      <c r="AC3" t="n">
        <v>386.693802739981</v>
      </c>
      <c r="AD3" t="n">
        <v>312439.2377080793</v>
      </c>
      <c r="AE3" t="n">
        <v>427493.1488785477</v>
      </c>
      <c r="AF3" t="n">
        <v>3.021626173927925e-06</v>
      </c>
      <c r="AG3" t="n">
        <v>9.446614583333334</v>
      </c>
      <c r="AH3" t="n">
        <v>386693.802739981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7.3457</v>
      </c>
      <c r="E4" t="n">
        <v>13.61</v>
      </c>
      <c r="F4" t="n">
        <v>9.1</v>
      </c>
      <c r="G4" t="n">
        <v>9.92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113.06</v>
      </c>
      <c r="Q4" t="n">
        <v>1693.19</v>
      </c>
      <c r="R4" t="n">
        <v>61.4</v>
      </c>
      <c r="S4" t="n">
        <v>25.68</v>
      </c>
      <c r="T4" t="n">
        <v>16929.56</v>
      </c>
      <c r="U4" t="n">
        <v>0.42</v>
      </c>
      <c r="V4" t="n">
        <v>0.8</v>
      </c>
      <c r="W4" t="n">
        <v>1.3</v>
      </c>
      <c r="X4" t="n">
        <v>1.09</v>
      </c>
      <c r="Y4" t="n">
        <v>1</v>
      </c>
      <c r="Z4" t="n">
        <v>10</v>
      </c>
      <c r="AA4" t="n">
        <v>286.5458997677881</v>
      </c>
      <c r="AB4" t="n">
        <v>392.0647415751934</v>
      </c>
      <c r="AC4" t="n">
        <v>354.646632905577</v>
      </c>
      <c r="AD4" t="n">
        <v>286545.8997677881</v>
      </c>
      <c r="AE4" t="n">
        <v>392064.7415751934</v>
      </c>
      <c r="AF4" t="n">
        <v>3.219698770753772e-06</v>
      </c>
      <c r="AG4" t="n">
        <v>8.860677083333334</v>
      </c>
      <c r="AH4" t="n">
        <v>354646.632905577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7.6328</v>
      </c>
      <c r="E5" t="n">
        <v>13.1</v>
      </c>
      <c r="F5" t="n">
        <v>8.92</v>
      </c>
      <c r="G5" t="n">
        <v>11.64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108.7</v>
      </c>
      <c r="Q5" t="n">
        <v>1693.02</v>
      </c>
      <c r="R5" t="n">
        <v>56.09</v>
      </c>
      <c r="S5" t="n">
        <v>25.68</v>
      </c>
      <c r="T5" t="n">
        <v>14317.77</v>
      </c>
      <c r="U5" t="n">
        <v>0.46</v>
      </c>
      <c r="V5" t="n">
        <v>0.82</v>
      </c>
      <c r="W5" t="n">
        <v>1.28</v>
      </c>
      <c r="X5" t="n">
        <v>0.92</v>
      </c>
      <c r="Y5" t="n">
        <v>1</v>
      </c>
      <c r="Z5" t="n">
        <v>10</v>
      </c>
      <c r="AA5" t="n">
        <v>266.5890447593237</v>
      </c>
      <c r="AB5" t="n">
        <v>364.7588921183072</v>
      </c>
      <c r="AC5" t="n">
        <v>329.9468153968556</v>
      </c>
      <c r="AD5" t="n">
        <v>266589.0447593236</v>
      </c>
      <c r="AE5" t="n">
        <v>364758.8921183072</v>
      </c>
      <c r="AF5" t="n">
        <v>3.345537767320935e-06</v>
      </c>
      <c r="AG5" t="n">
        <v>8.528645833333334</v>
      </c>
      <c r="AH5" t="n">
        <v>329946.8153968556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7.8769</v>
      </c>
      <c r="E6" t="n">
        <v>12.7</v>
      </c>
      <c r="F6" t="n">
        <v>8.779999999999999</v>
      </c>
      <c r="G6" t="n">
        <v>13.5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104.86</v>
      </c>
      <c r="Q6" t="n">
        <v>1692.93</v>
      </c>
      <c r="R6" t="n">
        <v>51.29</v>
      </c>
      <c r="S6" t="n">
        <v>25.68</v>
      </c>
      <c r="T6" t="n">
        <v>11955.59</v>
      </c>
      <c r="U6" t="n">
        <v>0.5</v>
      </c>
      <c r="V6" t="n">
        <v>0.83</v>
      </c>
      <c r="W6" t="n">
        <v>1.27</v>
      </c>
      <c r="X6" t="n">
        <v>0.77</v>
      </c>
      <c r="Y6" t="n">
        <v>1</v>
      </c>
      <c r="Z6" t="n">
        <v>10</v>
      </c>
      <c r="AA6" t="n">
        <v>259.9978340016801</v>
      </c>
      <c r="AB6" t="n">
        <v>355.7405067760031</v>
      </c>
      <c r="AC6" t="n">
        <v>321.7891320942377</v>
      </c>
      <c r="AD6" t="n">
        <v>259997.8340016801</v>
      </c>
      <c r="AE6" t="n">
        <v>355740.5067760032</v>
      </c>
      <c r="AF6" t="n">
        <v>3.452529404597301e-06</v>
      </c>
      <c r="AG6" t="n">
        <v>8.268229166666666</v>
      </c>
      <c r="AH6" t="n">
        <v>321789.1320942377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8.091900000000001</v>
      </c>
      <c r="E7" t="n">
        <v>12.36</v>
      </c>
      <c r="F7" t="n">
        <v>8.66</v>
      </c>
      <c r="G7" t="n">
        <v>15.75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100.63</v>
      </c>
      <c r="Q7" t="n">
        <v>1692.99</v>
      </c>
      <c r="R7" t="n">
        <v>47.81</v>
      </c>
      <c r="S7" t="n">
        <v>25.68</v>
      </c>
      <c r="T7" t="n">
        <v>10243.21</v>
      </c>
      <c r="U7" t="n">
        <v>0.54</v>
      </c>
      <c r="V7" t="n">
        <v>0.84</v>
      </c>
      <c r="W7" t="n">
        <v>1.26</v>
      </c>
      <c r="X7" t="n">
        <v>0.66</v>
      </c>
      <c r="Y7" t="n">
        <v>1</v>
      </c>
      <c r="Z7" t="n">
        <v>10</v>
      </c>
      <c r="AA7" t="n">
        <v>254.1036929081383</v>
      </c>
      <c r="AB7" t="n">
        <v>347.6758829005021</v>
      </c>
      <c r="AC7" t="n">
        <v>314.4941846027482</v>
      </c>
      <c r="AD7" t="n">
        <v>254103.6929081383</v>
      </c>
      <c r="AE7" t="n">
        <v>347675.8829005021</v>
      </c>
      <c r="AF7" t="n">
        <v>3.546766201051289e-06</v>
      </c>
      <c r="AG7" t="n">
        <v>8.046875</v>
      </c>
      <c r="AH7" t="n">
        <v>314494.1846027483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8.245900000000001</v>
      </c>
      <c r="E8" t="n">
        <v>12.13</v>
      </c>
      <c r="F8" t="n">
        <v>8.58</v>
      </c>
      <c r="G8" t="n">
        <v>17.75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97.18000000000001</v>
      </c>
      <c r="Q8" t="n">
        <v>1692.99</v>
      </c>
      <c r="R8" t="n">
        <v>45.31</v>
      </c>
      <c r="S8" t="n">
        <v>25.68</v>
      </c>
      <c r="T8" t="n">
        <v>9015.969999999999</v>
      </c>
      <c r="U8" t="n">
        <v>0.57</v>
      </c>
      <c r="V8" t="n">
        <v>0.85</v>
      </c>
      <c r="W8" t="n">
        <v>1.26</v>
      </c>
      <c r="X8" t="n">
        <v>0.58</v>
      </c>
      <c r="Y8" t="n">
        <v>1</v>
      </c>
      <c r="Z8" t="n">
        <v>10</v>
      </c>
      <c r="AA8" t="n">
        <v>237.7189951327462</v>
      </c>
      <c r="AB8" t="n">
        <v>325.2576165623716</v>
      </c>
      <c r="AC8" t="n">
        <v>294.2154861396874</v>
      </c>
      <c r="AD8" t="n">
        <v>237718.9951327462</v>
      </c>
      <c r="AE8" t="n">
        <v>325257.6165623716</v>
      </c>
      <c r="AF8" t="n">
        <v>3.614266045953216e-06</v>
      </c>
      <c r="AG8" t="n">
        <v>7.897135416666667</v>
      </c>
      <c r="AH8" t="n">
        <v>294215.4861396874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8.3606</v>
      </c>
      <c r="E9" t="n">
        <v>11.96</v>
      </c>
      <c r="F9" t="n">
        <v>8.52</v>
      </c>
      <c r="G9" t="n">
        <v>19.67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24</v>
      </c>
      <c r="N9" t="n">
        <v>37.16</v>
      </c>
      <c r="O9" t="n">
        <v>23463.4</v>
      </c>
      <c r="P9" t="n">
        <v>93.8</v>
      </c>
      <c r="Q9" t="n">
        <v>1692.91</v>
      </c>
      <c r="R9" t="n">
        <v>43.62</v>
      </c>
      <c r="S9" t="n">
        <v>25.68</v>
      </c>
      <c r="T9" t="n">
        <v>8184.97</v>
      </c>
      <c r="U9" t="n">
        <v>0.59</v>
      </c>
      <c r="V9" t="n">
        <v>0.86</v>
      </c>
      <c r="W9" t="n">
        <v>1.25</v>
      </c>
      <c r="X9" t="n">
        <v>0.52</v>
      </c>
      <c r="Y9" t="n">
        <v>1</v>
      </c>
      <c r="Z9" t="n">
        <v>10</v>
      </c>
      <c r="AA9" t="n">
        <v>234.0963130691257</v>
      </c>
      <c r="AB9" t="n">
        <v>320.3009031414754</v>
      </c>
      <c r="AC9" t="n">
        <v>289.7318344908891</v>
      </c>
      <c r="AD9" t="n">
        <v>234096.3130691257</v>
      </c>
      <c r="AE9" t="n">
        <v>320300.9031414754</v>
      </c>
      <c r="AF9" t="n">
        <v>3.664540281084715e-06</v>
      </c>
      <c r="AG9" t="n">
        <v>7.786458333333333</v>
      </c>
      <c r="AH9" t="n">
        <v>289731.834490889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8.4848</v>
      </c>
      <c r="E10" t="n">
        <v>11.79</v>
      </c>
      <c r="F10" t="n">
        <v>8.460000000000001</v>
      </c>
      <c r="G10" t="n">
        <v>22.07</v>
      </c>
      <c r="H10" t="n">
        <v>0.28</v>
      </c>
      <c r="I10" t="n">
        <v>23</v>
      </c>
      <c r="J10" t="n">
        <v>188.73</v>
      </c>
      <c r="K10" t="n">
        <v>53.44</v>
      </c>
      <c r="L10" t="n">
        <v>3</v>
      </c>
      <c r="M10" t="n">
        <v>17</v>
      </c>
      <c r="N10" t="n">
        <v>37.29</v>
      </c>
      <c r="O10" t="n">
        <v>23510.33</v>
      </c>
      <c r="P10" t="n">
        <v>90.42</v>
      </c>
      <c r="Q10" t="n">
        <v>1692.97</v>
      </c>
      <c r="R10" t="n">
        <v>41.53</v>
      </c>
      <c r="S10" t="n">
        <v>25.68</v>
      </c>
      <c r="T10" t="n">
        <v>7153.92</v>
      </c>
      <c r="U10" t="n">
        <v>0.62</v>
      </c>
      <c r="V10" t="n">
        <v>0.86</v>
      </c>
      <c r="W10" t="n">
        <v>1.25</v>
      </c>
      <c r="X10" t="n">
        <v>0.46</v>
      </c>
      <c r="Y10" t="n">
        <v>1</v>
      </c>
      <c r="Z10" t="n">
        <v>10</v>
      </c>
      <c r="AA10" t="n">
        <v>230.4784033831415</v>
      </c>
      <c r="AB10" t="n">
        <v>315.3507194982038</v>
      </c>
      <c r="AC10" t="n">
        <v>285.2540894269034</v>
      </c>
      <c r="AD10" t="n">
        <v>230478.4033831415</v>
      </c>
      <c r="AE10" t="n">
        <v>315350.7194982038</v>
      </c>
      <c r="AF10" t="n">
        <v>3.718978467687438e-06</v>
      </c>
      <c r="AG10" t="n">
        <v>7.67578125</v>
      </c>
      <c r="AH10" t="n">
        <v>285254.0894269033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8.5661</v>
      </c>
      <c r="E11" t="n">
        <v>11.67</v>
      </c>
      <c r="F11" t="n">
        <v>8.42</v>
      </c>
      <c r="G11" t="n">
        <v>24.07</v>
      </c>
      <c r="H11" t="n">
        <v>0.3</v>
      </c>
      <c r="I11" t="n">
        <v>21</v>
      </c>
      <c r="J11" t="n">
        <v>189.11</v>
      </c>
      <c r="K11" t="n">
        <v>53.44</v>
      </c>
      <c r="L11" t="n">
        <v>3.25</v>
      </c>
      <c r="M11" t="n">
        <v>13</v>
      </c>
      <c r="N11" t="n">
        <v>37.42</v>
      </c>
      <c r="O11" t="n">
        <v>23557.3</v>
      </c>
      <c r="P11" t="n">
        <v>88.3</v>
      </c>
      <c r="Q11" t="n">
        <v>1693.12</v>
      </c>
      <c r="R11" t="n">
        <v>40.05</v>
      </c>
      <c r="S11" t="n">
        <v>25.68</v>
      </c>
      <c r="T11" t="n">
        <v>6427.08</v>
      </c>
      <c r="U11" t="n">
        <v>0.64</v>
      </c>
      <c r="V11" t="n">
        <v>0.87</v>
      </c>
      <c r="W11" t="n">
        <v>1.25</v>
      </c>
      <c r="X11" t="n">
        <v>0.42</v>
      </c>
      <c r="Y11" t="n">
        <v>1</v>
      </c>
      <c r="Z11" t="n">
        <v>10</v>
      </c>
      <c r="AA11" t="n">
        <v>228.2236038359331</v>
      </c>
      <c r="AB11" t="n">
        <v>312.2656032829794</v>
      </c>
      <c r="AC11" t="n">
        <v>282.4634123732711</v>
      </c>
      <c r="AD11" t="n">
        <v>228223.6038359331</v>
      </c>
      <c r="AE11" t="n">
        <v>312265.6032829794</v>
      </c>
      <c r="AF11" t="n">
        <v>3.754613126067481e-06</v>
      </c>
      <c r="AG11" t="n">
        <v>7.59765625</v>
      </c>
      <c r="AH11" t="n">
        <v>282463.4123732711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8.613899999999999</v>
      </c>
      <c r="E12" t="n">
        <v>11.61</v>
      </c>
      <c r="F12" t="n">
        <v>8.4</v>
      </c>
      <c r="G12" t="n">
        <v>25.19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6</v>
      </c>
      <c r="N12" t="n">
        <v>37.55</v>
      </c>
      <c r="O12" t="n">
        <v>23604.32</v>
      </c>
      <c r="P12" t="n">
        <v>86.20999999999999</v>
      </c>
      <c r="Q12" t="n">
        <v>1692.88</v>
      </c>
      <c r="R12" t="n">
        <v>39.37</v>
      </c>
      <c r="S12" t="n">
        <v>25.68</v>
      </c>
      <c r="T12" t="n">
        <v>6091.72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226.3951771567512</v>
      </c>
      <c r="AB12" t="n">
        <v>309.7638692360319</v>
      </c>
      <c r="AC12" t="n">
        <v>280.2004403125578</v>
      </c>
      <c r="AD12" t="n">
        <v>226395.1771567512</v>
      </c>
      <c r="AE12" t="n">
        <v>309763.8692360319</v>
      </c>
      <c r="AF12" t="n">
        <v>3.775564376627949e-06</v>
      </c>
      <c r="AG12" t="n">
        <v>7.55859375</v>
      </c>
      <c r="AH12" t="n">
        <v>280200.4403125577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8.672599999999999</v>
      </c>
      <c r="E13" t="n">
        <v>11.53</v>
      </c>
      <c r="F13" t="n">
        <v>8.35</v>
      </c>
      <c r="G13" t="n">
        <v>26.38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</v>
      </c>
      <c r="N13" t="n">
        <v>37.69</v>
      </c>
      <c r="O13" t="n">
        <v>23651.38</v>
      </c>
      <c r="P13" t="n">
        <v>85.04000000000001</v>
      </c>
      <c r="Q13" t="n">
        <v>1692.88</v>
      </c>
      <c r="R13" t="n">
        <v>37.74</v>
      </c>
      <c r="S13" t="n">
        <v>25.68</v>
      </c>
      <c r="T13" t="n">
        <v>5280.68</v>
      </c>
      <c r="U13" t="n">
        <v>0.68</v>
      </c>
      <c r="V13" t="n">
        <v>0.87</v>
      </c>
      <c r="W13" t="n">
        <v>1.25</v>
      </c>
      <c r="X13" t="n">
        <v>0.35</v>
      </c>
      <c r="Y13" t="n">
        <v>1</v>
      </c>
      <c r="Z13" t="n">
        <v>10</v>
      </c>
      <c r="AA13" t="n">
        <v>224.9795095790542</v>
      </c>
      <c r="AB13" t="n">
        <v>307.8268904013821</v>
      </c>
      <c r="AC13" t="n">
        <v>278.4483240193194</v>
      </c>
      <c r="AD13" t="n">
        <v>224979.5095790542</v>
      </c>
      <c r="AE13" t="n">
        <v>307826.8904013821</v>
      </c>
      <c r="AF13" t="n">
        <v>3.801293213613294e-06</v>
      </c>
      <c r="AG13" t="n">
        <v>7.506510416666667</v>
      </c>
      <c r="AH13" t="n">
        <v>278448.3240193194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8.359999999999999</v>
      </c>
      <c r="G14" t="n">
        <v>26.39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0</v>
      </c>
      <c r="N14" t="n">
        <v>37.82</v>
      </c>
      <c r="O14" t="n">
        <v>23698.48</v>
      </c>
      <c r="P14" t="n">
        <v>85.18000000000001</v>
      </c>
      <c r="Q14" t="n">
        <v>1692.88</v>
      </c>
      <c r="R14" t="n">
        <v>37.72</v>
      </c>
      <c r="S14" t="n">
        <v>25.68</v>
      </c>
      <c r="T14" t="n">
        <v>5272.18</v>
      </c>
      <c r="U14" t="n">
        <v>0.68</v>
      </c>
      <c r="V14" t="n">
        <v>0.87</v>
      </c>
      <c r="W14" t="n">
        <v>1.25</v>
      </c>
      <c r="X14" t="n">
        <v>0.35</v>
      </c>
      <c r="Y14" t="n">
        <v>1</v>
      </c>
      <c r="Z14" t="n">
        <v>10</v>
      </c>
      <c r="AA14" t="n">
        <v>225.103712622236</v>
      </c>
      <c r="AB14" t="n">
        <v>307.9968304845149</v>
      </c>
      <c r="AC14" t="n">
        <v>278.6020452594306</v>
      </c>
      <c r="AD14" t="n">
        <v>225103.712622236</v>
      </c>
      <c r="AE14" t="n">
        <v>307996.8304845149</v>
      </c>
      <c r="AF14" t="n">
        <v>3.800942565068348e-06</v>
      </c>
      <c r="AG14" t="n">
        <v>7.506510416666667</v>
      </c>
      <c r="AH14" t="n">
        <v>278602.0452594305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7.8847</v>
      </c>
      <c r="E2" t="n">
        <v>12.68</v>
      </c>
      <c r="F2" t="n">
        <v>9.19</v>
      </c>
      <c r="G2" t="n">
        <v>9.34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80.48999999999999</v>
      </c>
      <c r="Q2" t="n">
        <v>1693.18</v>
      </c>
      <c r="R2" t="n">
        <v>63.9</v>
      </c>
      <c r="S2" t="n">
        <v>25.68</v>
      </c>
      <c r="T2" t="n">
        <v>18159.67</v>
      </c>
      <c r="U2" t="n">
        <v>0.4</v>
      </c>
      <c r="V2" t="n">
        <v>0.79</v>
      </c>
      <c r="W2" t="n">
        <v>1.31</v>
      </c>
      <c r="X2" t="n">
        <v>1.18</v>
      </c>
      <c r="Y2" t="n">
        <v>1</v>
      </c>
      <c r="Z2" t="n">
        <v>10</v>
      </c>
      <c r="AA2" t="n">
        <v>225.9185713451819</v>
      </c>
      <c r="AB2" t="n">
        <v>309.1117561382786</v>
      </c>
      <c r="AC2" t="n">
        <v>279.6105639736073</v>
      </c>
      <c r="AD2" t="n">
        <v>225918.5713451819</v>
      </c>
      <c r="AE2" t="n">
        <v>309111.7561382786</v>
      </c>
      <c r="AF2" t="n">
        <v>4.022938562380945e-06</v>
      </c>
      <c r="AG2" t="n">
        <v>8.255208333333334</v>
      </c>
      <c r="AH2" t="n">
        <v>279610.5639736073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8.355</v>
      </c>
      <c r="E3" t="n">
        <v>11.97</v>
      </c>
      <c r="F3" t="n">
        <v>8.859999999999999</v>
      </c>
      <c r="G3" t="n">
        <v>12.36</v>
      </c>
      <c r="H3" t="n">
        <v>0.19</v>
      </c>
      <c r="I3" t="n">
        <v>43</v>
      </c>
      <c r="J3" t="n">
        <v>116.37</v>
      </c>
      <c r="K3" t="n">
        <v>43.4</v>
      </c>
      <c r="L3" t="n">
        <v>1.25</v>
      </c>
      <c r="M3" t="n">
        <v>39</v>
      </c>
      <c r="N3" t="n">
        <v>16.72</v>
      </c>
      <c r="O3" t="n">
        <v>14585.96</v>
      </c>
      <c r="P3" t="n">
        <v>73.17</v>
      </c>
      <c r="Q3" t="n">
        <v>1693.25</v>
      </c>
      <c r="R3" t="n">
        <v>54.14</v>
      </c>
      <c r="S3" t="n">
        <v>25.68</v>
      </c>
      <c r="T3" t="n">
        <v>13358.62</v>
      </c>
      <c r="U3" t="n">
        <v>0.47</v>
      </c>
      <c r="V3" t="n">
        <v>0.82</v>
      </c>
      <c r="W3" t="n">
        <v>1.27</v>
      </c>
      <c r="X3" t="n">
        <v>0.85</v>
      </c>
      <c r="Y3" t="n">
        <v>1</v>
      </c>
      <c r="Z3" t="n">
        <v>10</v>
      </c>
      <c r="AA3" t="n">
        <v>204.7701041630587</v>
      </c>
      <c r="AB3" t="n">
        <v>280.1754903351883</v>
      </c>
      <c r="AC3" t="n">
        <v>253.4359347664507</v>
      </c>
      <c r="AD3" t="n">
        <v>204770.1041630587</v>
      </c>
      <c r="AE3" t="n">
        <v>280175.4903351883</v>
      </c>
      <c r="AF3" t="n">
        <v>4.262895441639225e-06</v>
      </c>
      <c r="AG3" t="n">
        <v>7.79296875</v>
      </c>
      <c r="AH3" t="n">
        <v>253435.9347664507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8.584099999999999</v>
      </c>
      <c r="E4" t="n">
        <v>11.65</v>
      </c>
      <c r="F4" t="n">
        <v>8.73</v>
      </c>
      <c r="G4" t="n">
        <v>14.96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16</v>
      </c>
      <c r="N4" t="n">
        <v>16.79</v>
      </c>
      <c r="O4" t="n">
        <v>14625.77</v>
      </c>
      <c r="P4" t="n">
        <v>68.68000000000001</v>
      </c>
      <c r="Q4" t="n">
        <v>1693.08</v>
      </c>
      <c r="R4" t="n">
        <v>49.21</v>
      </c>
      <c r="S4" t="n">
        <v>25.68</v>
      </c>
      <c r="T4" t="n">
        <v>10932.4</v>
      </c>
      <c r="U4" t="n">
        <v>0.52</v>
      </c>
      <c r="V4" t="n">
        <v>0.84</v>
      </c>
      <c r="W4" t="n">
        <v>1.29</v>
      </c>
      <c r="X4" t="n">
        <v>0.73</v>
      </c>
      <c r="Y4" t="n">
        <v>1</v>
      </c>
      <c r="Z4" t="n">
        <v>10</v>
      </c>
      <c r="AA4" t="n">
        <v>199.7699158286114</v>
      </c>
      <c r="AB4" t="n">
        <v>273.3340120632603</v>
      </c>
      <c r="AC4" t="n">
        <v>247.2473975787182</v>
      </c>
      <c r="AD4" t="n">
        <v>199769.9158286114</v>
      </c>
      <c r="AE4" t="n">
        <v>273334.0120632602</v>
      </c>
      <c r="AF4" t="n">
        <v>4.379787044952157e-06</v>
      </c>
      <c r="AG4" t="n">
        <v>7.584635416666667</v>
      </c>
      <c r="AH4" t="n">
        <v>247247.3975787182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8.6335</v>
      </c>
      <c r="E5" t="n">
        <v>11.58</v>
      </c>
      <c r="F5" t="n">
        <v>8.710000000000001</v>
      </c>
      <c r="G5" t="n">
        <v>15.84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6</v>
      </c>
      <c r="N5" t="n">
        <v>16.86</v>
      </c>
      <c r="O5" t="n">
        <v>14665.62</v>
      </c>
      <c r="P5" t="n">
        <v>67.05</v>
      </c>
      <c r="Q5" t="n">
        <v>1692.93</v>
      </c>
      <c r="R5" t="n">
        <v>48.32</v>
      </c>
      <c r="S5" t="n">
        <v>25.68</v>
      </c>
      <c r="T5" t="n">
        <v>10501.04</v>
      </c>
      <c r="U5" t="n">
        <v>0.53</v>
      </c>
      <c r="V5" t="n">
        <v>0.84</v>
      </c>
      <c r="W5" t="n">
        <v>1.3</v>
      </c>
      <c r="X5" t="n">
        <v>0.71</v>
      </c>
      <c r="Y5" t="n">
        <v>1</v>
      </c>
      <c r="Z5" t="n">
        <v>10</v>
      </c>
      <c r="AA5" t="n">
        <v>198.3282267761789</v>
      </c>
      <c r="AB5" t="n">
        <v>271.361429498891</v>
      </c>
      <c r="AC5" t="n">
        <v>245.4630755257546</v>
      </c>
      <c r="AD5" t="n">
        <v>198328.2267761789</v>
      </c>
      <c r="AE5" t="n">
        <v>271361.429498891</v>
      </c>
      <c r="AF5" t="n">
        <v>4.404991956360533e-06</v>
      </c>
      <c r="AG5" t="n">
        <v>7.5390625</v>
      </c>
      <c r="AH5" t="n">
        <v>245463.0755257547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8.6747</v>
      </c>
      <c r="E6" t="n">
        <v>11.53</v>
      </c>
      <c r="F6" t="n">
        <v>8.68</v>
      </c>
      <c r="G6" t="n">
        <v>16.27</v>
      </c>
      <c r="H6" t="n">
        <v>0.3</v>
      </c>
      <c r="I6" t="n">
        <v>32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66.42</v>
      </c>
      <c r="Q6" t="n">
        <v>1693.12</v>
      </c>
      <c r="R6" t="n">
        <v>47.04</v>
      </c>
      <c r="S6" t="n">
        <v>25.68</v>
      </c>
      <c r="T6" t="n">
        <v>9866.610000000001</v>
      </c>
      <c r="U6" t="n">
        <v>0.55</v>
      </c>
      <c r="V6" t="n">
        <v>0.84</v>
      </c>
      <c r="W6" t="n">
        <v>1.3</v>
      </c>
      <c r="X6" t="n">
        <v>0.68</v>
      </c>
      <c r="Y6" t="n">
        <v>1</v>
      </c>
      <c r="Z6" t="n">
        <v>10</v>
      </c>
      <c r="AA6" t="n">
        <v>197.5648413553342</v>
      </c>
      <c r="AB6" t="n">
        <v>270.3169318879038</v>
      </c>
      <c r="AC6" t="n">
        <v>244.5182633007982</v>
      </c>
      <c r="AD6" t="n">
        <v>197564.8413553342</v>
      </c>
      <c r="AE6" t="n">
        <v>270316.9318879038</v>
      </c>
      <c r="AF6" t="n">
        <v>4.42601305656347e-06</v>
      </c>
      <c r="AG6" t="n">
        <v>7.506510416666667</v>
      </c>
      <c r="AH6" t="n">
        <v>244518.2633007982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8.4816</v>
      </c>
      <c r="E2" t="n">
        <v>11.79</v>
      </c>
      <c r="F2" t="n">
        <v>8.960000000000001</v>
      </c>
      <c r="G2" t="n">
        <v>11.44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17</v>
      </c>
      <c r="N2" t="n">
        <v>11.32</v>
      </c>
      <c r="O2" t="n">
        <v>11317.98</v>
      </c>
      <c r="P2" t="n">
        <v>60.09</v>
      </c>
      <c r="Q2" t="n">
        <v>1693.02</v>
      </c>
      <c r="R2" t="n">
        <v>56.26</v>
      </c>
      <c r="S2" t="n">
        <v>25.68</v>
      </c>
      <c r="T2" t="n">
        <v>14401.45</v>
      </c>
      <c r="U2" t="n">
        <v>0.46</v>
      </c>
      <c r="V2" t="n">
        <v>0.8100000000000001</v>
      </c>
      <c r="W2" t="n">
        <v>1.31</v>
      </c>
      <c r="X2" t="n">
        <v>0.96</v>
      </c>
      <c r="Y2" t="n">
        <v>1</v>
      </c>
      <c r="Z2" t="n">
        <v>10</v>
      </c>
      <c r="AA2" t="n">
        <v>187.2970479411837</v>
      </c>
      <c r="AB2" t="n">
        <v>256.2680839555948</v>
      </c>
      <c r="AC2" t="n">
        <v>231.8102176974623</v>
      </c>
      <c r="AD2" t="n">
        <v>187297.0479411837</v>
      </c>
      <c r="AE2" t="n">
        <v>256268.0839555947</v>
      </c>
      <c r="AF2" t="n">
        <v>4.704730220493353e-06</v>
      </c>
      <c r="AG2" t="n">
        <v>7.67578125</v>
      </c>
      <c r="AH2" t="n">
        <v>231810.2176974623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8.5444</v>
      </c>
      <c r="E3" t="n">
        <v>11.7</v>
      </c>
      <c r="F3" t="n">
        <v>8.93</v>
      </c>
      <c r="G3" t="n">
        <v>12.18</v>
      </c>
      <c r="H3" t="n">
        <v>0.24</v>
      </c>
      <c r="I3" t="n">
        <v>44</v>
      </c>
      <c r="J3" t="n">
        <v>90.18000000000001</v>
      </c>
      <c r="K3" t="n">
        <v>37.55</v>
      </c>
      <c r="L3" t="n">
        <v>1.25</v>
      </c>
      <c r="M3" t="n">
        <v>2</v>
      </c>
      <c r="N3" t="n">
        <v>11.37</v>
      </c>
      <c r="O3" t="n">
        <v>11355.7</v>
      </c>
      <c r="P3" t="n">
        <v>59.19</v>
      </c>
      <c r="Q3" t="n">
        <v>1693.45</v>
      </c>
      <c r="R3" t="n">
        <v>54.41</v>
      </c>
      <c r="S3" t="n">
        <v>25.68</v>
      </c>
      <c r="T3" t="n">
        <v>13490.45</v>
      </c>
      <c r="U3" t="n">
        <v>0.47</v>
      </c>
      <c r="V3" t="n">
        <v>0.82</v>
      </c>
      <c r="W3" t="n">
        <v>1.34</v>
      </c>
      <c r="X3" t="n">
        <v>0.93</v>
      </c>
      <c r="Y3" t="n">
        <v>1</v>
      </c>
      <c r="Z3" t="n">
        <v>10</v>
      </c>
      <c r="AA3" t="n">
        <v>186.2392075389535</v>
      </c>
      <c r="AB3" t="n">
        <v>254.8207000486392</v>
      </c>
      <c r="AC3" t="n">
        <v>230.50097007917</v>
      </c>
      <c r="AD3" t="n">
        <v>186239.2075389535</v>
      </c>
      <c r="AE3" t="n">
        <v>254820.7000486392</v>
      </c>
      <c r="AF3" t="n">
        <v>4.739565282020303e-06</v>
      </c>
      <c r="AG3" t="n">
        <v>7.6171875</v>
      </c>
      <c r="AH3" t="n">
        <v>230500.97007917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8.5427</v>
      </c>
      <c r="E4" t="n">
        <v>11.71</v>
      </c>
      <c r="F4" t="n">
        <v>8.93</v>
      </c>
      <c r="G4" t="n">
        <v>12.18</v>
      </c>
      <c r="H4" t="n">
        <v>0.29</v>
      </c>
      <c r="I4" t="n">
        <v>44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59.31</v>
      </c>
      <c r="Q4" t="n">
        <v>1693.25</v>
      </c>
      <c r="R4" t="n">
        <v>54.4</v>
      </c>
      <c r="S4" t="n">
        <v>25.68</v>
      </c>
      <c r="T4" t="n">
        <v>13485.61</v>
      </c>
      <c r="U4" t="n">
        <v>0.47</v>
      </c>
      <c r="V4" t="n">
        <v>0.82</v>
      </c>
      <c r="W4" t="n">
        <v>1.34</v>
      </c>
      <c r="X4" t="n">
        <v>0.93</v>
      </c>
      <c r="Y4" t="n">
        <v>1</v>
      </c>
      <c r="Z4" t="n">
        <v>10</v>
      </c>
      <c r="AA4" t="n">
        <v>186.326865378753</v>
      </c>
      <c r="AB4" t="n">
        <v>254.9406373722438</v>
      </c>
      <c r="AC4" t="n">
        <v>230.609460752943</v>
      </c>
      <c r="AD4" t="n">
        <v>186326.865378753</v>
      </c>
      <c r="AE4" t="n">
        <v>254940.6373722438</v>
      </c>
      <c r="AF4" t="n">
        <v>4.738622294685975e-06</v>
      </c>
      <c r="AG4" t="n">
        <v>7.623697916666667</v>
      </c>
      <c r="AH4" t="n">
        <v>230609.460752943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</row>
    <row r="16">
      <c r="A16" t="n">
        <v>0</v>
      </c>
      <c r="B16" t="n">
        <v>140</v>
      </c>
      <c r="C16" t="inlineStr">
        <is>
          <t xml:space="preserve">CONCLUIDO	</t>
        </is>
      </c>
      <c r="D16" t="n">
        <v>4.8737</v>
      </c>
      <c r="E16" t="n">
        <v>20.52</v>
      </c>
      <c r="F16" t="n">
        <v>10.72</v>
      </c>
      <c r="G16" t="n">
        <v>4.87</v>
      </c>
      <c r="H16" t="n">
        <v>0.06</v>
      </c>
      <c r="I16" t="n">
        <v>132</v>
      </c>
      <c r="J16" t="n">
        <v>274.09</v>
      </c>
      <c r="K16" t="n">
        <v>60.56</v>
      </c>
      <c r="L16" t="n">
        <v>1</v>
      </c>
      <c r="M16" t="n">
        <v>130</v>
      </c>
      <c r="N16" t="n">
        <v>72.53</v>
      </c>
      <c r="O16" t="n">
        <v>34038.11</v>
      </c>
      <c r="P16" t="n">
        <v>181.85</v>
      </c>
      <c r="Q16" t="n">
        <v>1693.26</v>
      </c>
      <c r="R16" t="n">
        <v>112.7</v>
      </c>
      <c r="S16" t="n">
        <v>25.68</v>
      </c>
      <c r="T16" t="n">
        <v>42192.44</v>
      </c>
      <c r="U16" t="n">
        <v>0.23</v>
      </c>
      <c r="V16" t="n">
        <v>0.68</v>
      </c>
      <c r="W16" t="n">
        <v>1.41</v>
      </c>
      <c r="X16" t="n">
        <v>2.72</v>
      </c>
      <c r="Y16" t="n">
        <v>1</v>
      </c>
      <c r="Z16" t="n">
        <v>10</v>
      </c>
    </row>
    <row r="17">
      <c r="A17" t="n">
        <v>1</v>
      </c>
      <c r="B17" t="n">
        <v>140</v>
      </c>
      <c r="C17" t="inlineStr">
        <is>
          <t xml:space="preserve">CONCLUIDO	</t>
        </is>
      </c>
      <c r="D17" t="n">
        <v>5.5505</v>
      </c>
      <c r="E17" t="n">
        <v>18.02</v>
      </c>
      <c r="F17" t="n">
        <v>10</v>
      </c>
      <c r="G17" t="n">
        <v>6.12</v>
      </c>
      <c r="H17" t="n">
        <v>0.08</v>
      </c>
      <c r="I17" t="n">
        <v>98</v>
      </c>
      <c r="J17" t="n">
        <v>274.57</v>
      </c>
      <c r="K17" t="n">
        <v>60.56</v>
      </c>
      <c r="L17" t="n">
        <v>1.25</v>
      </c>
      <c r="M17" t="n">
        <v>96</v>
      </c>
      <c r="N17" t="n">
        <v>72.76000000000001</v>
      </c>
      <c r="O17" t="n">
        <v>34097.72</v>
      </c>
      <c r="P17" t="n">
        <v>168.11</v>
      </c>
      <c r="Q17" t="n">
        <v>1693.39</v>
      </c>
      <c r="R17" t="n">
        <v>89.81999999999999</v>
      </c>
      <c r="S17" t="n">
        <v>25.68</v>
      </c>
      <c r="T17" t="n">
        <v>30926.91</v>
      </c>
      <c r="U17" t="n">
        <v>0.29</v>
      </c>
      <c r="V17" t="n">
        <v>0.73</v>
      </c>
      <c r="W17" t="n">
        <v>1.36</v>
      </c>
      <c r="X17" t="n">
        <v>1.99</v>
      </c>
      <c r="Y17" t="n">
        <v>1</v>
      </c>
      <c r="Z17" t="n">
        <v>10</v>
      </c>
    </row>
    <row r="18">
      <c r="A18" t="n">
        <v>2</v>
      </c>
      <c r="B18" t="n">
        <v>140</v>
      </c>
      <c r="C18" t="inlineStr">
        <is>
          <t xml:space="preserve">CONCLUIDO	</t>
        </is>
      </c>
      <c r="D18" t="n">
        <v>6.0361</v>
      </c>
      <c r="E18" t="n">
        <v>16.57</v>
      </c>
      <c r="F18" t="n">
        <v>9.59</v>
      </c>
      <c r="G18" t="n">
        <v>7.38</v>
      </c>
      <c r="H18" t="n">
        <v>0.1</v>
      </c>
      <c r="I18" t="n">
        <v>78</v>
      </c>
      <c r="J18" t="n">
        <v>275.05</v>
      </c>
      <c r="K18" t="n">
        <v>60.56</v>
      </c>
      <c r="L18" t="n">
        <v>1.5</v>
      </c>
      <c r="M18" t="n">
        <v>76</v>
      </c>
      <c r="N18" t="n">
        <v>73</v>
      </c>
      <c r="O18" t="n">
        <v>34157.42</v>
      </c>
      <c r="P18" t="n">
        <v>159.89</v>
      </c>
      <c r="Q18" t="n">
        <v>1692.97</v>
      </c>
      <c r="R18" t="n">
        <v>77.01000000000001</v>
      </c>
      <c r="S18" t="n">
        <v>25.68</v>
      </c>
      <c r="T18" t="n">
        <v>24621.77</v>
      </c>
      <c r="U18" t="n">
        <v>0.33</v>
      </c>
      <c r="V18" t="n">
        <v>0.76</v>
      </c>
      <c r="W18" t="n">
        <v>1.33</v>
      </c>
      <c r="X18" t="n">
        <v>1.59</v>
      </c>
      <c r="Y18" t="n">
        <v>1</v>
      </c>
      <c r="Z18" t="n">
        <v>10</v>
      </c>
    </row>
    <row r="19">
      <c r="A19" t="n">
        <v>3</v>
      </c>
      <c r="B19" t="n">
        <v>140</v>
      </c>
      <c r="C19" t="inlineStr">
        <is>
          <t xml:space="preserve">CONCLUIDO	</t>
        </is>
      </c>
      <c r="D19" t="n">
        <v>6.4311</v>
      </c>
      <c r="E19" t="n">
        <v>15.55</v>
      </c>
      <c r="F19" t="n">
        <v>9.31</v>
      </c>
      <c r="G19" t="n">
        <v>8.720000000000001</v>
      </c>
      <c r="H19" t="n">
        <v>0.11</v>
      </c>
      <c r="I19" t="n">
        <v>64</v>
      </c>
      <c r="J19" t="n">
        <v>275.54</v>
      </c>
      <c r="K19" t="n">
        <v>60.56</v>
      </c>
      <c r="L19" t="n">
        <v>1.75</v>
      </c>
      <c r="M19" t="n">
        <v>62</v>
      </c>
      <c r="N19" t="n">
        <v>73.23</v>
      </c>
      <c r="O19" t="n">
        <v>34217.22</v>
      </c>
      <c r="P19" t="n">
        <v>153.87</v>
      </c>
      <c r="Q19" t="n">
        <v>1693.1</v>
      </c>
      <c r="R19" t="n">
        <v>68.01000000000001</v>
      </c>
      <c r="S19" t="n">
        <v>25.68</v>
      </c>
      <c r="T19" t="n">
        <v>20189.36</v>
      </c>
      <c r="U19" t="n">
        <v>0.38</v>
      </c>
      <c r="V19" t="n">
        <v>0.78</v>
      </c>
      <c r="W19" t="n">
        <v>1.31</v>
      </c>
      <c r="X19" t="n">
        <v>1.3</v>
      </c>
      <c r="Y19" t="n">
        <v>1</v>
      </c>
      <c r="Z19" t="n">
        <v>10</v>
      </c>
    </row>
    <row r="20">
      <c r="A20" t="n">
        <v>4</v>
      </c>
      <c r="B20" t="n">
        <v>140</v>
      </c>
      <c r="C20" t="inlineStr">
        <is>
          <t xml:space="preserve">CONCLUIDO	</t>
        </is>
      </c>
      <c r="D20" t="n">
        <v>6.7183</v>
      </c>
      <c r="E20" t="n">
        <v>14.88</v>
      </c>
      <c r="F20" t="n">
        <v>9.109999999999999</v>
      </c>
      <c r="G20" t="n">
        <v>9.94</v>
      </c>
      <c r="H20" t="n">
        <v>0.13</v>
      </c>
      <c r="I20" t="n">
        <v>55</v>
      </c>
      <c r="J20" t="n">
        <v>276.02</v>
      </c>
      <c r="K20" t="n">
        <v>60.56</v>
      </c>
      <c r="L20" t="n">
        <v>2</v>
      </c>
      <c r="M20" t="n">
        <v>53</v>
      </c>
      <c r="N20" t="n">
        <v>73.47</v>
      </c>
      <c r="O20" t="n">
        <v>34277.1</v>
      </c>
      <c r="P20" t="n">
        <v>149.09</v>
      </c>
      <c r="Q20" t="n">
        <v>1693.37</v>
      </c>
      <c r="R20" t="n">
        <v>61.84</v>
      </c>
      <c r="S20" t="n">
        <v>25.68</v>
      </c>
      <c r="T20" t="n">
        <v>17151.98</v>
      </c>
      <c r="U20" t="n">
        <v>0.42</v>
      </c>
      <c r="V20" t="n">
        <v>0.8</v>
      </c>
      <c r="W20" t="n">
        <v>1.3</v>
      </c>
      <c r="X20" t="n">
        <v>1.11</v>
      </c>
      <c r="Y20" t="n">
        <v>1</v>
      </c>
      <c r="Z20" t="n">
        <v>10</v>
      </c>
    </row>
    <row r="21">
      <c r="A21" t="n">
        <v>5</v>
      </c>
      <c r="B21" t="n">
        <v>140</v>
      </c>
      <c r="C21" t="inlineStr">
        <is>
          <t xml:space="preserve">CONCLUIDO	</t>
        </is>
      </c>
      <c r="D21" t="n">
        <v>6.9558</v>
      </c>
      <c r="E21" t="n">
        <v>14.38</v>
      </c>
      <c r="F21" t="n">
        <v>8.970000000000001</v>
      </c>
      <c r="G21" t="n">
        <v>11.21</v>
      </c>
      <c r="H21" t="n">
        <v>0.14</v>
      </c>
      <c r="I21" t="n">
        <v>48</v>
      </c>
      <c r="J21" t="n">
        <v>276.51</v>
      </c>
      <c r="K21" t="n">
        <v>60.56</v>
      </c>
      <c r="L21" t="n">
        <v>2.25</v>
      </c>
      <c r="M21" t="n">
        <v>46</v>
      </c>
      <c r="N21" t="n">
        <v>73.70999999999999</v>
      </c>
      <c r="O21" t="n">
        <v>34337.08</v>
      </c>
      <c r="P21" t="n">
        <v>145.42</v>
      </c>
      <c r="Q21" t="n">
        <v>1693.32</v>
      </c>
      <c r="R21" t="n">
        <v>57.43</v>
      </c>
      <c r="S21" t="n">
        <v>25.68</v>
      </c>
      <c r="T21" t="n">
        <v>14978.54</v>
      </c>
      <c r="U21" t="n">
        <v>0.45</v>
      </c>
      <c r="V21" t="n">
        <v>0.8100000000000001</v>
      </c>
      <c r="W21" t="n">
        <v>1.28</v>
      </c>
      <c r="X21" t="n">
        <v>0.96</v>
      </c>
      <c r="Y21" t="n">
        <v>1</v>
      </c>
      <c r="Z21" t="n">
        <v>10</v>
      </c>
    </row>
    <row r="22">
      <c r="A22" t="n">
        <v>6</v>
      </c>
      <c r="B22" t="n">
        <v>140</v>
      </c>
      <c r="C22" t="inlineStr">
        <is>
          <t xml:space="preserve">CONCLUIDO	</t>
        </is>
      </c>
      <c r="D22" t="n">
        <v>7.1709</v>
      </c>
      <c r="E22" t="n">
        <v>13.95</v>
      </c>
      <c r="F22" t="n">
        <v>8.85</v>
      </c>
      <c r="G22" t="n">
        <v>12.64</v>
      </c>
      <c r="H22" t="n">
        <v>0.16</v>
      </c>
      <c r="I22" t="n">
        <v>42</v>
      </c>
      <c r="J22" t="n">
        <v>277</v>
      </c>
      <c r="K22" t="n">
        <v>60.56</v>
      </c>
      <c r="L22" t="n">
        <v>2.5</v>
      </c>
      <c r="M22" t="n">
        <v>40</v>
      </c>
      <c r="N22" t="n">
        <v>73.94</v>
      </c>
      <c r="O22" t="n">
        <v>34397.15</v>
      </c>
      <c r="P22" t="n">
        <v>142.06</v>
      </c>
      <c r="Q22" t="n">
        <v>1693.24</v>
      </c>
      <c r="R22" t="n">
        <v>53.51</v>
      </c>
      <c r="S22" t="n">
        <v>25.68</v>
      </c>
      <c r="T22" t="n">
        <v>13047.94</v>
      </c>
      <c r="U22" t="n">
        <v>0.48</v>
      </c>
      <c r="V22" t="n">
        <v>0.82</v>
      </c>
      <c r="W22" t="n">
        <v>1.28</v>
      </c>
      <c r="X22" t="n">
        <v>0.85</v>
      </c>
      <c r="Y22" t="n">
        <v>1</v>
      </c>
      <c r="Z22" t="n">
        <v>10</v>
      </c>
    </row>
    <row r="23">
      <c r="A23" t="n">
        <v>7</v>
      </c>
      <c r="B23" t="n">
        <v>140</v>
      </c>
      <c r="C23" t="inlineStr">
        <is>
          <t xml:space="preserve">CONCLUIDO	</t>
        </is>
      </c>
      <c r="D23" t="n">
        <v>7.3275</v>
      </c>
      <c r="E23" t="n">
        <v>13.65</v>
      </c>
      <c r="F23" t="n">
        <v>8.76</v>
      </c>
      <c r="G23" t="n">
        <v>13.83</v>
      </c>
      <c r="H23" t="n">
        <v>0.18</v>
      </c>
      <c r="I23" t="n">
        <v>38</v>
      </c>
      <c r="J23" t="n">
        <v>277.48</v>
      </c>
      <c r="K23" t="n">
        <v>60.56</v>
      </c>
      <c r="L23" t="n">
        <v>2.75</v>
      </c>
      <c r="M23" t="n">
        <v>36</v>
      </c>
      <c r="N23" t="n">
        <v>74.18000000000001</v>
      </c>
      <c r="O23" t="n">
        <v>34457.31</v>
      </c>
      <c r="P23" t="n">
        <v>139.16</v>
      </c>
      <c r="Q23" t="n">
        <v>1693.1</v>
      </c>
      <c r="R23" t="n">
        <v>50.88</v>
      </c>
      <c r="S23" t="n">
        <v>25.68</v>
      </c>
      <c r="T23" t="n">
        <v>11752.63</v>
      </c>
      <c r="U23" t="n">
        <v>0.5</v>
      </c>
      <c r="V23" t="n">
        <v>0.83</v>
      </c>
      <c r="W23" t="n">
        <v>1.27</v>
      </c>
      <c r="X23" t="n">
        <v>0.76</v>
      </c>
      <c r="Y23" t="n">
        <v>1</v>
      </c>
      <c r="Z23" t="n">
        <v>10</v>
      </c>
    </row>
    <row r="24">
      <c r="A24" t="n">
        <v>8</v>
      </c>
      <c r="B24" t="n">
        <v>140</v>
      </c>
      <c r="C24" t="inlineStr">
        <is>
          <t xml:space="preserve">CONCLUIDO	</t>
        </is>
      </c>
      <c r="D24" t="n">
        <v>7.495</v>
      </c>
      <c r="E24" t="n">
        <v>13.34</v>
      </c>
      <c r="F24" t="n">
        <v>8.67</v>
      </c>
      <c r="G24" t="n">
        <v>15.29</v>
      </c>
      <c r="H24" t="n">
        <v>0.19</v>
      </c>
      <c r="I24" t="n">
        <v>34</v>
      </c>
      <c r="J24" t="n">
        <v>277.97</v>
      </c>
      <c r="K24" t="n">
        <v>60.56</v>
      </c>
      <c r="L24" t="n">
        <v>3</v>
      </c>
      <c r="M24" t="n">
        <v>32</v>
      </c>
      <c r="N24" t="n">
        <v>74.42</v>
      </c>
      <c r="O24" t="n">
        <v>34517.57</v>
      </c>
      <c r="P24" t="n">
        <v>136.51</v>
      </c>
      <c r="Q24" t="n">
        <v>1693.13</v>
      </c>
      <c r="R24" t="n">
        <v>47.99</v>
      </c>
      <c r="S24" t="n">
        <v>25.68</v>
      </c>
      <c r="T24" t="n">
        <v>10330.72</v>
      </c>
      <c r="U24" t="n">
        <v>0.54</v>
      </c>
      <c r="V24" t="n">
        <v>0.84</v>
      </c>
      <c r="W24" t="n">
        <v>1.26</v>
      </c>
      <c r="X24" t="n">
        <v>0.66</v>
      </c>
      <c r="Y24" t="n">
        <v>1</v>
      </c>
      <c r="Z24" t="n">
        <v>10</v>
      </c>
    </row>
    <row r="25">
      <c r="A25" t="n">
        <v>9</v>
      </c>
      <c r="B25" t="n">
        <v>140</v>
      </c>
      <c r="C25" t="inlineStr">
        <is>
          <t xml:space="preserve">CONCLUIDO	</t>
        </is>
      </c>
      <c r="D25" t="n">
        <v>7.6131</v>
      </c>
      <c r="E25" t="n">
        <v>13.14</v>
      </c>
      <c r="F25" t="n">
        <v>8.619999999999999</v>
      </c>
      <c r="G25" t="n">
        <v>16.67</v>
      </c>
      <c r="H25" t="n">
        <v>0.21</v>
      </c>
      <c r="I25" t="n">
        <v>31</v>
      </c>
      <c r="J25" t="n">
        <v>278.46</v>
      </c>
      <c r="K25" t="n">
        <v>60.56</v>
      </c>
      <c r="L25" t="n">
        <v>3.25</v>
      </c>
      <c r="M25" t="n">
        <v>29</v>
      </c>
      <c r="N25" t="n">
        <v>74.66</v>
      </c>
      <c r="O25" t="n">
        <v>34577.92</v>
      </c>
      <c r="P25" t="n">
        <v>133.79</v>
      </c>
      <c r="Q25" t="n">
        <v>1693.1</v>
      </c>
      <c r="R25" t="n">
        <v>46.3</v>
      </c>
      <c r="S25" t="n">
        <v>25.68</v>
      </c>
      <c r="T25" t="n">
        <v>9498.18</v>
      </c>
      <c r="U25" t="n">
        <v>0.55</v>
      </c>
      <c r="V25" t="n">
        <v>0.85</v>
      </c>
      <c r="W25" t="n">
        <v>1.26</v>
      </c>
      <c r="X25" t="n">
        <v>0.61</v>
      </c>
      <c r="Y25" t="n">
        <v>1</v>
      </c>
      <c r="Z25" t="n">
        <v>10</v>
      </c>
    </row>
    <row r="26">
      <c r="A26" t="n">
        <v>10</v>
      </c>
      <c r="B26" t="n">
        <v>140</v>
      </c>
      <c r="C26" t="inlineStr">
        <is>
          <t xml:space="preserve">CONCLUIDO	</t>
        </is>
      </c>
      <c r="D26" t="n">
        <v>7.7368</v>
      </c>
      <c r="E26" t="n">
        <v>12.93</v>
      </c>
      <c r="F26" t="n">
        <v>8.56</v>
      </c>
      <c r="G26" t="n">
        <v>18.35</v>
      </c>
      <c r="H26" t="n">
        <v>0.22</v>
      </c>
      <c r="I26" t="n">
        <v>28</v>
      </c>
      <c r="J26" t="n">
        <v>278.95</v>
      </c>
      <c r="K26" t="n">
        <v>60.56</v>
      </c>
      <c r="L26" t="n">
        <v>3.5</v>
      </c>
      <c r="M26" t="n">
        <v>26</v>
      </c>
      <c r="N26" t="n">
        <v>74.90000000000001</v>
      </c>
      <c r="O26" t="n">
        <v>34638.36</v>
      </c>
      <c r="P26" t="n">
        <v>132.04</v>
      </c>
      <c r="Q26" t="n">
        <v>1693.11</v>
      </c>
      <c r="R26" t="n">
        <v>44.76</v>
      </c>
      <c r="S26" t="n">
        <v>25.68</v>
      </c>
      <c r="T26" t="n">
        <v>8742.84</v>
      </c>
      <c r="U26" t="n">
        <v>0.57</v>
      </c>
      <c r="V26" t="n">
        <v>0.85</v>
      </c>
      <c r="W26" t="n">
        <v>1.25</v>
      </c>
      <c r="X26" t="n">
        <v>0.5600000000000001</v>
      </c>
      <c r="Y26" t="n">
        <v>1</v>
      </c>
      <c r="Z26" t="n">
        <v>10</v>
      </c>
    </row>
    <row r="27">
      <c r="A27" t="n">
        <v>11</v>
      </c>
      <c r="B27" t="n">
        <v>140</v>
      </c>
      <c r="C27" t="inlineStr">
        <is>
          <t xml:space="preserve">CONCLUIDO	</t>
        </is>
      </c>
      <c r="D27" t="n">
        <v>7.8396</v>
      </c>
      <c r="E27" t="n">
        <v>12.76</v>
      </c>
      <c r="F27" t="n">
        <v>8.5</v>
      </c>
      <c r="G27" t="n">
        <v>19.61</v>
      </c>
      <c r="H27" t="n">
        <v>0.24</v>
      </c>
      <c r="I27" t="n">
        <v>26</v>
      </c>
      <c r="J27" t="n">
        <v>279.44</v>
      </c>
      <c r="K27" t="n">
        <v>60.56</v>
      </c>
      <c r="L27" t="n">
        <v>3.75</v>
      </c>
      <c r="M27" t="n">
        <v>24</v>
      </c>
      <c r="N27" t="n">
        <v>75.14</v>
      </c>
      <c r="O27" t="n">
        <v>34698.9</v>
      </c>
      <c r="P27" t="n">
        <v>129.12</v>
      </c>
      <c r="Q27" t="n">
        <v>1693.08</v>
      </c>
      <c r="R27" t="n">
        <v>42.84</v>
      </c>
      <c r="S27" t="n">
        <v>25.68</v>
      </c>
      <c r="T27" t="n">
        <v>7795.8</v>
      </c>
      <c r="U27" t="n">
        <v>0.6</v>
      </c>
      <c r="V27" t="n">
        <v>0.86</v>
      </c>
      <c r="W27" t="n">
        <v>1.24</v>
      </c>
      <c r="X27" t="n">
        <v>0.49</v>
      </c>
      <c r="Y27" t="n">
        <v>1</v>
      </c>
      <c r="Z27" t="n">
        <v>10</v>
      </c>
    </row>
    <row r="28">
      <c r="A28" t="n">
        <v>12</v>
      </c>
      <c r="B28" t="n">
        <v>140</v>
      </c>
      <c r="C28" t="inlineStr">
        <is>
          <t xml:space="preserve">CONCLUIDO	</t>
        </is>
      </c>
      <c r="D28" t="n">
        <v>7.9159</v>
      </c>
      <c r="E28" t="n">
        <v>12.63</v>
      </c>
      <c r="F28" t="n">
        <v>8.48</v>
      </c>
      <c r="G28" t="n">
        <v>21.2</v>
      </c>
      <c r="H28" t="n">
        <v>0.25</v>
      </c>
      <c r="I28" t="n">
        <v>24</v>
      </c>
      <c r="J28" t="n">
        <v>279.94</v>
      </c>
      <c r="K28" t="n">
        <v>60.56</v>
      </c>
      <c r="L28" t="n">
        <v>4</v>
      </c>
      <c r="M28" t="n">
        <v>22</v>
      </c>
      <c r="N28" t="n">
        <v>75.38</v>
      </c>
      <c r="O28" t="n">
        <v>34759.54</v>
      </c>
      <c r="P28" t="n">
        <v>127.74</v>
      </c>
      <c r="Q28" t="n">
        <v>1693.1</v>
      </c>
      <c r="R28" t="n">
        <v>42.15</v>
      </c>
      <c r="S28" t="n">
        <v>25.68</v>
      </c>
      <c r="T28" t="n">
        <v>7457.48</v>
      </c>
      <c r="U28" t="n">
        <v>0.61</v>
      </c>
      <c r="V28" t="n">
        <v>0.86</v>
      </c>
      <c r="W28" t="n">
        <v>1.25</v>
      </c>
      <c r="X28" t="n">
        <v>0.47</v>
      </c>
      <c r="Y28" t="n">
        <v>1</v>
      </c>
      <c r="Z28" t="n">
        <v>10</v>
      </c>
    </row>
    <row r="29">
      <c r="A29" t="n">
        <v>13</v>
      </c>
      <c r="B29" t="n">
        <v>140</v>
      </c>
      <c r="C29" t="inlineStr">
        <is>
          <t xml:space="preserve">CONCLUIDO	</t>
        </is>
      </c>
      <c r="D29" t="n">
        <v>7.9674</v>
      </c>
      <c r="E29" t="n">
        <v>12.55</v>
      </c>
      <c r="F29" t="n">
        <v>8.449999999999999</v>
      </c>
      <c r="G29" t="n">
        <v>22.04</v>
      </c>
      <c r="H29" t="n">
        <v>0.27</v>
      </c>
      <c r="I29" t="n">
        <v>23</v>
      </c>
      <c r="J29" t="n">
        <v>280.43</v>
      </c>
      <c r="K29" t="n">
        <v>60.56</v>
      </c>
      <c r="L29" t="n">
        <v>4.25</v>
      </c>
      <c r="M29" t="n">
        <v>21</v>
      </c>
      <c r="N29" t="n">
        <v>75.62</v>
      </c>
      <c r="O29" t="n">
        <v>34820.27</v>
      </c>
      <c r="P29" t="n">
        <v>125.43</v>
      </c>
      <c r="Q29" t="n">
        <v>1693.13</v>
      </c>
      <c r="R29" t="n">
        <v>41.2</v>
      </c>
      <c r="S29" t="n">
        <v>25.68</v>
      </c>
      <c r="T29" t="n">
        <v>6987.4</v>
      </c>
      <c r="U29" t="n">
        <v>0.62</v>
      </c>
      <c r="V29" t="n">
        <v>0.86</v>
      </c>
      <c r="W29" t="n">
        <v>1.25</v>
      </c>
      <c r="X29" t="n">
        <v>0.45</v>
      </c>
      <c r="Y29" t="n">
        <v>1</v>
      </c>
      <c r="Z29" t="n">
        <v>10</v>
      </c>
    </row>
    <row r="30">
      <c r="A30" t="n">
        <v>14</v>
      </c>
      <c r="B30" t="n">
        <v>140</v>
      </c>
      <c r="C30" t="inlineStr">
        <is>
          <t xml:space="preserve">CONCLUIDO	</t>
        </is>
      </c>
      <c r="D30" t="n">
        <v>8.0623</v>
      </c>
      <c r="E30" t="n">
        <v>12.4</v>
      </c>
      <c r="F30" t="n">
        <v>8.41</v>
      </c>
      <c r="G30" t="n">
        <v>24.02</v>
      </c>
      <c r="H30" t="n">
        <v>0.29</v>
      </c>
      <c r="I30" t="n">
        <v>21</v>
      </c>
      <c r="J30" t="n">
        <v>280.92</v>
      </c>
      <c r="K30" t="n">
        <v>60.56</v>
      </c>
      <c r="L30" t="n">
        <v>4.5</v>
      </c>
      <c r="M30" t="n">
        <v>19</v>
      </c>
      <c r="N30" t="n">
        <v>75.87</v>
      </c>
      <c r="O30" t="n">
        <v>34881.09</v>
      </c>
      <c r="P30" t="n">
        <v>123.18</v>
      </c>
      <c r="Q30" t="n">
        <v>1692.88</v>
      </c>
      <c r="R30" t="n">
        <v>39.89</v>
      </c>
      <c r="S30" t="n">
        <v>25.68</v>
      </c>
      <c r="T30" t="n">
        <v>6343.76</v>
      </c>
      <c r="U30" t="n">
        <v>0.64</v>
      </c>
      <c r="V30" t="n">
        <v>0.87</v>
      </c>
      <c r="W30" t="n">
        <v>1.24</v>
      </c>
      <c r="X30" t="n">
        <v>0.4</v>
      </c>
      <c r="Y30" t="n">
        <v>1</v>
      </c>
      <c r="Z30" t="n">
        <v>10</v>
      </c>
    </row>
    <row r="31">
      <c r="A31" t="n">
        <v>15</v>
      </c>
      <c r="B31" t="n">
        <v>140</v>
      </c>
      <c r="C31" t="inlineStr">
        <is>
          <t xml:space="preserve">CONCLUIDO	</t>
        </is>
      </c>
      <c r="D31" t="n">
        <v>8.1248</v>
      </c>
      <c r="E31" t="n">
        <v>12.31</v>
      </c>
      <c r="F31" t="n">
        <v>8.359999999999999</v>
      </c>
      <c r="G31" t="n">
        <v>25.09</v>
      </c>
      <c r="H31" t="n">
        <v>0.3</v>
      </c>
      <c r="I31" t="n">
        <v>20</v>
      </c>
      <c r="J31" t="n">
        <v>281.41</v>
      </c>
      <c r="K31" t="n">
        <v>60.56</v>
      </c>
      <c r="L31" t="n">
        <v>4.75</v>
      </c>
      <c r="M31" t="n">
        <v>18</v>
      </c>
      <c r="N31" t="n">
        <v>76.11</v>
      </c>
      <c r="O31" t="n">
        <v>34942.02</v>
      </c>
      <c r="P31" t="n">
        <v>120.78</v>
      </c>
      <c r="Q31" t="n">
        <v>1692.99</v>
      </c>
      <c r="R31" t="n">
        <v>38.69</v>
      </c>
      <c r="S31" t="n">
        <v>25.68</v>
      </c>
      <c r="T31" t="n">
        <v>5747.41</v>
      </c>
      <c r="U31" t="n">
        <v>0.66</v>
      </c>
      <c r="V31" t="n">
        <v>0.87</v>
      </c>
      <c r="W31" t="n">
        <v>1.23</v>
      </c>
      <c r="X31" t="n">
        <v>0.36</v>
      </c>
      <c r="Y31" t="n">
        <v>1</v>
      </c>
      <c r="Z31" t="n">
        <v>10</v>
      </c>
    </row>
    <row r="32">
      <c r="A32" t="n">
        <v>16</v>
      </c>
      <c r="B32" t="n">
        <v>140</v>
      </c>
      <c r="C32" t="inlineStr">
        <is>
          <t xml:space="preserve">CONCLUIDO	</t>
        </is>
      </c>
      <c r="D32" t="n">
        <v>8.216699999999999</v>
      </c>
      <c r="E32" t="n">
        <v>12.17</v>
      </c>
      <c r="F32" t="n">
        <v>8.33</v>
      </c>
      <c r="G32" t="n">
        <v>27.76</v>
      </c>
      <c r="H32" t="n">
        <v>0.32</v>
      </c>
      <c r="I32" t="n">
        <v>18</v>
      </c>
      <c r="J32" t="n">
        <v>281.91</v>
      </c>
      <c r="K32" t="n">
        <v>60.56</v>
      </c>
      <c r="L32" t="n">
        <v>5</v>
      </c>
      <c r="M32" t="n">
        <v>16</v>
      </c>
      <c r="N32" t="n">
        <v>76.34999999999999</v>
      </c>
      <c r="O32" t="n">
        <v>35003.04</v>
      </c>
      <c r="P32" t="n">
        <v>118.76</v>
      </c>
      <c r="Q32" t="n">
        <v>1692.97</v>
      </c>
      <c r="R32" t="n">
        <v>37.51</v>
      </c>
      <c r="S32" t="n">
        <v>25.68</v>
      </c>
      <c r="T32" t="n">
        <v>5172.17</v>
      </c>
      <c r="U32" t="n">
        <v>0.68</v>
      </c>
      <c r="V32" t="n">
        <v>0.88</v>
      </c>
      <c r="W32" t="n">
        <v>1.23</v>
      </c>
      <c r="X32" t="n">
        <v>0.33</v>
      </c>
      <c r="Y32" t="n">
        <v>1</v>
      </c>
      <c r="Z32" t="n">
        <v>10</v>
      </c>
    </row>
    <row r="33">
      <c r="A33" t="n">
        <v>17</v>
      </c>
      <c r="B33" t="n">
        <v>140</v>
      </c>
      <c r="C33" t="inlineStr">
        <is>
          <t xml:space="preserve">CONCLUIDO	</t>
        </is>
      </c>
      <c r="D33" t="n">
        <v>8.249499999999999</v>
      </c>
      <c r="E33" t="n">
        <v>12.12</v>
      </c>
      <c r="F33" t="n">
        <v>8.33</v>
      </c>
      <c r="G33" t="n">
        <v>29.41</v>
      </c>
      <c r="H33" t="n">
        <v>0.33</v>
      </c>
      <c r="I33" t="n">
        <v>17</v>
      </c>
      <c r="J33" t="n">
        <v>282.4</v>
      </c>
      <c r="K33" t="n">
        <v>60.56</v>
      </c>
      <c r="L33" t="n">
        <v>5.25</v>
      </c>
      <c r="M33" t="n">
        <v>15</v>
      </c>
      <c r="N33" t="n">
        <v>76.59999999999999</v>
      </c>
      <c r="O33" t="n">
        <v>35064.15</v>
      </c>
      <c r="P33" t="n">
        <v>117.1</v>
      </c>
      <c r="Q33" t="n">
        <v>1692.93</v>
      </c>
      <c r="R33" t="n">
        <v>37.65</v>
      </c>
      <c r="S33" t="n">
        <v>25.68</v>
      </c>
      <c r="T33" t="n">
        <v>5246.04</v>
      </c>
      <c r="U33" t="n">
        <v>0.68</v>
      </c>
      <c r="V33" t="n">
        <v>0.88</v>
      </c>
      <c r="W33" t="n">
        <v>1.24</v>
      </c>
      <c r="X33" t="n">
        <v>0.33</v>
      </c>
      <c r="Y33" t="n">
        <v>1</v>
      </c>
      <c r="Z33" t="n">
        <v>10</v>
      </c>
    </row>
    <row r="34">
      <c r="A34" t="n">
        <v>18</v>
      </c>
      <c r="B34" t="n">
        <v>140</v>
      </c>
      <c r="C34" t="inlineStr">
        <is>
          <t xml:space="preserve">CONCLUIDO	</t>
        </is>
      </c>
      <c r="D34" t="n">
        <v>8.306800000000001</v>
      </c>
      <c r="E34" t="n">
        <v>12.04</v>
      </c>
      <c r="F34" t="n">
        <v>8.300000000000001</v>
      </c>
      <c r="G34" t="n">
        <v>31.13</v>
      </c>
      <c r="H34" t="n">
        <v>0.35</v>
      </c>
      <c r="I34" t="n">
        <v>16</v>
      </c>
      <c r="J34" t="n">
        <v>282.9</v>
      </c>
      <c r="K34" t="n">
        <v>60.56</v>
      </c>
      <c r="L34" t="n">
        <v>5.5</v>
      </c>
      <c r="M34" t="n">
        <v>14</v>
      </c>
      <c r="N34" t="n">
        <v>76.84999999999999</v>
      </c>
      <c r="O34" t="n">
        <v>35125.37</v>
      </c>
      <c r="P34" t="n">
        <v>114.43</v>
      </c>
      <c r="Q34" t="n">
        <v>1692.98</v>
      </c>
      <c r="R34" t="n">
        <v>36.66</v>
      </c>
      <c r="S34" t="n">
        <v>25.68</v>
      </c>
      <c r="T34" t="n">
        <v>4755.07</v>
      </c>
      <c r="U34" t="n">
        <v>0.7</v>
      </c>
      <c r="V34" t="n">
        <v>0.88</v>
      </c>
      <c r="W34" t="n">
        <v>1.23</v>
      </c>
      <c r="X34" t="n">
        <v>0.3</v>
      </c>
      <c r="Y34" t="n">
        <v>1</v>
      </c>
      <c r="Z34" t="n">
        <v>10</v>
      </c>
    </row>
    <row r="35">
      <c r="A35" t="n">
        <v>19</v>
      </c>
      <c r="B35" t="n">
        <v>140</v>
      </c>
      <c r="C35" t="inlineStr">
        <is>
          <t xml:space="preserve">CONCLUIDO	</t>
        </is>
      </c>
      <c r="D35" t="n">
        <v>8.289999999999999</v>
      </c>
      <c r="E35" t="n">
        <v>12.06</v>
      </c>
      <c r="F35" t="n">
        <v>8.33</v>
      </c>
      <c r="G35" t="n">
        <v>31.22</v>
      </c>
      <c r="H35" t="n">
        <v>0.36</v>
      </c>
      <c r="I35" t="n">
        <v>16</v>
      </c>
      <c r="J35" t="n">
        <v>283.4</v>
      </c>
      <c r="K35" t="n">
        <v>60.56</v>
      </c>
      <c r="L35" t="n">
        <v>5.75</v>
      </c>
      <c r="M35" t="n">
        <v>12</v>
      </c>
      <c r="N35" t="n">
        <v>77.09</v>
      </c>
      <c r="O35" t="n">
        <v>35186.68</v>
      </c>
      <c r="P35" t="n">
        <v>113.4</v>
      </c>
      <c r="Q35" t="n">
        <v>1692.88</v>
      </c>
      <c r="R35" t="n">
        <v>37.6</v>
      </c>
      <c r="S35" t="n">
        <v>25.68</v>
      </c>
      <c r="T35" t="n">
        <v>5224.07</v>
      </c>
      <c r="U35" t="n">
        <v>0.68</v>
      </c>
      <c r="V35" t="n">
        <v>0.88</v>
      </c>
      <c r="W35" t="n">
        <v>1.23</v>
      </c>
      <c r="X35" t="n">
        <v>0.32</v>
      </c>
      <c r="Y35" t="n">
        <v>1</v>
      </c>
      <c r="Z35" t="n">
        <v>10</v>
      </c>
    </row>
    <row r="36">
      <c r="A36" t="n">
        <v>20</v>
      </c>
      <c r="B36" t="n">
        <v>140</v>
      </c>
      <c r="C36" t="inlineStr">
        <is>
          <t xml:space="preserve">CONCLUIDO	</t>
        </is>
      </c>
      <c r="D36" t="n">
        <v>8.356400000000001</v>
      </c>
      <c r="E36" t="n">
        <v>11.97</v>
      </c>
      <c r="F36" t="n">
        <v>8.279999999999999</v>
      </c>
      <c r="G36" t="n">
        <v>33.13</v>
      </c>
      <c r="H36" t="n">
        <v>0.38</v>
      </c>
      <c r="I36" t="n">
        <v>15</v>
      </c>
      <c r="J36" t="n">
        <v>283.9</v>
      </c>
      <c r="K36" t="n">
        <v>60.56</v>
      </c>
      <c r="L36" t="n">
        <v>6</v>
      </c>
      <c r="M36" t="n">
        <v>10</v>
      </c>
      <c r="N36" t="n">
        <v>77.34</v>
      </c>
      <c r="O36" t="n">
        <v>35248.1</v>
      </c>
      <c r="P36" t="n">
        <v>112.22</v>
      </c>
      <c r="Q36" t="n">
        <v>1692.92</v>
      </c>
      <c r="R36" t="n">
        <v>35.97</v>
      </c>
      <c r="S36" t="n">
        <v>25.68</v>
      </c>
      <c r="T36" t="n">
        <v>4414</v>
      </c>
      <c r="U36" t="n">
        <v>0.71</v>
      </c>
      <c r="V36" t="n">
        <v>0.88</v>
      </c>
      <c r="W36" t="n">
        <v>1.23</v>
      </c>
      <c r="X36" t="n">
        <v>0.28</v>
      </c>
      <c r="Y36" t="n">
        <v>1</v>
      </c>
      <c r="Z36" t="n">
        <v>10</v>
      </c>
    </row>
    <row r="37">
      <c r="A37" t="n">
        <v>21</v>
      </c>
      <c r="B37" t="n">
        <v>140</v>
      </c>
      <c r="C37" t="inlineStr">
        <is>
          <t xml:space="preserve">CONCLUIDO	</t>
        </is>
      </c>
      <c r="D37" t="n">
        <v>8.3949</v>
      </c>
      <c r="E37" t="n">
        <v>11.91</v>
      </c>
      <c r="F37" t="n">
        <v>8.279999999999999</v>
      </c>
      <c r="G37" t="n">
        <v>35.48</v>
      </c>
      <c r="H37" t="n">
        <v>0.39</v>
      </c>
      <c r="I37" t="n">
        <v>14</v>
      </c>
      <c r="J37" t="n">
        <v>284.4</v>
      </c>
      <c r="K37" t="n">
        <v>60.56</v>
      </c>
      <c r="L37" t="n">
        <v>6.25</v>
      </c>
      <c r="M37" t="n">
        <v>6</v>
      </c>
      <c r="N37" t="n">
        <v>77.59</v>
      </c>
      <c r="O37" t="n">
        <v>35309.61</v>
      </c>
      <c r="P37" t="n">
        <v>109.87</v>
      </c>
      <c r="Q37" t="n">
        <v>1692.88</v>
      </c>
      <c r="R37" t="n">
        <v>35.7</v>
      </c>
      <c r="S37" t="n">
        <v>25.68</v>
      </c>
      <c r="T37" t="n">
        <v>4282.58</v>
      </c>
      <c r="U37" t="n">
        <v>0.72</v>
      </c>
      <c r="V37" t="n">
        <v>0.88</v>
      </c>
      <c r="W37" t="n">
        <v>1.24</v>
      </c>
      <c r="X37" t="n">
        <v>0.28</v>
      </c>
      <c r="Y37" t="n">
        <v>1</v>
      </c>
      <c r="Z37" t="n">
        <v>10</v>
      </c>
    </row>
    <row r="38">
      <c r="A38" t="n">
        <v>22</v>
      </c>
      <c r="B38" t="n">
        <v>140</v>
      </c>
      <c r="C38" t="inlineStr">
        <is>
          <t xml:space="preserve">CONCLUIDO	</t>
        </is>
      </c>
      <c r="D38" t="n">
        <v>8.402799999999999</v>
      </c>
      <c r="E38" t="n">
        <v>11.9</v>
      </c>
      <c r="F38" t="n">
        <v>8.27</v>
      </c>
      <c r="G38" t="n">
        <v>35.44</v>
      </c>
      <c r="H38" t="n">
        <v>0.41</v>
      </c>
      <c r="I38" t="n">
        <v>14</v>
      </c>
      <c r="J38" t="n">
        <v>284.89</v>
      </c>
      <c r="K38" t="n">
        <v>60.56</v>
      </c>
      <c r="L38" t="n">
        <v>6.5</v>
      </c>
      <c r="M38" t="n">
        <v>5</v>
      </c>
      <c r="N38" t="n">
        <v>77.84</v>
      </c>
      <c r="O38" t="n">
        <v>35371.22</v>
      </c>
      <c r="P38" t="n">
        <v>109.86</v>
      </c>
      <c r="Q38" t="n">
        <v>1692.89</v>
      </c>
      <c r="R38" t="n">
        <v>35.45</v>
      </c>
      <c r="S38" t="n">
        <v>25.68</v>
      </c>
      <c r="T38" t="n">
        <v>4161.31</v>
      </c>
      <c r="U38" t="n">
        <v>0.72</v>
      </c>
      <c r="V38" t="n">
        <v>0.88</v>
      </c>
      <c r="W38" t="n">
        <v>1.24</v>
      </c>
      <c r="X38" t="n">
        <v>0.27</v>
      </c>
      <c r="Y38" t="n">
        <v>1</v>
      </c>
      <c r="Z38" t="n">
        <v>10</v>
      </c>
    </row>
    <row r="39">
      <c r="A39" t="n">
        <v>23</v>
      </c>
      <c r="B39" t="n">
        <v>140</v>
      </c>
      <c r="C39" t="inlineStr">
        <is>
          <t xml:space="preserve">CONCLUIDO	</t>
        </is>
      </c>
      <c r="D39" t="n">
        <v>8.400399999999999</v>
      </c>
      <c r="E39" t="n">
        <v>11.9</v>
      </c>
      <c r="F39" t="n">
        <v>8.27</v>
      </c>
      <c r="G39" t="n">
        <v>35.45</v>
      </c>
      <c r="H39" t="n">
        <v>0.42</v>
      </c>
      <c r="I39" t="n">
        <v>14</v>
      </c>
      <c r="J39" t="n">
        <v>285.39</v>
      </c>
      <c r="K39" t="n">
        <v>60.56</v>
      </c>
      <c r="L39" t="n">
        <v>6.75</v>
      </c>
      <c r="M39" t="n">
        <v>2</v>
      </c>
      <c r="N39" t="n">
        <v>78.09</v>
      </c>
      <c r="O39" t="n">
        <v>35432.93</v>
      </c>
      <c r="P39" t="n">
        <v>109.43</v>
      </c>
      <c r="Q39" t="n">
        <v>1693.06</v>
      </c>
      <c r="R39" t="n">
        <v>35.37</v>
      </c>
      <c r="S39" t="n">
        <v>25.68</v>
      </c>
      <c r="T39" t="n">
        <v>4121.31</v>
      </c>
      <c r="U39" t="n">
        <v>0.73</v>
      </c>
      <c r="V39" t="n">
        <v>0.88</v>
      </c>
      <c r="W39" t="n">
        <v>1.24</v>
      </c>
      <c r="X39" t="n">
        <v>0.27</v>
      </c>
      <c r="Y39" t="n">
        <v>1</v>
      </c>
      <c r="Z39" t="n">
        <v>10</v>
      </c>
    </row>
    <row r="40">
      <c r="A40" t="n">
        <v>24</v>
      </c>
      <c r="B40" t="n">
        <v>140</v>
      </c>
      <c r="C40" t="inlineStr">
        <is>
          <t xml:space="preserve">CONCLUIDO	</t>
        </is>
      </c>
      <c r="D40" t="n">
        <v>8.401199999999999</v>
      </c>
      <c r="E40" t="n">
        <v>11.9</v>
      </c>
      <c r="F40" t="n">
        <v>8.27</v>
      </c>
      <c r="G40" t="n">
        <v>35.45</v>
      </c>
      <c r="H40" t="n">
        <v>0.44</v>
      </c>
      <c r="I40" t="n">
        <v>14</v>
      </c>
      <c r="J40" t="n">
        <v>285.9</v>
      </c>
      <c r="K40" t="n">
        <v>60.56</v>
      </c>
      <c r="L40" t="n">
        <v>7</v>
      </c>
      <c r="M40" t="n">
        <v>2</v>
      </c>
      <c r="N40" t="n">
        <v>78.34</v>
      </c>
      <c r="O40" t="n">
        <v>35494.74</v>
      </c>
      <c r="P40" t="n">
        <v>109.11</v>
      </c>
      <c r="Q40" t="n">
        <v>1692.88</v>
      </c>
      <c r="R40" t="n">
        <v>35.35</v>
      </c>
      <c r="S40" t="n">
        <v>25.68</v>
      </c>
      <c r="T40" t="n">
        <v>4111.81</v>
      </c>
      <c r="U40" t="n">
        <v>0.73</v>
      </c>
      <c r="V40" t="n">
        <v>0.88</v>
      </c>
      <c r="W40" t="n">
        <v>1.24</v>
      </c>
      <c r="X40" t="n">
        <v>0.27</v>
      </c>
      <c r="Y40" t="n">
        <v>1</v>
      </c>
      <c r="Z40" t="n">
        <v>10</v>
      </c>
    </row>
    <row r="41">
      <c r="A41" t="n">
        <v>25</v>
      </c>
      <c r="B41" t="n">
        <v>140</v>
      </c>
      <c r="C41" t="inlineStr">
        <is>
          <t xml:space="preserve">CONCLUIDO	</t>
        </is>
      </c>
      <c r="D41" t="n">
        <v>8.4034</v>
      </c>
      <c r="E41" t="n">
        <v>11.9</v>
      </c>
      <c r="F41" t="n">
        <v>8.27</v>
      </c>
      <c r="G41" t="n">
        <v>35.43</v>
      </c>
      <c r="H41" t="n">
        <v>0.45</v>
      </c>
      <c r="I41" t="n">
        <v>14</v>
      </c>
      <c r="J41" t="n">
        <v>286.4</v>
      </c>
      <c r="K41" t="n">
        <v>60.56</v>
      </c>
      <c r="L41" t="n">
        <v>7.25</v>
      </c>
      <c r="M41" t="n">
        <v>1</v>
      </c>
      <c r="N41" t="n">
        <v>78.59</v>
      </c>
      <c r="O41" t="n">
        <v>35556.78</v>
      </c>
      <c r="P41" t="n">
        <v>108.87</v>
      </c>
      <c r="Q41" t="n">
        <v>1692.92</v>
      </c>
      <c r="R41" t="n">
        <v>35.32</v>
      </c>
      <c r="S41" t="n">
        <v>25.68</v>
      </c>
      <c r="T41" t="n">
        <v>4094.04</v>
      </c>
      <c r="U41" t="n">
        <v>0.73</v>
      </c>
      <c r="V41" t="n">
        <v>0.88</v>
      </c>
      <c r="W41" t="n">
        <v>1.24</v>
      </c>
      <c r="X41" t="n">
        <v>0.27</v>
      </c>
      <c r="Y41" t="n">
        <v>1</v>
      </c>
      <c r="Z41" t="n">
        <v>10</v>
      </c>
    </row>
    <row r="42">
      <c r="A42" t="n">
        <v>26</v>
      </c>
      <c r="B42" t="n">
        <v>140</v>
      </c>
      <c r="C42" t="inlineStr">
        <is>
          <t xml:space="preserve">CONCLUIDO	</t>
        </is>
      </c>
      <c r="D42" t="n">
        <v>8.395300000000001</v>
      </c>
      <c r="E42" t="n">
        <v>11.91</v>
      </c>
      <c r="F42" t="n">
        <v>8.279999999999999</v>
      </c>
      <c r="G42" t="n">
        <v>35.48</v>
      </c>
      <c r="H42" t="n">
        <v>0.47</v>
      </c>
      <c r="I42" t="n">
        <v>14</v>
      </c>
      <c r="J42" t="n">
        <v>286.9</v>
      </c>
      <c r="K42" t="n">
        <v>60.56</v>
      </c>
      <c r="L42" t="n">
        <v>7.5</v>
      </c>
      <c r="M42" t="n">
        <v>0</v>
      </c>
      <c r="N42" t="n">
        <v>78.84999999999999</v>
      </c>
      <c r="O42" t="n">
        <v>35618.8</v>
      </c>
      <c r="P42" t="n">
        <v>108.79</v>
      </c>
      <c r="Q42" t="n">
        <v>1692.88</v>
      </c>
      <c r="R42" t="n">
        <v>35.67</v>
      </c>
      <c r="S42" t="n">
        <v>25.68</v>
      </c>
      <c r="T42" t="n">
        <v>4267.84</v>
      </c>
      <c r="U42" t="n">
        <v>0.72</v>
      </c>
      <c r="V42" t="n">
        <v>0.88</v>
      </c>
      <c r="W42" t="n">
        <v>1.24</v>
      </c>
      <c r="X42" t="n">
        <v>0.28</v>
      </c>
      <c r="Y42" t="n">
        <v>1</v>
      </c>
      <c r="Z42" t="n">
        <v>10</v>
      </c>
    </row>
    <row r="43">
      <c r="A43" t="n">
        <v>0</v>
      </c>
      <c r="B43" t="n">
        <v>40</v>
      </c>
      <c r="C43" t="inlineStr">
        <is>
          <t xml:space="preserve">CONCLUIDO	</t>
        </is>
      </c>
      <c r="D43" t="n">
        <v>8.4816</v>
      </c>
      <c r="E43" t="n">
        <v>11.79</v>
      </c>
      <c r="F43" t="n">
        <v>8.960000000000001</v>
      </c>
      <c r="G43" t="n">
        <v>11.44</v>
      </c>
      <c r="H43" t="n">
        <v>0.2</v>
      </c>
      <c r="I43" t="n">
        <v>47</v>
      </c>
      <c r="J43" t="n">
        <v>89.87</v>
      </c>
      <c r="K43" t="n">
        <v>37.55</v>
      </c>
      <c r="L43" t="n">
        <v>1</v>
      </c>
      <c r="M43" t="n">
        <v>17</v>
      </c>
      <c r="N43" t="n">
        <v>11.32</v>
      </c>
      <c r="O43" t="n">
        <v>11317.98</v>
      </c>
      <c r="P43" t="n">
        <v>60.09</v>
      </c>
      <c r="Q43" t="n">
        <v>1693.02</v>
      </c>
      <c r="R43" t="n">
        <v>56.26</v>
      </c>
      <c r="S43" t="n">
        <v>25.68</v>
      </c>
      <c r="T43" t="n">
        <v>14401.45</v>
      </c>
      <c r="U43" t="n">
        <v>0.46</v>
      </c>
      <c r="V43" t="n">
        <v>0.8100000000000001</v>
      </c>
      <c r="W43" t="n">
        <v>1.31</v>
      </c>
      <c r="X43" t="n">
        <v>0.96</v>
      </c>
      <c r="Y43" t="n">
        <v>1</v>
      </c>
      <c r="Z43" t="n">
        <v>10</v>
      </c>
    </row>
    <row r="44">
      <c r="A44" t="n">
        <v>1</v>
      </c>
      <c r="B44" t="n">
        <v>40</v>
      </c>
      <c r="C44" t="inlineStr">
        <is>
          <t xml:space="preserve">CONCLUIDO	</t>
        </is>
      </c>
      <c r="D44" t="n">
        <v>8.5444</v>
      </c>
      <c r="E44" t="n">
        <v>11.7</v>
      </c>
      <c r="F44" t="n">
        <v>8.93</v>
      </c>
      <c r="G44" t="n">
        <v>12.18</v>
      </c>
      <c r="H44" t="n">
        <v>0.24</v>
      </c>
      <c r="I44" t="n">
        <v>44</v>
      </c>
      <c r="J44" t="n">
        <v>90.18000000000001</v>
      </c>
      <c r="K44" t="n">
        <v>37.55</v>
      </c>
      <c r="L44" t="n">
        <v>1.25</v>
      </c>
      <c r="M44" t="n">
        <v>2</v>
      </c>
      <c r="N44" t="n">
        <v>11.37</v>
      </c>
      <c r="O44" t="n">
        <v>11355.7</v>
      </c>
      <c r="P44" t="n">
        <v>59.19</v>
      </c>
      <c r="Q44" t="n">
        <v>1693.45</v>
      </c>
      <c r="R44" t="n">
        <v>54.41</v>
      </c>
      <c r="S44" t="n">
        <v>25.68</v>
      </c>
      <c r="T44" t="n">
        <v>13490.45</v>
      </c>
      <c r="U44" t="n">
        <v>0.47</v>
      </c>
      <c r="V44" t="n">
        <v>0.82</v>
      </c>
      <c r="W44" t="n">
        <v>1.34</v>
      </c>
      <c r="X44" t="n">
        <v>0.93</v>
      </c>
      <c r="Y44" t="n">
        <v>1</v>
      </c>
      <c r="Z44" t="n">
        <v>10</v>
      </c>
    </row>
    <row r="45">
      <c r="A45" t="n">
        <v>2</v>
      </c>
      <c r="B45" t="n">
        <v>40</v>
      </c>
      <c r="C45" t="inlineStr">
        <is>
          <t xml:space="preserve">CONCLUIDO	</t>
        </is>
      </c>
      <c r="D45" t="n">
        <v>8.5427</v>
      </c>
      <c r="E45" t="n">
        <v>11.71</v>
      </c>
      <c r="F45" t="n">
        <v>8.93</v>
      </c>
      <c r="G45" t="n">
        <v>12.18</v>
      </c>
      <c r="H45" t="n">
        <v>0.29</v>
      </c>
      <c r="I45" t="n">
        <v>44</v>
      </c>
      <c r="J45" t="n">
        <v>90.48</v>
      </c>
      <c r="K45" t="n">
        <v>37.55</v>
      </c>
      <c r="L45" t="n">
        <v>1.5</v>
      </c>
      <c r="M45" t="n">
        <v>0</v>
      </c>
      <c r="N45" t="n">
        <v>11.43</v>
      </c>
      <c r="O45" t="n">
        <v>11393.43</v>
      </c>
      <c r="P45" t="n">
        <v>59.31</v>
      </c>
      <c r="Q45" t="n">
        <v>1693.25</v>
      </c>
      <c r="R45" t="n">
        <v>54.4</v>
      </c>
      <c r="S45" t="n">
        <v>25.68</v>
      </c>
      <c r="T45" t="n">
        <v>13485.61</v>
      </c>
      <c r="U45" t="n">
        <v>0.47</v>
      </c>
      <c r="V45" t="n">
        <v>0.82</v>
      </c>
      <c r="W45" t="n">
        <v>1.34</v>
      </c>
      <c r="X45" t="n">
        <v>0.93</v>
      </c>
      <c r="Y45" t="n">
        <v>1</v>
      </c>
      <c r="Z45" t="n">
        <v>10</v>
      </c>
    </row>
    <row r="46">
      <c r="A46" t="n">
        <v>0</v>
      </c>
      <c r="B46" t="n">
        <v>125</v>
      </c>
      <c r="C46" t="inlineStr">
        <is>
          <t xml:space="preserve">CONCLUIDO	</t>
        </is>
      </c>
      <c r="D46" t="n">
        <v>5.3288</v>
      </c>
      <c r="E46" t="n">
        <v>18.77</v>
      </c>
      <c r="F46" t="n">
        <v>10.44</v>
      </c>
      <c r="G46" t="n">
        <v>5.31</v>
      </c>
      <c r="H46" t="n">
        <v>0.07000000000000001</v>
      </c>
      <c r="I46" t="n">
        <v>118</v>
      </c>
      <c r="J46" t="n">
        <v>242.64</v>
      </c>
      <c r="K46" t="n">
        <v>58.47</v>
      </c>
      <c r="L46" t="n">
        <v>1</v>
      </c>
      <c r="M46" t="n">
        <v>116</v>
      </c>
      <c r="N46" t="n">
        <v>58.17</v>
      </c>
      <c r="O46" t="n">
        <v>30160.1</v>
      </c>
      <c r="P46" t="n">
        <v>162.99</v>
      </c>
      <c r="Q46" t="n">
        <v>1693.31</v>
      </c>
      <c r="R46" t="n">
        <v>103.39</v>
      </c>
      <c r="S46" t="n">
        <v>25.68</v>
      </c>
      <c r="T46" t="n">
        <v>37611.83</v>
      </c>
      <c r="U46" t="n">
        <v>0.25</v>
      </c>
      <c r="V46" t="n">
        <v>0.7</v>
      </c>
      <c r="W46" t="n">
        <v>1.4</v>
      </c>
      <c r="X46" t="n">
        <v>2.43</v>
      </c>
      <c r="Y46" t="n">
        <v>1</v>
      </c>
      <c r="Z46" t="n">
        <v>10</v>
      </c>
    </row>
    <row r="47">
      <c r="A47" t="n">
        <v>1</v>
      </c>
      <c r="B47" t="n">
        <v>125</v>
      </c>
      <c r="C47" t="inlineStr">
        <is>
          <t xml:space="preserve">CONCLUIDO	</t>
        </is>
      </c>
      <c r="D47" t="n">
        <v>5.9903</v>
      </c>
      <c r="E47" t="n">
        <v>16.69</v>
      </c>
      <c r="F47" t="n">
        <v>9.779999999999999</v>
      </c>
      <c r="G47" t="n">
        <v>6.67</v>
      </c>
      <c r="H47" t="n">
        <v>0.09</v>
      </c>
      <c r="I47" t="n">
        <v>88</v>
      </c>
      <c r="J47" t="n">
        <v>243.08</v>
      </c>
      <c r="K47" t="n">
        <v>58.47</v>
      </c>
      <c r="L47" t="n">
        <v>1.25</v>
      </c>
      <c r="M47" t="n">
        <v>86</v>
      </c>
      <c r="N47" t="n">
        <v>58.36</v>
      </c>
      <c r="O47" t="n">
        <v>30214.33</v>
      </c>
      <c r="P47" t="n">
        <v>151.02</v>
      </c>
      <c r="Q47" t="n">
        <v>1693.45</v>
      </c>
      <c r="R47" t="n">
        <v>82.79000000000001</v>
      </c>
      <c r="S47" t="n">
        <v>25.68</v>
      </c>
      <c r="T47" t="n">
        <v>27461.99</v>
      </c>
      <c r="U47" t="n">
        <v>0.31</v>
      </c>
      <c r="V47" t="n">
        <v>0.75</v>
      </c>
      <c r="W47" t="n">
        <v>1.35</v>
      </c>
      <c r="X47" t="n">
        <v>1.78</v>
      </c>
      <c r="Y47" t="n">
        <v>1</v>
      </c>
      <c r="Z47" t="n">
        <v>10</v>
      </c>
    </row>
    <row r="48">
      <c r="A48" t="n">
        <v>2</v>
      </c>
      <c r="B48" t="n">
        <v>125</v>
      </c>
      <c r="C48" t="inlineStr">
        <is>
          <t xml:space="preserve">CONCLUIDO	</t>
        </is>
      </c>
      <c r="D48" t="n">
        <v>6.4584</v>
      </c>
      <c r="E48" t="n">
        <v>15.48</v>
      </c>
      <c r="F48" t="n">
        <v>9.42</v>
      </c>
      <c r="G48" t="n">
        <v>8.08</v>
      </c>
      <c r="H48" t="n">
        <v>0.11</v>
      </c>
      <c r="I48" t="n">
        <v>70</v>
      </c>
      <c r="J48" t="n">
        <v>243.52</v>
      </c>
      <c r="K48" t="n">
        <v>58.47</v>
      </c>
      <c r="L48" t="n">
        <v>1.5</v>
      </c>
      <c r="M48" t="n">
        <v>68</v>
      </c>
      <c r="N48" t="n">
        <v>58.55</v>
      </c>
      <c r="O48" t="n">
        <v>30268.64</v>
      </c>
      <c r="P48" t="n">
        <v>144.01</v>
      </c>
      <c r="Q48" t="n">
        <v>1693.04</v>
      </c>
      <c r="R48" t="n">
        <v>71.64</v>
      </c>
      <c r="S48" t="n">
        <v>25.68</v>
      </c>
      <c r="T48" t="n">
        <v>21972.64</v>
      </c>
      <c r="U48" t="n">
        <v>0.36</v>
      </c>
      <c r="V48" t="n">
        <v>0.77</v>
      </c>
      <c r="W48" t="n">
        <v>1.32</v>
      </c>
      <c r="X48" t="n">
        <v>1.42</v>
      </c>
      <c r="Y48" t="n">
        <v>1</v>
      </c>
      <c r="Z48" t="n">
        <v>10</v>
      </c>
    </row>
    <row r="49">
      <c r="A49" t="n">
        <v>3</v>
      </c>
      <c r="B49" t="n">
        <v>125</v>
      </c>
      <c r="C49" t="inlineStr">
        <is>
          <t xml:space="preserve">CONCLUIDO	</t>
        </is>
      </c>
      <c r="D49" t="n">
        <v>6.825</v>
      </c>
      <c r="E49" t="n">
        <v>14.65</v>
      </c>
      <c r="F49" t="n">
        <v>9.16</v>
      </c>
      <c r="G49" t="n">
        <v>9.470000000000001</v>
      </c>
      <c r="H49" t="n">
        <v>0.13</v>
      </c>
      <c r="I49" t="n">
        <v>58</v>
      </c>
      <c r="J49" t="n">
        <v>243.96</v>
      </c>
      <c r="K49" t="n">
        <v>58.47</v>
      </c>
      <c r="L49" t="n">
        <v>1.75</v>
      </c>
      <c r="M49" t="n">
        <v>56</v>
      </c>
      <c r="N49" t="n">
        <v>58.74</v>
      </c>
      <c r="O49" t="n">
        <v>30323.01</v>
      </c>
      <c r="P49" t="n">
        <v>138.06</v>
      </c>
      <c r="Q49" t="n">
        <v>1693.16</v>
      </c>
      <c r="R49" t="n">
        <v>63.46</v>
      </c>
      <c r="S49" t="n">
        <v>25.68</v>
      </c>
      <c r="T49" t="n">
        <v>17946.01</v>
      </c>
      <c r="U49" t="n">
        <v>0.4</v>
      </c>
      <c r="V49" t="n">
        <v>0.8</v>
      </c>
      <c r="W49" t="n">
        <v>1.29</v>
      </c>
      <c r="X49" t="n">
        <v>1.15</v>
      </c>
      <c r="Y49" t="n">
        <v>1</v>
      </c>
      <c r="Z49" t="n">
        <v>10</v>
      </c>
    </row>
    <row r="50">
      <c r="A50" t="n">
        <v>4</v>
      </c>
      <c r="B50" t="n">
        <v>125</v>
      </c>
      <c r="C50" t="inlineStr">
        <is>
          <t xml:space="preserve">CONCLUIDO	</t>
        </is>
      </c>
      <c r="D50" t="n">
        <v>7.1121</v>
      </c>
      <c r="E50" t="n">
        <v>14.06</v>
      </c>
      <c r="F50" t="n">
        <v>8.99</v>
      </c>
      <c r="G50" t="n">
        <v>11.01</v>
      </c>
      <c r="H50" t="n">
        <v>0.15</v>
      </c>
      <c r="I50" t="n">
        <v>49</v>
      </c>
      <c r="J50" t="n">
        <v>244.41</v>
      </c>
      <c r="K50" t="n">
        <v>58.47</v>
      </c>
      <c r="L50" t="n">
        <v>2</v>
      </c>
      <c r="M50" t="n">
        <v>47</v>
      </c>
      <c r="N50" t="n">
        <v>58.93</v>
      </c>
      <c r="O50" t="n">
        <v>30377.45</v>
      </c>
      <c r="P50" t="n">
        <v>133.9</v>
      </c>
      <c r="Q50" t="n">
        <v>1693.08</v>
      </c>
      <c r="R50" t="n">
        <v>58.23</v>
      </c>
      <c r="S50" t="n">
        <v>25.68</v>
      </c>
      <c r="T50" t="n">
        <v>15373.35</v>
      </c>
      <c r="U50" t="n">
        <v>0.44</v>
      </c>
      <c r="V50" t="n">
        <v>0.8100000000000001</v>
      </c>
      <c r="W50" t="n">
        <v>1.28</v>
      </c>
      <c r="X50" t="n">
        <v>0.99</v>
      </c>
      <c r="Y50" t="n">
        <v>1</v>
      </c>
      <c r="Z50" t="n">
        <v>10</v>
      </c>
    </row>
    <row r="51">
      <c r="A51" t="n">
        <v>5</v>
      </c>
      <c r="B51" t="n">
        <v>125</v>
      </c>
      <c r="C51" t="inlineStr">
        <is>
          <t xml:space="preserve">CONCLUIDO	</t>
        </is>
      </c>
      <c r="D51" t="n">
        <v>7.3333</v>
      </c>
      <c r="E51" t="n">
        <v>13.64</v>
      </c>
      <c r="F51" t="n">
        <v>8.85</v>
      </c>
      <c r="G51" t="n">
        <v>12.35</v>
      </c>
      <c r="H51" t="n">
        <v>0.16</v>
      </c>
      <c r="I51" t="n">
        <v>43</v>
      </c>
      <c r="J51" t="n">
        <v>244.85</v>
      </c>
      <c r="K51" t="n">
        <v>58.47</v>
      </c>
      <c r="L51" t="n">
        <v>2.25</v>
      </c>
      <c r="M51" t="n">
        <v>41</v>
      </c>
      <c r="N51" t="n">
        <v>59.12</v>
      </c>
      <c r="O51" t="n">
        <v>30431.96</v>
      </c>
      <c r="P51" t="n">
        <v>130.32</v>
      </c>
      <c r="Q51" t="n">
        <v>1693.15</v>
      </c>
      <c r="R51" t="n">
        <v>53.97</v>
      </c>
      <c r="S51" t="n">
        <v>25.68</v>
      </c>
      <c r="T51" t="n">
        <v>13274.32</v>
      </c>
      <c r="U51" t="n">
        <v>0.48</v>
      </c>
      <c r="V51" t="n">
        <v>0.82</v>
      </c>
      <c r="W51" t="n">
        <v>1.27</v>
      </c>
      <c r="X51" t="n">
        <v>0.85</v>
      </c>
      <c r="Y51" t="n">
        <v>1</v>
      </c>
      <c r="Z51" t="n">
        <v>10</v>
      </c>
    </row>
    <row r="52">
      <c r="A52" t="n">
        <v>6</v>
      </c>
      <c r="B52" t="n">
        <v>125</v>
      </c>
      <c r="C52" t="inlineStr">
        <is>
          <t xml:space="preserve">CONCLUIDO	</t>
        </is>
      </c>
      <c r="D52" t="n">
        <v>7.5127</v>
      </c>
      <c r="E52" t="n">
        <v>13.31</v>
      </c>
      <c r="F52" t="n">
        <v>8.76</v>
      </c>
      <c r="G52" t="n">
        <v>13.83</v>
      </c>
      <c r="H52" t="n">
        <v>0.18</v>
      </c>
      <c r="I52" t="n">
        <v>38</v>
      </c>
      <c r="J52" t="n">
        <v>245.29</v>
      </c>
      <c r="K52" t="n">
        <v>58.47</v>
      </c>
      <c r="L52" t="n">
        <v>2.5</v>
      </c>
      <c r="M52" t="n">
        <v>36</v>
      </c>
      <c r="N52" t="n">
        <v>59.32</v>
      </c>
      <c r="O52" t="n">
        <v>30486.54</v>
      </c>
      <c r="P52" t="n">
        <v>127.35</v>
      </c>
      <c r="Q52" t="n">
        <v>1693.02</v>
      </c>
      <c r="R52" t="n">
        <v>50.99</v>
      </c>
      <c r="S52" t="n">
        <v>25.68</v>
      </c>
      <c r="T52" t="n">
        <v>11808.03</v>
      </c>
      <c r="U52" t="n">
        <v>0.5</v>
      </c>
      <c r="V52" t="n">
        <v>0.83</v>
      </c>
      <c r="W52" t="n">
        <v>1.27</v>
      </c>
      <c r="X52" t="n">
        <v>0.76</v>
      </c>
      <c r="Y52" t="n">
        <v>1</v>
      </c>
      <c r="Z52" t="n">
        <v>10</v>
      </c>
    </row>
    <row r="53">
      <c r="A53" t="n">
        <v>7</v>
      </c>
      <c r="B53" t="n">
        <v>125</v>
      </c>
      <c r="C53" t="inlineStr">
        <is>
          <t xml:space="preserve">CONCLUIDO	</t>
        </is>
      </c>
      <c r="D53" t="n">
        <v>7.6741</v>
      </c>
      <c r="E53" t="n">
        <v>13.03</v>
      </c>
      <c r="F53" t="n">
        <v>8.67</v>
      </c>
      <c r="G53" t="n">
        <v>15.3</v>
      </c>
      <c r="H53" t="n">
        <v>0.2</v>
      </c>
      <c r="I53" t="n">
        <v>34</v>
      </c>
      <c r="J53" t="n">
        <v>245.73</v>
      </c>
      <c r="K53" t="n">
        <v>58.47</v>
      </c>
      <c r="L53" t="n">
        <v>2.75</v>
      </c>
      <c r="M53" t="n">
        <v>32</v>
      </c>
      <c r="N53" t="n">
        <v>59.51</v>
      </c>
      <c r="O53" t="n">
        <v>30541.19</v>
      </c>
      <c r="P53" t="n">
        <v>124.59</v>
      </c>
      <c r="Q53" t="n">
        <v>1693.05</v>
      </c>
      <c r="R53" t="n">
        <v>48</v>
      </c>
      <c r="S53" t="n">
        <v>25.68</v>
      </c>
      <c r="T53" t="n">
        <v>10333.04</v>
      </c>
      <c r="U53" t="n">
        <v>0.53</v>
      </c>
      <c r="V53" t="n">
        <v>0.84</v>
      </c>
      <c r="W53" t="n">
        <v>1.26</v>
      </c>
      <c r="X53" t="n">
        <v>0.67</v>
      </c>
      <c r="Y53" t="n">
        <v>1</v>
      </c>
      <c r="Z53" t="n">
        <v>10</v>
      </c>
    </row>
    <row r="54">
      <c r="A54" t="n">
        <v>8</v>
      </c>
      <c r="B54" t="n">
        <v>125</v>
      </c>
      <c r="C54" t="inlineStr">
        <is>
          <t xml:space="preserve">CONCLUIDO	</t>
        </is>
      </c>
      <c r="D54" t="n">
        <v>7.7755</v>
      </c>
      <c r="E54" t="n">
        <v>12.86</v>
      </c>
      <c r="F54" t="n">
        <v>8.640000000000001</v>
      </c>
      <c r="G54" t="n">
        <v>16.72</v>
      </c>
      <c r="H54" t="n">
        <v>0.22</v>
      </c>
      <c r="I54" t="n">
        <v>31</v>
      </c>
      <c r="J54" t="n">
        <v>246.18</v>
      </c>
      <c r="K54" t="n">
        <v>58.47</v>
      </c>
      <c r="L54" t="n">
        <v>3</v>
      </c>
      <c r="M54" t="n">
        <v>29</v>
      </c>
      <c r="N54" t="n">
        <v>59.7</v>
      </c>
      <c r="O54" t="n">
        <v>30595.91</v>
      </c>
      <c r="P54" t="n">
        <v>122.68</v>
      </c>
      <c r="Q54" t="n">
        <v>1693.07</v>
      </c>
      <c r="R54" t="n">
        <v>47</v>
      </c>
      <c r="S54" t="n">
        <v>25.68</v>
      </c>
      <c r="T54" t="n">
        <v>9848.690000000001</v>
      </c>
      <c r="U54" t="n">
        <v>0.55</v>
      </c>
      <c r="V54" t="n">
        <v>0.84</v>
      </c>
      <c r="W54" t="n">
        <v>1.27</v>
      </c>
      <c r="X54" t="n">
        <v>0.64</v>
      </c>
      <c r="Y54" t="n">
        <v>1</v>
      </c>
      <c r="Z54" t="n">
        <v>10</v>
      </c>
    </row>
    <row r="55">
      <c r="A55" t="n">
        <v>9</v>
      </c>
      <c r="B55" t="n">
        <v>125</v>
      </c>
      <c r="C55" t="inlineStr">
        <is>
          <t xml:space="preserve">CONCLUIDO	</t>
        </is>
      </c>
      <c r="D55" t="n">
        <v>7.9213</v>
      </c>
      <c r="E55" t="n">
        <v>12.62</v>
      </c>
      <c r="F55" t="n">
        <v>8.539999999999999</v>
      </c>
      <c r="G55" t="n">
        <v>18.31</v>
      </c>
      <c r="H55" t="n">
        <v>0.23</v>
      </c>
      <c r="I55" t="n">
        <v>28</v>
      </c>
      <c r="J55" t="n">
        <v>246.62</v>
      </c>
      <c r="K55" t="n">
        <v>58.47</v>
      </c>
      <c r="L55" t="n">
        <v>3.25</v>
      </c>
      <c r="M55" t="n">
        <v>26</v>
      </c>
      <c r="N55" t="n">
        <v>59.9</v>
      </c>
      <c r="O55" t="n">
        <v>30650.7</v>
      </c>
      <c r="P55" t="n">
        <v>118.93</v>
      </c>
      <c r="Q55" t="n">
        <v>1693.19</v>
      </c>
      <c r="R55" t="n">
        <v>44.52</v>
      </c>
      <c r="S55" t="n">
        <v>25.68</v>
      </c>
      <c r="T55" t="n">
        <v>8626.040000000001</v>
      </c>
      <c r="U55" t="n">
        <v>0.58</v>
      </c>
      <c r="V55" t="n">
        <v>0.85</v>
      </c>
      <c r="W55" t="n">
        <v>1.25</v>
      </c>
      <c r="X55" t="n">
        <v>0.54</v>
      </c>
      <c r="Y55" t="n">
        <v>1</v>
      </c>
      <c r="Z55" t="n">
        <v>10</v>
      </c>
    </row>
    <row r="56">
      <c r="A56" t="n">
        <v>10</v>
      </c>
      <c r="B56" t="n">
        <v>125</v>
      </c>
      <c r="C56" t="inlineStr">
        <is>
          <t xml:space="preserve">CONCLUIDO	</t>
        </is>
      </c>
      <c r="D56" t="n">
        <v>8.0463</v>
      </c>
      <c r="E56" t="n">
        <v>12.43</v>
      </c>
      <c r="F56" t="n">
        <v>8.49</v>
      </c>
      <c r="G56" t="n">
        <v>20.38</v>
      </c>
      <c r="H56" t="n">
        <v>0.25</v>
      </c>
      <c r="I56" t="n">
        <v>25</v>
      </c>
      <c r="J56" t="n">
        <v>247.07</v>
      </c>
      <c r="K56" t="n">
        <v>58.47</v>
      </c>
      <c r="L56" t="n">
        <v>3.5</v>
      </c>
      <c r="M56" t="n">
        <v>23</v>
      </c>
      <c r="N56" t="n">
        <v>60.09</v>
      </c>
      <c r="O56" t="n">
        <v>30705.56</v>
      </c>
      <c r="P56" t="n">
        <v>116.29</v>
      </c>
      <c r="Q56" t="n">
        <v>1693.06</v>
      </c>
      <c r="R56" t="n">
        <v>42.21</v>
      </c>
      <c r="S56" t="n">
        <v>25.68</v>
      </c>
      <c r="T56" t="n">
        <v>7487.26</v>
      </c>
      <c r="U56" t="n">
        <v>0.61</v>
      </c>
      <c r="V56" t="n">
        <v>0.86</v>
      </c>
      <c r="W56" t="n">
        <v>1.26</v>
      </c>
      <c r="X56" t="n">
        <v>0.49</v>
      </c>
      <c r="Y56" t="n">
        <v>1</v>
      </c>
      <c r="Z56" t="n">
        <v>10</v>
      </c>
    </row>
    <row r="57">
      <c r="A57" t="n">
        <v>11</v>
      </c>
      <c r="B57" t="n">
        <v>125</v>
      </c>
      <c r="C57" t="inlineStr">
        <is>
          <t xml:space="preserve">CONCLUIDO	</t>
        </is>
      </c>
      <c r="D57" t="n">
        <v>8.140599999999999</v>
      </c>
      <c r="E57" t="n">
        <v>12.28</v>
      </c>
      <c r="F57" t="n">
        <v>8.44</v>
      </c>
      <c r="G57" t="n">
        <v>22.02</v>
      </c>
      <c r="H57" t="n">
        <v>0.27</v>
      </c>
      <c r="I57" t="n">
        <v>23</v>
      </c>
      <c r="J57" t="n">
        <v>247.51</v>
      </c>
      <c r="K57" t="n">
        <v>58.47</v>
      </c>
      <c r="L57" t="n">
        <v>3.75</v>
      </c>
      <c r="M57" t="n">
        <v>21</v>
      </c>
      <c r="N57" t="n">
        <v>60.29</v>
      </c>
      <c r="O57" t="n">
        <v>30760.49</v>
      </c>
      <c r="P57" t="n">
        <v>114</v>
      </c>
      <c r="Q57" t="n">
        <v>1692.94</v>
      </c>
      <c r="R57" t="n">
        <v>40.9</v>
      </c>
      <c r="S57" t="n">
        <v>25.68</v>
      </c>
      <c r="T57" t="n">
        <v>6838.27</v>
      </c>
      <c r="U57" t="n">
        <v>0.63</v>
      </c>
      <c r="V57" t="n">
        <v>0.86</v>
      </c>
      <c r="W57" t="n">
        <v>1.25</v>
      </c>
      <c r="X57" t="n">
        <v>0.44</v>
      </c>
      <c r="Y57" t="n">
        <v>1</v>
      </c>
      <c r="Z57" t="n">
        <v>10</v>
      </c>
    </row>
    <row r="58">
      <c r="A58" t="n">
        <v>12</v>
      </c>
      <c r="B58" t="n">
        <v>125</v>
      </c>
      <c r="C58" t="inlineStr">
        <is>
          <t xml:space="preserve">CONCLUIDO	</t>
        </is>
      </c>
      <c r="D58" t="n">
        <v>8.1813</v>
      </c>
      <c r="E58" t="n">
        <v>12.22</v>
      </c>
      <c r="F58" t="n">
        <v>8.43</v>
      </c>
      <c r="G58" t="n">
        <v>22.98</v>
      </c>
      <c r="H58" t="n">
        <v>0.29</v>
      </c>
      <c r="I58" t="n">
        <v>22</v>
      </c>
      <c r="J58" t="n">
        <v>247.96</v>
      </c>
      <c r="K58" t="n">
        <v>58.47</v>
      </c>
      <c r="L58" t="n">
        <v>4</v>
      </c>
      <c r="M58" t="n">
        <v>20</v>
      </c>
      <c r="N58" t="n">
        <v>60.48</v>
      </c>
      <c r="O58" t="n">
        <v>30815.5</v>
      </c>
      <c r="P58" t="n">
        <v>112.72</v>
      </c>
      <c r="Q58" t="n">
        <v>1692.9</v>
      </c>
      <c r="R58" t="n">
        <v>40.73</v>
      </c>
      <c r="S58" t="n">
        <v>25.68</v>
      </c>
      <c r="T58" t="n">
        <v>6759.89</v>
      </c>
      <c r="U58" t="n">
        <v>0.63</v>
      </c>
      <c r="V58" t="n">
        <v>0.87</v>
      </c>
      <c r="W58" t="n">
        <v>1.24</v>
      </c>
      <c r="X58" t="n">
        <v>0.42</v>
      </c>
      <c r="Y58" t="n">
        <v>1</v>
      </c>
      <c r="Z58" t="n">
        <v>10</v>
      </c>
    </row>
    <row r="59">
      <c r="A59" t="n">
        <v>13</v>
      </c>
      <c r="B59" t="n">
        <v>125</v>
      </c>
      <c r="C59" t="inlineStr">
        <is>
          <t xml:space="preserve">CONCLUIDO	</t>
        </is>
      </c>
      <c r="D59" t="n">
        <v>8.2858</v>
      </c>
      <c r="E59" t="n">
        <v>12.07</v>
      </c>
      <c r="F59" t="n">
        <v>8.369999999999999</v>
      </c>
      <c r="G59" t="n">
        <v>25.1</v>
      </c>
      <c r="H59" t="n">
        <v>0.3</v>
      </c>
      <c r="I59" t="n">
        <v>20</v>
      </c>
      <c r="J59" t="n">
        <v>248.4</v>
      </c>
      <c r="K59" t="n">
        <v>58.47</v>
      </c>
      <c r="L59" t="n">
        <v>4.25</v>
      </c>
      <c r="M59" t="n">
        <v>18</v>
      </c>
      <c r="N59" t="n">
        <v>60.68</v>
      </c>
      <c r="O59" t="n">
        <v>30870.57</v>
      </c>
      <c r="P59" t="n">
        <v>109.01</v>
      </c>
      <c r="Q59" t="n">
        <v>1693.06</v>
      </c>
      <c r="R59" t="n">
        <v>38.88</v>
      </c>
      <c r="S59" t="n">
        <v>25.68</v>
      </c>
      <c r="T59" t="n">
        <v>5846.12</v>
      </c>
      <c r="U59" t="n">
        <v>0.66</v>
      </c>
      <c r="V59" t="n">
        <v>0.87</v>
      </c>
      <c r="W59" t="n">
        <v>1.23</v>
      </c>
      <c r="X59" t="n">
        <v>0.36</v>
      </c>
      <c r="Y59" t="n">
        <v>1</v>
      </c>
      <c r="Z59" t="n">
        <v>10</v>
      </c>
    </row>
    <row r="60">
      <c r="A60" t="n">
        <v>14</v>
      </c>
      <c r="B60" t="n">
        <v>125</v>
      </c>
      <c r="C60" t="inlineStr">
        <is>
          <t xml:space="preserve">CONCLUIDO	</t>
        </is>
      </c>
      <c r="D60" t="n">
        <v>8.375400000000001</v>
      </c>
      <c r="E60" t="n">
        <v>11.94</v>
      </c>
      <c r="F60" t="n">
        <v>8.33</v>
      </c>
      <c r="G60" t="n">
        <v>27.78</v>
      </c>
      <c r="H60" t="n">
        <v>0.32</v>
      </c>
      <c r="I60" t="n">
        <v>18</v>
      </c>
      <c r="J60" t="n">
        <v>248.85</v>
      </c>
      <c r="K60" t="n">
        <v>58.47</v>
      </c>
      <c r="L60" t="n">
        <v>4.5</v>
      </c>
      <c r="M60" t="n">
        <v>16</v>
      </c>
      <c r="N60" t="n">
        <v>60.88</v>
      </c>
      <c r="O60" t="n">
        <v>30925.72</v>
      </c>
      <c r="P60" t="n">
        <v>105.95</v>
      </c>
      <c r="Q60" t="n">
        <v>1692.88</v>
      </c>
      <c r="R60" t="n">
        <v>37.73</v>
      </c>
      <c r="S60" t="n">
        <v>25.68</v>
      </c>
      <c r="T60" t="n">
        <v>5281.6</v>
      </c>
      <c r="U60" t="n">
        <v>0.68</v>
      </c>
      <c r="V60" t="n">
        <v>0.88</v>
      </c>
      <c r="W60" t="n">
        <v>1.23</v>
      </c>
      <c r="X60" t="n">
        <v>0.33</v>
      </c>
      <c r="Y60" t="n">
        <v>1</v>
      </c>
      <c r="Z60" t="n">
        <v>10</v>
      </c>
    </row>
    <row r="61">
      <c r="A61" t="n">
        <v>15</v>
      </c>
      <c r="B61" t="n">
        <v>125</v>
      </c>
      <c r="C61" t="inlineStr">
        <is>
          <t xml:space="preserve">CONCLUIDO	</t>
        </is>
      </c>
      <c r="D61" t="n">
        <v>8.411199999999999</v>
      </c>
      <c r="E61" t="n">
        <v>11.89</v>
      </c>
      <c r="F61" t="n">
        <v>8.33</v>
      </c>
      <c r="G61" t="n">
        <v>29.4</v>
      </c>
      <c r="H61" t="n">
        <v>0.34</v>
      </c>
      <c r="I61" t="n">
        <v>17</v>
      </c>
      <c r="J61" t="n">
        <v>249.3</v>
      </c>
      <c r="K61" t="n">
        <v>58.47</v>
      </c>
      <c r="L61" t="n">
        <v>4.75</v>
      </c>
      <c r="M61" t="n">
        <v>12</v>
      </c>
      <c r="N61" t="n">
        <v>61.07</v>
      </c>
      <c r="O61" t="n">
        <v>30980.93</v>
      </c>
      <c r="P61" t="n">
        <v>104.39</v>
      </c>
      <c r="Q61" t="n">
        <v>1692.92</v>
      </c>
      <c r="R61" t="n">
        <v>37.59</v>
      </c>
      <c r="S61" t="n">
        <v>25.68</v>
      </c>
      <c r="T61" t="n">
        <v>5213.14</v>
      </c>
      <c r="U61" t="n">
        <v>0.68</v>
      </c>
      <c r="V61" t="n">
        <v>0.88</v>
      </c>
      <c r="W61" t="n">
        <v>1.24</v>
      </c>
      <c r="X61" t="n">
        <v>0.33</v>
      </c>
      <c r="Y61" t="n">
        <v>1</v>
      </c>
      <c r="Z61" t="n">
        <v>10</v>
      </c>
    </row>
    <row r="62">
      <c r="A62" t="n">
        <v>16</v>
      </c>
      <c r="B62" t="n">
        <v>125</v>
      </c>
      <c r="C62" t="inlineStr">
        <is>
          <t xml:space="preserve">CONCLUIDO	</t>
        </is>
      </c>
      <c r="D62" t="n">
        <v>8.395300000000001</v>
      </c>
      <c r="E62" t="n">
        <v>11.91</v>
      </c>
      <c r="F62" t="n">
        <v>8.35</v>
      </c>
      <c r="G62" t="n">
        <v>29.48</v>
      </c>
      <c r="H62" t="n">
        <v>0.36</v>
      </c>
      <c r="I62" t="n">
        <v>17</v>
      </c>
      <c r="J62" t="n">
        <v>249.75</v>
      </c>
      <c r="K62" t="n">
        <v>58.47</v>
      </c>
      <c r="L62" t="n">
        <v>5</v>
      </c>
      <c r="M62" t="n">
        <v>10</v>
      </c>
      <c r="N62" t="n">
        <v>61.27</v>
      </c>
      <c r="O62" t="n">
        <v>31036.22</v>
      </c>
      <c r="P62" t="n">
        <v>103.82</v>
      </c>
      <c r="Q62" t="n">
        <v>1693.05</v>
      </c>
      <c r="R62" t="n">
        <v>38.08</v>
      </c>
      <c r="S62" t="n">
        <v>25.68</v>
      </c>
      <c r="T62" t="n">
        <v>5461.07</v>
      </c>
      <c r="U62" t="n">
        <v>0.67</v>
      </c>
      <c r="V62" t="n">
        <v>0.87</v>
      </c>
      <c r="W62" t="n">
        <v>1.24</v>
      </c>
      <c r="X62" t="n">
        <v>0.35</v>
      </c>
      <c r="Y62" t="n">
        <v>1</v>
      </c>
      <c r="Z62" t="n">
        <v>10</v>
      </c>
    </row>
    <row r="63">
      <c r="A63" t="n">
        <v>17</v>
      </c>
      <c r="B63" t="n">
        <v>125</v>
      </c>
      <c r="C63" t="inlineStr">
        <is>
          <t xml:space="preserve">CONCLUIDO	</t>
        </is>
      </c>
      <c r="D63" t="n">
        <v>8.4551</v>
      </c>
      <c r="E63" t="n">
        <v>11.83</v>
      </c>
      <c r="F63" t="n">
        <v>8.31</v>
      </c>
      <c r="G63" t="n">
        <v>31.18</v>
      </c>
      <c r="H63" t="n">
        <v>0.37</v>
      </c>
      <c r="I63" t="n">
        <v>16</v>
      </c>
      <c r="J63" t="n">
        <v>250.2</v>
      </c>
      <c r="K63" t="n">
        <v>58.47</v>
      </c>
      <c r="L63" t="n">
        <v>5.25</v>
      </c>
      <c r="M63" t="n">
        <v>6</v>
      </c>
      <c r="N63" t="n">
        <v>61.47</v>
      </c>
      <c r="O63" t="n">
        <v>31091.59</v>
      </c>
      <c r="P63" t="n">
        <v>101.62</v>
      </c>
      <c r="Q63" t="n">
        <v>1692.98</v>
      </c>
      <c r="R63" t="n">
        <v>36.88</v>
      </c>
      <c r="S63" t="n">
        <v>25.68</v>
      </c>
      <c r="T63" t="n">
        <v>4864.64</v>
      </c>
      <c r="U63" t="n">
        <v>0.7</v>
      </c>
      <c r="V63" t="n">
        <v>0.88</v>
      </c>
      <c r="W63" t="n">
        <v>1.24</v>
      </c>
      <c r="X63" t="n">
        <v>0.31</v>
      </c>
      <c r="Y63" t="n">
        <v>1</v>
      </c>
      <c r="Z63" t="n">
        <v>10</v>
      </c>
    </row>
    <row r="64">
      <c r="A64" t="n">
        <v>18</v>
      </c>
      <c r="B64" t="n">
        <v>125</v>
      </c>
      <c r="C64" t="inlineStr">
        <is>
          <t xml:space="preserve">CONCLUIDO	</t>
        </is>
      </c>
      <c r="D64" t="n">
        <v>8.4954</v>
      </c>
      <c r="E64" t="n">
        <v>11.77</v>
      </c>
      <c r="F64" t="n">
        <v>8.31</v>
      </c>
      <c r="G64" t="n">
        <v>33.22</v>
      </c>
      <c r="H64" t="n">
        <v>0.39</v>
      </c>
      <c r="I64" t="n">
        <v>15</v>
      </c>
      <c r="J64" t="n">
        <v>250.64</v>
      </c>
      <c r="K64" t="n">
        <v>58.47</v>
      </c>
      <c r="L64" t="n">
        <v>5.5</v>
      </c>
      <c r="M64" t="n">
        <v>4</v>
      </c>
      <c r="N64" t="n">
        <v>61.67</v>
      </c>
      <c r="O64" t="n">
        <v>31147.02</v>
      </c>
      <c r="P64" t="n">
        <v>100.06</v>
      </c>
      <c r="Q64" t="n">
        <v>1693.17</v>
      </c>
      <c r="R64" t="n">
        <v>36.69</v>
      </c>
      <c r="S64" t="n">
        <v>25.68</v>
      </c>
      <c r="T64" t="n">
        <v>4776.1</v>
      </c>
      <c r="U64" t="n">
        <v>0.7</v>
      </c>
      <c r="V64" t="n">
        <v>0.88</v>
      </c>
      <c r="W64" t="n">
        <v>1.24</v>
      </c>
      <c r="X64" t="n">
        <v>0.3</v>
      </c>
      <c r="Y64" t="n">
        <v>1</v>
      </c>
      <c r="Z64" t="n">
        <v>10</v>
      </c>
    </row>
    <row r="65">
      <c r="A65" t="n">
        <v>19</v>
      </c>
      <c r="B65" t="n">
        <v>125</v>
      </c>
      <c r="C65" t="inlineStr">
        <is>
          <t xml:space="preserve">CONCLUIDO	</t>
        </is>
      </c>
      <c r="D65" t="n">
        <v>8.490600000000001</v>
      </c>
      <c r="E65" t="n">
        <v>11.78</v>
      </c>
      <c r="F65" t="n">
        <v>8.31</v>
      </c>
      <c r="G65" t="n">
        <v>33.25</v>
      </c>
      <c r="H65" t="n">
        <v>0.41</v>
      </c>
      <c r="I65" t="n">
        <v>15</v>
      </c>
      <c r="J65" t="n">
        <v>251.09</v>
      </c>
      <c r="K65" t="n">
        <v>58.47</v>
      </c>
      <c r="L65" t="n">
        <v>5.75</v>
      </c>
      <c r="M65" t="n">
        <v>2</v>
      </c>
      <c r="N65" t="n">
        <v>61.87</v>
      </c>
      <c r="O65" t="n">
        <v>31202.53</v>
      </c>
      <c r="P65" t="n">
        <v>100.64</v>
      </c>
      <c r="Q65" t="n">
        <v>1692.88</v>
      </c>
      <c r="R65" t="n">
        <v>36.66</v>
      </c>
      <c r="S65" t="n">
        <v>25.68</v>
      </c>
      <c r="T65" t="n">
        <v>4759.2</v>
      </c>
      <c r="U65" t="n">
        <v>0.7</v>
      </c>
      <c r="V65" t="n">
        <v>0.88</v>
      </c>
      <c r="W65" t="n">
        <v>1.25</v>
      </c>
      <c r="X65" t="n">
        <v>0.31</v>
      </c>
      <c r="Y65" t="n">
        <v>1</v>
      </c>
      <c r="Z65" t="n">
        <v>10</v>
      </c>
    </row>
    <row r="66">
      <c r="A66" t="n">
        <v>20</v>
      </c>
      <c r="B66" t="n">
        <v>125</v>
      </c>
      <c r="C66" t="inlineStr">
        <is>
          <t xml:space="preserve">CONCLUIDO	</t>
        </is>
      </c>
      <c r="D66" t="n">
        <v>8.486800000000001</v>
      </c>
      <c r="E66" t="n">
        <v>11.78</v>
      </c>
      <c r="F66" t="n">
        <v>8.32</v>
      </c>
      <c r="G66" t="n">
        <v>33.27</v>
      </c>
      <c r="H66" t="n">
        <v>0.42</v>
      </c>
      <c r="I66" t="n">
        <v>15</v>
      </c>
      <c r="J66" t="n">
        <v>251.55</v>
      </c>
      <c r="K66" t="n">
        <v>58.47</v>
      </c>
      <c r="L66" t="n">
        <v>6</v>
      </c>
      <c r="M66" t="n">
        <v>0</v>
      </c>
      <c r="N66" t="n">
        <v>62.07</v>
      </c>
      <c r="O66" t="n">
        <v>31258.11</v>
      </c>
      <c r="P66" t="n">
        <v>101.02</v>
      </c>
      <c r="Q66" t="n">
        <v>1693.08</v>
      </c>
      <c r="R66" t="n">
        <v>36.72</v>
      </c>
      <c r="S66" t="n">
        <v>25.68</v>
      </c>
      <c r="T66" t="n">
        <v>4789.74</v>
      </c>
      <c r="U66" t="n">
        <v>0.7</v>
      </c>
      <c r="V66" t="n">
        <v>0.88</v>
      </c>
      <c r="W66" t="n">
        <v>1.25</v>
      </c>
      <c r="X66" t="n">
        <v>0.31</v>
      </c>
      <c r="Y66" t="n">
        <v>1</v>
      </c>
      <c r="Z66" t="n">
        <v>10</v>
      </c>
    </row>
    <row r="67">
      <c r="A67" t="n">
        <v>0</v>
      </c>
      <c r="B67" t="n">
        <v>30</v>
      </c>
      <c r="C67" t="inlineStr">
        <is>
          <t xml:space="preserve">CONCLUIDO	</t>
        </is>
      </c>
      <c r="D67" t="n">
        <v>8.346299999999999</v>
      </c>
      <c r="E67" t="n">
        <v>11.98</v>
      </c>
      <c r="F67" t="n">
        <v>9.24</v>
      </c>
      <c r="G67" t="n">
        <v>9.550000000000001</v>
      </c>
      <c r="H67" t="n">
        <v>0.24</v>
      </c>
      <c r="I67" t="n">
        <v>58</v>
      </c>
      <c r="J67" t="n">
        <v>71.52</v>
      </c>
      <c r="K67" t="n">
        <v>32.27</v>
      </c>
      <c r="L67" t="n">
        <v>1</v>
      </c>
      <c r="M67" t="n">
        <v>0</v>
      </c>
      <c r="N67" t="n">
        <v>8.25</v>
      </c>
      <c r="O67" t="n">
        <v>9054.6</v>
      </c>
      <c r="P67" t="n">
        <v>53.12</v>
      </c>
      <c r="Q67" t="n">
        <v>1693.58</v>
      </c>
      <c r="R67" t="n">
        <v>63.36</v>
      </c>
      <c r="S67" t="n">
        <v>25.68</v>
      </c>
      <c r="T67" t="n">
        <v>17895.79</v>
      </c>
      <c r="U67" t="n">
        <v>0.41</v>
      </c>
      <c r="V67" t="n">
        <v>0.79</v>
      </c>
      <c r="W67" t="n">
        <v>1.38</v>
      </c>
      <c r="X67" t="n">
        <v>1.23</v>
      </c>
      <c r="Y67" t="n">
        <v>1</v>
      </c>
      <c r="Z67" t="n">
        <v>10</v>
      </c>
    </row>
    <row r="68">
      <c r="A68" t="n">
        <v>0</v>
      </c>
      <c r="B68" t="n">
        <v>15</v>
      </c>
      <c r="C68" t="inlineStr">
        <is>
          <t xml:space="preserve">CONCLUIDO	</t>
        </is>
      </c>
      <c r="D68" t="n">
        <v>7.4619</v>
      </c>
      <c r="E68" t="n">
        <v>13.4</v>
      </c>
      <c r="F68" t="n">
        <v>10.44</v>
      </c>
      <c r="G68" t="n">
        <v>5.49</v>
      </c>
      <c r="H68" t="n">
        <v>0.43</v>
      </c>
      <c r="I68" t="n">
        <v>114</v>
      </c>
      <c r="J68" t="n">
        <v>39.78</v>
      </c>
      <c r="K68" t="n">
        <v>19.54</v>
      </c>
      <c r="L68" t="n">
        <v>1</v>
      </c>
      <c r="M68" t="n">
        <v>0</v>
      </c>
      <c r="N68" t="n">
        <v>4.24</v>
      </c>
      <c r="O68" t="n">
        <v>5140</v>
      </c>
      <c r="P68" t="n">
        <v>41.23</v>
      </c>
      <c r="Q68" t="n">
        <v>1693.81</v>
      </c>
      <c r="R68" t="n">
        <v>98.56999999999999</v>
      </c>
      <c r="S68" t="n">
        <v>25.68</v>
      </c>
      <c r="T68" t="n">
        <v>35220.18</v>
      </c>
      <c r="U68" t="n">
        <v>0.26</v>
      </c>
      <c r="V68" t="n">
        <v>0.7</v>
      </c>
      <c r="W68" t="n">
        <v>1.54</v>
      </c>
      <c r="X68" t="n">
        <v>2.43</v>
      </c>
      <c r="Y68" t="n">
        <v>1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7.2524</v>
      </c>
      <c r="E69" t="n">
        <v>13.79</v>
      </c>
      <c r="F69" t="n">
        <v>9.48</v>
      </c>
      <c r="G69" t="n">
        <v>7.9</v>
      </c>
      <c r="H69" t="n">
        <v>0.12</v>
      </c>
      <c r="I69" t="n">
        <v>72</v>
      </c>
      <c r="J69" t="n">
        <v>141.81</v>
      </c>
      <c r="K69" t="n">
        <v>47.83</v>
      </c>
      <c r="L69" t="n">
        <v>1</v>
      </c>
      <c r="M69" t="n">
        <v>70</v>
      </c>
      <c r="N69" t="n">
        <v>22.98</v>
      </c>
      <c r="O69" t="n">
        <v>17723.39</v>
      </c>
      <c r="P69" t="n">
        <v>99.06</v>
      </c>
      <c r="Q69" t="n">
        <v>1693.53</v>
      </c>
      <c r="R69" t="n">
        <v>73.3</v>
      </c>
      <c r="S69" t="n">
        <v>25.68</v>
      </c>
      <c r="T69" t="n">
        <v>22794.23</v>
      </c>
      <c r="U69" t="n">
        <v>0.35</v>
      </c>
      <c r="V69" t="n">
        <v>0.77</v>
      </c>
      <c r="W69" t="n">
        <v>1.33</v>
      </c>
      <c r="X69" t="n">
        <v>1.47</v>
      </c>
      <c r="Y69" t="n">
        <v>1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7.7698</v>
      </c>
      <c r="E70" t="n">
        <v>12.87</v>
      </c>
      <c r="F70" t="n">
        <v>9.08</v>
      </c>
      <c r="G70" t="n">
        <v>10.09</v>
      </c>
      <c r="H70" t="n">
        <v>0.16</v>
      </c>
      <c r="I70" t="n">
        <v>54</v>
      </c>
      <c r="J70" t="n">
        <v>142.15</v>
      </c>
      <c r="K70" t="n">
        <v>47.83</v>
      </c>
      <c r="L70" t="n">
        <v>1.25</v>
      </c>
      <c r="M70" t="n">
        <v>52</v>
      </c>
      <c r="N70" t="n">
        <v>23.07</v>
      </c>
      <c r="O70" t="n">
        <v>17765.46</v>
      </c>
      <c r="P70" t="n">
        <v>91.75</v>
      </c>
      <c r="Q70" t="n">
        <v>1693.04</v>
      </c>
      <c r="R70" t="n">
        <v>60.84</v>
      </c>
      <c r="S70" t="n">
        <v>25.68</v>
      </c>
      <c r="T70" t="n">
        <v>16655.93</v>
      </c>
      <c r="U70" t="n">
        <v>0.42</v>
      </c>
      <c r="V70" t="n">
        <v>0.8</v>
      </c>
      <c r="W70" t="n">
        <v>1.3</v>
      </c>
      <c r="X70" t="n">
        <v>1.08</v>
      </c>
      <c r="Y70" t="n">
        <v>1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8.104799999999999</v>
      </c>
      <c r="E71" t="n">
        <v>12.34</v>
      </c>
      <c r="F71" t="n">
        <v>8.869999999999999</v>
      </c>
      <c r="G71" t="n">
        <v>12.37</v>
      </c>
      <c r="H71" t="n">
        <v>0.19</v>
      </c>
      <c r="I71" t="n">
        <v>43</v>
      </c>
      <c r="J71" t="n">
        <v>142.49</v>
      </c>
      <c r="K71" t="n">
        <v>47.83</v>
      </c>
      <c r="L71" t="n">
        <v>1.5</v>
      </c>
      <c r="M71" t="n">
        <v>41</v>
      </c>
      <c r="N71" t="n">
        <v>23.16</v>
      </c>
      <c r="O71" t="n">
        <v>17807.56</v>
      </c>
      <c r="P71" t="n">
        <v>86.51000000000001</v>
      </c>
      <c r="Q71" t="n">
        <v>1693.08</v>
      </c>
      <c r="R71" t="n">
        <v>54.13</v>
      </c>
      <c r="S71" t="n">
        <v>25.68</v>
      </c>
      <c r="T71" t="n">
        <v>13354.85</v>
      </c>
      <c r="U71" t="n">
        <v>0.47</v>
      </c>
      <c r="V71" t="n">
        <v>0.82</v>
      </c>
      <c r="W71" t="n">
        <v>1.28</v>
      </c>
      <c r="X71" t="n">
        <v>0.86</v>
      </c>
      <c r="Y71" t="n">
        <v>1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8.3696</v>
      </c>
      <c r="E72" t="n">
        <v>11.95</v>
      </c>
      <c r="F72" t="n">
        <v>8.710000000000001</v>
      </c>
      <c r="G72" t="n">
        <v>14.93</v>
      </c>
      <c r="H72" t="n">
        <v>0.22</v>
      </c>
      <c r="I72" t="n">
        <v>35</v>
      </c>
      <c r="J72" t="n">
        <v>142.83</v>
      </c>
      <c r="K72" t="n">
        <v>47.83</v>
      </c>
      <c r="L72" t="n">
        <v>1.75</v>
      </c>
      <c r="M72" t="n">
        <v>33</v>
      </c>
      <c r="N72" t="n">
        <v>23.25</v>
      </c>
      <c r="O72" t="n">
        <v>17849.7</v>
      </c>
      <c r="P72" t="n">
        <v>81.22</v>
      </c>
      <c r="Q72" t="n">
        <v>1692.95</v>
      </c>
      <c r="R72" t="n">
        <v>49.17</v>
      </c>
      <c r="S72" t="n">
        <v>25.68</v>
      </c>
      <c r="T72" t="n">
        <v>10916.82</v>
      </c>
      <c r="U72" t="n">
        <v>0.52</v>
      </c>
      <c r="V72" t="n">
        <v>0.84</v>
      </c>
      <c r="W72" t="n">
        <v>1.27</v>
      </c>
      <c r="X72" t="n">
        <v>0.71</v>
      </c>
      <c r="Y72" t="n">
        <v>1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8.588800000000001</v>
      </c>
      <c r="E73" t="n">
        <v>11.64</v>
      </c>
      <c r="F73" t="n">
        <v>8.58</v>
      </c>
      <c r="G73" t="n">
        <v>17.75</v>
      </c>
      <c r="H73" t="n">
        <v>0.25</v>
      </c>
      <c r="I73" t="n">
        <v>29</v>
      </c>
      <c r="J73" t="n">
        <v>143.17</v>
      </c>
      <c r="K73" t="n">
        <v>47.83</v>
      </c>
      <c r="L73" t="n">
        <v>2</v>
      </c>
      <c r="M73" t="n">
        <v>19</v>
      </c>
      <c r="N73" t="n">
        <v>23.34</v>
      </c>
      <c r="O73" t="n">
        <v>17891.86</v>
      </c>
      <c r="P73" t="n">
        <v>76.36</v>
      </c>
      <c r="Q73" t="n">
        <v>1693.04</v>
      </c>
      <c r="R73" t="n">
        <v>45.02</v>
      </c>
      <c r="S73" t="n">
        <v>25.68</v>
      </c>
      <c r="T73" t="n">
        <v>8871.33</v>
      </c>
      <c r="U73" t="n">
        <v>0.57</v>
      </c>
      <c r="V73" t="n">
        <v>0.85</v>
      </c>
      <c r="W73" t="n">
        <v>1.26</v>
      </c>
      <c r="X73" t="n">
        <v>0.57</v>
      </c>
      <c r="Y73" t="n">
        <v>1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8.6952</v>
      </c>
      <c r="E74" t="n">
        <v>11.5</v>
      </c>
      <c r="F74" t="n">
        <v>8.52</v>
      </c>
      <c r="G74" t="n">
        <v>19.66</v>
      </c>
      <c r="H74" t="n">
        <v>0.28</v>
      </c>
      <c r="I74" t="n">
        <v>26</v>
      </c>
      <c r="J74" t="n">
        <v>143.51</v>
      </c>
      <c r="K74" t="n">
        <v>47.83</v>
      </c>
      <c r="L74" t="n">
        <v>2.25</v>
      </c>
      <c r="M74" t="n">
        <v>9</v>
      </c>
      <c r="N74" t="n">
        <v>23.44</v>
      </c>
      <c r="O74" t="n">
        <v>17934.06</v>
      </c>
      <c r="P74" t="n">
        <v>73.92</v>
      </c>
      <c r="Q74" t="n">
        <v>1693.05</v>
      </c>
      <c r="R74" t="n">
        <v>43.01</v>
      </c>
      <c r="S74" t="n">
        <v>25.68</v>
      </c>
      <c r="T74" t="n">
        <v>7879.12</v>
      </c>
      <c r="U74" t="n">
        <v>0.6</v>
      </c>
      <c r="V74" t="n">
        <v>0.86</v>
      </c>
      <c r="W74" t="n">
        <v>1.26</v>
      </c>
      <c r="X74" t="n">
        <v>0.52</v>
      </c>
      <c r="Y74" t="n">
        <v>1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8.678900000000001</v>
      </c>
      <c r="E75" t="n">
        <v>11.52</v>
      </c>
      <c r="F75" t="n">
        <v>8.539999999999999</v>
      </c>
      <c r="G75" t="n">
        <v>19.71</v>
      </c>
      <c r="H75" t="n">
        <v>0.31</v>
      </c>
      <c r="I75" t="n">
        <v>26</v>
      </c>
      <c r="J75" t="n">
        <v>143.86</v>
      </c>
      <c r="K75" t="n">
        <v>47.83</v>
      </c>
      <c r="L75" t="n">
        <v>2.5</v>
      </c>
      <c r="M75" t="n">
        <v>1</v>
      </c>
      <c r="N75" t="n">
        <v>23.53</v>
      </c>
      <c r="O75" t="n">
        <v>17976.29</v>
      </c>
      <c r="P75" t="n">
        <v>73.48999999999999</v>
      </c>
      <c r="Q75" t="n">
        <v>1693.18</v>
      </c>
      <c r="R75" t="n">
        <v>43.37</v>
      </c>
      <c r="S75" t="n">
        <v>25.68</v>
      </c>
      <c r="T75" t="n">
        <v>8062.35</v>
      </c>
      <c r="U75" t="n">
        <v>0.59</v>
      </c>
      <c r="V75" t="n">
        <v>0.85</v>
      </c>
      <c r="W75" t="n">
        <v>1.27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8.679500000000001</v>
      </c>
      <c r="E76" t="n">
        <v>11.52</v>
      </c>
      <c r="F76" t="n">
        <v>8.539999999999999</v>
      </c>
      <c r="G76" t="n">
        <v>19.71</v>
      </c>
      <c r="H76" t="n">
        <v>0.34</v>
      </c>
      <c r="I76" t="n">
        <v>26</v>
      </c>
      <c r="J76" t="n">
        <v>144.2</v>
      </c>
      <c r="K76" t="n">
        <v>47.83</v>
      </c>
      <c r="L76" t="n">
        <v>2.75</v>
      </c>
      <c r="M76" t="n">
        <v>0</v>
      </c>
      <c r="N76" t="n">
        <v>23.62</v>
      </c>
      <c r="O76" t="n">
        <v>18018.55</v>
      </c>
      <c r="P76" t="n">
        <v>73.63</v>
      </c>
      <c r="Q76" t="n">
        <v>1693.15</v>
      </c>
      <c r="R76" t="n">
        <v>43.34</v>
      </c>
      <c r="S76" t="n">
        <v>25.68</v>
      </c>
      <c r="T76" t="n">
        <v>8045.34</v>
      </c>
      <c r="U76" t="n">
        <v>0.59</v>
      </c>
      <c r="V76" t="n">
        <v>0.85</v>
      </c>
      <c r="W76" t="n">
        <v>1.28</v>
      </c>
      <c r="X76" t="n">
        <v>0.54</v>
      </c>
      <c r="Y76" t="n">
        <v>1</v>
      </c>
      <c r="Z76" t="n">
        <v>10</v>
      </c>
    </row>
    <row r="77">
      <c r="A77" t="n">
        <v>0</v>
      </c>
      <c r="B77" t="n">
        <v>90</v>
      </c>
      <c r="C77" t="inlineStr">
        <is>
          <t xml:space="preserve">CONCLUIDO	</t>
        </is>
      </c>
      <c r="D77" t="n">
        <v>6.4939</v>
      </c>
      <c r="E77" t="n">
        <v>15.4</v>
      </c>
      <c r="F77" t="n">
        <v>9.81</v>
      </c>
      <c r="G77" t="n">
        <v>6.62</v>
      </c>
      <c r="H77" t="n">
        <v>0.1</v>
      </c>
      <c r="I77" t="n">
        <v>89</v>
      </c>
      <c r="J77" t="n">
        <v>176.73</v>
      </c>
      <c r="K77" t="n">
        <v>52.44</v>
      </c>
      <c r="L77" t="n">
        <v>1</v>
      </c>
      <c r="M77" t="n">
        <v>87</v>
      </c>
      <c r="N77" t="n">
        <v>33.29</v>
      </c>
      <c r="O77" t="n">
        <v>22031.19</v>
      </c>
      <c r="P77" t="n">
        <v>122.19</v>
      </c>
      <c r="Q77" t="n">
        <v>1693.39</v>
      </c>
      <c r="R77" t="n">
        <v>83.69</v>
      </c>
      <c r="S77" t="n">
        <v>25.68</v>
      </c>
      <c r="T77" t="n">
        <v>27903.36</v>
      </c>
      <c r="U77" t="n">
        <v>0.31</v>
      </c>
      <c r="V77" t="n">
        <v>0.74</v>
      </c>
      <c r="W77" t="n">
        <v>1.35</v>
      </c>
      <c r="X77" t="n">
        <v>1.81</v>
      </c>
      <c r="Y77" t="n">
        <v>1</v>
      </c>
      <c r="Z77" t="n">
        <v>10</v>
      </c>
    </row>
    <row r="78">
      <c r="A78" t="n">
        <v>1</v>
      </c>
      <c r="B78" t="n">
        <v>90</v>
      </c>
      <c r="C78" t="inlineStr">
        <is>
          <t xml:space="preserve">CONCLUIDO	</t>
        </is>
      </c>
      <c r="D78" t="n">
        <v>7.0623</v>
      </c>
      <c r="E78" t="n">
        <v>14.16</v>
      </c>
      <c r="F78" t="n">
        <v>9.359999999999999</v>
      </c>
      <c r="G78" t="n">
        <v>8.380000000000001</v>
      </c>
      <c r="H78" t="n">
        <v>0.13</v>
      </c>
      <c r="I78" t="n">
        <v>67</v>
      </c>
      <c r="J78" t="n">
        <v>177.1</v>
      </c>
      <c r="K78" t="n">
        <v>52.44</v>
      </c>
      <c r="L78" t="n">
        <v>1.25</v>
      </c>
      <c r="M78" t="n">
        <v>65</v>
      </c>
      <c r="N78" t="n">
        <v>33.41</v>
      </c>
      <c r="O78" t="n">
        <v>22076.81</v>
      </c>
      <c r="P78" t="n">
        <v>113.85</v>
      </c>
      <c r="Q78" t="n">
        <v>1693.42</v>
      </c>
      <c r="R78" t="n">
        <v>69.84999999999999</v>
      </c>
      <c r="S78" t="n">
        <v>25.68</v>
      </c>
      <c r="T78" t="n">
        <v>21094.85</v>
      </c>
      <c r="U78" t="n">
        <v>0.37</v>
      </c>
      <c r="V78" t="n">
        <v>0.78</v>
      </c>
      <c r="W78" t="n">
        <v>1.31</v>
      </c>
      <c r="X78" t="n">
        <v>1.35</v>
      </c>
      <c r="Y78" t="n">
        <v>1</v>
      </c>
      <c r="Z78" t="n">
        <v>10</v>
      </c>
    </row>
    <row r="79">
      <c r="A79" t="n">
        <v>2</v>
      </c>
      <c r="B79" t="n">
        <v>90</v>
      </c>
      <c r="C79" t="inlineStr">
        <is>
          <t xml:space="preserve">CONCLUIDO	</t>
        </is>
      </c>
      <c r="D79" t="n">
        <v>7.472</v>
      </c>
      <c r="E79" t="n">
        <v>13.38</v>
      </c>
      <c r="F79" t="n">
        <v>9.08</v>
      </c>
      <c r="G79" t="n">
        <v>10.28</v>
      </c>
      <c r="H79" t="n">
        <v>0.15</v>
      </c>
      <c r="I79" t="n">
        <v>53</v>
      </c>
      <c r="J79" t="n">
        <v>177.47</v>
      </c>
      <c r="K79" t="n">
        <v>52.44</v>
      </c>
      <c r="L79" t="n">
        <v>1.5</v>
      </c>
      <c r="M79" t="n">
        <v>51</v>
      </c>
      <c r="N79" t="n">
        <v>33.53</v>
      </c>
      <c r="O79" t="n">
        <v>22122.46</v>
      </c>
      <c r="P79" t="n">
        <v>108.3</v>
      </c>
      <c r="Q79" t="n">
        <v>1693.01</v>
      </c>
      <c r="R79" t="n">
        <v>60.77</v>
      </c>
      <c r="S79" t="n">
        <v>25.68</v>
      </c>
      <c r="T79" t="n">
        <v>16625.27</v>
      </c>
      <c r="U79" t="n">
        <v>0.42</v>
      </c>
      <c r="V79" t="n">
        <v>0.8</v>
      </c>
      <c r="W79" t="n">
        <v>1.3</v>
      </c>
      <c r="X79" t="n">
        <v>1.08</v>
      </c>
      <c r="Y79" t="n">
        <v>1</v>
      </c>
      <c r="Z79" t="n">
        <v>10</v>
      </c>
    </row>
    <row r="80">
      <c r="A80" t="n">
        <v>3</v>
      </c>
      <c r="B80" t="n">
        <v>90</v>
      </c>
      <c r="C80" t="inlineStr">
        <is>
          <t xml:space="preserve">CONCLUIDO	</t>
        </is>
      </c>
      <c r="D80" t="n">
        <v>7.7784</v>
      </c>
      <c r="E80" t="n">
        <v>12.86</v>
      </c>
      <c r="F80" t="n">
        <v>8.869999999999999</v>
      </c>
      <c r="G80" t="n">
        <v>12.1</v>
      </c>
      <c r="H80" t="n">
        <v>0.17</v>
      </c>
      <c r="I80" t="n">
        <v>44</v>
      </c>
      <c r="J80" t="n">
        <v>177.84</v>
      </c>
      <c r="K80" t="n">
        <v>52.44</v>
      </c>
      <c r="L80" t="n">
        <v>1.75</v>
      </c>
      <c r="M80" t="n">
        <v>42</v>
      </c>
      <c r="N80" t="n">
        <v>33.65</v>
      </c>
      <c r="O80" t="n">
        <v>22168.15</v>
      </c>
      <c r="P80" t="n">
        <v>103.4</v>
      </c>
      <c r="Q80" t="n">
        <v>1693.05</v>
      </c>
      <c r="R80" t="n">
        <v>54.48</v>
      </c>
      <c r="S80" t="n">
        <v>25.68</v>
      </c>
      <c r="T80" t="n">
        <v>13522.53</v>
      </c>
      <c r="U80" t="n">
        <v>0.47</v>
      </c>
      <c r="V80" t="n">
        <v>0.82</v>
      </c>
      <c r="W80" t="n">
        <v>1.28</v>
      </c>
      <c r="X80" t="n">
        <v>0.87</v>
      </c>
      <c r="Y80" t="n">
        <v>1</v>
      </c>
      <c r="Z80" t="n">
        <v>10</v>
      </c>
    </row>
    <row r="81">
      <c r="A81" t="n">
        <v>4</v>
      </c>
      <c r="B81" t="n">
        <v>90</v>
      </c>
      <c r="C81" t="inlineStr">
        <is>
          <t xml:space="preserve">CONCLUIDO	</t>
        </is>
      </c>
      <c r="D81" t="n">
        <v>8.0191</v>
      </c>
      <c r="E81" t="n">
        <v>12.47</v>
      </c>
      <c r="F81" t="n">
        <v>8.73</v>
      </c>
      <c r="G81" t="n">
        <v>14.16</v>
      </c>
      <c r="H81" t="n">
        <v>0.2</v>
      </c>
      <c r="I81" t="n">
        <v>37</v>
      </c>
      <c r="J81" t="n">
        <v>178.21</v>
      </c>
      <c r="K81" t="n">
        <v>52.44</v>
      </c>
      <c r="L81" t="n">
        <v>2</v>
      </c>
      <c r="M81" t="n">
        <v>35</v>
      </c>
      <c r="N81" t="n">
        <v>33.77</v>
      </c>
      <c r="O81" t="n">
        <v>22213.89</v>
      </c>
      <c r="P81" t="n">
        <v>99.3</v>
      </c>
      <c r="Q81" t="n">
        <v>1693.14</v>
      </c>
      <c r="R81" t="n">
        <v>50.33</v>
      </c>
      <c r="S81" t="n">
        <v>25.68</v>
      </c>
      <c r="T81" t="n">
        <v>11485.03</v>
      </c>
      <c r="U81" t="n">
        <v>0.51</v>
      </c>
      <c r="V81" t="n">
        <v>0.84</v>
      </c>
      <c r="W81" t="n">
        <v>1.26</v>
      </c>
      <c r="X81" t="n">
        <v>0.73</v>
      </c>
      <c r="Y81" t="n">
        <v>1</v>
      </c>
      <c r="Z81" t="n">
        <v>10</v>
      </c>
    </row>
    <row r="82">
      <c r="A82" t="n">
        <v>5</v>
      </c>
      <c r="B82" t="n">
        <v>90</v>
      </c>
      <c r="C82" t="inlineStr">
        <is>
          <t xml:space="preserve">CONCLUIDO	</t>
        </is>
      </c>
      <c r="D82" t="n">
        <v>8.2049</v>
      </c>
      <c r="E82" t="n">
        <v>12.19</v>
      </c>
      <c r="F82" t="n">
        <v>8.630000000000001</v>
      </c>
      <c r="G82" t="n">
        <v>16.18</v>
      </c>
      <c r="H82" t="n">
        <v>0.22</v>
      </c>
      <c r="I82" t="n">
        <v>32</v>
      </c>
      <c r="J82" t="n">
        <v>178.59</v>
      </c>
      <c r="K82" t="n">
        <v>52.44</v>
      </c>
      <c r="L82" t="n">
        <v>2.25</v>
      </c>
      <c r="M82" t="n">
        <v>30</v>
      </c>
      <c r="N82" t="n">
        <v>33.89</v>
      </c>
      <c r="O82" t="n">
        <v>22259.66</v>
      </c>
      <c r="P82" t="n">
        <v>95.86</v>
      </c>
      <c r="Q82" t="n">
        <v>1693.25</v>
      </c>
      <c r="R82" t="n">
        <v>46.8</v>
      </c>
      <c r="S82" t="n">
        <v>25.68</v>
      </c>
      <c r="T82" t="n">
        <v>9744.51</v>
      </c>
      <c r="U82" t="n">
        <v>0.55</v>
      </c>
      <c r="V82" t="n">
        <v>0.85</v>
      </c>
      <c r="W82" t="n">
        <v>1.26</v>
      </c>
      <c r="X82" t="n">
        <v>0.63</v>
      </c>
      <c r="Y82" t="n">
        <v>1</v>
      </c>
      <c r="Z82" t="n">
        <v>10</v>
      </c>
    </row>
    <row r="83">
      <c r="A83" t="n">
        <v>6</v>
      </c>
      <c r="B83" t="n">
        <v>90</v>
      </c>
      <c r="C83" t="inlineStr">
        <is>
          <t xml:space="preserve">CONCLUIDO	</t>
        </is>
      </c>
      <c r="D83" t="n">
        <v>8.3476</v>
      </c>
      <c r="E83" t="n">
        <v>11.98</v>
      </c>
      <c r="F83" t="n">
        <v>8.56</v>
      </c>
      <c r="G83" t="n">
        <v>18.35</v>
      </c>
      <c r="H83" t="n">
        <v>0.25</v>
      </c>
      <c r="I83" t="n">
        <v>28</v>
      </c>
      <c r="J83" t="n">
        <v>178.96</v>
      </c>
      <c r="K83" t="n">
        <v>52.44</v>
      </c>
      <c r="L83" t="n">
        <v>2.5</v>
      </c>
      <c r="M83" t="n">
        <v>26</v>
      </c>
      <c r="N83" t="n">
        <v>34.02</v>
      </c>
      <c r="O83" t="n">
        <v>22305.48</v>
      </c>
      <c r="P83" t="n">
        <v>91.68000000000001</v>
      </c>
      <c r="Q83" t="n">
        <v>1692.88</v>
      </c>
      <c r="R83" t="n">
        <v>44.74</v>
      </c>
      <c r="S83" t="n">
        <v>25.68</v>
      </c>
      <c r="T83" t="n">
        <v>8734.110000000001</v>
      </c>
      <c r="U83" t="n">
        <v>0.57</v>
      </c>
      <c r="V83" t="n">
        <v>0.85</v>
      </c>
      <c r="W83" t="n">
        <v>1.26</v>
      </c>
      <c r="X83" t="n">
        <v>0.5600000000000001</v>
      </c>
      <c r="Y83" t="n">
        <v>1</v>
      </c>
      <c r="Z83" t="n">
        <v>10</v>
      </c>
    </row>
    <row r="84">
      <c r="A84" t="n">
        <v>7</v>
      </c>
      <c r="B84" t="n">
        <v>90</v>
      </c>
      <c r="C84" t="inlineStr">
        <is>
          <t xml:space="preserve">CONCLUIDO	</t>
        </is>
      </c>
      <c r="D84" t="n">
        <v>8.509600000000001</v>
      </c>
      <c r="E84" t="n">
        <v>11.75</v>
      </c>
      <c r="F84" t="n">
        <v>8.48</v>
      </c>
      <c r="G84" t="n">
        <v>21.19</v>
      </c>
      <c r="H84" t="n">
        <v>0.27</v>
      </c>
      <c r="I84" t="n">
        <v>24</v>
      </c>
      <c r="J84" t="n">
        <v>179.33</v>
      </c>
      <c r="K84" t="n">
        <v>52.44</v>
      </c>
      <c r="L84" t="n">
        <v>2.75</v>
      </c>
      <c r="M84" t="n">
        <v>19</v>
      </c>
      <c r="N84" t="n">
        <v>34.14</v>
      </c>
      <c r="O84" t="n">
        <v>22351.34</v>
      </c>
      <c r="P84" t="n">
        <v>88.05</v>
      </c>
      <c r="Q84" t="n">
        <v>1692.96</v>
      </c>
      <c r="R84" t="n">
        <v>42.08</v>
      </c>
      <c r="S84" t="n">
        <v>25.68</v>
      </c>
      <c r="T84" t="n">
        <v>7424.06</v>
      </c>
      <c r="U84" t="n">
        <v>0.61</v>
      </c>
      <c r="V84" t="n">
        <v>0.86</v>
      </c>
      <c r="W84" t="n">
        <v>1.25</v>
      </c>
      <c r="X84" t="n">
        <v>0.47</v>
      </c>
      <c r="Y84" t="n">
        <v>1</v>
      </c>
      <c r="Z84" t="n">
        <v>10</v>
      </c>
    </row>
    <row r="85">
      <c r="A85" t="n">
        <v>8</v>
      </c>
      <c r="B85" t="n">
        <v>90</v>
      </c>
      <c r="C85" t="inlineStr">
        <is>
          <t xml:space="preserve">CONCLUIDO	</t>
        </is>
      </c>
      <c r="D85" t="n">
        <v>8.593299999999999</v>
      </c>
      <c r="E85" t="n">
        <v>11.64</v>
      </c>
      <c r="F85" t="n">
        <v>8.43</v>
      </c>
      <c r="G85" t="n">
        <v>23</v>
      </c>
      <c r="H85" t="n">
        <v>0.3</v>
      </c>
      <c r="I85" t="n">
        <v>22</v>
      </c>
      <c r="J85" t="n">
        <v>179.7</v>
      </c>
      <c r="K85" t="n">
        <v>52.44</v>
      </c>
      <c r="L85" t="n">
        <v>3</v>
      </c>
      <c r="M85" t="n">
        <v>13</v>
      </c>
      <c r="N85" t="n">
        <v>34.26</v>
      </c>
      <c r="O85" t="n">
        <v>22397.24</v>
      </c>
      <c r="P85" t="n">
        <v>84.45999999999999</v>
      </c>
      <c r="Q85" t="n">
        <v>1693.16</v>
      </c>
      <c r="R85" t="n">
        <v>40.46</v>
      </c>
      <c r="S85" t="n">
        <v>25.68</v>
      </c>
      <c r="T85" t="n">
        <v>6623.31</v>
      </c>
      <c r="U85" t="n">
        <v>0.63</v>
      </c>
      <c r="V85" t="n">
        <v>0.87</v>
      </c>
      <c r="W85" t="n">
        <v>1.25</v>
      </c>
      <c r="X85" t="n">
        <v>0.43</v>
      </c>
      <c r="Y85" t="n">
        <v>1</v>
      </c>
      <c r="Z85" t="n">
        <v>10</v>
      </c>
    </row>
    <row r="86">
      <c r="A86" t="n">
        <v>9</v>
      </c>
      <c r="B86" t="n">
        <v>90</v>
      </c>
      <c r="C86" t="inlineStr">
        <is>
          <t xml:space="preserve">CONCLUIDO	</t>
        </is>
      </c>
      <c r="D86" t="n">
        <v>8.628500000000001</v>
      </c>
      <c r="E86" t="n">
        <v>11.59</v>
      </c>
      <c r="F86" t="n">
        <v>8.42</v>
      </c>
      <c r="G86" t="n">
        <v>24.06</v>
      </c>
      <c r="H86" t="n">
        <v>0.32</v>
      </c>
      <c r="I86" t="n">
        <v>21</v>
      </c>
      <c r="J86" t="n">
        <v>180.07</v>
      </c>
      <c r="K86" t="n">
        <v>52.44</v>
      </c>
      <c r="L86" t="n">
        <v>3.25</v>
      </c>
      <c r="M86" t="n">
        <v>7</v>
      </c>
      <c r="N86" t="n">
        <v>34.38</v>
      </c>
      <c r="O86" t="n">
        <v>22443.18</v>
      </c>
      <c r="P86" t="n">
        <v>84.31999999999999</v>
      </c>
      <c r="Q86" t="n">
        <v>1693.16</v>
      </c>
      <c r="R86" t="n">
        <v>39.81</v>
      </c>
      <c r="S86" t="n">
        <v>25.68</v>
      </c>
      <c r="T86" t="n">
        <v>6305.77</v>
      </c>
      <c r="U86" t="n">
        <v>0.64</v>
      </c>
      <c r="V86" t="n">
        <v>0.87</v>
      </c>
      <c r="W86" t="n">
        <v>1.26</v>
      </c>
      <c r="X86" t="n">
        <v>0.42</v>
      </c>
      <c r="Y86" t="n">
        <v>1</v>
      </c>
      <c r="Z86" t="n">
        <v>10</v>
      </c>
    </row>
    <row r="87">
      <c r="A87" t="n">
        <v>10</v>
      </c>
      <c r="B87" t="n">
        <v>90</v>
      </c>
      <c r="C87" t="inlineStr">
        <is>
          <t xml:space="preserve">CONCLUIDO	</t>
        </is>
      </c>
      <c r="D87" t="n">
        <v>8.6676</v>
      </c>
      <c r="E87" t="n">
        <v>11.54</v>
      </c>
      <c r="F87" t="n">
        <v>8.41</v>
      </c>
      <c r="G87" t="n">
        <v>25.22</v>
      </c>
      <c r="H87" t="n">
        <v>0.34</v>
      </c>
      <c r="I87" t="n">
        <v>20</v>
      </c>
      <c r="J87" t="n">
        <v>180.45</v>
      </c>
      <c r="K87" t="n">
        <v>52.44</v>
      </c>
      <c r="L87" t="n">
        <v>3.5</v>
      </c>
      <c r="M87" t="n">
        <v>3</v>
      </c>
      <c r="N87" t="n">
        <v>34.51</v>
      </c>
      <c r="O87" t="n">
        <v>22489.16</v>
      </c>
      <c r="P87" t="n">
        <v>82.78</v>
      </c>
      <c r="Q87" t="n">
        <v>1693.18</v>
      </c>
      <c r="R87" t="n">
        <v>39.18</v>
      </c>
      <c r="S87" t="n">
        <v>25.68</v>
      </c>
      <c r="T87" t="n">
        <v>5995</v>
      </c>
      <c r="U87" t="n">
        <v>0.66</v>
      </c>
      <c r="V87" t="n">
        <v>0.87</v>
      </c>
      <c r="W87" t="n">
        <v>1.26</v>
      </c>
      <c r="X87" t="n">
        <v>0.4</v>
      </c>
      <c r="Y87" t="n">
        <v>1</v>
      </c>
      <c r="Z87" t="n">
        <v>10</v>
      </c>
    </row>
    <row r="88">
      <c r="A88" t="n">
        <v>11</v>
      </c>
      <c r="B88" t="n">
        <v>90</v>
      </c>
      <c r="C88" t="inlineStr">
        <is>
          <t xml:space="preserve">CONCLUIDO	</t>
        </is>
      </c>
      <c r="D88" t="n">
        <v>8.662000000000001</v>
      </c>
      <c r="E88" t="n">
        <v>11.54</v>
      </c>
      <c r="F88" t="n">
        <v>8.41</v>
      </c>
      <c r="G88" t="n">
        <v>25.24</v>
      </c>
      <c r="H88" t="n">
        <v>0.37</v>
      </c>
      <c r="I88" t="n">
        <v>20</v>
      </c>
      <c r="J88" t="n">
        <v>180.82</v>
      </c>
      <c r="K88" t="n">
        <v>52.44</v>
      </c>
      <c r="L88" t="n">
        <v>3.75</v>
      </c>
      <c r="M88" t="n">
        <v>0</v>
      </c>
      <c r="N88" t="n">
        <v>34.63</v>
      </c>
      <c r="O88" t="n">
        <v>22535.19</v>
      </c>
      <c r="P88" t="n">
        <v>82.81</v>
      </c>
      <c r="Q88" t="n">
        <v>1693.14</v>
      </c>
      <c r="R88" t="n">
        <v>39.41</v>
      </c>
      <c r="S88" t="n">
        <v>25.68</v>
      </c>
      <c r="T88" t="n">
        <v>6108.63</v>
      </c>
      <c r="U88" t="n">
        <v>0.65</v>
      </c>
      <c r="V88" t="n">
        <v>0.87</v>
      </c>
      <c r="W88" t="n">
        <v>1.26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110</v>
      </c>
      <c r="C89" t="inlineStr">
        <is>
          <t xml:space="preserve">CONCLUIDO	</t>
        </is>
      </c>
      <c r="D89" t="n">
        <v>5.8153</v>
      </c>
      <c r="E89" t="n">
        <v>17.2</v>
      </c>
      <c r="F89" t="n">
        <v>10.15</v>
      </c>
      <c r="G89" t="n">
        <v>5.8</v>
      </c>
      <c r="H89" t="n">
        <v>0.08</v>
      </c>
      <c r="I89" t="n">
        <v>105</v>
      </c>
      <c r="J89" t="n">
        <v>213.37</v>
      </c>
      <c r="K89" t="n">
        <v>56.13</v>
      </c>
      <c r="L89" t="n">
        <v>1</v>
      </c>
      <c r="M89" t="n">
        <v>103</v>
      </c>
      <c r="N89" t="n">
        <v>46.25</v>
      </c>
      <c r="O89" t="n">
        <v>26550.29</v>
      </c>
      <c r="P89" t="n">
        <v>144.89</v>
      </c>
      <c r="Q89" t="n">
        <v>1693.57</v>
      </c>
      <c r="R89" t="n">
        <v>94.58</v>
      </c>
      <c r="S89" t="n">
        <v>25.68</v>
      </c>
      <c r="T89" t="n">
        <v>33268.96</v>
      </c>
      <c r="U89" t="n">
        <v>0.27</v>
      </c>
      <c r="V89" t="n">
        <v>0.72</v>
      </c>
      <c r="W89" t="n">
        <v>1.37</v>
      </c>
      <c r="X89" t="n">
        <v>2.14</v>
      </c>
      <c r="Y89" t="n">
        <v>1</v>
      </c>
      <c r="Z89" t="n">
        <v>10</v>
      </c>
    </row>
    <row r="90">
      <c r="A90" t="n">
        <v>1</v>
      </c>
      <c r="B90" t="n">
        <v>110</v>
      </c>
      <c r="C90" t="inlineStr">
        <is>
          <t xml:space="preserve">CONCLUIDO	</t>
        </is>
      </c>
      <c r="D90" t="n">
        <v>6.4295</v>
      </c>
      <c r="E90" t="n">
        <v>15.55</v>
      </c>
      <c r="F90" t="n">
        <v>9.609999999999999</v>
      </c>
      <c r="G90" t="n">
        <v>7.29</v>
      </c>
      <c r="H90" t="n">
        <v>0.1</v>
      </c>
      <c r="I90" t="n">
        <v>79</v>
      </c>
      <c r="J90" t="n">
        <v>213.78</v>
      </c>
      <c r="K90" t="n">
        <v>56.13</v>
      </c>
      <c r="L90" t="n">
        <v>1.25</v>
      </c>
      <c r="M90" t="n">
        <v>77</v>
      </c>
      <c r="N90" t="n">
        <v>46.4</v>
      </c>
      <c r="O90" t="n">
        <v>26600.32</v>
      </c>
      <c r="P90" t="n">
        <v>135.3</v>
      </c>
      <c r="Q90" t="n">
        <v>1693.38</v>
      </c>
      <c r="R90" t="n">
        <v>77.23999999999999</v>
      </c>
      <c r="S90" t="n">
        <v>25.68</v>
      </c>
      <c r="T90" t="n">
        <v>24730.16</v>
      </c>
      <c r="U90" t="n">
        <v>0.33</v>
      </c>
      <c r="V90" t="n">
        <v>0.76</v>
      </c>
      <c r="W90" t="n">
        <v>1.34</v>
      </c>
      <c r="X90" t="n">
        <v>1.6</v>
      </c>
      <c r="Y90" t="n">
        <v>1</v>
      </c>
      <c r="Z90" t="n">
        <v>10</v>
      </c>
    </row>
    <row r="91">
      <c r="A91" t="n">
        <v>2</v>
      </c>
      <c r="B91" t="n">
        <v>110</v>
      </c>
      <c r="C91" t="inlineStr">
        <is>
          <t xml:space="preserve">CONCLUIDO	</t>
        </is>
      </c>
      <c r="D91" t="n">
        <v>6.8834</v>
      </c>
      <c r="E91" t="n">
        <v>14.53</v>
      </c>
      <c r="F91" t="n">
        <v>9.26</v>
      </c>
      <c r="G91" t="n">
        <v>8.81</v>
      </c>
      <c r="H91" t="n">
        <v>0.12</v>
      </c>
      <c r="I91" t="n">
        <v>63</v>
      </c>
      <c r="J91" t="n">
        <v>214.19</v>
      </c>
      <c r="K91" t="n">
        <v>56.13</v>
      </c>
      <c r="L91" t="n">
        <v>1.5</v>
      </c>
      <c r="M91" t="n">
        <v>61</v>
      </c>
      <c r="N91" t="n">
        <v>46.56</v>
      </c>
      <c r="O91" t="n">
        <v>26650.41</v>
      </c>
      <c r="P91" t="n">
        <v>128.35</v>
      </c>
      <c r="Q91" t="n">
        <v>1692.98</v>
      </c>
      <c r="R91" t="n">
        <v>66.62</v>
      </c>
      <c r="S91" t="n">
        <v>25.68</v>
      </c>
      <c r="T91" t="n">
        <v>19502.13</v>
      </c>
      <c r="U91" t="n">
        <v>0.39</v>
      </c>
      <c r="V91" t="n">
        <v>0.79</v>
      </c>
      <c r="W91" t="n">
        <v>1.3</v>
      </c>
      <c r="X91" t="n">
        <v>1.25</v>
      </c>
      <c r="Y91" t="n">
        <v>1</v>
      </c>
      <c r="Z91" t="n">
        <v>10</v>
      </c>
    </row>
    <row r="92">
      <c r="A92" t="n">
        <v>3</v>
      </c>
      <c r="B92" t="n">
        <v>110</v>
      </c>
      <c r="C92" t="inlineStr">
        <is>
          <t xml:space="preserve">CONCLUIDO	</t>
        </is>
      </c>
      <c r="D92" t="n">
        <v>7.2195</v>
      </c>
      <c r="E92" t="n">
        <v>13.85</v>
      </c>
      <c r="F92" t="n">
        <v>9.039999999999999</v>
      </c>
      <c r="G92" t="n">
        <v>10.43</v>
      </c>
      <c r="H92" t="n">
        <v>0.14</v>
      </c>
      <c r="I92" t="n">
        <v>52</v>
      </c>
      <c r="J92" t="n">
        <v>214.59</v>
      </c>
      <c r="K92" t="n">
        <v>56.13</v>
      </c>
      <c r="L92" t="n">
        <v>1.75</v>
      </c>
      <c r="M92" t="n">
        <v>50</v>
      </c>
      <c r="N92" t="n">
        <v>46.72</v>
      </c>
      <c r="O92" t="n">
        <v>26700.55</v>
      </c>
      <c r="P92" t="n">
        <v>123.67</v>
      </c>
      <c r="Q92" t="n">
        <v>1693.32</v>
      </c>
      <c r="R92" t="n">
        <v>59.72</v>
      </c>
      <c r="S92" t="n">
        <v>25.68</v>
      </c>
      <c r="T92" t="n">
        <v>16103.19</v>
      </c>
      <c r="U92" t="n">
        <v>0.43</v>
      </c>
      <c r="V92" t="n">
        <v>0.8100000000000001</v>
      </c>
      <c r="W92" t="n">
        <v>1.29</v>
      </c>
      <c r="X92" t="n">
        <v>1.04</v>
      </c>
      <c r="Y92" t="n">
        <v>1</v>
      </c>
      <c r="Z92" t="n">
        <v>10</v>
      </c>
    </row>
    <row r="93">
      <c r="A93" t="n">
        <v>4</v>
      </c>
      <c r="B93" t="n">
        <v>110</v>
      </c>
      <c r="C93" t="inlineStr">
        <is>
          <t xml:space="preserve">CONCLUIDO	</t>
        </is>
      </c>
      <c r="D93" t="n">
        <v>7.4914</v>
      </c>
      <c r="E93" t="n">
        <v>13.35</v>
      </c>
      <c r="F93" t="n">
        <v>8.880000000000001</v>
      </c>
      <c r="G93" t="n">
        <v>12.11</v>
      </c>
      <c r="H93" t="n">
        <v>0.17</v>
      </c>
      <c r="I93" t="n">
        <v>44</v>
      </c>
      <c r="J93" t="n">
        <v>215</v>
      </c>
      <c r="K93" t="n">
        <v>56.13</v>
      </c>
      <c r="L93" t="n">
        <v>2</v>
      </c>
      <c r="M93" t="n">
        <v>42</v>
      </c>
      <c r="N93" t="n">
        <v>46.87</v>
      </c>
      <c r="O93" t="n">
        <v>26750.75</v>
      </c>
      <c r="P93" t="n">
        <v>119.4</v>
      </c>
      <c r="Q93" t="n">
        <v>1693.27</v>
      </c>
      <c r="R93" t="n">
        <v>54.89</v>
      </c>
      <c r="S93" t="n">
        <v>25.68</v>
      </c>
      <c r="T93" t="n">
        <v>13728.19</v>
      </c>
      <c r="U93" t="n">
        <v>0.47</v>
      </c>
      <c r="V93" t="n">
        <v>0.82</v>
      </c>
      <c r="W93" t="n">
        <v>1.27</v>
      </c>
      <c r="X93" t="n">
        <v>0.87</v>
      </c>
      <c r="Y93" t="n">
        <v>1</v>
      </c>
      <c r="Z93" t="n">
        <v>10</v>
      </c>
    </row>
    <row r="94">
      <c r="A94" t="n">
        <v>5</v>
      </c>
      <c r="B94" t="n">
        <v>110</v>
      </c>
      <c r="C94" t="inlineStr">
        <is>
          <t xml:space="preserve">CONCLUIDO	</t>
        </is>
      </c>
      <c r="D94" t="n">
        <v>7.7056</v>
      </c>
      <c r="E94" t="n">
        <v>12.98</v>
      </c>
      <c r="F94" t="n">
        <v>8.76</v>
      </c>
      <c r="G94" t="n">
        <v>13.83</v>
      </c>
      <c r="H94" t="n">
        <v>0.19</v>
      </c>
      <c r="I94" t="n">
        <v>38</v>
      </c>
      <c r="J94" t="n">
        <v>215.41</v>
      </c>
      <c r="K94" t="n">
        <v>56.13</v>
      </c>
      <c r="L94" t="n">
        <v>2.25</v>
      </c>
      <c r="M94" t="n">
        <v>36</v>
      </c>
      <c r="N94" t="n">
        <v>47.03</v>
      </c>
      <c r="O94" t="n">
        <v>26801</v>
      </c>
      <c r="P94" t="n">
        <v>115.85</v>
      </c>
      <c r="Q94" t="n">
        <v>1693.29</v>
      </c>
      <c r="R94" t="n">
        <v>50.87</v>
      </c>
      <c r="S94" t="n">
        <v>25.68</v>
      </c>
      <c r="T94" t="n">
        <v>11750.54</v>
      </c>
      <c r="U94" t="n">
        <v>0.5</v>
      </c>
      <c r="V94" t="n">
        <v>0.83</v>
      </c>
      <c r="W94" t="n">
        <v>1.27</v>
      </c>
      <c r="X94" t="n">
        <v>0.76</v>
      </c>
      <c r="Y94" t="n">
        <v>1</v>
      </c>
      <c r="Z94" t="n">
        <v>10</v>
      </c>
    </row>
    <row r="95">
      <c r="A95" t="n">
        <v>6</v>
      </c>
      <c r="B95" t="n">
        <v>110</v>
      </c>
      <c r="C95" t="inlineStr">
        <is>
          <t xml:space="preserve">CONCLUIDO	</t>
        </is>
      </c>
      <c r="D95" t="n">
        <v>7.8623</v>
      </c>
      <c r="E95" t="n">
        <v>12.72</v>
      </c>
      <c r="F95" t="n">
        <v>8.67</v>
      </c>
      <c r="G95" t="n">
        <v>15.3</v>
      </c>
      <c r="H95" t="n">
        <v>0.21</v>
      </c>
      <c r="I95" t="n">
        <v>34</v>
      </c>
      <c r="J95" t="n">
        <v>215.82</v>
      </c>
      <c r="K95" t="n">
        <v>56.13</v>
      </c>
      <c r="L95" t="n">
        <v>2.5</v>
      </c>
      <c r="M95" t="n">
        <v>32</v>
      </c>
      <c r="N95" t="n">
        <v>47.19</v>
      </c>
      <c r="O95" t="n">
        <v>26851.31</v>
      </c>
      <c r="P95" t="n">
        <v>112.81</v>
      </c>
      <c r="Q95" t="n">
        <v>1693.29</v>
      </c>
      <c r="R95" t="n">
        <v>48.31</v>
      </c>
      <c r="S95" t="n">
        <v>25.68</v>
      </c>
      <c r="T95" t="n">
        <v>10488.83</v>
      </c>
      <c r="U95" t="n">
        <v>0.53</v>
      </c>
      <c r="V95" t="n">
        <v>0.84</v>
      </c>
      <c r="W95" t="n">
        <v>1.26</v>
      </c>
      <c r="X95" t="n">
        <v>0.67</v>
      </c>
      <c r="Y95" t="n">
        <v>1</v>
      </c>
      <c r="Z95" t="n">
        <v>10</v>
      </c>
    </row>
    <row r="96">
      <c r="A96" t="n">
        <v>7</v>
      </c>
      <c r="B96" t="n">
        <v>110</v>
      </c>
      <c r="C96" t="inlineStr">
        <is>
          <t xml:space="preserve">CONCLUIDO	</t>
        </is>
      </c>
      <c r="D96" t="n">
        <v>8.015000000000001</v>
      </c>
      <c r="E96" t="n">
        <v>12.48</v>
      </c>
      <c r="F96" t="n">
        <v>8.6</v>
      </c>
      <c r="G96" t="n">
        <v>17.19</v>
      </c>
      <c r="H96" t="n">
        <v>0.23</v>
      </c>
      <c r="I96" t="n">
        <v>30</v>
      </c>
      <c r="J96" t="n">
        <v>216.22</v>
      </c>
      <c r="K96" t="n">
        <v>56.13</v>
      </c>
      <c r="L96" t="n">
        <v>2.75</v>
      </c>
      <c r="M96" t="n">
        <v>28</v>
      </c>
      <c r="N96" t="n">
        <v>47.35</v>
      </c>
      <c r="O96" t="n">
        <v>26901.66</v>
      </c>
      <c r="P96" t="n">
        <v>109.56</v>
      </c>
      <c r="Q96" t="n">
        <v>1692.99</v>
      </c>
      <c r="R96" t="n">
        <v>46</v>
      </c>
      <c r="S96" t="n">
        <v>25.68</v>
      </c>
      <c r="T96" t="n">
        <v>9354.74</v>
      </c>
      <c r="U96" t="n">
        <v>0.5600000000000001</v>
      </c>
      <c r="V96" t="n">
        <v>0.85</v>
      </c>
      <c r="W96" t="n">
        <v>1.25</v>
      </c>
      <c r="X96" t="n">
        <v>0.59</v>
      </c>
      <c r="Y96" t="n">
        <v>1</v>
      </c>
      <c r="Z96" t="n">
        <v>10</v>
      </c>
    </row>
    <row r="97">
      <c r="A97" t="n">
        <v>8</v>
      </c>
      <c r="B97" t="n">
        <v>110</v>
      </c>
      <c r="C97" t="inlineStr">
        <is>
          <t xml:space="preserve">CONCLUIDO	</t>
        </is>
      </c>
      <c r="D97" t="n">
        <v>8.1349</v>
      </c>
      <c r="E97" t="n">
        <v>12.29</v>
      </c>
      <c r="F97" t="n">
        <v>8.539999999999999</v>
      </c>
      <c r="G97" t="n">
        <v>18.98</v>
      </c>
      <c r="H97" t="n">
        <v>0.25</v>
      </c>
      <c r="I97" t="n">
        <v>27</v>
      </c>
      <c r="J97" t="n">
        <v>216.63</v>
      </c>
      <c r="K97" t="n">
        <v>56.13</v>
      </c>
      <c r="L97" t="n">
        <v>3</v>
      </c>
      <c r="M97" t="n">
        <v>25</v>
      </c>
      <c r="N97" t="n">
        <v>47.51</v>
      </c>
      <c r="O97" t="n">
        <v>26952.08</v>
      </c>
      <c r="P97" t="n">
        <v>106.79</v>
      </c>
      <c r="Q97" t="n">
        <v>1692.9</v>
      </c>
      <c r="R97" t="n">
        <v>44.18</v>
      </c>
      <c r="S97" t="n">
        <v>25.68</v>
      </c>
      <c r="T97" t="n">
        <v>8459.780000000001</v>
      </c>
      <c r="U97" t="n">
        <v>0.58</v>
      </c>
      <c r="V97" t="n">
        <v>0.85</v>
      </c>
      <c r="W97" t="n">
        <v>1.25</v>
      </c>
      <c r="X97" t="n">
        <v>0.54</v>
      </c>
      <c r="Y97" t="n">
        <v>1</v>
      </c>
      <c r="Z97" t="n">
        <v>10</v>
      </c>
    </row>
    <row r="98">
      <c r="A98" t="n">
        <v>9</v>
      </c>
      <c r="B98" t="n">
        <v>110</v>
      </c>
      <c r="C98" t="inlineStr">
        <is>
          <t xml:space="preserve">CONCLUIDO	</t>
        </is>
      </c>
      <c r="D98" t="n">
        <v>8.2616</v>
      </c>
      <c r="E98" t="n">
        <v>12.1</v>
      </c>
      <c r="F98" t="n">
        <v>8.48</v>
      </c>
      <c r="G98" t="n">
        <v>21.2</v>
      </c>
      <c r="H98" t="n">
        <v>0.27</v>
      </c>
      <c r="I98" t="n">
        <v>24</v>
      </c>
      <c r="J98" t="n">
        <v>217.04</v>
      </c>
      <c r="K98" t="n">
        <v>56.13</v>
      </c>
      <c r="L98" t="n">
        <v>3.25</v>
      </c>
      <c r="M98" t="n">
        <v>22</v>
      </c>
      <c r="N98" t="n">
        <v>47.66</v>
      </c>
      <c r="O98" t="n">
        <v>27002.55</v>
      </c>
      <c r="P98" t="n">
        <v>104.03</v>
      </c>
      <c r="Q98" t="n">
        <v>1692.96</v>
      </c>
      <c r="R98" t="n">
        <v>42.29</v>
      </c>
      <c r="S98" t="n">
        <v>25.68</v>
      </c>
      <c r="T98" t="n">
        <v>7529.42</v>
      </c>
      <c r="U98" t="n">
        <v>0.61</v>
      </c>
      <c r="V98" t="n">
        <v>0.86</v>
      </c>
      <c r="W98" t="n">
        <v>1.24</v>
      </c>
      <c r="X98" t="n">
        <v>0.47</v>
      </c>
      <c r="Y98" t="n">
        <v>1</v>
      </c>
      <c r="Z98" t="n">
        <v>10</v>
      </c>
    </row>
    <row r="99">
      <c r="A99" t="n">
        <v>10</v>
      </c>
      <c r="B99" t="n">
        <v>110</v>
      </c>
      <c r="C99" t="inlineStr">
        <is>
          <t xml:space="preserve">CONCLUIDO	</t>
        </is>
      </c>
      <c r="D99" t="n">
        <v>8.356199999999999</v>
      </c>
      <c r="E99" t="n">
        <v>11.97</v>
      </c>
      <c r="F99" t="n">
        <v>8.43</v>
      </c>
      <c r="G99" t="n">
        <v>22.98</v>
      </c>
      <c r="H99" t="n">
        <v>0.29</v>
      </c>
      <c r="I99" t="n">
        <v>22</v>
      </c>
      <c r="J99" t="n">
        <v>217.45</v>
      </c>
      <c r="K99" t="n">
        <v>56.13</v>
      </c>
      <c r="L99" t="n">
        <v>3.5</v>
      </c>
      <c r="M99" t="n">
        <v>20</v>
      </c>
      <c r="N99" t="n">
        <v>47.82</v>
      </c>
      <c r="O99" t="n">
        <v>27053.07</v>
      </c>
      <c r="P99" t="n">
        <v>101.13</v>
      </c>
      <c r="Q99" t="n">
        <v>1693.11</v>
      </c>
      <c r="R99" t="n">
        <v>40.49</v>
      </c>
      <c r="S99" t="n">
        <v>25.68</v>
      </c>
      <c r="T99" t="n">
        <v>6642.3</v>
      </c>
      <c r="U99" t="n">
        <v>0.63</v>
      </c>
      <c r="V99" t="n">
        <v>0.87</v>
      </c>
      <c r="W99" t="n">
        <v>1.24</v>
      </c>
      <c r="X99" t="n">
        <v>0.42</v>
      </c>
      <c r="Y99" t="n">
        <v>1</v>
      </c>
      <c r="Z99" t="n">
        <v>10</v>
      </c>
    </row>
    <row r="100">
      <c r="A100" t="n">
        <v>11</v>
      </c>
      <c r="B100" t="n">
        <v>110</v>
      </c>
      <c r="C100" t="inlineStr">
        <is>
          <t xml:space="preserve">CONCLUIDO	</t>
        </is>
      </c>
      <c r="D100" t="n">
        <v>8.448700000000001</v>
      </c>
      <c r="E100" t="n">
        <v>11.84</v>
      </c>
      <c r="F100" t="n">
        <v>8.380000000000001</v>
      </c>
      <c r="G100" t="n">
        <v>25.14</v>
      </c>
      <c r="H100" t="n">
        <v>0.31</v>
      </c>
      <c r="I100" t="n">
        <v>20</v>
      </c>
      <c r="J100" t="n">
        <v>217.86</v>
      </c>
      <c r="K100" t="n">
        <v>56.13</v>
      </c>
      <c r="L100" t="n">
        <v>3.75</v>
      </c>
      <c r="M100" t="n">
        <v>16</v>
      </c>
      <c r="N100" t="n">
        <v>47.98</v>
      </c>
      <c r="O100" t="n">
        <v>27103.65</v>
      </c>
      <c r="P100" t="n">
        <v>98.09999999999999</v>
      </c>
      <c r="Q100" t="n">
        <v>1693.03</v>
      </c>
      <c r="R100" t="n">
        <v>39.2</v>
      </c>
      <c r="S100" t="n">
        <v>25.68</v>
      </c>
      <c r="T100" t="n">
        <v>6007.26</v>
      </c>
      <c r="U100" t="n">
        <v>0.65</v>
      </c>
      <c r="V100" t="n">
        <v>0.87</v>
      </c>
      <c r="W100" t="n">
        <v>1.24</v>
      </c>
      <c r="X100" t="n">
        <v>0.38</v>
      </c>
      <c r="Y100" t="n">
        <v>1</v>
      </c>
      <c r="Z100" t="n">
        <v>10</v>
      </c>
    </row>
    <row r="101">
      <c r="A101" t="n">
        <v>12</v>
      </c>
      <c r="B101" t="n">
        <v>110</v>
      </c>
      <c r="C101" t="inlineStr">
        <is>
          <t xml:space="preserve">CONCLUIDO	</t>
        </is>
      </c>
      <c r="D101" t="n">
        <v>8.4696</v>
      </c>
      <c r="E101" t="n">
        <v>11.81</v>
      </c>
      <c r="F101" t="n">
        <v>8.390000000000001</v>
      </c>
      <c r="G101" t="n">
        <v>26.5</v>
      </c>
      <c r="H101" t="n">
        <v>0.33</v>
      </c>
      <c r="I101" t="n">
        <v>19</v>
      </c>
      <c r="J101" t="n">
        <v>218.27</v>
      </c>
      <c r="K101" t="n">
        <v>56.13</v>
      </c>
      <c r="L101" t="n">
        <v>4</v>
      </c>
      <c r="M101" t="n">
        <v>10</v>
      </c>
      <c r="N101" t="n">
        <v>48.15</v>
      </c>
      <c r="O101" t="n">
        <v>27154.29</v>
      </c>
      <c r="P101" t="n">
        <v>96.09</v>
      </c>
      <c r="Q101" t="n">
        <v>1693.07</v>
      </c>
      <c r="R101" t="n">
        <v>39.22</v>
      </c>
      <c r="S101" t="n">
        <v>25.68</v>
      </c>
      <c r="T101" t="n">
        <v>6019.54</v>
      </c>
      <c r="U101" t="n">
        <v>0.65</v>
      </c>
      <c r="V101" t="n">
        <v>0.87</v>
      </c>
      <c r="W101" t="n">
        <v>1.25</v>
      </c>
      <c r="X101" t="n">
        <v>0.39</v>
      </c>
      <c r="Y101" t="n">
        <v>1</v>
      </c>
      <c r="Z101" t="n">
        <v>10</v>
      </c>
    </row>
    <row r="102">
      <c r="A102" t="n">
        <v>13</v>
      </c>
      <c r="B102" t="n">
        <v>110</v>
      </c>
      <c r="C102" t="inlineStr">
        <is>
          <t xml:space="preserve">CONCLUIDO	</t>
        </is>
      </c>
      <c r="D102" t="n">
        <v>8.5221</v>
      </c>
      <c r="E102" t="n">
        <v>11.73</v>
      </c>
      <c r="F102" t="n">
        <v>8.359999999999999</v>
      </c>
      <c r="G102" t="n">
        <v>27.87</v>
      </c>
      <c r="H102" t="n">
        <v>0.35</v>
      </c>
      <c r="I102" t="n">
        <v>18</v>
      </c>
      <c r="J102" t="n">
        <v>218.68</v>
      </c>
      <c r="K102" t="n">
        <v>56.13</v>
      </c>
      <c r="L102" t="n">
        <v>4.25</v>
      </c>
      <c r="M102" t="n">
        <v>9</v>
      </c>
      <c r="N102" t="n">
        <v>48.31</v>
      </c>
      <c r="O102" t="n">
        <v>27204.98</v>
      </c>
      <c r="P102" t="n">
        <v>94.23999999999999</v>
      </c>
      <c r="Q102" t="n">
        <v>1692.98</v>
      </c>
      <c r="R102" t="n">
        <v>38.24</v>
      </c>
      <c r="S102" t="n">
        <v>25.68</v>
      </c>
      <c r="T102" t="n">
        <v>5536.1</v>
      </c>
      <c r="U102" t="n">
        <v>0.67</v>
      </c>
      <c r="V102" t="n">
        <v>0.87</v>
      </c>
      <c r="W102" t="n">
        <v>1.25</v>
      </c>
      <c r="X102" t="n">
        <v>0.36</v>
      </c>
      <c r="Y102" t="n">
        <v>1</v>
      </c>
      <c r="Z102" t="n">
        <v>10</v>
      </c>
    </row>
    <row r="103">
      <c r="A103" t="n">
        <v>14</v>
      </c>
      <c r="B103" t="n">
        <v>110</v>
      </c>
      <c r="C103" t="inlineStr">
        <is>
          <t xml:space="preserve">CONCLUIDO	</t>
        </is>
      </c>
      <c r="D103" t="n">
        <v>8.5616</v>
      </c>
      <c r="E103" t="n">
        <v>11.68</v>
      </c>
      <c r="F103" t="n">
        <v>8.35</v>
      </c>
      <c r="G103" t="n">
        <v>29.47</v>
      </c>
      <c r="H103" t="n">
        <v>0.36</v>
      </c>
      <c r="I103" t="n">
        <v>17</v>
      </c>
      <c r="J103" t="n">
        <v>219.09</v>
      </c>
      <c r="K103" t="n">
        <v>56.13</v>
      </c>
      <c r="L103" t="n">
        <v>4.5</v>
      </c>
      <c r="M103" t="n">
        <v>4</v>
      </c>
      <c r="N103" t="n">
        <v>48.47</v>
      </c>
      <c r="O103" t="n">
        <v>27255.72</v>
      </c>
      <c r="P103" t="n">
        <v>92.81999999999999</v>
      </c>
      <c r="Q103" t="n">
        <v>1692.88</v>
      </c>
      <c r="R103" t="n">
        <v>37.75</v>
      </c>
      <c r="S103" t="n">
        <v>25.68</v>
      </c>
      <c r="T103" t="n">
        <v>5295.45</v>
      </c>
      <c r="U103" t="n">
        <v>0.68</v>
      </c>
      <c r="V103" t="n">
        <v>0.87</v>
      </c>
      <c r="W103" t="n">
        <v>1.25</v>
      </c>
      <c r="X103" t="n">
        <v>0.35</v>
      </c>
      <c r="Y103" t="n">
        <v>1</v>
      </c>
      <c r="Z103" t="n">
        <v>10</v>
      </c>
    </row>
    <row r="104">
      <c r="A104" t="n">
        <v>15</v>
      </c>
      <c r="B104" t="n">
        <v>110</v>
      </c>
      <c r="C104" t="inlineStr">
        <is>
          <t xml:space="preserve">CONCLUIDO	</t>
        </is>
      </c>
      <c r="D104" t="n">
        <v>8.5627</v>
      </c>
      <c r="E104" t="n">
        <v>11.68</v>
      </c>
      <c r="F104" t="n">
        <v>8.35</v>
      </c>
      <c r="G104" t="n">
        <v>29.46</v>
      </c>
      <c r="H104" t="n">
        <v>0.38</v>
      </c>
      <c r="I104" t="n">
        <v>17</v>
      </c>
      <c r="J104" t="n">
        <v>219.51</v>
      </c>
      <c r="K104" t="n">
        <v>56.13</v>
      </c>
      <c r="L104" t="n">
        <v>4.75</v>
      </c>
      <c r="M104" t="n">
        <v>1</v>
      </c>
      <c r="N104" t="n">
        <v>48.63</v>
      </c>
      <c r="O104" t="n">
        <v>27306.53</v>
      </c>
      <c r="P104" t="n">
        <v>92.7</v>
      </c>
      <c r="Q104" t="n">
        <v>1692.88</v>
      </c>
      <c r="R104" t="n">
        <v>37.61</v>
      </c>
      <c r="S104" t="n">
        <v>25.68</v>
      </c>
      <c r="T104" t="n">
        <v>5224.13</v>
      </c>
      <c r="U104" t="n">
        <v>0.68</v>
      </c>
      <c r="V104" t="n">
        <v>0.87</v>
      </c>
      <c r="W104" t="n">
        <v>1.25</v>
      </c>
      <c r="X104" t="n">
        <v>0.35</v>
      </c>
      <c r="Y104" t="n">
        <v>1</v>
      </c>
      <c r="Z104" t="n">
        <v>10</v>
      </c>
    </row>
    <row r="105">
      <c r="A105" t="n">
        <v>16</v>
      </c>
      <c r="B105" t="n">
        <v>110</v>
      </c>
      <c r="C105" t="inlineStr">
        <is>
          <t xml:space="preserve">CONCLUIDO	</t>
        </is>
      </c>
      <c r="D105" t="n">
        <v>8.559799999999999</v>
      </c>
      <c r="E105" t="n">
        <v>11.68</v>
      </c>
      <c r="F105" t="n">
        <v>8.35</v>
      </c>
      <c r="G105" t="n">
        <v>29.48</v>
      </c>
      <c r="H105" t="n">
        <v>0.4</v>
      </c>
      <c r="I105" t="n">
        <v>17</v>
      </c>
      <c r="J105" t="n">
        <v>219.92</v>
      </c>
      <c r="K105" t="n">
        <v>56.13</v>
      </c>
      <c r="L105" t="n">
        <v>5</v>
      </c>
      <c r="M105" t="n">
        <v>0</v>
      </c>
      <c r="N105" t="n">
        <v>48.79</v>
      </c>
      <c r="O105" t="n">
        <v>27357.39</v>
      </c>
      <c r="P105" t="n">
        <v>92.79000000000001</v>
      </c>
      <c r="Q105" t="n">
        <v>1692.88</v>
      </c>
      <c r="R105" t="n">
        <v>37.63</v>
      </c>
      <c r="S105" t="n">
        <v>25.68</v>
      </c>
      <c r="T105" t="n">
        <v>5236.3</v>
      </c>
      <c r="U105" t="n">
        <v>0.68</v>
      </c>
      <c r="V105" t="n">
        <v>0.87</v>
      </c>
      <c r="W105" t="n">
        <v>1.26</v>
      </c>
      <c r="X105" t="n">
        <v>0.35</v>
      </c>
      <c r="Y105" t="n">
        <v>1</v>
      </c>
      <c r="Z105" t="n">
        <v>10</v>
      </c>
    </row>
    <row r="106">
      <c r="A106" t="n">
        <v>0</v>
      </c>
      <c r="B106" t="n">
        <v>150</v>
      </c>
      <c r="C106" t="inlineStr">
        <is>
          <t xml:space="preserve">CONCLUIDO	</t>
        </is>
      </c>
      <c r="D106" t="n">
        <v>4.5739</v>
      </c>
      <c r="E106" t="n">
        <v>21.86</v>
      </c>
      <c r="F106" t="n">
        <v>10.98</v>
      </c>
      <c r="G106" t="n">
        <v>4.64</v>
      </c>
      <c r="H106" t="n">
        <v>0.06</v>
      </c>
      <c r="I106" t="n">
        <v>142</v>
      </c>
      <c r="J106" t="n">
        <v>296.65</v>
      </c>
      <c r="K106" t="n">
        <v>61.82</v>
      </c>
      <c r="L106" t="n">
        <v>1</v>
      </c>
      <c r="M106" t="n">
        <v>140</v>
      </c>
      <c r="N106" t="n">
        <v>83.83</v>
      </c>
      <c r="O106" t="n">
        <v>36821.52</v>
      </c>
      <c r="P106" t="n">
        <v>196.33</v>
      </c>
      <c r="Q106" t="n">
        <v>1694.08</v>
      </c>
      <c r="R106" t="n">
        <v>120.17</v>
      </c>
      <c r="S106" t="n">
        <v>25.68</v>
      </c>
      <c r="T106" t="n">
        <v>45878.32</v>
      </c>
      <c r="U106" t="n">
        <v>0.21</v>
      </c>
      <c r="V106" t="n">
        <v>0.67</v>
      </c>
      <c r="W106" t="n">
        <v>1.44</v>
      </c>
      <c r="X106" t="n">
        <v>2.97</v>
      </c>
      <c r="Y106" t="n">
        <v>1</v>
      </c>
      <c r="Z106" t="n">
        <v>10</v>
      </c>
    </row>
    <row r="107">
      <c r="A107" t="n">
        <v>1</v>
      </c>
      <c r="B107" t="n">
        <v>150</v>
      </c>
      <c r="C107" t="inlineStr">
        <is>
          <t xml:space="preserve">CONCLUIDO	</t>
        </is>
      </c>
      <c r="D107" t="n">
        <v>5.2905</v>
      </c>
      <c r="E107" t="n">
        <v>18.9</v>
      </c>
      <c r="F107" t="n">
        <v>10.13</v>
      </c>
      <c r="G107" t="n">
        <v>5.84</v>
      </c>
      <c r="H107" t="n">
        <v>0.07000000000000001</v>
      </c>
      <c r="I107" t="n">
        <v>104</v>
      </c>
      <c r="J107" t="n">
        <v>297.17</v>
      </c>
      <c r="K107" t="n">
        <v>61.82</v>
      </c>
      <c r="L107" t="n">
        <v>1.25</v>
      </c>
      <c r="M107" t="n">
        <v>102</v>
      </c>
      <c r="N107" t="n">
        <v>84.09999999999999</v>
      </c>
      <c r="O107" t="n">
        <v>36885.7</v>
      </c>
      <c r="P107" t="n">
        <v>179.73</v>
      </c>
      <c r="Q107" t="n">
        <v>1693.22</v>
      </c>
      <c r="R107" t="n">
        <v>93.93000000000001</v>
      </c>
      <c r="S107" t="n">
        <v>25.68</v>
      </c>
      <c r="T107" t="n">
        <v>32949.21</v>
      </c>
      <c r="U107" t="n">
        <v>0.27</v>
      </c>
      <c r="V107" t="n">
        <v>0.72</v>
      </c>
      <c r="W107" t="n">
        <v>1.37</v>
      </c>
      <c r="X107" t="n">
        <v>2.12</v>
      </c>
      <c r="Y107" t="n">
        <v>1</v>
      </c>
      <c r="Z107" t="n">
        <v>10</v>
      </c>
    </row>
    <row r="108">
      <c r="A108" t="n">
        <v>2</v>
      </c>
      <c r="B108" t="n">
        <v>150</v>
      </c>
      <c r="C108" t="inlineStr">
        <is>
          <t xml:space="preserve">CONCLUIDO	</t>
        </is>
      </c>
      <c r="D108" t="n">
        <v>5.7784</v>
      </c>
      <c r="E108" t="n">
        <v>17.31</v>
      </c>
      <c r="F108" t="n">
        <v>9.699999999999999</v>
      </c>
      <c r="G108" t="n">
        <v>7.01</v>
      </c>
      <c r="H108" t="n">
        <v>0.09</v>
      </c>
      <c r="I108" t="n">
        <v>83</v>
      </c>
      <c r="J108" t="n">
        <v>297.7</v>
      </c>
      <c r="K108" t="n">
        <v>61.82</v>
      </c>
      <c r="L108" t="n">
        <v>1.5</v>
      </c>
      <c r="M108" t="n">
        <v>81</v>
      </c>
      <c r="N108" t="n">
        <v>84.37</v>
      </c>
      <c r="O108" t="n">
        <v>36949.99</v>
      </c>
      <c r="P108" t="n">
        <v>170.87</v>
      </c>
      <c r="Q108" t="n">
        <v>1693.15</v>
      </c>
      <c r="R108" t="n">
        <v>80.13</v>
      </c>
      <c r="S108" t="n">
        <v>25.68</v>
      </c>
      <c r="T108" t="n">
        <v>26153.3</v>
      </c>
      <c r="U108" t="n">
        <v>0.32</v>
      </c>
      <c r="V108" t="n">
        <v>0.75</v>
      </c>
      <c r="W108" t="n">
        <v>1.34</v>
      </c>
      <c r="X108" t="n">
        <v>1.69</v>
      </c>
      <c r="Y108" t="n">
        <v>1</v>
      </c>
      <c r="Z108" t="n">
        <v>10</v>
      </c>
    </row>
    <row r="109">
      <c r="A109" t="n">
        <v>3</v>
      </c>
      <c r="B109" t="n">
        <v>150</v>
      </c>
      <c r="C109" t="inlineStr">
        <is>
          <t xml:space="preserve">CONCLUIDO	</t>
        </is>
      </c>
      <c r="D109" t="n">
        <v>6.1925</v>
      </c>
      <c r="E109" t="n">
        <v>16.15</v>
      </c>
      <c r="F109" t="n">
        <v>9.369999999999999</v>
      </c>
      <c r="G109" t="n">
        <v>8.27</v>
      </c>
      <c r="H109" t="n">
        <v>0.1</v>
      </c>
      <c r="I109" t="n">
        <v>68</v>
      </c>
      <c r="J109" t="n">
        <v>298.22</v>
      </c>
      <c r="K109" t="n">
        <v>61.82</v>
      </c>
      <c r="L109" t="n">
        <v>1.75</v>
      </c>
      <c r="M109" t="n">
        <v>66</v>
      </c>
      <c r="N109" t="n">
        <v>84.65000000000001</v>
      </c>
      <c r="O109" t="n">
        <v>37014.39</v>
      </c>
      <c r="P109" t="n">
        <v>163.79</v>
      </c>
      <c r="Q109" t="n">
        <v>1693.38</v>
      </c>
      <c r="R109" t="n">
        <v>69.76000000000001</v>
      </c>
      <c r="S109" t="n">
        <v>25.68</v>
      </c>
      <c r="T109" t="n">
        <v>21043.76</v>
      </c>
      <c r="U109" t="n">
        <v>0.37</v>
      </c>
      <c r="V109" t="n">
        <v>0.78</v>
      </c>
      <c r="W109" t="n">
        <v>1.32</v>
      </c>
      <c r="X109" t="n">
        <v>1.37</v>
      </c>
      <c r="Y109" t="n">
        <v>1</v>
      </c>
      <c r="Z109" t="n">
        <v>10</v>
      </c>
    </row>
    <row r="110">
      <c r="A110" t="n">
        <v>4</v>
      </c>
      <c r="B110" t="n">
        <v>150</v>
      </c>
      <c r="C110" t="inlineStr">
        <is>
          <t xml:space="preserve">CONCLUIDO	</t>
        </is>
      </c>
      <c r="D110" t="n">
        <v>6.4993</v>
      </c>
      <c r="E110" t="n">
        <v>15.39</v>
      </c>
      <c r="F110" t="n">
        <v>9.17</v>
      </c>
      <c r="G110" t="n">
        <v>9.48</v>
      </c>
      <c r="H110" t="n">
        <v>0.12</v>
      </c>
      <c r="I110" t="n">
        <v>58</v>
      </c>
      <c r="J110" t="n">
        <v>298.74</v>
      </c>
      <c r="K110" t="n">
        <v>61.82</v>
      </c>
      <c r="L110" t="n">
        <v>2</v>
      </c>
      <c r="M110" t="n">
        <v>56</v>
      </c>
      <c r="N110" t="n">
        <v>84.92</v>
      </c>
      <c r="O110" t="n">
        <v>37078.91</v>
      </c>
      <c r="P110" t="n">
        <v>159.05</v>
      </c>
      <c r="Q110" t="n">
        <v>1692.97</v>
      </c>
      <c r="R110" t="n">
        <v>63.63</v>
      </c>
      <c r="S110" t="n">
        <v>25.68</v>
      </c>
      <c r="T110" t="n">
        <v>18031.08</v>
      </c>
      <c r="U110" t="n">
        <v>0.4</v>
      </c>
      <c r="V110" t="n">
        <v>0.8</v>
      </c>
      <c r="W110" t="n">
        <v>1.3</v>
      </c>
      <c r="X110" t="n">
        <v>1.16</v>
      </c>
      <c r="Y110" t="n">
        <v>1</v>
      </c>
      <c r="Z110" t="n">
        <v>10</v>
      </c>
    </row>
    <row r="111">
      <c r="A111" t="n">
        <v>5</v>
      </c>
      <c r="B111" t="n">
        <v>150</v>
      </c>
      <c r="C111" t="inlineStr">
        <is>
          <t xml:space="preserve">CONCLUIDO	</t>
        </is>
      </c>
      <c r="D111" t="n">
        <v>6.729</v>
      </c>
      <c r="E111" t="n">
        <v>14.86</v>
      </c>
      <c r="F111" t="n">
        <v>9.029999999999999</v>
      </c>
      <c r="G111" t="n">
        <v>10.62</v>
      </c>
      <c r="H111" t="n">
        <v>0.13</v>
      </c>
      <c r="I111" t="n">
        <v>51</v>
      </c>
      <c r="J111" t="n">
        <v>299.26</v>
      </c>
      <c r="K111" t="n">
        <v>61.82</v>
      </c>
      <c r="L111" t="n">
        <v>2.25</v>
      </c>
      <c r="M111" t="n">
        <v>49</v>
      </c>
      <c r="N111" t="n">
        <v>85.19</v>
      </c>
      <c r="O111" t="n">
        <v>37143.54</v>
      </c>
      <c r="P111" t="n">
        <v>155.3</v>
      </c>
      <c r="Q111" t="n">
        <v>1693.08</v>
      </c>
      <c r="R111" t="n">
        <v>59.65</v>
      </c>
      <c r="S111" t="n">
        <v>25.68</v>
      </c>
      <c r="T111" t="n">
        <v>16075.56</v>
      </c>
      <c r="U111" t="n">
        <v>0.43</v>
      </c>
      <c r="V111" t="n">
        <v>0.8100000000000001</v>
      </c>
      <c r="W111" t="n">
        <v>1.28</v>
      </c>
      <c r="X111" t="n">
        <v>1.03</v>
      </c>
      <c r="Y111" t="n">
        <v>1</v>
      </c>
      <c r="Z111" t="n">
        <v>10</v>
      </c>
    </row>
    <row r="112">
      <c r="A112" t="n">
        <v>6</v>
      </c>
      <c r="B112" t="n">
        <v>150</v>
      </c>
      <c r="C112" t="inlineStr">
        <is>
          <t xml:space="preserve">CONCLUIDO	</t>
        </is>
      </c>
      <c r="D112" t="n">
        <v>6.9507</v>
      </c>
      <c r="E112" t="n">
        <v>14.39</v>
      </c>
      <c r="F112" t="n">
        <v>8.890000000000001</v>
      </c>
      <c r="G112" t="n">
        <v>11.85</v>
      </c>
      <c r="H112" t="n">
        <v>0.15</v>
      </c>
      <c r="I112" t="n">
        <v>45</v>
      </c>
      <c r="J112" t="n">
        <v>299.79</v>
      </c>
      <c r="K112" t="n">
        <v>61.82</v>
      </c>
      <c r="L112" t="n">
        <v>2.5</v>
      </c>
      <c r="M112" t="n">
        <v>43</v>
      </c>
      <c r="N112" t="n">
        <v>85.47</v>
      </c>
      <c r="O112" t="n">
        <v>37208.42</v>
      </c>
      <c r="P112" t="n">
        <v>151.73</v>
      </c>
      <c r="Q112" t="n">
        <v>1693.04</v>
      </c>
      <c r="R112" t="n">
        <v>54.92</v>
      </c>
      <c r="S112" t="n">
        <v>25.68</v>
      </c>
      <c r="T112" t="n">
        <v>13741.72</v>
      </c>
      <c r="U112" t="n">
        <v>0.47</v>
      </c>
      <c r="V112" t="n">
        <v>0.82</v>
      </c>
      <c r="W112" t="n">
        <v>1.28</v>
      </c>
      <c r="X112" t="n">
        <v>0.89</v>
      </c>
      <c r="Y112" t="n">
        <v>1</v>
      </c>
      <c r="Z112" t="n">
        <v>10</v>
      </c>
    </row>
    <row r="113">
      <c r="A113" t="n">
        <v>7</v>
      </c>
      <c r="B113" t="n">
        <v>150</v>
      </c>
      <c r="C113" t="inlineStr">
        <is>
          <t xml:space="preserve">CONCLUIDO	</t>
        </is>
      </c>
      <c r="D113" t="n">
        <v>7.14</v>
      </c>
      <c r="E113" t="n">
        <v>14.01</v>
      </c>
      <c r="F113" t="n">
        <v>8.789999999999999</v>
      </c>
      <c r="G113" t="n">
        <v>13.18</v>
      </c>
      <c r="H113" t="n">
        <v>0.16</v>
      </c>
      <c r="I113" t="n">
        <v>40</v>
      </c>
      <c r="J113" t="n">
        <v>300.32</v>
      </c>
      <c r="K113" t="n">
        <v>61.82</v>
      </c>
      <c r="L113" t="n">
        <v>2.75</v>
      </c>
      <c r="M113" t="n">
        <v>38</v>
      </c>
      <c r="N113" t="n">
        <v>85.73999999999999</v>
      </c>
      <c r="O113" t="n">
        <v>37273.29</v>
      </c>
      <c r="P113" t="n">
        <v>148.9</v>
      </c>
      <c r="Q113" t="n">
        <v>1693.11</v>
      </c>
      <c r="R113" t="n">
        <v>51.64</v>
      </c>
      <c r="S113" t="n">
        <v>25.68</v>
      </c>
      <c r="T113" t="n">
        <v>12123.55</v>
      </c>
      <c r="U113" t="n">
        <v>0.5</v>
      </c>
      <c r="V113" t="n">
        <v>0.83</v>
      </c>
      <c r="W113" t="n">
        <v>1.27</v>
      </c>
      <c r="X113" t="n">
        <v>0.78</v>
      </c>
      <c r="Y113" t="n">
        <v>1</v>
      </c>
      <c r="Z113" t="n">
        <v>10</v>
      </c>
    </row>
    <row r="114">
      <c r="A114" t="n">
        <v>8</v>
      </c>
      <c r="B114" t="n">
        <v>150</v>
      </c>
      <c r="C114" t="inlineStr">
        <is>
          <t xml:space="preserve">CONCLUIDO	</t>
        </is>
      </c>
      <c r="D114" t="n">
        <v>7.2903</v>
      </c>
      <c r="E114" t="n">
        <v>13.72</v>
      </c>
      <c r="F114" t="n">
        <v>8.720000000000001</v>
      </c>
      <c r="G114" t="n">
        <v>14.53</v>
      </c>
      <c r="H114" t="n">
        <v>0.18</v>
      </c>
      <c r="I114" t="n">
        <v>36</v>
      </c>
      <c r="J114" t="n">
        <v>300.84</v>
      </c>
      <c r="K114" t="n">
        <v>61.82</v>
      </c>
      <c r="L114" t="n">
        <v>3</v>
      </c>
      <c r="M114" t="n">
        <v>34</v>
      </c>
      <c r="N114" t="n">
        <v>86.02</v>
      </c>
      <c r="O114" t="n">
        <v>37338.27</v>
      </c>
      <c r="P114" t="n">
        <v>146.19</v>
      </c>
      <c r="Q114" t="n">
        <v>1693.18</v>
      </c>
      <c r="R114" t="n">
        <v>49.57</v>
      </c>
      <c r="S114" t="n">
        <v>25.68</v>
      </c>
      <c r="T114" t="n">
        <v>11109.7</v>
      </c>
      <c r="U114" t="n">
        <v>0.52</v>
      </c>
      <c r="V114" t="n">
        <v>0.84</v>
      </c>
      <c r="W114" t="n">
        <v>1.27</v>
      </c>
      <c r="X114" t="n">
        <v>0.72</v>
      </c>
      <c r="Y114" t="n">
        <v>1</v>
      </c>
      <c r="Z114" t="n">
        <v>10</v>
      </c>
    </row>
    <row r="115">
      <c r="A115" t="n">
        <v>9</v>
      </c>
      <c r="B115" t="n">
        <v>150</v>
      </c>
      <c r="C115" t="inlineStr">
        <is>
          <t xml:space="preserve">CONCLUIDO	</t>
        </is>
      </c>
      <c r="D115" t="n">
        <v>7.4114</v>
      </c>
      <c r="E115" t="n">
        <v>13.49</v>
      </c>
      <c r="F115" t="n">
        <v>8.66</v>
      </c>
      <c r="G115" t="n">
        <v>15.75</v>
      </c>
      <c r="H115" t="n">
        <v>0.19</v>
      </c>
      <c r="I115" t="n">
        <v>33</v>
      </c>
      <c r="J115" t="n">
        <v>301.37</v>
      </c>
      <c r="K115" t="n">
        <v>61.82</v>
      </c>
      <c r="L115" t="n">
        <v>3.25</v>
      </c>
      <c r="M115" t="n">
        <v>31</v>
      </c>
      <c r="N115" t="n">
        <v>86.3</v>
      </c>
      <c r="O115" t="n">
        <v>37403.38</v>
      </c>
      <c r="P115" t="n">
        <v>144.11</v>
      </c>
      <c r="Q115" t="n">
        <v>1693.01</v>
      </c>
      <c r="R115" t="n">
        <v>47.64</v>
      </c>
      <c r="S115" t="n">
        <v>25.68</v>
      </c>
      <c r="T115" t="n">
        <v>10161.87</v>
      </c>
      <c r="U115" t="n">
        <v>0.54</v>
      </c>
      <c r="V115" t="n">
        <v>0.84</v>
      </c>
      <c r="W115" t="n">
        <v>1.27</v>
      </c>
      <c r="X115" t="n">
        <v>0.66</v>
      </c>
      <c r="Y115" t="n">
        <v>1</v>
      </c>
      <c r="Z115" t="n">
        <v>10</v>
      </c>
    </row>
    <row r="116">
      <c r="A116" t="n">
        <v>10</v>
      </c>
      <c r="B116" t="n">
        <v>150</v>
      </c>
      <c r="C116" t="inlineStr">
        <is>
          <t xml:space="preserve">CONCLUIDO	</t>
        </is>
      </c>
      <c r="D116" t="n">
        <v>7.4888</v>
      </c>
      <c r="E116" t="n">
        <v>13.35</v>
      </c>
      <c r="F116" t="n">
        <v>8.630000000000001</v>
      </c>
      <c r="G116" t="n">
        <v>16.71</v>
      </c>
      <c r="H116" t="n">
        <v>0.21</v>
      </c>
      <c r="I116" t="n">
        <v>31</v>
      </c>
      <c r="J116" t="n">
        <v>301.9</v>
      </c>
      <c r="K116" t="n">
        <v>61.82</v>
      </c>
      <c r="L116" t="n">
        <v>3.5</v>
      </c>
      <c r="M116" t="n">
        <v>29</v>
      </c>
      <c r="N116" t="n">
        <v>86.58</v>
      </c>
      <c r="O116" t="n">
        <v>37468.6</v>
      </c>
      <c r="P116" t="n">
        <v>142.5</v>
      </c>
      <c r="Q116" t="n">
        <v>1693.08</v>
      </c>
      <c r="R116" t="n">
        <v>46.87</v>
      </c>
      <c r="S116" t="n">
        <v>25.68</v>
      </c>
      <c r="T116" t="n">
        <v>9785.719999999999</v>
      </c>
      <c r="U116" t="n">
        <v>0.55</v>
      </c>
      <c r="V116" t="n">
        <v>0.85</v>
      </c>
      <c r="W116" t="n">
        <v>1.27</v>
      </c>
      <c r="X116" t="n">
        <v>0.63</v>
      </c>
      <c r="Y116" t="n">
        <v>1</v>
      </c>
      <c r="Z116" t="n">
        <v>10</v>
      </c>
    </row>
    <row r="117">
      <c r="A117" t="n">
        <v>11</v>
      </c>
      <c r="B117" t="n">
        <v>150</v>
      </c>
      <c r="C117" t="inlineStr">
        <is>
          <t xml:space="preserve">CONCLUIDO	</t>
        </is>
      </c>
      <c r="D117" t="n">
        <v>7.63</v>
      </c>
      <c r="E117" t="n">
        <v>13.11</v>
      </c>
      <c r="F117" t="n">
        <v>8.550000000000001</v>
      </c>
      <c r="G117" t="n">
        <v>18.33</v>
      </c>
      <c r="H117" t="n">
        <v>0.22</v>
      </c>
      <c r="I117" t="n">
        <v>28</v>
      </c>
      <c r="J117" t="n">
        <v>302.43</v>
      </c>
      <c r="K117" t="n">
        <v>61.82</v>
      </c>
      <c r="L117" t="n">
        <v>3.75</v>
      </c>
      <c r="M117" t="n">
        <v>26</v>
      </c>
      <c r="N117" t="n">
        <v>86.86</v>
      </c>
      <c r="O117" t="n">
        <v>37533.94</v>
      </c>
      <c r="P117" t="n">
        <v>139.85</v>
      </c>
      <c r="Q117" t="n">
        <v>1692.88</v>
      </c>
      <c r="R117" t="n">
        <v>44.4</v>
      </c>
      <c r="S117" t="n">
        <v>25.68</v>
      </c>
      <c r="T117" t="n">
        <v>8563.32</v>
      </c>
      <c r="U117" t="n">
        <v>0.58</v>
      </c>
      <c r="V117" t="n">
        <v>0.85</v>
      </c>
      <c r="W117" t="n">
        <v>1.26</v>
      </c>
      <c r="X117" t="n">
        <v>0.55</v>
      </c>
      <c r="Y117" t="n">
        <v>1</v>
      </c>
      <c r="Z117" t="n">
        <v>10</v>
      </c>
    </row>
    <row r="118">
      <c r="A118" t="n">
        <v>12</v>
      </c>
      <c r="B118" t="n">
        <v>150</v>
      </c>
      <c r="C118" t="inlineStr">
        <is>
          <t xml:space="preserve">CONCLUIDO	</t>
        </is>
      </c>
      <c r="D118" t="n">
        <v>7.7258</v>
      </c>
      <c r="E118" t="n">
        <v>12.94</v>
      </c>
      <c r="F118" t="n">
        <v>8.5</v>
      </c>
      <c r="G118" t="n">
        <v>19.62</v>
      </c>
      <c r="H118" t="n">
        <v>0.24</v>
      </c>
      <c r="I118" t="n">
        <v>26</v>
      </c>
      <c r="J118" t="n">
        <v>302.96</v>
      </c>
      <c r="K118" t="n">
        <v>61.82</v>
      </c>
      <c r="L118" t="n">
        <v>4</v>
      </c>
      <c r="M118" t="n">
        <v>24</v>
      </c>
      <c r="N118" t="n">
        <v>87.14</v>
      </c>
      <c r="O118" t="n">
        <v>37599.4</v>
      </c>
      <c r="P118" t="n">
        <v>137.42</v>
      </c>
      <c r="Q118" t="n">
        <v>1693.07</v>
      </c>
      <c r="R118" t="n">
        <v>42.88</v>
      </c>
      <c r="S118" t="n">
        <v>25.68</v>
      </c>
      <c r="T118" t="n">
        <v>7814.35</v>
      </c>
      <c r="U118" t="n">
        <v>0.6</v>
      </c>
      <c r="V118" t="n">
        <v>0.86</v>
      </c>
      <c r="W118" t="n">
        <v>1.25</v>
      </c>
      <c r="X118" t="n">
        <v>0.5</v>
      </c>
      <c r="Y118" t="n">
        <v>1</v>
      </c>
      <c r="Z118" t="n">
        <v>10</v>
      </c>
    </row>
    <row r="119">
      <c r="A119" t="n">
        <v>13</v>
      </c>
      <c r="B119" t="n">
        <v>150</v>
      </c>
      <c r="C119" t="inlineStr">
        <is>
          <t xml:space="preserve">CONCLUIDO	</t>
        </is>
      </c>
      <c r="D119" t="n">
        <v>7.8061</v>
      </c>
      <c r="E119" t="n">
        <v>12.81</v>
      </c>
      <c r="F119" t="n">
        <v>8.48</v>
      </c>
      <c r="G119" t="n">
        <v>21.2</v>
      </c>
      <c r="H119" t="n">
        <v>0.25</v>
      </c>
      <c r="I119" t="n">
        <v>24</v>
      </c>
      <c r="J119" t="n">
        <v>303.49</v>
      </c>
      <c r="K119" t="n">
        <v>61.82</v>
      </c>
      <c r="L119" t="n">
        <v>4.25</v>
      </c>
      <c r="M119" t="n">
        <v>22</v>
      </c>
      <c r="N119" t="n">
        <v>87.42</v>
      </c>
      <c r="O119" t="n">
        <v>37664.98</v>
      </c>
      <c r="P119" t="n">
        <v>136.01</v>
      </c>
      <c r="Q119" t="n">
        <v>1693.02</v>
      </c>
      <c r="R119" t="n">
        <v>42.07</v>
      </c>
      <c r="S119" t="n">
        <v>25.68</v>
      </c>
      <c r="T119" t="n">
        <v>7418.92</v>
      </c>
      <c r="U119" t="n">
        <v>0.61</v>
      </c>
      <c r="V119" t="n">
        <v>0.86</v>
      </c>
      <c r="W119" t="n">
        <v>1.25</v>
      </c>
      <c r="X119" t="n">
        <v>0.48</v>
      </c>
      <c r="Y119" t="n">
        <v>1</v>
      </c>
      <c r="Z119" t="n">
        <v>10</v>
      </c>
    </row>
    <row r="120">
      <c r="A120" t="n">
        <v>14</v>
      </c>
      <c r="B120" t="n">
        <v>150</v>
      </c>
      <c r="C120" t="inlineStr">
        <is>
          <t xml:space="preserve">CONCLUIDO	</t>
        </is>
      </c>
      <c r="D120" t="n">
        <v>7.8637</v>
      </c>
      <c r="E120" t="n">
        <v>12.72</v>
      </c>
      <c r="F120" t="n">
        <v>8.44</v>
      </c>
      <c r="G120" t="n">
        <v>22.02</v>
      </c>
      <c r="H120" t="n">
        <v>0.26</v>
      </c>
      <c r="I120" t="n">
        <v>23</v>
      </c>
      <c r="J120" t="n">
        <v>304.03</v>
      </c>
      <c r="K120" t="n">
        <v>61.82</v>
      </c>
      <c r="L120" t="n">
        <v>4.5</v>
      </c>
      <c r="M120" t="n">
        <v>21</v>
      </c>
      <c r="N120" t="n">
        <v>87.7</v>
      </c>
      <c r="O120" t="n">
        <v>37730.68</v>
      </c>
      <c r="P120" t="n">
        <v>133.55</v>
      </c>
      <c r="Q120" t="n">
        <v>1692.99</v>
      </c>
      <c r="R120" t="n">
        <v>41.12</v>
      </c>
      <c r="S120" t="n">
        <v>25.68</v>
      </c>
      <c r="T120" t="n">
        <v>6948.72</v>
      </c>
      <c r="U120" t="n">
        <v>0.62</v>
      </c>
      <c r="V120" t="n">
        <v>0.86</v>
      </c>
      <c r="W120" t="n">
        <v>1.24</v>
      </c>
      <c r="X120" t="n">
        <v>0.44</v>
      </c>
      <c r="Y120" t="n">
        <v>1</v>
      </c>
      <c r="Z120" t="n">
        <v>10</v>
      </c>
    </row>
    <row r="121">
      <c r="A121" t="n">
        <v>15</v>
      </c>
      <c r="B121" t="n">
        <v>150</v>
      </c>
      <c r="C121" t="inlineStr">
        <is>
          <t xml:space="preserve">CONCLUIDO	</t>
        </is>
      </c>
      <c r="D121" t="n">
        <v>7.9504</v>
      </c>
      <c r="E121" t="n">
        <v>12.58</v>
      </c>
      <c r="F121" t="n">
        <v>8.41</v>
      </c>
      <c r="G121" t="n">
        <v>24.04</v>
      </c>
      <c r="H121" t="n">
        <v>0.28</v>
      </c>
      <c r="I121" t="n">
        <v>21</v>
      </c>
      <c r="J121" t="n">
        <v>304.56</v>
      </c>
      <c r="K121" t="n">
        <v>61.82</v>
      </c>
      <c r="L121" t="n">
        <v>4.75</v>
      </c>
      <c r="M121" t="n">
        <v>19</v>
      </c>
      <c r="N121" t="n">
        <v>87.98999999999999</v>
      </c>
      <c r="O121" t="n">
        <v>37796.51</v>
      </c>
      <c r="P121" t="n">
        <v>132.27</v>
      </c>
      <c r="Q121" t="n">
        <v>1693.06</v>
      </c>
      <c r="R121" t="n">
        <v>40.13</v>
      </c>
      <c r="S121" t="n">
        <v>25.68</v>
      </c>
      <c r="T121" t="n">
        <v>6466.69</v>
      </c>
      <c r="U121" t="n">
        <v>0.64</v>
      </c>
      <c r="V121" t="n">
        <v>0.87</v>
      </c>
      <c r="W121" t="n">
        <v>1.24</v>
      </c>
      <c r="X121" t="n">
        <v>0.41</v>
      </c>
      <c r="Y121" t="n">
        <v>1</v>
      </c>
      <c r="Z121" t="n">
        <v>10</v>
      </c>
    </row>
    <row r="122">
      <c r="A122" t="n">
        <v>16</v>
      </c>
      <c r="B122" t="n">
        <v>150</v>
      </c>
      <c r="C122" t="inlineStr">
        <is>
          <t xml:space="preserve">CONCLUIDO	</t>
        </is>
      </c>
      <c r="D122" t="n">
        <v>8.005000000000001</v>
      </c>
      <c r="E122" t="n">
        <v>12.49</v>
      </c>
      <c r="F122" t="n">
        <v>8.380000000000001</v>
      </c>
      <c r="G122" t="n">
        <v>25.15</v>
      </c>
      <c r="H122" t="n">
        <v>0.29</v>
      </c>
      <c r="I122" t="n">
        <v>20</v>
      </c>
      <c r="J122" t="n">
        <v>305.09</v>
      </c>
      <c r="K122" t="n">
        <v>61.82</v>
      </c>
      <c r="L122" t="n">
        <v>5</v>
      </c>
      <c r="M122" t="n">
        <v>18</v>
      </c>
      <c r="N122" t="n">
        <v>88.27</v>
      </c>
      <c r="O122" t="n">
        <v>37862.45</v>
      </c>
      <c r="P122" t="n">
        <v>130.48</v>
      </c>
      <c r="Q122" t="n">
        <v>1693.03</v>
      </c>
      <c r="R122" t="n">
        <v>39.18</v>
      </c>
      <c r="S122" t="n">
        <v>25.68</v>
      </c>
      <c r="T122" t="n">
        <v>5994.44</v>
      </c>
      <c r="U122" t="n">
        <v>0.66</v>
      </c>
      <c r="V122" t="n">
        <v>0.87</v>
      </c>
      <c r="W122" t="n">
        <v>1.24</v>
      </c>
      <c r="X122" t="n">
        <v>0.38</v>
      </c>
      <c r="Y122" t="n">
        <v>1</v>
      </c>
      <c r="Z122" t="n">
        <v>10</v>
      </c>
    </row>
    <row r="123">
      <c r="A123" t="n">
        <v>17</v>
      </c>
      <c r="B123" t="n">
        <v>150</v>
      </c>
      <c r="C123" t="inlineStr">
        <is>
          <t xml:space="preserve">CONCLUIDO	</t>
        </is>
      </c>
      <c r="D123" t="n">
        <v>8.0373</v>
      </c>
      <c r="E123" t="n">
        <v>12.44</v>
      </c>
      <c r="F123" t="n">
        <v>8.390000000000001</v>
      </c>
      <c r="G123" t="n">
        <v>26.49</v>
      </c>
      <c r="H123" t="n">
        <v>0.31</v>
      </c>
      <c r="I123" t="n">
        <v>19</v>
      </c>
      <c r="J123" t="n">
        <v>305.63</v>
      </c>
      <c r="K123" t="n">
        <v>61.82</v>
      </c>
      <c r="L123" t="n">
        <v>5.25</v>
      </c>
      <c r="M123" t="n">
        <v>17</v>
      </c>
      <c r="N123" t="n">
        <v>88.56</v>
      </c>
      <c r="O123" t="n">
        <v>37928.52</v>
      </c>
      <c r="P123" t="n">
        <v>128.4</v>
      </c>
      <c r="Q123" t="n">
        <v>1692.94</v>
      </c>
      <c r="R123" t="n">
        <v>39.51</v>
      </c>
      <c r="S123" t="n">
        <v>25.68</v>
      </c>
      <c r="T123" t="n">
        <v>6162.77</v>
      </c>
      <c r="U123" t="n">
        <v>0.65</v>
      </c>
      <c r="V123" t="n">
        <v>0.87</v>
      </c>
      <c r="W123" t="n">
        <v>1.24</v>
      </c>
      <c r="X123" t="n">
        <v>0.39</v>
      </c>
      <c r="Y123" t="n">
        <v>1</v>
      </c>
      <c r="Z123" t="n">
        <v>10</v>
      </c>
    </row>
    <row r="124">
      <c r="A124" t="n">
        <v>18</v>
      </c>
      <c r="B124" t="n">
        <v>150</v>
      </c>
      <c r="C124" t="inlineStr">
        <is>
          <t xml:space="preserve">CONCLUIDO	</t>
        </is>
      </c>
      <c r="D124" t="n">
        <v>8.094099999999999</v>
      </c>
      <c r="E124" t="n">
        <v>12.35</v>
      </c>
      <c r="F124" t="n">
        <v>8.359999999999999</v>
      </c>
      <c r="G124" t="n">
        <v>27.86</v>
      </c>
      <c r="H124" t="n">
        <v>0.32</v>
      </c>
      <c r="I124" t="n">
        <v>18</v>
      </c>
      <c r="J124" t="n">
        <v>306.17</v>
      </c>
      <c r="K124" t="n">
        <v>61.82</v>
      </c>
      <c r="L124" t="n">
        <v>5.5</v>
      </c>
      <c r="M124" t="n">
        <v>16</v>
      </c>
      <c r="N124" t="n">
        <v>88.84</v>
      </c>
      <c r="O124" t="n">
        <v>37994.72</v>
      </c>
      <c r="P124" t="n">
        <v>126.19</v>
      </c>
      <c r="Q124" t="n">
        <v>1692.93</v>
      </c>
      <c r="R124" t="n">
        <v>38.49</v>
      </c>
      <c r="S124" t="n">
        <v>25.68</v>
      </c>
      <c r="T124" t="n">
        <v>5658.32</v>
      </c>
      <c r="U124" t="n">
        <v>0.67</v>
      </c>
      <c r="V124" t="n">
        <v>0.87</v>
      </c>
      <c r="W124" t="n">
        <v>1.24</v>
      </c>
      <c r="X124" t="n">
        <v>0.35</v>
      </c>
      <c r="Y124" t="n">
        <v>1</v>
      </c>
      <c r="Z124" t="n">
        <v>10</v>
      </c>
    </row>
    <row r="125">
      <c r="A125" t="n">
        <v>19</v>
      </c>
      <c r="B125" t="n">
        <v>150</v>
      </c>
      <c r="C125" t="inlineStr">
        <is>
          <t xml:space="preserve">CONCLUIDO	</t>
        </is>
      </c>
      <c r="D125" t="n">
        <v>8.138</v>
      </c>
      <c r="E125" t="n">
        <v>12.29</v>
      </c>
      <c r="F125" t="n">
        <v>8.35</v>
      </c>
      <c r="G125" t="n">
        <v>29.46</v>
      </c>
      <c r="H125" t="n">
        <v>0.33</v>
      </c>
      <c r="I125" t="n">
        <v>17</v>
      </c>
      <c r="J125" t="n">
        <v>306.7</v>
      </c>
      <c r="K125" t="n">
        <v>61.82</v>
      </c>
      <c r="L125" t="n">
        <v>5.75</v>
      </c>
      <c r="M125" t="n">
        <v>15</v>
      </c>
      <c r="N125" t="n">
        <v>89.13</v>
      </c>
      <c r="O125" t="n">
        <v>38061.04</v>
      </c>
      <c r="P125" t="n">
        <v>124.78</v>
      </c>
      <c r="Q125" t="n">
        <v>1692.88</v>
      </c>
      <c r="R125" t="n">
        <v>38.11</v>
      </c>
      <c r="S125" t="n">
        <v>25.68</v>
      </c>
      <c r="T125" t="n">
        <v>5473.89</v>
      </c>
      <c r="U125" t="n">
        <v>0.67</v>
      </c>
      <c r="V125" t="n">
        <v>0.87</v>
      </c>
      <c r="W125" t="n">
        <v>1.24</v>
      </c>
      <c r="X125" t="n">
        <v>0.34</v>
      </c>
      <c r="Y125" t="n">
        <v>1</v>
      </c>
      <c r="Z125" t="n">
        <v>10</v>
      </c>
    </row>
    <row r="126">
      <c r="A126" t="n">
        <v>20</v>
      </c>
      <c r="B126" t="n">
        <v>150</v>
      </c>
      <c r="C126" t="inlineStr">
        <is>
          <t xml:space="preserve">CONCLUIDO	</t>
        </is>
      </c>
      <c r="D126" t="n">
        <v>8.1988</v>
      </c>
      <c r="E126" t="n">
        <v>12.2</v>
      </c>
      <c r="F126" t="n">
        <v>8.31</v>
      </c>
      <c r="G126" t="n">
        <v>31.17</v>
      </c>
      <c r="H126" t="n">
        <v>0.35</v>
      </c>
      <c r="I126" t="n">
        <v>16</v>
      </c>
      <c r="J126" t="n">
        <v>307.24</v>
      </c>
      <c r="K126" t="n">
        <v>61.82</v>
      </c>
      <c r="L126" t="n">
        <v>6</v>
      </c>
      <c r="M126" t="n">
        <v>14</v>
      </c>
      <c r="N126" t="n">
        <v>89.42</v>
      </c>
      <c r="O126" t="n">
        <v>38127.48</v>
      </c>
      <c r="P126" t="n">
        <v>122.7</v>
      </c>
      <c r="Q126" t="n">
        <v>1692.94</v>
      </c>
      <c r="R126" t="n">
        <v>36.92</v>
      </c>
      <c r="S126" t="n">
        <v>25.68</v>
      </c>
      <c r="T126" t="n">
        <v>4883.6</v>
      </c>
      <c r="U126" t="n">
        <v>0.7</v>
      </c>
      <c r="V126" t="n">
        <v>0.88</v>
      </c>
      <c r="W126" t="n">
        <v>1.24</v>
      </c>
      <c r="X126" t="n">
        <v>0.31</v>
      </c>
      <c r="Y126" t="n">
        <v>1</v>
      </c>
      <c r="Z126" t="n">
        <v>10</v>
      </c>
    </row>
    <row r="127">
      <c r="A127" t="n">
        <v>21</v>
      </c>
      <c r="B127" t="n">
        <v>150</v>
      </c>
      <c r="C127" t="inlineStr">
        <is>
          <t xml:space="preserve">CONCLUIDO	</t>
        </is>
      </c>
      <c r="D127" t="n">
        <v>8.252000000000001</v>
      </c>
      <c r="E127" t="n">
        <v>12.12</v>
      </c>
      <c r="F127" t="n">
        <v>8.289999999999999</v>
      </c>
      <c r="G127" t="n">
        <v>33.15</v>
      </c>
      <c r="H127" t="n">
        <v>0.36</v>
      </c>
      <c r="I127" t="n">
        <v>15</v>
      </c>
      <c r="J127" t="n">
        <v>307.78</v>
      </c>
      <c r="K127" t="n">
        <v>61.82</v>
      </c>
      <c r="L127" t="n">
        <v>6.25</v>
      </c>
      <c r="M127" t="n">
        <v>12</v>
      </c>
      <c r="N127" t="n">
        <v>89.70999999999999</v>
      </c>
      <c r="O127" t="n">
        <v>38194.05</v>
      </c>
      <c r="P127" t="n">
        <v>120.93</v>
      </c>
      <c r="Q127" t="n">
        <v>1692.94</v>
      </c>
      <c r="R127" t="n">
        <v>36.1</v>
      </c>
      <c r="S127" t="n">
        <v>25.68</v>
      </c>
      <c r="T127" t="n">
        <v>4477.75</v>
      </c>
      <c r="U127" t="n">
        <v>0.71</v>
      </c>
      <c r="V127" t="n">
        <v>0.88</v>
      </c>
      <c r="W127" t="n">
        <v>1.24</v>
      </c>
      <c r="X127" t="n">
        <v>0.28</v>
      </c>
      <c r="Y127" t="n">
        <v>1</v>
      </c>
      <c r="Z127" t="n">
        <v>10</v>
      </c>
    </row>
    <row r="128">
      <c r="A128" t="n">
        <v>22</v>
      </c>
      <c r="B128" t="n">
        <v>150</v>
      </c>
      <c r="C128" t="inlineStr">
        <is>
          <t xml:space="preserve">CONCLUIDO	</t>
        </is>
      </c>
      <c r="D128" t="n">
        <v>8.255000000000001</v>
      </c>
      <c r="E128" t="n">
        <v>12.11</v>
      </c>
      <c r="F128" t="n">
        <v>8.279999999999999</v>
      </c>
      <c r="G128" t="n">
        <v>33.13</v>
      </c>
      <c r="H128" t="n">
        <v>0.38</v>
      </c>
      <c r="I128" t="n">
        <v>15</v>
      </c>
      <c r="J128" t="n">
        <v>308.32</v>
      </c>
      <c r="K128" t="n">
        <v>61.82</v>
      </c>
      <c r="L128" t="n">
        <v>6.5</v>
      </c>
      <c r="M128" t="n">
        <v>12</v>
      </c>
      <c r="N128" t="n">
        <v>90</v>
      </c>
      <c r="O128" t="n">
        <v>38260.74</v>
      </c>
      <c r="P128" t="n">
        <v>119.62</v>
      </c>
      <c r="Q128" t="n">
        <v>1692.91</v>
      </c>
      <c r="R128" t="n">
        <v>36.13</v>
      </c>
      <c r="S128" t="n">
        <v>25.68</v>
      </c>
      <c r="T128" t="n">
        <v>4494.04</v>
      </c>
      <c r="U128" t="n">
        <v>0.71</v>
      </c>
      <c r="V128" t="n">
        <v>0.88</v>
      </c>
      <c r="W128" t="n">
        <v>1.23</v>
      </c>
      <c r="X128" t="n">
        <v>0.28</v>
      </c>
      <c r="Y128" t="n">
        <v>1</v>
      </c>
      <c r="Z128" t="n">
        <v>10</v>
      </c>
    </row>
    <row r="129">
      <c r="A129" t="n">
        <v>23</v>
      </c>
      <c r="B129" t="n">
        <v>150</v>
      </c>
      <c r="C129" t="inlineStr">
        <is>
          <t xml:space="preserve">CONCLUIDO	</t>
        </is>
      </c>
      <c r="D129" t="n">
        <v>8.3026</v>
      </c>
      <c r="E129" t="n">
        <v>12.04</v>
      </c>
      <c r="F129" t="n">
        <v>8.27</v>
      </c>
      <c r="G129" t="n">
        <v>35.44</v>
      </c>
      <c r="H129" t="n">
        <v>0.39</v>
      </c>
      <c r="I129" t="n">
        <v>14</v>
      </c>
      <c r="J129" t="n">
        <v>308.86</v>
      </c>
      <c r="K129" t="n">
        <v>61.82</v>
      </c>
      <c r="L129" t="n">
        <v>6.75</v>
      </c>
      <c r="M129" t="n">
        <v>9</v>
      </c>
      <c r="N129" t="n">
        <v>90.29000000000001</v>
      </c>
      <c r="O129" t="n">
        <v>38327.57</v>
      </c>
      <c r="P129" t="n">
        <v>117.58</v>
      </c>
      <c r="Q129" t="n">
        <v>1693</v>
      </c>
      <c r="R129" t="n">
        <v>35.59</v>
      </c>
      <c r="S129" t="n">
        <v>25.68</v>
      </c>
      <c r="T129" t="n">
        <v>4229.39</v>
      </c>
      <c r="U129" t="n">
        <v>0.72</v>
      </c>
      <c r="V129" t="n">
        <v>0.88</v>
      </c>
      <c r="W129" t="n">
        <v>1.23</v>
      </c>
      <c r="X129" t="n">
        <v>0.27</v>
      </c>
      <c r="Y129" t="n">
        <v>1</v>
      </c>
      <c r="Z129" t="n">
        <v>10</v>
      </c>
    </row>
    <row r="130">
      <c r="A130" t="n">
        <v>24</v>
      </c>
      <c r="B130" t="n">
        <v>150</v>
      </c>
      <c r="C130" t="inlineStr">
        <is>
          <t xml:space="preserve">CONCLUIDO	</t>
        </is>
      </c>
      <c r="D130" t="n">
        <v>8.303000000000001</v>
      </c>
      <c r="E130" t="n">
        <v>12.04</v>
      </c>
      <c r="F130" t="n">
        <v>8.27</v>
      </c>
      <c r="G130" t="n">
        <v>35.44</v>
      </c>
      <c r="H130" t="n">
        <v>0.4</v>
      </c>
      <c r="I130" t="n">
        <v>14</v>
      </c>
      <c r="J130" t="n">
        <v>309.41</v>
      </c>
      <c r="K130" t="n">
        <v>61.82</v>
      </c>
      <c r="L130" t="n">
        <v>7</v>
      </c>
      <c r="M130" t="n">
        <v>7</v>
      </c>
      <c r="N130" t="n">
        <v>90.59</v>
      </c>
      <c r="O130" t="n">
        <v>38394.52</v>
      </c>
      <c r="P130" t="n">
        <v>117.13</v>
      </c>
      <c r="Q130" t="n">
        <v>1692.88</v>
      </c>
      <c r="R130" t="n">
        <v>35.6</v>
      </c>
      <c r="S130" t="n">
        <v>25.68</v>
      </c>
      <c r="T130" t="n">
        <v>4233.21</v>
      </c>
      <c r="U130" t="n">
        <v>0.72</v>
      </c>
      <c r="V130" t="n">
        <v>0.88</v>
      </c>
      <c r="W130" t="n">
        <v>1.23</v>
      </c>
      <c r="X130" t="n">
        <v>0.27</v>
      </c>
      <c r="Y130" t="n">
        <v>1</v>
      </c>
      <c r="Z130" t="n">
        <v>10</v>
      </c>
    </row>
    <row r="131">
      <c r="A131" t="n">
        <v>25</v>
      </c>
      <c r="B131" t="n">
        <v>150</v>
      </c>
      <c r="C131" t="inlineStr">
        <is>
          <t xml:space="preserve">CONCLUIDO	</t>
        </is>
      </c>
      <c r="D131" t="n">
        <v>8.344099999999999</v>
      </c>
      <c r="E131" t="n">
        <v>11.98</v>
      </c>
      <c r="F131" t="n">
        <v>8.27</v>
      </c>
      <c r="G131" t="n">
        <v>38.15</v>
      </c>
      <c r="H131" t="n">
        <v>0.42</v>
      </c>
      <c r="I131" t="n">
        <v>13</v>
      </c>
      <c r="J131" t="n">
        <v>309.95</v>
      </c>
      <c r="K131" t="n">
        <v>61.82</v>
      </c>
      <c r="L131" t="n">
        <v>7.25</v>
      </c>
      <c r="M131" t="n">
        <v>5</v>
      </c>
      <c r="N131" t="n">
        <v>90.88</v>
      </c>
      <c r="O131" t="n">
        <v>38461.6</v>
      </c>
      <c r="P131" t="n">
        <v>116.19</v>
      </c>
      <c r="Q131" t="n">
        <v>1692.88</v>
      </c>
      <c r="R131" t="n">
        <v>35.35</v>
      </c>
      <c r="S131" t="n">
        <v>25.68</v>
      </c>
      <c r="T131" t="n">
        <v>4114.19</v>
      </c>
      <c r="U131" t="n">
        <v>0.73</v>
      </c>
      <c r="V131" t="n">
        <v>0.88</v>
      </c>
      <c r="W131" t="n">
        <v>1.24</v>
      </c>
      <c r="X131" t="n">
        <v>0.26</v>
      </c>
      <c r="Y131" t="n">
        <v>1</v>
      </c>
      <c r="Z131" t="n">
        <v>10</v>
      </c>
    </row>
    <row r="132">
      <c r="A132" t="n">
        <v>26</v>
      </c>
      <c r="B132" t="n">
        <v>150</v>
      </c>
      <c r="C132" t="inlineStr">
        <is>
          <t xml:space="preserve">CONCLUIDO	</t>
        </is>
      </c>
      <c r="D132" t="n">
        <v>8.35</v>
      </c>
      <c r="E132" t="n">
        <v>11.98</v>
      </c>
      <c r="F132" t="n">
        <v>8.26</v>
      </c>
      <c r="G132" t="n">
        <v>38.11</v>
      </c>
      <c r="H132" t="n">
        <v>0.43</v>
      </c>
      <c r="I132" t="n">
        <v>13</v>
      </c>
      <c r="J132" t="n">
        <v>310.5</v>
      </c>
      <c r="K132" t="n">
        <v>61.82</v>
      </c>
      <c r="L132" t="n">
        <v>7.5</v>
      </c>
      <c r="M132" t="n">
        <v>3</v>
      </c>
      <c r="N132" t="n">
        <v>91.18000000000001</v>
      </c>
      <c r="O132" t="n">
        <v>38528.81</v>
      </c>
      <c r="P132" t="n">
        <v>115.65</v>
      </c>
      <c r="Q132" t="n">
        <v>1692.9</v>
      </c>
      <c r="R132" t="n">
        <v>35.04</v>
      </c>
      <c r="S132" t="n">
        <v>25.68</v>
      </c>
      <c r="T132" t="n">
        <v>3961.45</v>
      </c>
      <c r="U132" t="n">
        <v>0.73</v>
      </c>
      <c r="V132" t="n">
        <v>0.88</v>
      </c>
      <c r="W132" t="n">
        <v>1.24</v>
      </c>
      <c r="X132" t="n">
        <v>0.25</v>
      </c>
      <c r="Y132" t="n">
        <v>1</v>
      </c>
      <c r="Z132" t="n">
        <v>10</v>
      </c>
    </row>
    <row r="133">
      <c r="A133" t="n">
        <v>27</v>
      </c>
      <c r="B133" t="n">
        <v>150</v>
      </c>
      <c r="C133" t="inlineStr">
        <is>
          <t xml:space="preserve">CONCLUIDO	</t>
        </is>
      </c>
      <c r="D133" t="n">
        <v>8.347799999999999</v>
      </c>
      <c r="E133" t="n">
        <v>11.98</v>
      </c>
      <c r="F133" t="n">
        <v>8.26</v>
      </c>
      <c r="G133" t="n">
        <v>38.12</v>
      </c>
      <c r="H133" t="n">
        <v>0.44</v>
      </c>
      <c r="I133" t="n">
        <v>13</v>
      </c>
      <c r="J133" t="n">
        <v>311.04</v>
      </c>
      <c r="K133" t="n">
        <v>61.82</v>
      </c>
      <c r="L133" t="n">
        <v>7.75</v>
      </c>
      <c r="M133" t="n">
        <v>3</v>
      </c>
      <c r="N133" t="n">
        <v>91.47</v>
      </c>
      <c r="O133" t="n">
        <v>38596.15</v>
      </c>
      <c r="P133" t="n">
        <v>115.42</v>
      </c>
      <c r="Q133" t="n">
        <v>1692.89</v>
      </c>
      <c r="R133" t="n">
        <v>35.19</v>
      </c>
      <c r="S133" t="n">
        <v>25.68</v>
      </c>
      <c r="T133" t="n">
        <v>4034.35</v>
      </c>
      <c r="U133" t="n">
        <v>0.73</v>
      </c>
      <c r="V133" t="n">
        <v>0.88</v>
      </c>
      <c r="W133" t="n">
        <v>1.24</v>
      </c>
      <c r="X133" t="n">
        <v>0.26</v>
      </c>
      <c r="Y133" t="n">
        <v>1</v>
      </c>
      <c r="Z133" t="n">
        <v>10</v>
      </c>
    </row>
    <row r="134">
      <c r="A134" t="n">
        <v>28</v>
      </c>
      <c r="B134" t="n">
        <v>150</v>
      </c>
      <c r="C134" t="inlineStr">
        <is>
          <t xml:space="preserve">CONCLUIDO	</t>
        </is>
      </c>
      <c r="D134" t="n">
        <v>8.3575</v>
      </c>
      <c r="E134" t="n">
        <v>11.97</v>
      </c>
      <c r="F134" t="n">
        <v>8.25</v>
      </c>
      <c r="G134" t="n">
        <v>38.06</v>
      </c>
      <c r="H134" t="n">
        <v>0.46</v>
      </c>
      <c r="I134" t="n">
        <v>13</v>
      </c>
      <c r="J134" t="n">
        <v>311.59</v>
      </c>
      <c r="K134" t="n">
        <v>61.82</v>
      </c>
      <c r="L134" t="n">
        <v>8</v>
      </c>
      <c r="M134" t="n">
        <v>2</v>
      </c>
      <c r="N134" t="n">
        <v>91.77</v>
      </c>
      <c r="O134" t="n">
        <v>38663.62</v>
      </c>
      <c r="P134" t="n">
        <v>114.76</v>
      </c>
      <c r="Q134" t="n">
        <v>1693.04</v>
      </c>
      <c r="R134" t="n">
        <v>34.76</v>
      </c>
      <c r="S134" t="n">
        <v>25.68</v>
      </c>
      <c r="T134" t="n">
        <v>3819.61</v>
      </c>
      <c r="U134" t="n">
        <v>0.74</v>
      </c>
      <c r="V134" t="n">
        <v>0.89</v>
      </c>
      <c r="W134" t="n">
        <v>1.23</v>
      </c>
      <c r="X134" t="n">
        <v>0.24</v>
      </c>
      <c r="Y134" t="n">
        <v>1</v>
      </c>
      <c r="Z134" t="n">
        <v>10</v>
      </c>
    </row>
    <row r="135">
      <c r="A135" t="n">
        <v>29</v>
      </c>
      <c r="B135" t="n">
        <v>150</v>
      </c>
      <c r="C135" t="inlineStr">
        <is>
          <t xml:space="preserve">CONCLUIDO	</t>
        </is>
      </c>
      <c r="D135" t="n">
        <v>8.3492</v>
      </c>
      <c r="E135" t="n">
        <v>11.98</v>
      </c>
      <c r="F135" t="n">
        <v>8.26</v>
      </c>
      <c r="G135" t="n">
        <v>38.11</v>
      </c>
      <c r="H135" t="n">
        <v>0.47</v>
      </c>
      <c r="I135" t="n">
        <v>13</v>
      </c>
      <c r="J135" t="n">
        <v>312.14</v>
      </c>
      <c r="K135" t="n">
        <v>61.82</v>
      </c>
      <c r="L135" t="n">
        <v>8.25</v>
      </c>
      <c r="M135" t="n">
        <v>0</v>
      </c>
      <c r="N135" t="n">
        <v>92.06999999999999</v>
      </c>
      <c r="O135" t="n">
        <v>38731.35</v>
      </c>
      <c r="P135" t="n">
        <v>114.83</v>
      </c>
      <c r="Q135" t="n">
        <v>1692.88</v>
      </c>
      <c r="R135" t="n">
        <v>35.02</v>
      </c>
      <c r="S135" t="n">
        <v>25.68</v>
      </c>
      <c r="T135" t="n">
        <v>3948.03</v>
      </c>
      <c r="U135" t="n">
        <v>0.73</v>
      </c>
      <c r="V135" t="n">
        <v>0.88</v>
      </c>
      <c r="W135" t="n">
        <v>1.24</v>
      </c>
      <c r="X135" t="n">
        <v>0.26</v>
      </c>
      <c r="Y135" t="n">
        <v>1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6.5776</v>
      </c>
      <c r="E136" t="n">
        <v>15.2</v>
      </c>
      <c r="F136" t="n">
        <v>11.67</v>
      </c>
      <c r="G136" t="n">
        <v>4.12</v>
      </c>
      <c r="H136" t="n">
        <v>0.64</v>
      </c>
      <c r="I136" t="n">
        <v>170</v>
      </c>
      <c r="J136" t="n">
        <v>26.11</v>
      </c>
      <c r="K136" t="n">
        <v>12.1</v>
      </c>
      <c r="L136" t="n">
        <v>1</v>
      </c>
      <c r="M136" t="n">
        <v>0</v>
      </c>
      <c r="N136" t="n">
        <v>3.01</v>
      </c>
      <c r="O136" t="n">
        <v>3454.41</v>
      </c>
      <c r="P136" t="n">
        <v>34.1</v>
      </c>
      <c r="Q136" t="n">
        <v>1694.64</v>
      </c>
      <c r="R136" t="n">
        <v>133.88</v>
      </c>
      <c r="S136" t="n">
        <v>25.68</v>
      </c>
      <c r="T136" t="n">
        <v>52596.8</v>
      </c>
      <c r="U136" t="n">
        <v>0.19</v>
      </c>
      <c r="V136" t="n">
        <v>0.63</v>
      </c>
      <c r="W136" t="n">
        <v>1.72</v>
      </c>
      <c r="X136" t="n">
        <v>3.66</v>
      </c>
      <c r="Y136" t="n">
        <v>1</v>
      </c>
      <c r="Z136" t="n">
        <v>10</v>
      </c>
    </row>
    <row r="137">
      <c r="A137" t="n">
        <v>0</v>
      </c>
      <c r="B137" t="n">
        <v>45</v>
      </c>
      <c r="C137" t="inlineStr">
        <is>
          <t xml:space="preserve">CONCLUIDO	</t>
        </is>
      </c>
      <c r="D137" t="n">
        <v>8.3474</v>
      </c>
      <c r="E137" t="n">
        <v>11.98</v>
      </c>
      <c r="F137" t="n">
        <v>8.98</v>
      </c>
      <c r="G137" t="n">
        <v>11</v>
      </c>
      <c r="H137" t="n">
        <v>0.18</v>
      </c>
      <c r="I137" t="n">
        <v>49</v>
      </c>
      <c r="J137" t="n">
        <v>98.70999999999999</v>
      </c>
      <c r="K137" t="n">
        <v>39.72</v>
      </c>
      <c r="L137" t="n">
        <v>1</v>
      </c>
      <c r="M137" t="n">
        <v>42</v>
      </c>
      <c r="N137" t="n">
        <v>12.99</v>
      </c>
      <c r="O137" t="n">
        <v>12407.75</v>
      </c>
      <c r="P137" t="n">
        <v>66.2</v>
      </c>
      <c r="Q137" t="n">
        <v>1693.08</v>
      </c>
      <c r="R137" t="n">
        <v>57.69</v>
      </c>
      <c r="S137" t="n">
        <v>25.68</v>
      </c>
      <c r="T137" t="n">
        <v>15104.34</v>
      </c>
      <c r="U137" t="n">
        <v>0.45</v>
      </c>
      <c r="V137" t="n">
        <v>0.8100000000000001</v>
      </c>
      <c r="W137" t="n">
        <v>1.29</v>
      </c>
      <c r="X137" t="n">
        <v>0.98</v>
      </c>
      <c r="Y137" t="n">
        <v>1</v>
      </c>
      <c r="Z137" t="n">
        <v>10</v>
      </c>
    </row>
    <row r="138">
      <c r="A138" t="n">
        <v>1</v>
      </c>
      <c r="B138" t="n">
        <v>45</v>
      </c>
      <c r="C138" t="inlineStr">
        <is>
          <t xml:space="preserve">CONCLUIDO	</t>
        </is>
      </c>
      <c r="D138" t="n">
        <v>8.5915</v>
      </c>
      <c r="E138" t="n">
        <v>11.64</v>
      </c>
      <c r="F138" t="n">
        <v>8.83</v>
      </c>
      <c r="G138" t="n">
        <v>13.24</v>
      </c>
      <c r="H138" t="n">
        <v>0.22</v>
      </c>
      <c r="I138" t="n">
        <v>40</v>
      </c>
      <c r="J138" t="n">
        <v>99.02</v>
      </c>
      <c r="K138" t="n">
        <v>39.72</v>
      </c>
      <c r="L138" t="n">
        <v>1.25</v>
      </c>
      <c r="M138" t="n">
        <v>10</v>
      </c>
      <c r="N138" t="n">
        <v>13.05</v>
      </c>
      <c r="O138" t="n">
        <v>12446.14</v>
      </c>
      <c r="P138" t="n">
        <v>61.78</v>
      </c>
      <c r="Q138" t="n">
        <v>1693.67</v>
      </c>
      <c r="R138" t="n">
        <v>51.81</v>
      </c>
      <c r="S138" t="n">
        <v>25.68</v>
      </c>
      <c r="T138" t="n">
        <v>12208.9</v>
      </c>
      <c r="U138" t="n">
        <v>0.5</v>
      </c>
      <c r="V138" t="n">
        <v>0.83</v>
      </c>
      <c r="W138" t="n">
        <v>1.31</v>
      </c>
      <c r="X138" t="n">
        <v>0.82</v>
      </c>
      <c r="Y138" t="n">
        <v>1</v>
      </c>
      <c r="Z138" t="n">
        <v>10</v>
      </c>
    </row>
    <row r="139">
      <c r="A139" t="n">
        <v>2</v>
      </c>
      <c r="B139" t="n">
        <v>45</v>
      </c>
      <c r="C139" t="inlineStr">
        <is>
          <t xml:space="preserve">CONCLUIDO	</t>
        </is>
      </c>
      <c r="D139" t="n">
        <v>8.6151</v>
      </c>
      <c r="E139" t="n">
        <v>11.61</v>
      </c>
      <c r="F139" t="n">
        <v>8.82</v>
      </c>
      <c r="G139" t="n">
        <v>13.57</v>
      </c>
      <c r="H139" t="n">
        <v>0.27</v>
      </c>
      <c r="I139" t="n">
        <v>39</v>
      </c>
      <c r="J139" t="n">
        <v>99.33</v>
      </c>
      <c r="K139" t="n">
        <v>39.72</v>
      </c>
      <c r="L139" t="n">
        <v>1.5</v>
      </c>
      <c r="M139" t="n">
        <v>0</v>
      </c>
      <c r="N139" t="n">
        <v>13.11</v>
      </c>
      <c r="O139" t="n">
        <v>12484.55</v>
      </c>
      <c r="P139" t="n">
        <v>61.58</v>
      </c>
      <c r="Q139" t="n">
        <v>1693.49</v>
      </c>
      <c r="R139" t="n">
        <v>51.22</v>
      </c>
      <c r="S139" t="n">
        <v>25.68</v>
      </c>
      <c r="T139" t="n">
        <v>11919.71</v>
      </c>
      <c r="U139" t="n">
        <v>0.5</v>
      </c>
      <c r="V139" t="n">
        <v>0.83</v>
      </c>
      <c r="W139" t="n">
        <v>1.32</v>
      </c>
      <c r="X139" t="n">
        <v>0.8100000000000001</v>
      </c>
      <c r="Y139" t="n">
        <v>1</v>
      </c>
      <c r="Z139" t="n">
        <v>10</v>
      </c>
    </row>
    <row r="140">
      <c r="A140" t="n">
        <v>0</v>
      </c>
      <c r="B140" t="n">
        <v>105</v>
      </c>
      <c r="C140" t="inlineStr">
        <is>
          <t xml:space="preserve">CONCLUIDO	</t>
        </is>
      </c>
      <c r="D140" t="n">
        <v>5.9729</v>
      </c>
      <c r="E140" t="n">
        <v>16.74</v>
      </c>
      <c r="F140" t="n">
        <v>10.08</v>
      </c>
      <c r="G140" t="n">
        <v>5.99</v>
      </c>
      <c r="H140" t="n">
        <v>0.09</v>
      </c>
      <c r="I140" t="n">
        <v>101</v>
      </c>
      <c r="J140" t="n">
        <v>204</v>
      </c>
      <c r="K140" t="n">
        <v>55.27</v>
      </c>
      <c r="L140" t="n">
        <v>1</v>
      </c>
      <c r="M140" t="n">
        <v>99</v>
      </c>
      <c r="N140" t="n">
        <v>42.72</v>
      </c>
      <c r="O140" t="n">
        <v>25393.6</v>
      </c>
      <c r="P140" t="n">
        <v>139.48</v>
      </c>
      <c r="Q140" t="n">
        <v>1693.32</v>
      </c>
      <c r="R140" t="n">
        <v>92.11</v>
      </c>
      <c r="S140" t="n">
        <v>25.68</v>
      </c>
      <c r="T140" t="n">
        <v>32057.02</v>
      </c>
      <c r="U140" t="n">
        <v>0.28</v>
      </c>
      <c r="V140" t="n">
        <v>0.72</v>
      </c>
      <c r="W140" t="n">
        <v>1.37</v>
      </c>
      <c r="X140" t="n">
        <v>2.08</v>
      </c>
      <c r="Y140" t="n">
        <v>1</v>
      </c>
      <c r="Z140" t="n">
        <v>10</v>
      </c>
    </row>
    <row r="141">
      <c r="A141" t="n">
        <v>1</v>
      </c>
      <c r="B141" t="n">
        <v>105</v>
      </c>
      <c r="C141" t="inlineStr">
        <is>
          <t xml:space="preserve">CONCLUIDO	</t>
        </is>
      </c>
      <c r="D141" t="n">
        <v>6.5846</v>
      </c>
      <c r="E141" t="n">
        <v>15.19</v>
      </c>
      <c r="F141" t="n">
        <v>9.539999999999999</v>
      </c>
      <c r="G141" t="n">
        <v>7.53</v>
      </c>
      <c r="H141" t="n">
        <v>0.11</v>
      </c>
      <c r="I141" t="n">
        <v>76</v>
      </c>
      <c r="J141" t="n">
        <v>204.39</v>
      </c>
      <c r="K141" t="n">
        <v>55.27</v>
      </c>
      <c r="L141" t="n">
        <v>1.25</v>
      </c>
      <c r="M141" t="n">
        <v>74</v>
      </c>
      <c r="N141" t="n">
        <v>42.87</v>
      </c>
      <c r="O141" t="n">
        <v>25442.42</v>
      </c>
      <c r="P141" t="n">
        <v>129.94</v>
      </c>
      <c r="Q141" t="n">
        <v>1693.24</v>
      </c>
      <c r="R141" t="n">
        <v>75.34</v>
      </c>
      <c r="S141" t="n">
        <v>25.68</v>
      </c>
      <c r="T141" t="n">
        <v>23796.52</v>
      </c>
      <c r="U141" t="n">
        <v>0.34</v>
      </c>
      <c r="V141" t="n">
        <v>0.77</v>
      </c>
      <c r="W141" t="n">
        <v>1.33</v>
      </c>
      <c r="X141" t="n">
        <v>1.54</v>
      </c>
      <c r="Y141" t="n">
        <v>1</v>
      </c>
      <c r="Z141" t="n">
        <v>10</v>
      </c>
    </row>
    <row r="142">
      <c r="A142" t="n">
        <v>2</v>
      </c>
      <c r="B142" t="n">
        <v>105</v>
      </c>
      <c r="C142" t="inlineStr">
        <is>
          <t xml:space="preserve">CONCLUIDO	</t>
        </is>
      </c>
      <c r="D142" t="n">
        <v>7.0363</v>
      </c>
      <c r="E142" t="n">
        <v>14.21</v>
      </c>
      <c r="F142" t="n">
        <v>9.210000000000001</v>
      </c>
      <c r="G142" t="n">
        <v>9.210000000000001</v>
      </c>
      <c r="H142" t="n">
        <v>0.13</v>
      </c>
      <c r="I142" t="n">
        <v>60</v>
      </c>
      <c r="J142" t="n">
        <v>204.79</v>
      </c>
      <c r="K142" t="n">
        <v>55.27</v>
      </c>
      <c r="L142" t="n">
        <v>1.5</v>
      </c>
      <c r="M142" t="n">
        <v>58</v>
      </c>
      <c r="N142" t="n">
        <v>43.02</v>
      </c>
      <c r="O142" t="n">
        <v>25491.3</v>
      </c>
      <c r="P142" t="n">
        <v>123.34</v>
      </c>
      <c r="Q142" t="n">
        <v>1693.42</v>
      </c>
      <c r="R142" t="n">
        <v>64.95</v>
      </c>
      <c r="S142" t="n">
        <v>25.68</v>
      </c>
      <c r="T142" t="n">
        <v>18681.6</v>
      </c>
      <c r="U142" t="n">
        <v>0.4</v>
      </c>
      <c r="V142" t="n">
        <v>0.79</v>
      </c>
      <c r="W142" t="n">
        <v>1.31</v>
      </c>
      <c r="X142" t="n">
        <v>1.21</v>
      </c>
      <c r="Y142" t="n">
        <v>1</v>
      </c>
      <c r="Z142" t="n">
        <v>10</v>
      </c>
    </row>
    <row r="143">
      <c r="A143" t="n">
        <v>3</v>
      </c>
      <c r="B143" t="n">
        <v>105</v>
      </c>
      <c r="C143" t="inlineStr">
        <is>
          <t xml:space="preserve">CONCLUIDO	</t>
        </is>
      </c>
      <c r="D143" t="n">
        <v>7.3552</v>
      </c>
      <c r="E143" t="n">
        <v>13.6</v>
      </c>
      <c r="F143" t="n">
        <v>9</v>
      </c>
      <c r="G143" t="n">
        <v>10.8</v>
      </c>
      <c r="H143" t="n">
        <v>0.15</v>
      </c>
      <c r="I143" t="n">
        <v>50</v>
      </c>
      <c r="J143" t="n">
        <v>205.18</v>
      </c>
      <c r="K143" t="n">
        <v>55.27</v>
      </c>
      <c r="L143" t="n">
        <v>1.75</v>
      </c>
      <c r="M143" t="n">
        <v>48</v>
      </c>
      <c r="N143" t="n">
        <v>43.16</v>
      </c>
      <c r="O143" t="n">
        <v>25540.22</v>
      </c>
      <c r="P143" t="n">
        <v>118.79</v>
      </c>
      <c r="Q143" t="n">
        <v>1693.08</v>
      </c>
      <c r="R143" t="n">
        <v>58.64</v>
      </c>
      <c r="S143" t="n">
        <v>25.68</v>
      </c>
      <c r="T143" t="n">
        <v>15572.83</v>
      </c>
      <c r="U143" t="n">
        <v>0.44</v>
      </c>
      <c r="V143" t="n">
        <v>0.8100000000000001</v>
      </c>
      <c r="W143" t="n">
        <v>1.29</v>
      </c>
      <c r="X143" t="n">
        <v>1</v>
      </c>
      <c r="Y143" t="n">
        <v>1</v>
      </c>
      <c r="Z143" t="n">
        <v>10</v>
      </c>
    </row>
    <row r="144">
      <c r="A144" t="n">
        <v>4</v>
      </c>
      <c r="B144" t="n">
        <v>105</v>
      </c>
      <c r="C144" t="inlineStr">
        <is>
          <t xml:space="preserve">CONCLUIDO	</t>
        </is>
      </c>
      <c r="D144" t="n">
        <v>7.6333</v>
      </c>
      <c r="E144" t="n">
        <v>13.1</v>
      </c>
      <c r="F144" t="n">
        <v>8.83</v>
      </c>
      <c r="G144" t="n">
        <v>12.62</v>
      </c>
      <c r="H144" t="n">
        <v>0.17</v>
      </c>
      <c r="I144" t="n">
        <v>42</v>
      </c>
      <c r="J144" t="n">
        <v>205.58</v>
      </c>
      <c r="K144" t="n">
        <v>55.27</v>
      </c>
      <c r="L144" t="n">
        <v>2</v>
      </c>
      <c r="M144" t="n">
        <v>40</v>
      </c>
      <c r="N144" t="n">
        <v>43.31</v>
      </c>
      <c r="O144" t="n">
        <v>25589.2</v>
      </c>
      <c r="P144" t="n">
        <v>114.64</v>
      </c>
      <c r="Q144" t="n">
        <v>1693.15</v>
      </c>
      <c r="R144" t="n">
        <v>53.17</v>
      </c>
      <c r="S144" t="n">
        <v>25.68</v>
      </c>
      <c r="T144" t="n">
        <v>12879.45</v>
      </c>
      <c r="U144" t="n">
        <v>0.48</v>
      </c>
      <c r="V144" t="n">
        <v>0.83</v>
      </c>
      <c r="W144" t="n">
        <v>1.28</v>
      </c>
      <c r="X144" t="n">
        <v>0.83</v>
      </c>
      <c r="Y144" t="n">
        <v>1</v>
      </c>
      <c r="Z144" t="n">
        <v>10</v>
      </c>
    </row>
    <row r="145">
      <c r="A145" t="n">
        <v>5</v>
      </c>
      <c r="B145" t="n">
        <v>105</v>
      </c>
      <c r="C145" t="inlineStr">
        <is>
          <t xml:space="preserve">CONCLUIDO	</t>
        </is>
      </c>
      <c r="D145" t="n">
        <v>7.8135</v>
      </c>
      <c r="E145" t="n">
        <v>12.8</v>
      </c>
      <c r="F145" t="n">
        <v>8.73</v>
      </c>
      <c r="G145" t="n">
        <v>14.16</v>
      </c>
      <c r="H145" t="n">
        <v>0.19</v>
      </c>
      <c r="I145" t="n">
        <v>37</v>
      </c>
      <c r="J145" t="n">
        <v>205.98</v>
      </c>
      <c r="K145" t="n">
        <v>55.27</v>
      </c>
      <c r="L145" t="n">
        <v>2.25</v>
      </c>
      <c r="M145" t="n">
        <v>35</v>
      </c>
      <c r="N145" t="n">
        <v>43.46</v>
      </c>
      <c r="O145" t="n">
        <v>25638.22</v>
      </c>
      <c r="P145" t="n">
        <v>110.8</v>
      </c>
      <c r="Q145" t="n">
        <v>1692.89</v>
      </c>
      <c r="R145" t="n">
        <v>50.18</v>
      </c>
      <c r="S145" t="n">
        <v>25.68</v>
      </c>
      <c r="T145" t="n">
        <v>11412.15</v>
      </c>
      <c r="U145" t="n">
        <v>0.51</v>
      </c>
      <c r="V145" t="n">
        <v>0.84</v>
      </c>
      <c r="W145" t="n">
        <v>1.27</v>
      </c>
      <c r="X145" t="n">
        <v>0.73</v>
      </c>
      <c r="Y145" t="n">
        <v>1</v>
      </c>
      <c r="Z145" t="n">
        <v>10</v>
      </c>
    </row>
    <row r="146">
      <c r="A146" t="n">
        <v>6</v>
      </c>
      <c r="B146" t="n">
        <v>105</v>
      </c>
      <c r="C146" t="inlineStr">
        <is>
          <t xml:space="preserve">CONCLUIDO	</t>
        </is>
      </c>
      <c r="D146" t="n">
        <v>7.9991</v>
      </c>
      <c r="E146" t="n">
        <v>12.5</v>
      </c>
      <c r="F146" t="n">
        <v>8.640000000000001</v>
      </c>
      <c r="G146" t="n">
        <v>16.2</v>
      </c>
      <c r="H146" t="n">
        <v>0.22</v>
      </c>
      <c r="I146" t="n">
        <v>32</v>
      </c>
      <c r="J146" t="n">
        <v>206.38</v>
      </c>
      <c r="K146" t="n">
        <v>55.27</v>
      </c>
      <c r="L146" t="n">
        <v>2.5</v>
      </c>
      <c r="M146" t="n">
        <v>30</v>
      </c>
      <c r="N146" t="n">
        <v>43.6</v>
      </c>
      <c r="O146" t="n">
        <v>25687.3</v>
      </c>
      <c r="P146" t="n">
        <v>107.33</v>
      </c>
      <c r="Q146" t="n">
        <v>1693.04</v>
      </c>
      <c r="R146" t="n">
        <v>47.29</v>
      </c>
      <c r="S146" t="n">
        <v>25.68</v>
      </c>
      <c r="T146" t="n">
        <v>9988.35</v>
      </c>
      <c r="U146" t="n">
        <v>0.54</v>
      </c>
      <c r="V146" t="n">
        <v>0.84</v>
      </c>
      <c r="W146" t="n">
        <v>1.26</v>
      </c>
      <c r="X146" t="n">
        <v>0.64</v>
      </c>
      <c r="Y146" t="n">
        <v>1</v>
      </c>
      <c r="Z146" t="n">
        <v>10</v>
      </c>
    </row>
    <row r="147">
      <c r="A147" t="n">
        <v>7</v>
      </c>
      <c r="B147" t="n">
        <v>105</v>
      </c>
      <c r="C147" t="inlineStr">
        <is>
          <t xml:space="preserve">CONCLUIDO	</t>
        </is>
      </c>
      <c r="D147" t="n">
        <v>8.1145</v>
      </c>
      <c r="E147" t="n">
        <v>12.32</v>
      </c>
      <c r="F147" t="n">
        <v>8.58</v>
      </c>
      <c r="G147" t="n">
        <v>17.76</v>
      </c>
      <c r="H147" t="n">
        <v>0.24</v>
      </c>
      <c r="I147" t="n">
        <v>29</v>
      </c>
      <c r="J147" t="n">
        <v>206.78</v>
      </c>
      <c r="K147" t="n">
        <v>55.27</v>
      </c>
      <c r="L147" t="n">
        <v>2.75</v>
      </c>
      <c r="M147" t="n">
        <v>27</v>
      </c>
      <c r="N147" t="n">
        <v>43.75</v>
      </c>
      <c r="O147" t="n">
        <v>25736.42</v>
      </c>
      <c r="P147" t="n">
        <v>104.67</v>
      </c>
      <c r="Q147" t="n">
        <v>1692.93</v>
      </c>
      <c r="R147" t="n">
        <v>45.63</v>
      </c>
      <c r="S147" t="n">
        <v>25.68</v>
      </c>
      <c r="T147" t="n">
        <v>9174.690000000001</v>
      </c>
      <c r="U147" t="n">
        <v>0.5600000000000001</v>
      </c>
      <c r="V147" t="n">
        <v>0.85</v>
      </c>
      <c r="W147" t="n">
        <v>1.25</v>
      </c>
      <c r="X147" t="n">
        <v>0.58</v>
      </c>
      <c r="Y147" t="n">
        <v>1</v>
      </c>
      <c r="Z147" t="n">
        <v>10</v>
      </c>
    </row>
    <row r="148">
      <c r="A148" t="n">
        <v>8</v>
      </c>
      <c r="B148" t="n">
        <v>105</v>
      </c>
      <c r="C148" t="inlineStr">
        <is>
          <t xml:space="preserve">CONCLUIDO	</t>
        </is>
      </c>
      <c r="D148" t="n">
        <v>8.2387</v>
      </c>
      <c r="E148" t="n">
        <v>12.14</v>
      </c>
      <c r="F148" t="n">
        <v>8.52</v>
      </c>
      <c r="G148" t="n">
        <v>19.66</v>
      </c>
      <c r="H148" t="n">
        <v>0.26</v>
      </c>
      <c r="I148" t="n">
        <v>26</v>
      </c>
      <c r="J148" t="n">
        <v>207.17</v>
      </c>
      <c r="K148" t="n">
        <v>55.27</v>
      </c>
      <c r="L148" t="n">
        <v>3</v>
      </c>
      <c r="M148" t="n">
        <v>24</v>
      </c>
      <c r="N148" t="n">
        <v>43.9</v>
      </c>
      <c r="O148" t="n">
        <v>25785.6</v>
      </c>
      <c r="P148" t="n">
        <v>101.43</v>
      </c>
      <c r="Q148" t="n">
        <v>1693.05</v>
      </c>
      <c r="R148" t="n">
        <v>43.39</v>
      </c>
      <c r="S148" t="n">
        <v>25.68</v>
      </c>
      <c r="T148" t="n">
        <v>8071.59</v>
      </c>
      <c r="U148" t="n">
        <v>0.59</v>
      </c>
      <c r="V148" t="n">
        <v>0.86</v>
      </c>
      <c r="W148" t="n">
        <v>1.25</v>
      </c>
      <c r="X148" t="n">
        <v>0.52</v>
      </c>
      <c r="Y148" t="n">
        <v>1</v>
      </c>
      <c r="Z148" t="n">
        <v>10</v>
      </c>
    </row>
    <row r="149">
      <c r="A149" t="n">
        <v>9</v>
      </c>
      <c r="B149" t="n">
        <v>105</v>
      </c>
      <c r="C149" t="inlineStr">
        <is>
          <t xml:space="preserve">CONCLUIDO	</t>
        </is>
      </c>
      <c r="D149" t="n">
        <v>8.3622</v>
      </c>
      <c r="E149" t="n">
        <v>11.96</v>
      </c>
      <c r="F149" t="n">
        <v>8.460000000000001</v>
      </c>
      <c r="G149" t="n">
        <v>22.07</v>
      </c>
      <c r="H149" t="n">
        <v>0.28</v>
      </c>
      <c r="I149" t="n">
        <v>23</v>
      </c>
      <c r="J149" t="n">
        <v>207.57</v>
      </c>
      <c r="K149" t="n">
        <v>55.27</v>
      </c>
      <c r="L149" t="n">
        <v>3.25</v>
      </c>
      <c r="M149" t="n">
        <v>21</v>
      </c>
      <c r="N149" t="n">
        <v>44.05</v>
      </c>
      <c r="O149" t="n">
        <v>25834.83</v>
      </c>
      <c r="P149" t="n">
        <v>98.45999999999999</v>
      </c>
      <c r="Q149" t="n">
        <v>1693.07</v>
      </c>
      <c r="R149" t="n">
        <v>41.52</v>
      </c>
      <c r="S149" t="n">
        <v>25.68</v>
      </c>
      <c r="T149" t="n">
        <v>7149.23</v>
      </c>
      <c r="U149" t="n">
        <v>0.62</v>
      </c>
      <c r="V149" t="n">
        <v>0.86</v>
      </c>
      <c r="W149" t="n">
        <v>1.25</v>
      </c>
      <c r="X149" t="n">
        <v>0.46</v>
      </c>
      <c r="Y149" t="n">
        <v>1</v>
      </c>
      <c r="Z149" t="n">
        <v>10</v>
      </c>
    </row>
    <row r="150">
      <c r="A150" t="n">
        <v>10</v>
      </c>
      <c r="B150" t="n">
        <v>105</v>
      </c>
      <c r="C150" t="inlineStr">
        <is>
          <t xml:space="preserve">CONCLUIDO	</t>
        </is>
      </c>
      <c r="D150" t="n">
        <v>8.461</v>
      </c>
      <c r="E150" t="n">
        <v>11.82</v>
      </c>
      <c r="F150" t="n">
        <v>8.4</v>
      </c>
      <c r="G150" t="n">
        <v>24.01</v>
      </c>
      <c r="H150" t="n">
        <v>0.3</v>
      </c>
      <c r="I150" t="n">
        <v>21</v>
      </c>
      <c r="J150" t="n">
        <v>207.97</v>
      </c>
      <c r="K150" t="n">
        <v>55.27</v>
      </c>
      <c r="L150" t="n">
        <v>3.5</v>
      </c>
      <c r="M150" t="n">
        <v>17</v>
      </c>
      <c r="N150" t="n">
        <v>44.2</v>
      </c>
      <c r="O150" t="n">
        <v>25884.1</v>
      </c>
      <c r="P150" t="n">
        <v>95.48999999999999</v>
      </c>
      <c r="Q150" t="n">
        <v>1693.07</v>
      </c>
      <c r="R150" t="n">
        <v>39.77</v>
      </c>
      <c r="S150" t="n">
        <v>25.68</v>
      </c>
      <c r="T150" t="n">
        <v>6285.96</v>
      </c>
      <c r="U150" t="n">
        <v>0.65</v>
      </c>
      <c r="V150" t="n">
        <v>0.87</v>
      </c>
      <c r="W150" t="n">
        <v>1.24</v>
      </c>
      <c r="X150" t="n">
        <v>0.4</v>
      </c>
      <c r="Y150" t="n">
        <v>1</v>
      </c>
      <c r="Z150" t="n">
        <v>10</v>
      </c>
    </row>
    <row r="151">
      <c r="A151" t="n">
        <v>11</v>
      </c>
      <c r="B151" t="n">
        <v>105</v>
      </c>
      <c r="C151" t="inlineStr">
        <is>
          <t xml:space="preserve">CONCLUIDO	</t>
        </is>
      </c>
      <c r="D151" t="n">
        <v>8.5505</v>
      </c>
      <c r="E151" t="n">
        <v>11.7</v>
      </c>
      <c r="F151" t="n">
        <v>8.359999999999999</v>
      </c>
      <c r="G151" t="n">
        <v>26.4</v>
      </c>
      <c r="H151" t="n">
        <v>0.32</v>
      </c>
      <c r="I151" t="n">
        <v>19</v>
      </c>
      <c r="J151" t="n">
        <v>208.37</v>
      </c>
      <c r="K151" t="n">
        <v>55.27</v>
      </c>
      <c r="L151" t="n">
        <v>3.75</v>
      </c>
      <c r="M151" t="n">
        <v>11</v>
      </c>
      <c r="N151" t="n">
        <v>44.35</v>
      </c>
      <c r="O151" t="n">
        <v>25933.43</v>
      </c>
      <c r="P151" t="n">
        <v>92.36</v>
      </c>
      <c r="Q151" t="n">
        <v>1692.88</v>
      </c>
      <c r="R151" t="n">
        <v>38.27</v>
      </c>
      <c r="S151" t="n">
        <v>25.68</v>
      </c>
      <c r="T151" t="n">
        <v>5542.98</v>
      </c>
      <c r="U151" t="n">
        <v>0.67</v>
      </c>
      <c r="V151" t="n">
        <v>0.87</v>
      </c>
      <c r="W151" t="n">
        <v>1.24</v>
      </c>
      <c r="X151" t="n">
        <v>0.36</v>
      </c>
      <c r="Y151" t="n">
        <v>1</v>
      </c>
      <c r="Z151" t="n">
        <v>10</v>
      </c>
    </row>
    <row r="152">
      <c r="A152" t="n">
        <v>12</v>
      </c>
      <c r="B152" t="n">
        <v>105</v>
      </c>
      <c r="C152" t="inlineStr">
        <is>
          <t xml:space="preserve">CONCLUIDO	</t>
        </is>
      </c>
      <c r="D152" t="n">
        <v>8.532</v>
      </c>
      <c r="E152" t="n">
        <v>11.72</v>
      </c>
      <c r="F152" t="n">
        <v>8.390000000000001</v>
      </c>
      <c r="G152" t="n">
        <v>26.48</v>
      </c>
      <c r="H152" t="n">
        <v>0.34</v>
      </c>
      <c r="I152" t="n">
        <v>19</v>
      </c>
      <c r="J152" t="n">
        <v>208.77</v>
      </c>
      <c r="K152" t="n">
        <v>55.27</v>
      </c>
      <c r="L152" t="n">
        <v>4</v>
      </c>
      <c r="M152" t="n">
        <v>7</v>
      </c>
      <c r="N152" t="n">
        <v>44.5</v>
      </c>
      <c r="O152" t="n">
        <v>25982.82</v>
      </c>
      <c r="P152" t="n">
        <v>92.01000000000001</v>
      </c>
      <c r="Q152" t="n">
        <v>1692.94</v>
      </c>
      <c r="R152" t="n">
        <v>38.75</v>
      </c>
      <c r="S152" t="n">
        <v>25.68</v>
      </c>
      <c r="T152" t="n">
        <v>5785.54</v>
      </c>
      <c r="U152" t="n">
        <v>0.66</v>
      </c>
      <c r="V152" t="n">
        <v>0.87</v>
      </c>
      <c r="W152" t="n">
        <v>1.25</v>
      </c>
      <c r="X152" t="n">
        <v>0.38</v>
      </c>
      <c r="Y152" t="n">
        <v>1</v>
      </c>
      <c r="Z152" t="n">
        <v>10</v>
      </c>
    </row>
    <row r="153">
      <c r="A153" t="n">
        <v>13</v>
      </c>
      <c r="B153" t="n">
        <v>105</v>
      </c>
      <c r="C153" t="inlineStr">
        <is>
          <t xml:space="preserve">CONCLUIDO	</t>
        </is>
      </c>
      <c r="D153" t="n">
        <v>8.5839</v>
      </c>
      <c r="E153" t="n">
        <v>11.65</v>
      </c>
      <c r="F153" t="n">
        <v>8.359999999999999</v>
      </c>
      <c r="G153" t="n">
        <v>27.85</v>
      </c>
      <c r="H153" t="n">
        <v>0.36</v>
      </c>
      <c r="I153" t="n">
        <v>18</v>
      </c>
      <c r="J153" t="n">
        <v>209.17</v>
      </c>
      <c r="K153" t="n">
        <v>55.27</v>
      </c>
      <c r="L153" t="n">
        <v>4.25</v>
      </c>
      <c r="M153" t="n">
        <v>6</v>
      </c>
      <c r="N153" t="n">
        <v>44.65</v>
      </c>
      <c r="O153" t="n">
        <v>26032.25</v>
      </c>
      <c r="P153" t="n">
        <v>90.78</v>
      </c>
      <c r="Q153" t="n">
        <v>1692.88</v>
      </c>
      <c r="R153" t="n">
        <v>37.81</v>
      </c>
      <c r="S153" t="n">
        <v>25.68</v>
      </c>
      <c r="T153" t="n">
        <v>5319.15</v>
      </c>
      <c r="U153" t="n">
        <v>0.68</v>
      </c>
      <c r="V153" t="n">
        <v>0.87</v>
      </c>
      <c r="W153" t="n">
        <v>1.25</v>
      </c>
      <c r="X153" t="n">
        <v>0.35</v>
      </c>
      <c r="Y153" t="n">
        <v>1</v>
      </c>
      <c r="Z153" t="n">
        <v>10</v>
      </c>
    </row>
    <row r="154">
      <c r="A154" t="n">
        <v>14</v>
      </c>
      <c r="B154" t="n">
        <v>105</v>
      </c>
      <c r="C154" t="inlineStr">
        <is>
          <t xml:space="preserve">CONCLUIDO	</t>
        </is>
      </c>
      <c r="D154" t="n">
        <v>8.5741</v>
      </c>
      <c r="E154" t="n">
        <v>11.66</v>
      </c>
      <c r="F154" t="n">
        <v>8.369999999999999</v>
      </c>
      <c r="G154" t="n">
        <v>27.89</v>
      </c>
      <c r="H154" t="n">
        <v>0.38</v>
      </c>
      <c r="I154" t="n">
        <v>18</v>
      </c>
      <c r="J154" t="n">
        <v>209.58</v>
      </c>
      <c r="K154" t="n">
        <v>55.27</v>
      </c>
      <c r="L154" t="n">
        <v>4.5</v>
      </c>
      <c r="M154" t="n">
        <v>2</v>
      </c>
      <c r="N154" t="n">
        <v>44.8</v>
      </c>
      <c r="O154" t="n">
        <v>26081.73</v>
      </c>
      <c r="P154" t="n">
        <v>90.68000000000001</v>
      </c>
      <c r="Q154" t="n">
        <v>1693.09</v>
      </c>
      <c r="R154" t="n">
        <v>38.07</v>
      </c>
      <c r="S154" t="n">
        <v>25.68</v>
      </c>
      <c r="T154" t="n">
        <v>5450.29</v>
      </c>
      <c r="U154" t="n">
        <v>0.67</v>
      </c>
      <c r="V154" t="n">
        <v>0.87</v>
      </c>
      <c r="W154" t="n">
        <v>1.26</v>
      </c>
      <c r="X154" t="n">
        <v>0.37</v>
      </c>
      <c r="Y154" t="n">
        <v>1</v>
      </c>
      <c r="Z154" t="n">
        <v>10</v>
      </c>
    </row>
    <row r="155">
      <c r="A155" t="n">
        <v>15</v>
      </c>
      <c r="B155" t="n">
        <v>105</v>
      </c>
      <c r="C155" t="inlineStr">
        <is>
          <t xml:space="preserve">CONCLUIDO	</t>
        </is>
      </c>
      <c r="D155" t="n">
        <v>8.5733</v>
      </c>
      <c r="E155" t="n">
        <v>11.66</v>
      </c>
      <c r="F155" t="n">
        <v>8.369999999999999</v>
      </c>
      <c r="G155" t="n">
        <v>27.9</v>
      </c>
      <c r="H155" t="n">
        <v>0.4</v>
      </c>
      <c r="I155" t="n">
        <v>18</v>
      </c>
      <c r="J155" t="n">
        <v>209.98</v>
      </c>
      <c r="K155" t="n">
        <v>55.27</v>
      </c>
      <c r="L155" t="n">
        <v>4.75</v>
      </c>
      <c r="M155" t="n">
        <v>1</v>
      </c>
      <c r="N155" t="n">
        <v>44.95</v>
      </c>
      <c r="O155" t="n">
        <v>26131.27</v>
      </c>
      <c r="P155" t="n">
        <v>90.84999999999999</v>
      </c>
      <c r="Q155" t="n">
        <v>1692.88</v>
      </c>
      <c r="R155" t="n">
        <v>38.11</v>
      </c>
      <c r="S155" t="n">
        <v>25.68</v>
      </c>
      <c r="T155" t="n">
        <v>5467.43</v>
      </c>
      <c r="U155" t="n">
        <v>0.67</v>
      </c>
      <c r="V155" t="n">
        <v>0.87</v>
      </c>
      <c r="W155" t="n">
        <v>1.26</v>
      </c>
      <c r="X155" t="n">
        <v>0.37</v>
      </c>
      <c r="Y155" t="n">
        <v>1</v>
      </c>
      <c r="Z155" t="n">
        <v>10</v>
      </c>
    </row>
    <row r="156">
      <c r="A156" t="n">
        <v>16</v>
      </c>
      <c r="B156" t="n">
        <v>105</v>
      </c>
      <c r="C156" t="inlineStr">
        <is>
          <t xml:space="preserve">CONCLUIDO	</t>
        </is>
      </c>
      <c r="D156" t="n">
        <v>8.567600000000001</v>
      </c>
      <c r="E156" t="n">
        <v>11.67</v>
      </c>
      <c r="F156" t="n">
        <v>8.380000000000001</v>
      </c>
      <c r="G156" t="n">
        <v>27.92</v>
      </c>
      <c r="H156" t="n">
        <v>0.42</v>
      </c>
      <c r="I156" t="n">
        <v>18</v>
      </c>
      <c r="J156" t="n">
        <v>210.38</v>
      </c>
      <c r="K156" t="n">
        <v>55.27</v>
      </c>
      <c r="L156" t="n">
        <v>5</v>
      </c>
      <c r="M156" t="n">
        <v>0</v>
      </c>
      <c r="N156" t="n">
        <v>45.11</v>
      </c>
      <c r="O156" t="n">
        <v>26180.86</v>
      </c>
      <c r="P156" t="n">
        <v>90.93000000000001</v>
      </c>
      <c r="Q156" t="n">
        <v>1692.88</v>
      </c>
      <c r="R156" t="n">
        <v>38.35</v>
      </c>
      <c r="S156" t="n">
        <v>25.68</v>
      </c>
      <c r="T156" t="n">
        <v>5591.93</v>
      </c>
      <c r="U156" t="n">
        <v>0.67</v>
      </c>
      <c r="V156" t="n">
        <v>0.87</v>
      </c>
      <c r="W156" t="n">
        <v>1.26</v>
      </c>
      <c r="X156" t="n">
        <v>0.37</v>
      </c>
      <c r="Y156" t="n">
        <v>1</v>
      </c>
      <c r="Z156" t="n">
        <v>10</v>
      </c>
    </row>
    <row r="157">
      <c r="A157" t="n">
        <v>0</v>
      </c>
      <c r="B157" t="n">
        <v>60</v>
      </c>
      <c r="C157" t="inlineStr">
        <is>
          <t xml:space="preserve">CONCLUIDO	</t>
        </is>
      </c>
      <c r="D157" t="n">
        <v>7.6823</v>
      </c>
      <c r="E157" t="n">
        <v>13.02</v>
      </c>
      <c r="F157" t="n">
        <v>9.27</v>
      </c>
      <c r="G157" t="n">
        <v>8.83</v>
      </c>
      <c r="H157" t="n">
        <v>0.14</v>
      </c>
      <c r="I157" t="n">
        <v>63</v>
      </c>
      <c r="J157" t="n">
        <v>124.63</v>
      </c>
      <c r="K157" t="n">
        <v>45</v>
      </c>
      <c r="L157" t="n">
        <v>1</v>
      </c>
      <c r="M157" t="n">
        <v>61</v>
      </c>
      <c r="N157" t="n">
        <v>18.64</v>
      </c>
      <c r="O157" t="n">
        <v>15605.44</v>
      </c>
      <c r="P157" t="n">
        <v>86.53</v>
      </c>
      <c r="Q157" t="n">
        <v>1693.13</v>
      </c>
      <c r="R157" t="n">
        <v>67.27</v>
      </c>
      <c r="S157" t="n">
        <v>25.68</v>
      </c>
      <c r="T157" t="n">
        <v>19827.32</v>
      </c>
      <c r="U157" t="n">
        <v>0.38</v>
      </c>
      <c r="V157" t="n">
        <v>0.79</v>
      </c>
      <c r="W157" t="n">
        <v>1.3</v>
      </c>
      <c r="X157" t="n">
        <v>1.27</v>
      </c>
      <c r="Y157" t="n">
        <v>1</v>
      </c>
      <c r="Z157" t="n">
        <v>10</v>
      </c>
    </row>
    <row r="158">
      <c r="A158" t="n">
        <v>1</v>
      </c>
      <c r="B158" t="n">
        <v>60</v>
      </c>
      <c r="C158" t="inlineStr">
        <is>
          <t xml:space="preserve">CONCLUIDO	</t>
        </is>
      </c>
      <c r="D158" t="n">
        <v>8.142799999999999</v>
      </c>
      <c r="E158" t="n">
        <v>12.28</v>
      </c>
      <c r="F158" t="n">
        <v>8.949999999999999</v>
      </c>
      <c r="G158" t="n">
        <v>11.42</v>
      </c>
      <c r="H158" t="n">
        <v>0.18</v>
      </c>
      <c r="I158" t="n">
        <v>47</v>
      </c>
      <c r="J158" t="n">
        <v>124.96</v>
      </c>
      <c r="K158" t="n">
        <v>45</v>
      </c>
      <c r="L158" t="n">
        <v>1.25</v>
      </c>
      <c r="M158" t="n">
        <v>45</v>
      </c>
      <c r="N158" t="n">
        <v>18.71</v>
      </c>
      <c r="O158" t="n">
        <v>15645.96</v>
      </c>
      <c r="P158" t="n">
        <v>79.73999999999999</v>
      </c>
      <c r="Q158" t="n">
        <v>1693.09</v>
      </c>
      <c r="R158" t="n">
        <v>56.99</v>
      </c>
      <c r="S158" t="n">
        <v>25.68</v>
      </c>
      <c r="T158" t="n">
        <v>14766.52</v>
      </c>
      <c r="U158" t="n">
        <v>0.45</v>
      </c>
      <c r="V158" t="n">
        <v>0.82</v>
      </c>
      <c r="W158" t="n">
        <v>1.28</v>
      </c>
      <c r="X158" t="n">
        <v>0.9399999999999999</v>
      </c>
      <c r="Y158" t="n">
        <v>1</v>
      </c>
      <c r="Z158" t="n">
        <v>10</v>
      </c>
    </row>
    <row r="159">
      <c r="A159" t="n">
        <v>2</v>
      </c>
      <c r="B159" t="n">
        <v>60</v>
      </c>
      <c r="C159" t="inlineStr">
        <is>
          <t xml:space="preserve">CONCLUIDO	</t>
        </is>
      </c>
      <c r="D159" t="n">
        <v>8.462199999999999</v>
      </c>
      <c r="E159" t="n">
        <v>11.82</v>
      </c>
      <c r="F159" t="n">
        <v>8.74</v>
      </c>
      <c r="G159" t="n">
        <v>14.17</v>
      </c>
      <c r="H159" t="n">
        <v>0.21</v>
      </c>
      <c r="I159" t="n">
        <v>37</v>
      </c>
      <c r="J159" t="n">
        <v>125.29</v>
      </c>
      <c r="K159" t="n">
        <v>45</v>
      </c>
      <c r="L159" t="n">
        <v>1.5</v>
      </c>
      <c r="M159" t="n">
        <v>30</v>
      </c>
      <c r="N159" t="n">
        <v>18.79</v>
      </c>
      <c r="O159" t="n">
        <v>15686.51</v>
      </c>
      <c r="P159" t="n">
        <v>74.01000000000001</v>
      </c>
      <c r="Q159" t="n">
        <v>1692.96</v>
      </c>
      <c r="R159" t="n">
        <v>50</v>
      </c>
      <c r="S159" t="n">
        <v>25.68</v>
      </c>
      <c r="T159" t="n">
        <v>11317.91</v>
      </c>
      <c r="U159" t="n">
        <v>0.51</v>
      </c>
      <c r="V159" t="n">
        <v>0.84</v>
      </c>
      <c r="W159" t="n">
        <v>1.28</v>
      </c>
      <c r="X159" t="n">
        <v>0.74</v>
      </c>
      <c r="Y159" t="n">
        <v>1</v>
      </c>
      <c r="Z159" t="n">
        <v>10</v>
      </c>
    </row>
    <row r="160">
      <c r="A160" t="n">
        <v>3</v>
      </c>
      <c r="B160" t="n">
        <v>60</v>
      </c>
      <c r="C160" t="inlineStr">
        <is>
          <t xml:space="preserve">CONCLUIDO	</t>
        </is>
      </c>
      <c r="D160" t="n">
        <v>8.6065</v>
      </c>
      <c r="E160" t="n">
        <v>11.62</v>
      </c>
      <c r="F160" t="n">
        <v>8.67</v>
      </c>
      <c r="G160" t="n">
        <v>16.25</v>
      </c>
      <c r="H160" t="n">
        <v>0.25</v>
      </c>
      <c r="I160" t="n">
        <v>32</v>
      </c>
      <c r="J160" t="n">
        <v>125.62</v>
      </c>
      <c r="K160" t="n">
        <v>45</v>
      </c>
      <c r="L160" t="n">
        <v>1.75</v>
      </c>
      <c r="M160" t="n">
        <v>14</v>
      </c>
      <c r="N160" t="n">
        <v>18.87</v>
      </c>
      <c r="O160" t="n">
        <v>15727.09</v>
      </c>
      <c r="P160" t="n">
        <v>70.63</v>
      </c>
      <c r="Q160" t="n">
        <v>1693.19</v>
      </c>
      <c r="R160" t="n">
        <v>47.54</v>
      </c>
      <c r="S160" t="n">
        <v>25.68</v>
      </c>
      <c r="T160" t="n">
        <v>10112.75</v>
      </c>
      <c r="U160" t="n">
        <v>0.54</v>
      </c>
      <c r="V160" t="n">
        <v>0.84</v>
      </c>
      <c r="W160" t="n">
        <v>1.28</v>
      </c>
      <c r="X160" t="n">
        <v>0.67</v>
      </c>
      <c r="Y160" t="n">
        <v>1</v>
      </c>
      <c r="Z160" t="n">
        <v>10</v>
      </c>
    </row>
    <row r="161">
      <c r="A161" t="n">
        <v>4</v>
      </c>
      <c r="B161" t="n">
        <v>60</v>
      </c>
      <c r="C161" t="inlineStr">
        <is>
          <t xml:space="preserve">CONCLUIDO	</t>
        </is>
      </c>
      <c r="D161" t="n">
        <v>8.683299999999999</v>
      </c>
      <c r="E161" t="n">
        <v>11.52</v>
      </c>
      <c r="F161" t="n">
        <v>8.619999999999999</v>
      </c>
      <c r="G161" t="n">
        <v>17.23</v>
      </c>
      <c r="H161" t="n">
        <v>0.28</v>
      </c>
      <c r="I161" t="n">
        <v>30</v>
      </c>
      <c r="J161" t="n">
        <v>125.95</v>
      </c>
      <c r="K161" t="n">
        <v>45</v>
      </c>
      <c r="L161" t="n">
        <v>2</v>
      </c>
      <c r="M161" t="n">
        <v>5</v>
      </c>
      <c r="N161" t="n">
        <v>18.95</v>
      </c>
      <c r="O161" t="n">
        <v>15767.7</v>
      </c>
      <c r="P161" t="n">
        <v>69</v>
      </c>
      <c r="Q161" t="n">
        <v>1693.18</v>
      </c>
      <c r="R161" t="n">
        <v>45.57</v>
      </c>
      <c r="S161" t="n">
        <v>25.68</v>
      </c>
      <c r="T161" t="n">
        <v>9138.26</v>
      </c>
      <c r="U161" t="n">
        <v>0.5600000000000001</v>
      </c>
      <c r="V161" t="n">
        <v>0.85</v>
      </c>
      <c r="W161" t="n">
        <v>1.28</v>
      </c>
      <c r="X161" t="n">
        <v>0.61</v>
      </c>
      <c r="Y161" t="n">
        <v>1</v>
      </c>
      <c r="Z161" t="n">
        <v>10</v>
      </c>
    </row>
    <row r="162">
      <c r="A162" t="n">
        <v>5</v>
      </c>
      <c r="B162" t="n">
        <v>60</v>
      </c>
      <c r="C162" t="inlineStr">
        <is>
          <t xml:space="preserve">CONCLUIDO	</t>
        </is>
      </c>
      <c r="D162" t="n">
        <v>8.6701</v>
      </c>
      <c r="E162" t="n">
        <v>11.53</v>
      </c>
      <c r="F162" t="n">
        <v>8.630000000000001</v>
      </c>
      <c r="G162" t="n">
        <v>17.27</v>
      </c>
      <c r="H162" t="n">
        <v>0.31</v>
      </c>
      <c r="I162" t="n">
        <v>30</v>
      </c>
      <c r="J162" t="n">
        <v>126.28</v>
      </c>
      <c r="K162" t="n">
        <v>45</v>
      </c>
      <c r="L162" t="n">
        <v>2.25</v>
      </c>
      <c r="M162" t="n">
        <v>0</v>
      </c>
      <c r="N162" t="n">
        <v>19.03</v>
      </c>
      <c r="O162" t="n">
        <v>15808.34</v>
      </c>
      <c r="P162" t="n">
        <v>68.8</v>
      </c>
      <c r="Q162" t="n">
        <v>1693.11</v>
      </c>
      <c r="R162" t="n">
        <v>45.76</v>
      </c>
      <c r="S162" t="n">
        <v>25.68</v>
      </c>
      <c r="T162" t="n">
        <v>9236.450000000001</v>
      </c>
      <c r="U162" t="n">
        <v>0.5600000000000001</v>
      </c>
      <c r="V162" t="n">
        <v>0.85</v>
      </c>
      <c r="W162" t="n">
        <v>1.3</v>
      </c>
      <c r="X162" t="n">
        <v>0.63</v>
      </c>
      <c r="Y162" t="n">
        <v>1</v>
      </c>
      <c r="Z162" t="n">
        <v>10</v>
      </c>
    </row>
    <row r="163">
      <c r="A163" t="n">
        <v>0</v>
      </c>
      <c r="B163" t="n">
        <v>135</v>
      </c>
      <c r="C163" t="inlineStr">
        <is>
          <t xml:space="preserve">CONCLUIDO	</t>
        </is>
      </c>
      <c r="D163" t="n">
        <v>5.0264</v>
      </c>
      <c r="E163" t="n">
        <v>19.9</v>
      </c>
      <c r="F163" t="n">
        <v>10.62</v>
      </c>
      <c r="G163" t="n">
        <v>5.02</v>
      </c>
      <c r="H163" t="n">
        <v>0.07000000000000001</v>
      </c>
      <c r="I163" t="n">
        <v>127</v>
      </c>
      <c r="J163" t="n">
        <v>263.32</v>
      </c>
      <c r="K163" t="n">
        <v>59.89</v>
      </c>
      <c r="L163" t="n">
        <v>1</v>
      </c>
      <c r="M163" t="n">
        <v>125</v>
      </c>
      <c r="N163" t="n">
        <v>67.43000000000001</v>
      </c>
      <c r="O163" t="n">
        <v>32710.1</v>
      </c>
      <c r="P163" t="n">
        <v>175.34</v>
      </c>
      <c r="Q163" t="n">
        <v>1693.71</v>
      </c>
      <c r="R163" t="n">
        <v>109.1</v>
      </c>
      <c r="S163" t="n">
        <v>25.68</v>
      </c>
      <c r="T163" t="n">
        <v>40418.55</v>
      </c>
      <c r="U163" t="n">
        <v>0.24</v>
      </c>
      <c r="V163" t="n">
        <v>0.6899999999999999</v>
      </c>
      <c r="W163" t="n">
        <v>1.41</v>
      </c>
      <c r="X163" t="n">
        <v>2.61</v>
      </c>
      <c r="Y163" t="n">
        <v>1</v>
      </c>
      <c r="Z163" t="n">
        <v>10</v>
      </c>
    </row>
    <row r="164">
      <c r="A164" t="n">
        <v>1</v>
      </c>
      <c r="B164" t="n">
        <v>135</v>
      </c>
      <c r="C164" t="inlineStr">
        <is>
          <t xml:space="preserve">CONCLUIDO	</t>
        </is>
      </c>
      <c r="D164" t="n">
        <v>5.7059</v>
      </c>
      <c r="E164" t="n">
        <v>17.53</v>
      </c>
      <c r="F164" t="n">
        <v>9.92</v>
      </c>
      <c r="G164" t="n">
        <v>6.33</v>
      </c>
      <c r="H164" t="n">
        <v>0.08</v>
      </c>
      <c r="I164" t="n">
        <v>94</v>
      </c>
      <c r="J164" t="n">
        <v>263.79</v>
      </c>
      <c r="K164" t="n">
        <v>59.89</v>
      </c>
      <c r="L164" t="n">
        <v>1.25</v>
      </c>
      <c r="M164" t="n">
        <v>92</v>
      </c>
      <c r="N164" t="n">
        <v>67.65000000000001</v>
      </c>
      <c r="O164" t="n">
        <v>32767.75</v>
      </c>
      <c r="P164" t="n">
        <v>162.25</v>
      </c>
      <c r="Q164" t="n">
        <v>1693.7</v>
      </c>
      <c r="R164" t="n">
        <v>87.17</v>
      </c>
      <c r="S164" t="n">
        <v>25.68</v>
      </c>
      <c r="T164" t="n">
        <v>29617.94</v>
      </c>
      <c r="U164" t="n">
        <v>0.29</v>
      </c>
      <c r="V164" t="n">
        <v>0.74</v>
      </c>
      <c r="W164" t="n">
        <v>1.36</v>
      </c>
      <c r="X164" t="n">
        <v>1.91</v>
      </c>
      <c r="Y164" t="n">
        <v>1</v>
      </c>
      <c r="Z164" t="n">
        <v>10</v>
      </c>
    </row>
    <row r="165">
      <c r="A165" t="n">
        <v>2</v>
      </c>
      <c r="B165" t="n">
        <v>135</v>
      </c>
      <c r="C165" t="inlineStr">
        <is>
          <t xml:space="preserve">CONCLUIDO	</t>
        </is>
      </c>
      <c r="D165" t="n">
        <v>6.1876</v>
      </c>
      <c r="E165" t="n">
        <v>16.16</v>
      </c>
      <c r="F165" t="n">
        <v>9.52</v>
      </c>
      <c r="G165" t="n">
        <v>7.61</v>
      </c>
      <c r="H165" t="n">
        <v>0.1</v>
      </c>
      <c r="I165" t="n">
        <v>75</v>
      </c>
      <c r="J165" t="n">
        <v>264.25</v>
      </c>
      <c r="K165" t="n">
        <v>59.89</v>
      </c>
      <c r="L165" t="n">
        <v>1.5</v>
      </c>
      <c r="M165" t="n">
        <v>73</v>
      </c>
      <c r="N165" t="n">
        <v>67.87</v>
      </c>
      <c r="O165" t="n">
        <v>32825.49</v>
      </c>
      <c r="P165" t="n">
        <v>154.23</v>
      </c>
      <c r="Q165" t="n">
        <v>1693.1</v>
      </c>
      <c r="R165" t="n">
        <v>74.68000000000001</v>
      </c>
      <c r="S165" t="n">
        <v>25.68</v>
      </c>
      <c r="T165" t="n">
        <v>23471.87</v>
      </c>
      <c r="U165" t="n">
        <v>0.34</v>
      </c>
      <c r="V165" t="n">
        <v>0.77</v>
      </c>
      <c r="W165" t="n">
        <v>1.33</v>
      </c>
      <c r="X165" t="n">
        <v>1.51</v>
      </c>
      <c r="Y165" t="n">
        <v>1</v>
      </c>
      <c r="Z165" t="n">
        <v>10</v>
      </c>
    </row>
    <row r="166">
      <c r="A166" t="n">
        <v>3</v>
      </c>
      <c r="B166" t="n">
        <v>135</v>
      </c>
      <c r="C166" t="inlineStr">
        <is>
          <t xml:space="preserve">CONCLUIDO	</t>
        </is>
      </c>
      <c r="D166" t="n">
        <v>6.5669</v>
      </c>
      <c r="E166" t="n">
        <v>15.23</v>
      </c>
      <c r="F166" t="n">
        <v>9.24</v>
      </c>
      <c r="G166" t="n">
        <v>8.94</v>
      </c>
      <c r="H166" t="n">
        <v>0.12</v>
      </c>
      <c r="I166" t="n">
        <v>62</v>
      </c>
      <c r="J166" t="n">
        <v>264.72</v>
      </c>
      <c r="K166" t="n">
        <v>59.89</v>
      </c>
      <c r="L166" t="n">
        <v>1.75</v>
      </c>
      <c r="M166" t="n">
        <v>60</v>
      </c>
      <c r="N166" t="n">
        <v>68.09</v>
      </c>
      <c r="O166" t="n">
        <v>32883.31</v>
      </c>
      <c r="P166" t="n">
        <v>148.31</v>
      </c>
      <c r="Q166" t="n">
        <v>1693.43</v>
      </c>
      <c r="R166" t="n">
        <v>66</v>
      </c>
      <c r="S166" t="n">
        <v>25.68</v>
      </c>
      <c r="T166" t="n">
        <v>19194.32</v>
      </c>
      <c r="U166" t="n">
        <v>0.39</v>
      </c>
      <c r="V166" t="n">
        <v>0.79</v>
      </c>
      <c r="W166" t="n">
        <v>1.3</v>
      </c>
      <c r="X166" t="n">
        <v>1.23</v>
      </c>
      <c r="Y166" t="n">
        <v>1</v>
      </c>
      <c r="Z166" t="n">
        <v>10</v>
      </c>
    </row>
    <row r="167">
      <c r="A167" t="n">
        <v>4</v>
      </c>
      <c r="B167" t="n">
        <v>135</v>
      </c>
      <c r="C167" t="inlineStr">
        <is>
          <t xml:space="preserve">CONCLUIDO	</t>
        </is>
      </c>
      <c r="D167" t="n">
        <v>6.8459</v>
      </c>
      <c r="E167" t="n">
        <v>14.61</v>
      </c>
      <c r="F167" t="n">
        <v>9.07</v>
      </c>
      <c r="G167" t="n">
        <v>10.27</v>
      </c>
      <c r="H167" t="n">
        <v>0.13</v>
      </c>
      <c r="I167" t="n">
        <v>53</v>
      </c>
      <c r="J167" t="n">
        <v>265.19</v>
      </c>
      <c r="K167" t="n">
        <v>59.89</v>
      </c>
      <c r="L167" t="n">
        <v>2</v>
      </c>
      <c r="M167" t="n">
        <v>51</v>
      </c>
      <c r="N167" t="n">
        <v>68.31</v>
      </c>
      <c r="O167" t="n">
        <v>32941.21</v>
      </c>
      <c r="P167" t="n">
        <v>144.17</v>
      </c>
      <c r="Q167" t="n">
        <v>1693.03</v>
      </c>
      <c r="R167" t="n">
        <v>60.89</v>
      </c>
      <c r="S167" t="n">
        <v>25.68</v>
      </c>
      <c r="T167" t="n">
        <v>16686.8</v>
      </c>
      <c r="U167" t="n">
        <v>0.42</v>
      </c>
      <c r="V167" t="n">
        <v>0.8</v>
      </c>
      <c r="W167" t="n">
        <v>1.29</v>
      </c>
      <c r="X167" t="n">
        <v>1.07</v>
      </c>
      <c r="Y167" t="n">
        <v>1</v>
      </c>
      <c r="Z167" t="n">
        <v>10</v>
      </c>
    </row>
    <row r="168">
      <c r="A168" t="n">
        <v>5</v>
      </c>
      <c r="B168" t="n">
        <v>135</v>
      </c>
      <c r="C168" t="inlineStr">
        <is>
          <t xml:space="preserve">CONCLUIDO	</t>
        </is>
      </c>
      <c r="D168" t="n">
        <v>7.0909</v>
      </c>
      <c r="E168" t="n">
        <v>14.1</v>
      </c>
      <c r="F168" t="n">
        <v>8.92</v>
      </c>
      <c r="G168" t="n">
        <v>11.64</v>
      </c>
      <c r="H168" t="n">
        <v>0.15</v>
      </c>
      <c r="I168" t="n">
        <v>46</v>
      </c>
      <c r="J168" t="n">
        <v>265.66</v>
      </c>
      <c r="K168" t="n">
        <v>59.89</v>
      </c>
      <c r="L168" t="n">
        <v>2.25</v>
      </c>
      <c r="M168" t="n">
        <v>44</v>
      </c>
      <c r="N168" t="n">
        <v>68.53</v>
      </c>
      <c r="O168" t="n">
        <v>32999.19</v>
      </c>
      <c r="P168" t="n">
        <v>140.54</v>
      </c>
      <c r="Q168" t="n">
        <v>1693.39</v>
      </c>
      <c r="R168" t="n">
        <v>56.05</v>
      </c>
      <c r="S168" t="n">
        <v>25.68</v>
      </c>
      <c r="T168" t="n">
        <v>14300.53</v>
      </c>
      <c r="U168" t="n">
        <v>0.46</v>
      </c>
      <c r="V168" t="n">
        <v>0.82</v>
      </c>
      <c r="W168" t="n">
        <v>1.28</v>
      </c>
      <c r="X168" t="n">
        <v>0.92</v>
      </c>
      <c r="Y168" t="n">
        <v>1</v>
      </c>
      <c r="Z168" t="n">
        <v>10</v>
      </c>
    </row>
    <row r="169">
      <c r="A169" t="n">
        <v>6</v>
      </c>
      <c r="B169" t="n">
        <v>135</v>
      </c>
      <c r="C169" t="inlineStr">
        <is>
          <t xml:space="preserve">CONCLUIDO	</t>
        </is>
      </c>
      <c r="D169" t="n">
        <v>7.2807</v>
      </c>
      <c r="E169" t="n">
        <v>13.74</v>
      </c>
      <c r="F169" t="n">
        <v>8.81</v>
      </c>
      <c r="G169" t="n">
        <v>12.89</v>
      </c>
      <c r="H169" t="n">
        <v>0.17</v>
      </c>
      <c r="I169" t="n">
        <v>41</v>
      </c>
      <c r="J169" t="n">
        <v>266.13</v>
      </c>
      <c r="K169" t="n">
        <v>59.89</v>
      </c>
      <c r="L169" t="n">
        <v>2.5</v>
      </c>
      <c r="M169" t="n">
        <v>39</v>
      </c>
      <c r="N169" t="n">
        <v>68.75</v>
      </c>
      <c r="O169" t="n">
        <v>33057.26</v>
      </c>
      <c r="P169" t="n">
        <v>136.87</v>
      </c>
      <c r="Q169" t="n">
        <v>1692.88</v>
      </c>
      <c r="R169" t="n">
        <v>52.76</v>
      </c>
      <c r="S169" t="n">
        <v>25.68</v>
      </c>
      <c r="T169" t="n">
        <v>12678.62</v>
      </c>
      <c r="U169" t="n">
        <v>0.49</v>
      </c>
      <c r="V169" t="n">
        <v>0.83</v>
      </c>
      <c r="W169" t="n">
        <v>1.26</v>
      </c>
      <c r="X169" t="n">
        <v>0.8100000000000001</v>
      </c>
      <c r="Y169" t="n">
        <v>1</v>
      </c>
      <c r="Z169" t="n">
        <v>10</v>
      </c>
    </row>
    <row r="170">
      <c r="A170" t="n">
        <v>7</v>
      </c>
      <c r="B170" t="n">
        <v>135</v>
      </c>
      <c r="C170" t="inlineStr">
        <is>
          <t xml:space="preserve">CONCLUIDO	</t>
        </is>
      </c>
      <c r="D170" t="n">
        <v>7.4697</v>
      </c>
      <c r="E170" t="n">
        <v>13.39</v>
      </c>
      <c r="F170" t="n">
        <v>8.710000000000001</v>
      </c>
      <c r="G170" t="n">
        <v>14.52</v>
      </c>
      <c r="H170" t="n">
        <v>0.18</v>
      </c>
      <c r="I170" t="n">
        <v>36</v>
      </c>
      <c r="J170" t="n">
        <v>266.6</v>
      </c>
      <c r="K170" t="n">
        <v>59.89</v>
      </c>
      <c r="L170" t="n">
        <v>2.75</v>
      </c>
      <c r="M170" t="n">
        <v>34</v>
      </c>
      <c r="N170" t="n">
        <v>68.97</v>
      </c>
      <c r="O170" t="n">
        <v>33115.41</v>
      </c>
      <c r="P170" t="n">
        <v>133.92</v>
      </c>
      <c r="Q170" t="n">
        <v>1693.03</v>
      </c>
      <c r="R170" t="n">
        <v>49.64</v>
      </c>
      <c r="S170" t="n">
        <v>25.68</v>
      </c>
      <c r="T170" t="n">
        <v>11145.12</v>
      </c>
      <c r="U170" t="n">
        <v>0.52</v>
      </c>
      <c r="V170" t="n">
        <v>0.84</v>
      </c>
      <c r="W170" t="n">
        <v>1.26</v>
      </c>
      <c r="X170" t="n">
        <v>0.71</v>
      </c>
      <c r="Y170" t="n">
        <v>1</v>
      </c>
      <c r="Z170" t="n">
        <v>10</v>
      </c>
    </row>
    <row r="171">
      <c r="A171" t="n">
        <v>8</v>
      </c>
      <c r="B171" t="n">
        <v>135</v>
      </c>
      <c r="C171" t="inlineStr">
        <is>
          <t xml:space="preserve">CONCLUIDO	</t>
        </is>
      </c>
      <c r="D171" t="n">
        <v>7.5829</v>
      </c>
      <c r="E171" t="n">
        <v>13.19</v>
      </c>
      <c r="F171" t="n">
        <v>8.67</v>
      </c>
      <c r="G171" t="n">
        <v>15.76</v>
      </c>
      <c r="H171" t="n">
        <v>0.2</v>
      </c>
      <c r="I171" t="n">
        <v>33</v>
      </c>
      <c r="J171" t="n">
        <v>267.08</v>
      </c>
      <c r="K171" t="n">
        <v>59.89</v>
      </c>
      <c r="L171" t="n">
        <v>3</v>
      </c>
      <c r="M171" t="n">
        <v>31</v>
      </c>
      <c r="N171" t="n">
        <v>69.19</v>
      </c>
      <c r="O171" t="n">
        <v>33173.65</v>
      </c>
      <c r="P171" t="n">
        <v>131.86</v>
      </c>
      <c r="Q171" t="n">
        <v>1693.16</v>
      </c>
      <c r="R171" t="n">
        <v>47.88</v>
      </c>
      <c r="S171" t="n">
        <v>25.68</v>
      </c>
      <c r="T171" t="n">
        <v>10279.23</v>
      </c>
      <c r="U171" t="n">
        <v>0.54</v>
      </c>
      <c r="V171" t="n">
        <v>0.84</v>
      </c>
      <c r="W171" t="n">
        <v>1.27</v>
      </c>
      <c r="X171" t="n">
        <v>0.66</v>
      </c>
      <c r="Y171" t="n">
        <v>1</v>
      </c>
      <c r="Z171" t="n">
        <v>10</v>
      </c>
    </row>
    <row r="172">
      <c r="A172" t="n">
        <v>9</v>
      </c>
      <c r="B172" t="n">
        <v>135</v>
      </c>
      <c r="C172" t="inlineStr">
        <is>
          <t xml:space="preserve">CONCLUIDO	</t>
        </is>
      </c>
      <c r="D172" t="n">
        <v>7.707</v>
      </c>
      <c r="E172" t="n">
        <v>12.98</v>
      </c>
      <c r="F172" t="n">
        <v>8.609999999999999</v>
      </c>
      <c r="G172" t="n">
        <v>17.21</v>
      </c>
      <c r="H172" t="n">
        <v>0.22</v>
      </c>
      <c r="I172" t="n">
        <v>30</v>
      </c>
      <c r="J172" t="n">
        <v>267.55</v>
      </c>
      <c r="K172" t="n">
        <v>59.89</v>
      </c>
      <c r="L172" t="n">
        <v>3.25</v>
      </c>
      <c r="M172" t="n">
        <v>28</v>
      </c>
      <c r="N172" t="n">
        <v>69.41</v>
      </c>
      <c r="O172" t="n">
        <v>33231.97</v>
      </c>
      <c r="P172" t="n">
        <v>129.32</v>
      </c>
      <c r="Q172" t="n">
        <v>1692.99</v>
      </c>
      <c r="R172" t="n">
        <v>45.96</v>
      </c>
      <c r="S172" t="n">
        <v>25.68</v>
      </c>
      <c r="T172" t="n">
        <v>9333.4</v>
      </c>
      <c r="U172" t="n">
        <v>0.5600000000000001</v>
      </c>
      <c r="V172" t="n">
        <v>0.85</v>
      </c>
      <c r="W172" t="n">
        <v>1.26</v>
      </c>
      <c r="X172" t="n">
        <v>0.6</v>
      </c>
      <c r="Y172" t="n">
        <v>1</v>
      </c>
      <c r="Z172" t="n">
        <v>10</v>
      </c>
    </row>
    <row r="173">
      <c r="A173" t="n">
        <v>10</v>
      </c>
      <c r="B173" t="n">
        <v>135</v>
      </c>
      <c r="C173" t="inlineStr">
        <is>
          <t xml:space="preserve">CONCLUIDO	</t>
        </is>
      </c>
      <c r="D173" t="n">
        <v>7.836</v>
      </c>
      <c r="E173" t="n">
        <v>12.76</v>
      </c>
      <c r="F173" t="n">
        <v>8.539999999999999</v>
      </c>
      <c r="G173" t="n">
        <v>18.99</v>
      </c>
      <c r="H173" t="n">
        <v>0.23</v>
      </c>
      <c r="I173" t="n">
        <v>27</v>
      </c>
      <c r="J173" t="n">
        <v>268.02</v>
      </c>
      <c r="K173" t="n">
        <v>59.89</v>
      </c>
      <c r="L173" t="n">
        <v>3.5</v>
      </c>
      <c r="M173" t="n">
        <v>25</v>
      </c>
      <c r="N173" t="n">
        <v>69.64</v>
      </c>
      <c r="O173" t="n">
        <v>33290.38</v>
      </c>
      <c r="P173" t="n">
        <v>126.68</v>
      </c>
      <c r="Q173" t="n">
        <v>1693.02</v>
      </c>
      <c r="R173" t="n">
        <v>44.13</v>
      </c>
      <c r="S173" t="n">
        <v>25.68</v>
      </c>
      <c r="T173" t="n">
        <v>8436.48</v>
      </c>
      <c r="U173" t="n">
        <v>0.58</v>
      </c>
      <c r="V173" t="n">
        <v>0.85</v>
      </c>
      <c r="W173" t="n">
        <v>1.26</v>
      </c>
      <c r="X173" t="n">
        <v>0.54</v>
      </c>
      <c r="Y173" t="n">
        <v>1</v>
      </c>
      <c r="Z173" t="n">
        <v>10</v>
      </c>
    </row>
    <row r="174">
      <c r="A174" t="n">
        <v>11</v>
      </c>
      <c r="B174" t="n">
        <v>135</v>
      </c>
      <c r="C174" t="inlineStr">
        <is>
          <t xml:space="preserve">CONCLUIDO	</t>
        </is>
      </c>
      <c r="D174" t="n">
        <v>7.9428</v>
      </c>
      <c r="E174" t="n">
        <v>12.59</v>
      </c>
      <c r="F174" t="n">
        <v>8.470000000000001</v>
      </c>
      <c r="G174" t="n">
        <v>20.34</v>
      </c>
      <c r="H174" t="n">
        <v>0.25</v>
      </c>
      <c r="I174" t="n">
        <v>25</v>
      </c>
      <c r="J174" t="n">
        <v>268.5</v>
      </c>
      <c r="K174" t="n">
        <v>59.89</v>
      </c>
      <c r="L174" t="n">
        <v>3.75</v>
      </c>
      <c r="M174" t="n">
        <v>23</v>
      </c>
      <c r="N174" t="n">
        <v>69.86</v>
      </c>
      <c r="O174" t="n">
        <v>33348.87</v>
      </c>
      <c r="P174" t="n">
        <v>123.74</v>
      </c>
      <c r="Q174" t="n">
        <v>1693.01</v>
      </c>
      <c r="R174" t="n">
        <v>42.23</v>
      </c>
      <c r="S174" t="n">
        <v>25.68</v>
      </c>
      <c r="T174" t="n">
        <v>7494.9</v>
      </c>
      <c r="U174" t="n">
        <v>0.61</v>
      </c>
      <c r="V174" t="n">
        <v>0.86</v>
      </c>
      <c r="W174" t="n">
        <v>1.24</v>
      </c>
      <c r="X174" t="n">
        <v>0.47</v>
      </c>
      <c r="Y174" t="n">
        <v>1</v>
      </c>
      <c r="Z174" t="n">
        <v>10</v>
      </c>
    </row>
    <row r="175">
      <c r="A175" t="n">
        <v>12</v>
      </c>
      <c r="B175" t="n">
        <v>135</v>
      </c>
      <c r="C175" t="inlineStr">
        <is>
          <t xml:space="preserve">CONCLUIDO	</t>
        </is>
      </c>
      <c r="D175" t="n">
        <v>8.029400000000001</v>
      </c>
      <c r="E175" t="n">
        <v>12.45</v>
      </c>
      <c r="F175" t="n">
        <v>8.44</v>
      </c>
      <c r="G175" t="n">
        <v>22.01</v>
      </c>
      <c r="H175" t="n">
        <v>0.26</v>
      </c>
      <c r="I175" t="n">
        <v>23</v>
      </c>
      <c r="J175" t="n">
        <v>268.97</v>
      </c>
      <c r="K175" t="n">
        <v>59.89</v>
      </c>
      <c r="L175" t="n">
        <v>4</v>
      </c>
      <c r="M175" t="n">
        <v>21</v>
      </c>
      <c r="N175" t="n">
        <v>70.09</v>
      </c>
      <c r="O175" t="n">
        <v>33407.45</v>
      </c>
      <c r="P175" t="n">
        <v>122</v>
      </c>
      <c r="Q175" t="n">
        <v>1693.04</v>
      </c>
      <c r="R175" t="n">
        <v>41.14</v>
      </c>
      <c r="S175" t="n">
        <v>25.68</v>
      </c>
      <c r="T175" t="n">
        <v>6962.33</v>
      </c>
      <c r="U175" t="n">
        <v>0.62</v>
      </c>
      <c r="V175" t="n">
        <v>0.86</v>
      </c>
      <c r="W175" t="n">
        <v>1.24</v>
      </c>
      <c r="X175" t="n">
        <v>0.44</v>
      </c>
      <c r="Y175" t="n">
        <v>1</v>
      </c>
      <c r="Z175" t="n">
        <v>10</v>
      </c>
    </row>
    <row r="176">
      <c r="A176" t="n">
        <v>13</v>
      </c>
      <c r="B176" t="n">
        <v>135</v>
      </c>
      <c r="C176" t="inlineStr">
        <is>
          <t xml:space="preserve">CONCLUIDO	</t>
        </is>
      </c>
      <c r="D176" t="n">
        <v>8.0616</v>
      </c>
      <c r="E176" t="n">
        <v>12.4</v>
      </c>
      <c r="F176" t="n">
        <v>8.44</v>
      </c>
      <c r="G176" t="n">
        <v>23.02</v>
      </c>
      <c r="H176" t="n">
        <v>0.28</v>
      </c>
      <c r="I176" t="n">
        <v>22</v>
      </c>
      <c r="J176" t="n">
        <v>269.45</v>
      </c>
      <c r="K176" t="n">
        <v>59.89</v>
      </c>
      <c r="L176" t="n">
        <v>4.25</v>
      </c>
      <c r="M176" t="n">
        <v>20</v>
      </c>
      <c r="N176" t="n">
        <v>70.31</v>
      </c>
      <c r="O176" t="n">
        <v>33466.11</v>
      </c>
      <c r="P176" t="n">
        <v>120.95</v>
      </c>
      <c r="Q176" t="n">
        <v>1692.93</v>
      </c>
      <c r="R176" t="n">
        <v>40.82</v>
      </c>
      <c r="S176" t="n">
        <v>25.68</v>
      </c>
      <c r="T176" t="n">
        <v>6806.12</v>
      </c>
      <c r="U176" t="n">
        <v>0.63</v>
      </c>
      <c r="V176" t="n">
        <v>0.86</v>
      </c>
      <c r="W176" t="n">
        <v>1.25</v>
      </c>
      <c r="X176" t="n">
        <v>0.44</v>
      </c>
      <c r="Y176" t="n">
        <v>1</v>
      </c>
      <c r="Z176" t="n">
        <v>10</v>
      </c>
    </row>
    <row r="177">
      <c r="A177" t="n">
        <v>14</v>
      </c>
      <c r="B177" t="n">
        <v>135</v>
      </c>
      <c r="C177" t="inlineStr">
        <is>
          <t xml:space="preserve">CONCLUIDO	</t>
        </is>
      </c>
      <c r="D177" t="n">
        <v>8.162000000000001</v>
      </c>
      <c r="E177" t="n">
        <v>12.25</v>
      </c>
      <c r="F177" t="n">
        <v>8.390000000000001</v>
      </c>
      <c r="G177" t="n">
        <v>25.16</v>
      </c>
      <c r="H177" t="n">
        <v>0.3</v>
      </c>
      <c r="I177" t="n">
        <v>20</v>
      </c>
      <c r="J177" t="n">
        <v>269.92</v>
      </c>
      <c r="K177" t="n">
        <v>59.89</v>
      </c>
      <c r="L177" t="n">
        <v>4.5</v>
      </c>
      <c r="M177" t="n">
        <v>18</v>
      </c>
      <c r="N177" t="n">
        <v>70.54000000000001</v>
      </c>
      <c r="O177" t="n">
        <v>33524.86</v>
      </c>
      <c r="P177" t="n">
        <v>118.12</v>
      </c>
      <c r="Q177" t="n">
        <v>1692.96</v>
      </c>
      <c r="R177" t="n">
        <v>39.18</v>
      </c>
      <c r="S177" t="n">
        <v>25.68</v>
      </c>
      <c r="T177" t="n">
        <v>5995.86</v>
      </c>
      <c r="U177" t="n">
        <v>0.66</v>
      </c>
      <c r="V177" t="n">
        <v>0.87</v>
      </c>
      <c r="W177" t="n">
        <v>1.24</v>
      </c>
      <c r="X177" t="n">
        <v>0.38</v>
      </c>
      <c r="Y177" t="n">
        <v>1</v>
      </c>
      <c r="Z177" t="n">
        <v>10</v>
      </c>
    </row>
    <row r="178">
      <c r="A178" t="n">
        <v>15</v>
      </c>
      <c r="B178" t="n">
        <v>135</v>
      </c>
      <c r="C178" t="inlineStr">
        <is>
          <t xml:space="preserve">CONCLUIDO	</t>
        </is>
      </c>
      <c r="D178" t="n">
        <v>8.1999</v>
      </c>
      <c r="E178" t="n">
        <v>12.2</v>
      </c>
      <c r="F178" t="n">
        <v>8.380000000000001</v>
      </c>
      <c r="G178" t="n">
        <v>26.47</v>
      </c>
      <c r="H178" t="n">
        <v>0.31</v>
      </c>
      <c r="I178" t="n">
        <v>19</v>
      </c>
      <c r="J178" t="n">
        <v>270.4</v>
      </c>
      <c r="K178" t="n">
        <v>59.89</v>
      </c>
      <c r="L178" t="n">
        <v>4.75</v>
      </c>
      <c r="M178" t="n">
        <v>17</v>
      </c>
      <c r="N178" t="n">
        <v>70.76000000000001</v>
      </c>
      <c r="O178" t="n">
        <v>33583.7</v>
      </c>
      <c r="P178" t="n">
        <v>115.75</v>
      </c>
      <c r="Q178" t="n">
        <v>1692.96</v>
      </c>
      <c r="R178" t="n">
        <v>39.28</v>
      </c>
      <c r="S178" t="n">
        <v>25.68</v>
      </c>
      <c r="T178" t="n">
        <v>6049.97</v>
      </c>
      <c r="U178" t="n">
        <v>0.65</v>
      </c>
      <c r="V178" t="n">
        <v>0.87</v>
      </c>
      <c r="W178" t="n">
        <v>1.24</v>
      </c>
      <c r="X178" t="n">
        <v>0.38</v>
      </c>
      <c r="Y178" t="n">
        <v>1</v>
      </c>
      <c r="Z178" t="n">
        <v>10</v>
      </c>
    </row>
    <row r="179">
      <c r="A179" t="n">
        <v>16</v>
      </c>
      <c r="B179" t="n">
        <v>135</v>
      </c>
      <c r="C179" t="inlineStr">
        <is>
          <t xml:space="preserve">CONCLUIDO	</t>
        </is>
      </c>
      <c r="D179" t="n">
        <v>8.251200000000001</v>
      </c>
      <c r="E179" t="n">
        <v>12.12</v>
      </c>
      <c r="F179" t="n">
        <v>8.359999999999999</v>
      </c>
      <c r="G179" t="n">
        <v>27.85</v>
      </c>
      <c r="H179" t="n">
        <v>0.33</v>
      </c>
      <c r="I179" t="n">
        <v>18</v>
      </c>
      <c r="J179" t="n">
        <v>270.88</v>
      </c>
      <c r="K179" t="n">
        <v>59.89</v>
      </c>
      <c r="L179" t="n">
        <v>5</v>
      </c>
      <c r="M179" t="n">
        <v>16</v>
      </c>
      <c r="N179" t="n">
        <v>70.98999999999999</v>
      </c>
      <c r="O179" t="n">
        <v>33642.62</v>
      </c>
      <c r="P179" t="n">
        <v>113.42</v>
      </c>
      <c r="Q179" t="n">
        <v>1692.89</v>
      </c>
      <c r="R179" t="n">
        <v>38.48</v>
      </c>
      <c r="S179" t="n">
        <v>25.68</v>
      </c>
      <c r="T179" t="n">
        <v>5656.52</v>
      </c>
      <c r="U179" t="n">
        <v>0.67</v>
      </c>
      <c r="V179" t="n">
        <v>0.87</v>
      </c>
      <c r="W179" t="n">
        <v>1.23</v>
      </c>
      <c r="X179" t="n">
        <v>0.35</v>
      </c>
      <c r="Y179" t="n">
        <v>1</v>
      </c>
      <c r="Z179" t="n">
        <v>10</v>
      </c>
    </row>
    <row r="180">
      <c r="A180" t="n">
        <v>17</v>
      </c>
      <c r="B180" t="n">
        <v>135</v>
      </c>
      <c r="C180" t="inlineStr">
        <is>
          <t xml:space="preserve">CONCLUIDO	</t>
        </is>
      </c>
      <c r="D180" t="n">
        <v>8.297000000000001</v>
      </c>
      <c r="E180" t="n">
        <v>12.05</v>
      </c>
      <c r="F180" t="n">
        <v>8.34</v>
      </c>
      <c r="G180" t="n">
        <v>29.44</v>
      </c>
      <c r="H180" t="n">
        <v>0.34</v>
      </c>
      <c r="I180" t="n">
        <v>17</v>
      </c>
      <c r="J180" t="n">
        <v>271.36</v>
      </c>
      <c r="K180" t="n">
        <v>59.89</v>
      </c>
      <c r="L180" t="n">
        <v>5.25</v>
      </c>
      <c r="M180" t="n">
        <v>13</v>
      </c>
      <c r="N180" t="n">
        <v>71.22</v>
      </c>
      <c r="O180" t="n">
        <v>33701.64</v>
      </c>
      <c r="P180" t="n">
        <v>111.99</v>
      </c>
      <c r="Q180" t="n">
        <v>1692.96</v>
      </c>
      <c r="R180" t="n">
        <v>37.91</v>
      </c>
      <c r="S180" t="n">
        <v>25.68</v>
      </c>
      <c r="T180" t="n">
        <v>5373.21</v>
      </c>
      <c r="U180" t="n">
        <v>0.68</v>
      </c>
      <c r="V180" t="n">
        <v>0.88</v>
      </c>
      <c r="W180" t="n">
        <v>1.24</v>
      </c>
      <c r="X180" t="n">
        <v>0.34</v>
      </c>
      <c r="Y180" t="n">
        <v>1</v>
      </c>
      <c r="Z180" t="n">
        <v>10</v>
      </c>
    </row>
    <row r="181">
      <c r="A181" t="n">
        <v>18</v>
      </c>
      <c r="B181" t="n">
        <v>135</v>
      </c>
      <c r="C181" t="inlineStr">
        <is>
          <t xml:space="preserve">CONCLUIDO	</t>
        </is>
      </c>
      <c r="D181" t="n">
        <v>8.336</v>
      </c>
      <c r="E181" t="n">
        <v>12</v>
      </c>
      <c r="F181" t="n">
        <v>8.33</v>
      </c>
      <c r="G181" t="n">
        <v>31.25</v>
      </c>
      <c r="H181" t="n">
        <v>0.36</v>
      </c>
      <c r="I181" t="n">
        <v>16</v>
      </c>
      <c r="J181" t="n">
        <v>271.84</v>
      </c>
      <c r="K181" t="n">
        <v>59.89</v>
      </c>
      <c r="L181" t="n">
        <v>5.5</v>
      </c>
      <c r="M181" t="n">
        <v>11</v>
      </c>
      <c r="N181" t="n">
        <v>71.45</v>
      </c>
      <c r="O181" t="n">
        <v>33760.74</v>
      </c>
      <c r="P181" t="n">
        <v>108.99</v>
      </c>
      <c r="Q181" t="n">
        <v>1693.28</v>
      </c>
      <c r="R181" t="n">
        <v>37.84</v>
      </c>
      <c r="S181" t="n">
        <v>25.68</v>
      </c>
      <c r="T181" t="n">
        <v>5343.11</v>
      </c>
      <c r="U181" t="n">
        <v>0.68</v>
      </c>
      <c r="V181" t="n">
        <v>0.88</v>
      </c>
      <c r="W181" t="n">
        <v>1.23</v>
      </c>
      <c r="X181" t="n">
        <v>0.33</v>
      </c>
      <c r="Y181" t="n">
        <v>1</v>
      </c>
      <c r="Z181" t="n">
        <v>10</v>
      </c>
    </row>
    <row r="182">
      <c r="A182" t="n">
        <v>19</v>
      </c>
      <c r="B182" t="n">
        <v>135</v>
      </c>
      <c r="C182" t="inlineStr">
        <is>
          <t xml:space="preserve">CONCLUIDO	</t>
        </is>
      </c>
      <c r="D182" t="n">
        <v>8.4026</v>
      </c>
      <c r="E182" t="n">
        <v>11.9</v>
      </c>
      <c r="F182" t="n">
        <v>8.289999999999999</v>
      </c>
      <c r="G182" t="n">
        <v>33.16</v>
      </c>
      <c r="H182" t="n">
        <v>0.38</v>
      </c>
      <c r="I182" t="n">
        <v>15</v>
      </c>
      <c r="J182" t="n">
        <v>272.32</v>
      </c>
      <c r="K182" t="n">
        <v>59.89</v>
      </c>
      <c r="L182" t="n">
        <v>5.75</v>
      </c>
      <c r="M182" t="n">
        <v>9</v>
      </c>
      <c r="N182" t="n">
        <v>71.68000000000001</v>
      </c>
      <c r="O182" t="n">
        <v>33820.05</v>
      </c>
      <c r="P182" t="n">
        <v>108.57</v>
      </c>
      <c r="Q182" t="n">
        <v>1692.88</v>
      </c>
      <c r="R182" t="n">
        <v>36.09</v>
      </c>
      <c r="S182" t="n">
        <v>25.68</v>
      </c>
      <c r="T182" t="n">
        <v>4475.15</v>
      </c>
      <c r="U182" t="n">
        <v>0.71</v>
      </c>
      <c r="V182" t="n">
        <v>0.88</v>
      </c>
      <c r="W182" t="n">
        <v>1.24</v>
      </c>
      <c r="X182" t="n">
        <v>0.29</v>
      </c>
      <c r="Y182" t="n">
        <v>1</v>
      </c>
      <c r="Z182" t="n">
        <v>10</v>
      </c>
    </row>
    <row r="183">
      <c r="A183" t="n">
        <v>20</v>
      </c>
      <c r="B183" t="n">
        <v>135</v>
      </c>
      <c r="C183" t="inlineStr">
        <is>
          <t xml:space="preserve">CONCLUIDO	</t>
        </is>
      </c>
      <c r="D183" t="n">
        <v>8.4008</v>
      </c>
      <c r="E183" t="n">
        <v>11.9</v>
      </c>
      <c r="F183" t="n">
        <v>8.289999999999999</v>
      </c>
      <c r="G183" t="n">
        <v>33.17</v>
      </c>
      <c r="H183" t="n">
        <v>0.39</v>
      </c>
      <c r="I183" t="n">
        <v>15</v>
      </c>
      <c r="J183" t="n">
        <v>272.8</v>
      </c>
      <c r="K183" t="n">
        <v>59.89</v>
      </c>
      <c r="L183" t="n">
        <v>6</v>
      </c>
      <c r="M183" t="n">
        <v>7</v>
      </c>
      <c r="N183" t="n">
        <v>71.91</v>
      </c>
      <c r="O183" t="n">
        <v>33879.33</v>
      </c>
      <c r="P183" t="n">
        <v>107.88</v>
      </c>
      <c r="Q183" t="n">
        <v>1692.88</v>
      </c>
      <c r="R183" t="n">
        <v>36.11</v>
      </c>
      <c r="S183" t="n">
        <v>25.68</v>
      </c>
      <c r="T183" t="n">
        <v>4483.52</v>
      </c>
      <c r="U183" t="n">
        <v>0.71</v>
      </c>
      <c r="V183" t="n">
        <v>0.88</v>
      </c>
      <c r="W183" t="n">
        <v>1.24</v>
      </c>
      <c r="X183" t="n">
        <v>0.29</v>
      </c>
      <c r="Y183" t="n">
        <v>1</v>
      </c>
      <c r="Z183" t="n">
        <v>10</v>
      </c>
    </row>
    <row r="184">
      <c r="A184" t="n">
        <v>21</v>
      </c>
      <c r="B184" t="n">
        <v>135</v>
      </c>
      <c r="C184" t="inlineStr">
        <is>
          <t xml:space="preserve">CONCLUIDO	</t>
        </is>
      </c>
      <c r="D184" t="n">
        <v>8.445499999999999</v>
      </c>
      <c r="E184" t="n">
        <v>11.84</v>
      </c>
      <c r="F184" t="n">
        <v>8.279999999999999</v>
      </c>
      <c r="G184" t="n">
        <v>35.48</v>
      </c>
      <c r="H184" t="n">
        <v>0.41</v>
      </c>
      <c r="I184" t="n">
        <v>14</v>
      </c>
      <c r="J184" t="n">
        <v>273.28</v>
      </c>
      <c r="K184" t="n">
        <v>59.89</v>
      </c>
      <c r="L184" t="n">
        <v>6.25</v>
      </c>
      <c r="M184" t="n">
        <v>4</v>
      </c>
      <c r="N184" t="n">
        <v>72.14</v>
      </c>
      <c r="O184" t="n">
        <v>33938.7</v>
      </c>
      <c r="P184" t="n">
        <v>106.19</v>
      </c>
      <c r="Q184" t="n">
        <v>1692.88</v>
      </c>
      <c r="R184" t="n">
        <v>35.68</v>
      </c>
      <c r="S184" t="n">
        <v>25.68</v>
      </c>
      <c r="T184" t="n">
        <v>4275.17</v>
      </c>
      <c r="U184" t="n">
        <v>0.72</v>
      </c>
      <c r="V184" t="n">
        <v>0.88</v>
      </c>
      <c r="W184" t="n">
        <v>1.24</v>
      </c>
      <c r="X184" t="n">
        <v>0.28</v>
      </c>
      <c r="Y184" t="n">
        <v>1</v>
      </c>
      <c r="Z184" t="n">
        <v>10</v>
      </c>
    </row>
    <row r="185">
      <c r="A185" t="n">
        <v>22</v>
      </c>
      <c r="B185" t="n">
        <v>135</v>
      </c>
      <c r="C185" t="inlineStr">
        <is>
          <t xml:space="preserve">CONCLUIDO	</t>
        </is>
      </c>
      <c r="D185" t="n">
        <v>8.443</v>
      </c>
      <c r="E185" t="n">
        <v>11.84</v>
      </c>
      <c r="F185" t="n">
        <v>8.279999999999999</v>
      </c>
      <c r="G185" t="n">
        <v>35.5</v>
      </c>
      <c r="H185" t="n">
        <v>0.42</v>
      </c>
      <c r="I185" t="n">
        <v>14</v>
      </c>
      <c r="J185" t="n">
        <v>273.76</v>
      </c>
      <c r="K185" t="n">
        <v>59.89</v>
      </c>
      <c r="L185" t="n">
        <v>6.5</v>
      </c>
      <c r="M185" t="n">
        <v>0</v>
      </c>
      <c r="N185" t="n">
        <v>72.37</v>
      </c>
      <c r="O185" t="n">
        <v>33998.16</v>
      </c>
      <c r="P185" t="n">
        <v>105.85</v>
      </c>
      <c r="Q185" t="n">
        <v>1692.88</v>
      </c>
      <c r="R185" t="n">
        <v>35.56</v>
      </c>
      <c r="S185" t="n">
        <v>25.68</v>
      </c>
      <c r="T185" t="n">
        <v>4214.34</v>
      </c>
      <c r="U185" t="n">
        <v>0.72</v>
      </c>
      <c r="V185" t="n">
        <v>0.88</v>
      </c>
      <c r="W185" t="n">
        <v>1.25</v>
      </c>
      <c r="X185" t="n">
        <v>0.28</v>
      </c>
      <c r="Y185" t="n">
        <v>1</v>
      </c>
      <c r="Z185" t="n">
        <v>10</v>
      </c>
    </row>
    <row r="186">
      <c r="A186" t="n">
        <v>0</v>
      </c>
      <c r="B186" t="n">
        <v>80</v>
      </c>
      <c r="C186" t="inlineStr">
        <is>
          <t xml:space="preserve">CONCLUIDO	</t>
        </is>
      </c>
      <c r="D186" t="n">
        <v>6.8792</v>
      </c>
      <c r="E186" t="n">
        <v>14.54</v>
      </c>
      <c r="F186" t="n">
        <v>9.630000000000001</v>
      </c>
      <c r="G186" t="n">
        <v>7.23</v>
      </c>
      <c r="H186" t="n">
        <v>0.11</v>
      </c>
      <c r="I186" t="n">
        <v>80</v>
      </c>
      <c r="J186" t="n">
        <v>159.12</v>
      </c>
      <c r="K186" t="n">
        <v>50.28</v>
      </c>
      <c r="L186" t="n">
        <v>1</v>
      </c>
      <c r="M186" t="n">
        <v>78</v>
      </c>
      <c r="N186" t="n">
        <v>27.84</v>
      </c>
      <c r="O186" t="n">
        <v>19859.16</v>
      </c>
      <c r="P186" t="n">
        <v>110.4</v>
      </c>
      <c r="Q186" t="n">
        <v>1693.03</v>
      </c>
      <c r="R186" t="n">
        <v>78.13</v>
      </c>
      <c r="S186" t="n">
        <v>25.68</v>
      </c>
      <c r="T186" t="n">
        <v>25171.51</v>
      </c>
      <c r="U186" t="n">
        <v>0.33</v>
      </c>
      <c r="V186" t="n">
        <v>0.76</v>
      </c>
      <c r="W186" t="n">
        <v>1.34</v>
      </c>
      <c r="X186" t="n">
        <v>1.63</v>
      </c>
      <c r="Y186" t="n">
        <v>1</v>
      </c>
      <c r="Z186" t="n">
        <v>10</v>
      </c>
    </row>
    <row r="187">
      <c r="A187" t="n">
        <v>1</v>
      </c>
      <c r="B187" t="n">
        <v>80</v>
      </c>
      <c r="C187" t="inlineStr">
        <is>
          <t xml:space="preserve">CONCLUIDO	</t>
        </is>
      </c>
      <c r="D187" t="n">
        <v>7.4257</v>
      </c>
      <c r="E187" t="n">
        <v>13.47</v>
      </c>
      <c r="F187" t="n">
        <v>9.210000000000001</v>
      </c>
      <c r="G187" t="n">
        <v>9.210000000000001</v>
      </c>
      <c r="H187" t="n">
        <v>0.14</v>
      </c>
      <c r="I187" t="n">
        <v>60</v>
      </c>
      <c r="J187" t="n">
        <v>159.48</v>
      </c>
      <c r="K187" t="n">
        <v>50.28</v>
      </c>
      <c r="L187" t="n">
        <v>1.25</v>
      </c>
      <c r="M187" t="n">
        <v>58</v>
      </c>
      <c r="N187" t="n">
        <v>27.95</v>
      </c>
      <c r="O187" t="n">
        <v>19902.91</v>
      </c>
      <c r="P187" t="n">
        <v>103.04</v>
      </c>
      <c r="Q187" t="n">
        <v>1693.32</v>
      </c>
      <c r="R187" t="n">
        <v>64.93000000000001</v>
      </c>
      <c r="S187" t="n">
        <v>25.68</v>
      </c>
      <c r="T187" t="n">
        <v>18671.83</v>
      </c>
      <c r="U187" t="n">
        <v>0.4</v>
      </c>
      <c r="V187" t="n">
        <v>0.79</v>
      </c>
      <c r="W187" t="n">
        <v>1.3</v>
      </c>
      <c r="X187" t="n">
        <v>1.2</v>
      </c>
      <c r="Y187" t="n">
        <v>1</v>
      </c>
      <c r="Z187" t="n">
        <v>10</v>
      </c>
    </row>
    <row r="188">
      <c r="A188" t="n">
        <v>2</v>
      </c>
      <c r="B188" t="n">
        <v>80</v>
      </c>
      <c r="C188" t="inlineStr">
        <is>
          <t xml:space="preserve">CONCLUIDO	</t>
        </is>
      </c>
      <c r="D188" t="n">
        <v>7.7887</v>
      </c>
      <c r="E188" t="n">
        <v>12.84</v>
      </c>
      <c r="F188" t="n">
        <v>8.970000000000001</v>
      </c>
      <c r="G188" t="n">
        <v>11.21</v>
      </c>
      <c r="H188" t="n">
        <v>0.17</v>
      </c>
      <c r="I188" t="n">
        <v>48</v>
      </c>
      <c r="J188" t="n">
        <v>159.83</v>
      </c>
      <c r="K188" t="n">
        <v>50.28</v>
      </c>
      <c r="L188" t="n">
        <v>1.5</v>
      </c>
      <c r="M188" t="n">
        <v>46</v>
      </c>
      <c r="N188" t="n">
        <v>28.05</v>
      </c>
      <c r="O188" t="n">
        <v>19946.71</v>
      </c>
      <c r="P188" t="n">
        <v>97.84999999999999</v>
      </c>
      <c r="Q188" t="n">
        <v>1693.09</v>
      </c>
      <c r="R188" t="n">
        <v>57.45</v>
      </c>
      <c r="S188" t="n">
        <v>25.68</v>
      </c>
      <c r="T188" t="n">
        <v>14991.79</v>
      </c>
      <c r="U188" t="n">
        <v>0.45</v>
      </c>
      <c r="V188" t="n">
        <v>0.8100000000000001</v>
      </c>
      <c r="W188" t="n">
        <v>1.29</v>
      </c>
      <c r="X188" t="n">
        <v>0.96</v>
      </c>
      <c r="Y188" t="n">
        <v>1</v>
      </c>
      <c r="Z188" t="n">
        <v>10</v>
      </c>
    </row>
    <row r="189">
      <c r="A189" t="n">
        <v>3</v>
      </c>
      <c r="B189" t="n">
        <v>80</v>
      </c>
      <c r="C189" t="inlineStr">
        <is>
          <t xml:space="preserve">CONCLUIDO	</t>
        </is>
      </c>
      <c r="D189" t="n">
        <v>8.0823</v>
      </c>
      <c r="E189" t="n">
        <v>12.37</v>
      </c>
      <c r="F189" t="n">
        <v>8.789999999999999</v>
      </c>
      <c r="G189" t="n">
        <v>13.53</v>
      </c>
      <c r="H189" t="n">
        <v>0.19</v>
      </c>
      <c r="I189" t="n">
        <v>39</v>
      </c>
      <c r="J189" t="n">
        <v>160.19</v>
      </c>
      <c r="K189" t="n">
        <v>50.28</v>
      </c>
      <c r="L189" t="n">
        <v>1.75</v>
      </c>
      <c r="M189" t="n">
        <v>37</v>
      </c>
      <c r="N189" t="n">
        <v>28.16</v>
      </c>
      <c r="O189" t="n">
        <v>19990.53</v>
      </c>
      <c r="P189" t="n">
        <v>92.66</v>
      </c>
      <c r="Q189" t="n">
        <v>1693.04</v>
      </c>
      <c r="R189" t="n">
        <v>51.86</v>
      </c>
      <c r="S189" t="n">
        <v>25.68</v>
      </c>
      <c r="T189" t="n">
        <v>12241.16</v>
      </c>
      <c r="U189" t="n">
        <v>0.5</v>
      </c>
      <c r="V189" t="n">
        <v>0.83</v>
      </c>
      <c r="W189" t="n">
        <v>1.28</v>
      </c>
      <c r="X189" t="n">
        <v>0.79</v>
      </c>
      <c r="Y189" t="n">
        <v>1</v>
      </c>
      <c r="Z189" t="n">
        <v>10</v>
      </c>
    </row>
    <row r="190">
      <c r="A190" t="n">
        <v>4</v>
      </c>
      <c r="B190" t="n">
        <v>80</v>
      </c>
      <c r="C190" t="inlineStr">
        <is>
          <t xml:space="preserve">CONCLUIDO	</t>
        </is>
      </c>
      <c r="D190" t="n">
        <v>8.298400000000001</v>
      </c>
      <c r="E190" t="n">
        <v>12.05</v>
      </c>
      <c r="F190" t="n">
        <v>8.66</v>
      </c>
      <c r="G190" t="n">
        <v>15.75</v>
      </c>
      <c r="H190" t="n">
        <v>0.22</v>
      </c>
      <c r="I190" t="n">
        <v>33</v>
      </c>
      <c r="J190" t="n">
        <v>160.54</v>
      </c>
      <c r="K190" t="n">
        <v>50.28</v>
      </c>
      <c r="L190" t="n">
        <v>2</v>
      </c>
      <c r="M190" t="n">
        <v>31</v>
      </c>
      <c r="N190" t="n">
        <v>28.26</v>
      </c>
      <c r="O190" t="n">
        <v>20034.4</v>
      </c>
      <c r="P190" t="n">
        <v>87.68000000000001</v>
      </c>
      <c r="Q190" t="n">
        <v>1692.91</v>
      </c>
      <c r="R190" t="n">
        <v>48.27</v>
      </c>
      <c r="S190" t="n">
        <v>25.68</v>
      </c>
      <c r="T190" t="n">
        <v>10472.98</v>
      </c>
      <c r="U190" t="n">
        <v>0.53</v>
      </c>
      <c r="V190" t="n">
        <v>0.84</v>
      </c>
      <c r="W190" t="n">
        <v>1.25</v>
      </c>
      <c r="X190" t="n">
        <v>0.66</v>
      </c>
      <c r="Y190" t="n">
        <v>1</v>
      </c>
      <c r="Z190" t="n">
        <v>10</v>
      </c>
    </row>
    <row r="191">
      <c r="A191" t="n">
        <v>5</v>
      </c>
      <c r="B191" t="n">
        <v>80</v>
      </c>
      <c r="C191" t="inlineStr">
        <is>
          <t xml:space="preserve">CONCLUIDO	</t>
        </is>
      </c>
      <c r="D191" t="n">
        <v>8.487</v>
      </c>
      <c r="E191" t="n">
        <v>11.78</v>
      </c>
      <c r="F191" t="n">
        <v>8.56</v>
      </c>
      <c r="G191" t="n">
        <v>18.33</v>
      </c>
      <c r="H191" t="n">
        <v>0.25</v>
      </c>
      <c r="I191" t="n">
        <v>28</v>
      </c>
      <c r="J191" t="n">
        <v>160.9</v>
      </c>
      <c r="K191" t="n">
        <v>50.28</v>
      </c>
      <c r="L191" t="n">
        <v>2.25</v>
      </c>
      <c r="M191" t="n">
        <v>24</v>
      </c>
      <c r="N191" t="n">
        <v>28.37</v>
      </c>
      <c r="O191" t="n">
        <v>20078.3</v>
      </c>
      <c r="P191" t="n">
        <v>84.25</v>
      </c>
      <c r="Q191" t="n">
        <v>1692.88</v>
      </c>
      <c r="R191" t="n">
        <v>44.59</v>
      </c>
      <c r="S191" t="n">
        <v>25.68</v>
      </c>
      <c r="T191" t="n">
        <v>8658.43</v>
      </c>
      <c r="U191" t="n">
        <v>0.58</v>
      </c>
      <c r="V191" t="n">
        <v>0.85</v>
      </c>
      <c r="W191" t="n">
        <v>1.25</v>
      </c>
      <c r="X191" t="n">
        <v>0.55</v>
      </c>
      <c r="Y191" t="n">
        <v>1</v>
      </c>
      <c r="Z191" t="n">
        <v>10</v>
      </c>
    </row>
    <row r="192">
      <c r="A192" t="n">
        <v>6</v>
      </c>
      <c r="B192" t="n">
        <v>80</v>
      </c>
      <c r="C192" t="inlineStr">
        <is>
          <t xml:space="preserve">CONCLUIDO	</t>
        </is>
      </c>
      <c r="D192" t="n">
        <v>8.597</v>
      </c>
      <c r="E192" t="n">
        <v>11.63</v>
      </c>
      <c r="F192" t="n">
        <v>8.5</v>
      </c>
      <c r="G192" t="n">
        <v>20.4</v>
      </c>
      <c r="H192" t="n">
        <v>0.27</v>
      </c>
      <c r="I192" t="n">
        <v>25</v>
      </c>
      <c r="J192" t="n">
        <v>161.26</v>
      </c>
      <c r="K192" t="n">
        <v>50.28</v>
      </c>
      <c r="L192" t="n">
        <v>2.5</v>
      </c>
      <c r="M192" t="n">
        <v>16</v>
      </c>
      <c r="N192" t="n">
        <v>28.48</v>
      </c>
      <c r="O192" t="n">
        <v>20122.23</v>
      </c>
      <c r="P192" t="n">
        <v>81.59</v>
      </c>
      <c r="Q192" t="n">
        <v>1693.25</v>
      </c>
      <c r="R192" t="n">
        <v>42.73</v>
      </c>
      <c r="S192" t="n">
        <v>25.68</v>
      </c>
      <c r="T192" t="n">
        <v>7746.67</v>
      </c>
      <c r="U192" t="n">
        <v>0.6</v>
      </c>
      <c r="V192" t="n">
        <v>0.86</v>
      </c>
      <c r="W192" t="n">
        <v>1.25</v>
      </c>
      <c r="X192" t="n">
        <v>0.5</v>
      </c>
      <c r="Y192" t="n">
        <v>1</v>
      </c>
      <c r="Z192" t="n">
        <v>10</v>
      </c>
    </row>
    <row r="193">
      <c r="A193" t="n">
        <v>7</v>
      </c>
      <c r="B193" t="n">
        <v>80</v>
      </c>
      <c r="C193" t="inlineStr">
        <is>
          <t xml:space="preserve">CONCLUIDO	</t>
        </is>
      </c>
      <c r="D193" t="n">
        <v>8.6793</v>
      </c>
      <c r="E193" t="n">
        <v>11.52</v>
      </c>
      <c r="F193" t="n">
        <v>8.460000000000001</v>
      </c>
      <c r="G193" t="n">
        <v>22.06</v>
      </c>
      <c r="H193" t="n">
        <v>0.3</v>
      </c>
      <c r="I193" t="n">
        <v>23</v>
      </c>
      <c r="J193" t="n">
        <v>161.61</v>
      </c>
      <c r="K193" t="n">
        <v>50.28</v>
      </c>
      <c r="L193" t="n">
        <v>2.75</v>
      </c>
      <c r="M193" t="n">
        <v>5</v>
      </c>
      <c r="N193" t="n">
        <v>28.58</v>
      </c>
      <c r="O193" t="n">
        <v>20166.2</v>
      </c>
      <c r="P193" t="n">
        <v>78.26000000000001</v>
      </c>
      <c r="Q193" t="n">
        <v>1692.97</v>
      </c>
      <c r="R193" t="n">
        <v>41.02</v>
      </c>
      <c r="S193" t="n">
        <v>25.68</v>
      </c>
      <c r="T193" t="n">
        <v>6900.51</v>
      </c>
      <c r="U193" t="n">
        <v>0.63</v>
      </c>
      <c r="V193" t="n">
        <v>0.86</v>
      </c>
      <c r="W193" t="n">
        <v>1.26</v>
      </c>
      <c r="X193" t="n">
        <v>0.45</v>
      </c>
      <c r="Y193" t="n">
        <v>1</v>
      </c>
      <c r="Z193" t="n">
        <v>10</v>
      </c>
    </row>
    <row r="194">
      <c r="A194" t="n">
        <v>8</v>
      </c>
      <c r="B194" t="n">
        <v>80</v>
      </c>
      <c r="C194" t="inlineStr">
        <is>
          <t xml:space="preserve">CONCLUIDO	</t>
        </is>
      </c>
      <c r="D194" t="n">
        <v>8.669499999999999</v>
      </c>
      <c r="E194" t="n">
        <v>11.53</v>
      </c>
      <c r="F194" t="n">
        <v>8.470000000000001</v>
      </c>
      <c r="G194" t="n">
        <v>22.09</v>
      </c>
      <c r="H194" t="n">
        <v>0.33</v>
      </c>
      <c r="I194" t="n">
        <v>23</v>
      </c>
      <c r="J194" t="n">
        <v>161.97</v>
      </c>
      <c r="K194" t="n">
        <v>50.28</v>
      </c>
      <c r="L194" t="n">
        <v>3</v>
      </c>
      <c r="M194" t="n">
        <v>2</v>
      </c>
      <c r="N194" t="n">
        <v>28.69</v>
      </c>
      <c r="O194" t="n">
        <v>20210.21</v>
      </c>
      <c r="P194" t="n">
        <v>79.16</v>
      </c>
      <c r="Q194" t="n">
        <v>1693.43</v>
      </c>
      <c r="R194" t="n">
        <v>41.08</v>
      </c>
      <c r="S194" t="n">
        <v>25.68</v>
      </c>
      <c r="T194" t="n">
        <v>6929.19</v>
      </c>
      <c r="U194" t="n">
        <v>0.63</v>
      </c>
      <c r="V194" t="n">
        <v>0.86</v>
      </c>
      <c r="W194" t="n">
        <v>1.27</v>
      </c>
      <c r="X194" t="n">
        <v>0.47</v>
      </c>
      <c r="Y194" t="n">
        <v>1</v>
      </c>
      <c r="Z194" t="n">
        <v>10</v>
      </c>
    </row>
    <row r="195">
      <c r="A195" t="n">
        <v>9</v>
      </c>
      <c r="B195" t="n">
        <v>80</v>
      </c>
      <c r="C195" t="inlineStr">
        <is>
          <t xml:space="preserve">CONCLUIDO	</t>
        </is>
      </c>
      <c r="D195" t="n">
        <v>8.6678</v>
      </c>
      <c r="E195" t="n">
        <v>11.54</v>
      </c>
      <c r="F195" t="n">
        <v>8.470000000000001</v>
      </c>
      <c r="G195" t="n">
        <v>22.1</v>
      </c>
      <c r="H195" t="n">
        <v>0.35</v>
      </c>
      <c r="I195" t="n">
        <v>23</v>
      </c>
      <c r="J195" t="n">
        <v>162.33</v>
      </c>
      <c r="K195" t="n">
        <v>50.28</v>
      </c>
      <c r="L195" t="n">
        <v>3.25</v>
      </c>
      <c r="M195" t="n">
        <v>0</v>
      </c>
      <c r="N195" t="n">
        <v>28.8</v>
      </c>
      <c r="O195" t="n">
        <v>20254.26</v>
      </c>
      <c r="P195" t="n">
        <v>79.18000000000001</v>
      </c>
      <c r="Q195" t="n">
        <v>1693.16</v>
      </c>
      <c r="R195" t="n">
        <v>41.14</v>
      </c>
      <c r="S195" t="n">
        <v>25.68</v>
      </c>
      <c r="T195" t="n">
        <v>6962.12</v>
      </c>
      <c r="U195" t="n">
        <v>0.62</v>
      </c>
      <c r="V195" t="n">
        <v>0.86</v>
      </c>
      <c r="W195" t="n">
        <v>1.27</v>
      </c>
      <c r="X195" t="n">
        <v>0.47</v>
      </c>
      <c r="Y195" t="n">
        <v>1</v>
      </c>
      <c r="Z195" t="n">
        <v>10</v>
      </c>
    </row>
    <row r="196">
      <c r="A196" t="n">
        <v>0</v>
      </c>
      <c r="B196" t="n">
        <v>115</v>
      </c>
      <c r="C196" t="inlineStr">
        <is>
          <t xml:space="preserve">CONCLUIDO	</t>
        </is>
      </c>
      <c r="D196" t="n">
        <v>5.6245</v>
      </c>
      <c r="E196" t="n">
        <v>17.78</v>
      </c>
      <c r="F196" t="n">
        <v>10.29</v>
      </c>
      <c r="G196" t="n">
        <v>5.61</v>
      </c>
      <c r="H196" t="n">
        <v>0.08</v>
      </c>
      <c r="I196" t="n">
        <v>110</v>
      </c>
      <c r="J196" t="n">
        <v>222.93</v>
      </c>
      <c r="K196" t="n">
        <v>56.94</v>
      </c>
      <c r="L196" t="n">
        <v>1</v>
      </c>
      <c r="M196" t="n">
        <v>108</v>
      </c>
      <c r="N196" t="n">
        <v>49.99</v>
      </c>
      <c r="O196" t="n">
        <v>27728.69</v>
      </c>
      <c r="P196" t="n">
        <v>151.57</v>
      </c>
      <c r="Q196" t="n">
        <v>1694.35</v>
      </c>
      <c r="R196" t="n">
        <v>98.61</v>
      </c>
      <c r="S196" t="n">
        <v>25.68</v>
      </c>
      <c r="T196" t="n">
        <v>35260.28</v>
      </c>
      <c r="U196" t="n">
        <v>0.26</v>
      </c>
      <c r="V196" t="n">
        <v>0.71</v>
      </c>
      <c r="W196" t="n">
        <v>1.39</v>
      </c>
      <c r="X196" t="n">
        <v>2.28</v>
      </c>
      <c r="Y196" t="n">
        <v>1</v>
      </c>
      <c r="Z196" t="n">
        <v>10</v>
      </c>
    </row>
    <row r="197">
      <c r="A197" t="n">
        <v>1</v>
      </c>
      <c r="B197" t="n">
        <v>115</v>
      </c>
      <c r="C197" t="inlineStr">
        <is>
          <t xml:space="preserve">CONCLUIDO	</t>
        </is>
      </c>
      <c r="D197" t="n">
        <v>6.2748</v>
      </c>
      <c r="E197" t="n">
        <v>15.94</v>
      </c>
      <c r="F197" t="n">
        <v>9.68</v>
      </c>
      <c r="G197" t="n">
        <v>7.08</v>
      </c>
      <c r="H197" t="n">
        <v>0.1</v>
      </c>
      <c r="I197" t="n">
        <v>82</v>
      </c>
      <c r="J197" t="n">
        <v>223.35</v>
      </c>
      <c r="K197" t="n">
        <v>56.94</v>
      </c>
      <c r="L197" t="n">
        <v>1.25</v>
      </c>
      <c r="M197" t="n">
        <v>80</v>
      </c>
      <c r="N197" t="n">
        <v>50.15</v>
      </c>
      <c r="O197" t="n">
        <v>27780.03</v>
      </c>
      <c r="P197" t="n">
        <v>140.75</v>
      </c>
      <c r="Q197" t="n">
        <v>1693.24</v>
      </c>
      <c r="R197" t="n">
        <v>79.48</v>
      </c>
      <c r="S197" t="n">
        <v>25.68</v>
      </c>
      <c r="T197" t="n">
        <v>25837.34</v>
      </c>
      <c r="U197" t="n">
        <v>0.32</v>
      </c>
      <c r="V197" t="n">
        <v>0.75</v>
      </c>
      <c r="W197" t="n">
        <v>1.35</v>
      </c>
      <c r="X197" t="n">
        <v>1.67</v>
      </c>
      <c r="Y197" t="n">
        <v>1</v>
      </c>
      <c r="Z197" t="n">
        <v>10</v>
      </c>
    </row>
    <row r="198">
      <c r="A198" t="n">
        <v>2</v>
      </c>
      <c r="B198" t="n">
        <v>115</v>
      </c>
      <c r="C198" t="inlineStr">
        <is>
          <t xml:space="preserve">CONCLUIDO	</t>
        </is>
      </c>
      <c r="D198" t="n">
        <v>6.7359</v>
      </c>
      <c r="E198" t="n">
        <v>14.85</v>
      </c>
      <c r="F198" t="n">
        <v>9.33</v>
      </c>
      <c r="G198" t="n">
        <v>8.609999999999999</v>
      </c>
      <c r="H198" t="n">
        <v>0.12</v>
      </c>
      <c r="I198" t="n">
        <v>65</v>
      </c>
      <c r="J198" t="n">
        <v>223.76</v>
      </c>
      <c r="K198" t="n">
        <v>56.94</v>
      </c>
      <c r="L198" t="n">
        <v>1.5</v>
      </c>
      <c r="M198" t="n">
        <v>63</v>
      </c>
      <c r="N198" t="n">
        <v>50.32</v>
      </c>
      <c r="O198" t="n">
        <v>27831.42</v>
      </c>
      <c r="P198" t="n">
        <v>133.9</v>
      </c>
      <c r="Q198" t="n">
        <v>1693.63</v>
      </c>
      <c r="R198" t="n">
        <v>68.40000000000001</v>
      </c>
      <c r="S198" t="n">
        <v>25.68</v>
      </c>
      <c r="T198" t="n">
        <v>20380.23</v>
      </c>
      <c r="U198" t="n">
        <v>0.38</v>
      </c>
      <c r="V198" t="n">
        <v>0.78</v>
      </c>
      <c r="W198" t="n">
        <v>1.33</v>
      </c>
      <c r="X198" t="n">
        <v>1.33</v>
      </c>
      <c r="Y198" t="n">
        <v>1</v>
      </c>
      <c r="Z198" t="n">
        <v>10</v>
      </c>
    </row>
    <row r="199">
      <c r="A199" t="n">
        <v>3</v>
      </c>
      <c r="B199" t="n">
        <v>115</v>
      </c>
      <c r="C199" t="inlineStr">
        <is>
          <t xml:space="preserve">CONCLUIDO	</t>
        </is>
      </c>
      <c r="D199" t="n">
        <v>7.082</v>
      </c>
      <c r="E199" t="n">
        <v>14.12</v>
      </c>
      <c r="F199" t="n">
        <v>9.09</v>
      </c>
      <c r="G199" t="n">
        <v>10.1</v>
      </c>
      <c r="H199" t="n">
        <v>0.14</v>
      </c>
      <c r="I199" t="n">
        <v>54</v>
      </c>
      <c r="J199" t="n">
        <v>224.18</v>
      </c>
      <c r="K199" t="n">
        <v>56.94</v>
      </c>
      <c r="L199" t="n">
        <v>1.75</v>
      </c>
      <c r="M199" t="n">
        <v>52</v>
      </c>
      <c r="N199" t="n">
        <v>50.49</v>
      </c>
      <c r="O199" t="n">
        <v>27882.87</v>
      </c>
      <c r="P199" t="n">
        <v>128.7</v>
      </c>
      <c r="Q199" t="n">
        <v>1693.2</v>
      </c>
      <c r="R199" t="n">
        <v>61.12</v>
      </c>
      <c r="S199" t="n">
        <v>25.68</v>
      </c>
      <c r="T199" t="n">
        <v>16793.92</v>
      </c>
      <c r="U199" t="n">
        <v>0.42</v>
      </c>
      <c r="V199" t="n">
        <v>0.8</v>
      </c>
      <c r="W199" t="n">
        <v>1.3</v>
      </c>
      <c r="X199" t="n">
        <v>1.09</v>
      </c>
      <c r="Y199" t="n">
        <v>1</v>
      </c>
      <c r="Z199" t="n">
        <v>10</v>
      </c>
    </row>
    <row r="200">
      <c r="A200" t="n">
        <v>4</v>
      </c>
      <c r="B200" t="n">
        <v>115</v>
      </c>
      <c r="C200" t="inlineStr">
        <is>
          <t xml:space="preserve">CONCLUIDO	</t>
        </is>
      </c>
      <c r="D200" t="n">
        <v>7.3513</v>
      </c>
      <c r="E200" t="n">
        <v>13.6</v>
      </c>
      <c r="F200" t="n">
        <v>8.92</v>
      </c>
      <c r="G200" t="n">
        <v>11.64</v>
      </c>
      <c r="H200" t="n">
        <v>0.16</v>
      </c>
      <c r="I200" t="n">
        <v>46</v>
      </c>
      <c r="J200" t="n">
        <v>224.6</v>
      </c>
      <c r="K200" t="n">
        <v>56.94</v>
      </c>
      <c r="L200" t="n">
        <v>2</v>
      </c>
      <c r="M200" t="n">
        <v>44</v>
      </c>
      <c r="N200" t="n">
        <v>50.65</v>
      </c>
      <c r="O200" t="n">
        <v>27934.37</v>
      </c>
      <c r="P200" t="n">
        <v>124.71</v>
      </c>
      <c r="Q200" t="n">
        <v>1693.15</v>
      </c>
      <c r="R200" t="n">
        <v>56.17</v>
      </c>
      <c r="S200" t="n">
        <v>25.68</v>
      </c>
      <c r="T200" t="n">
        <v>14359.87</v>
      </c>
      <c r="U200" t="n">
        <v>0.46</v>
      </c>
      <c r="V200" t="n">
        <v>0.82</v>
      </c>
      <c r="W200" t="n">
        <v>1.28</v>
      </c>
      <c r="X200" t="n">
        <v>0.92</v>
      </c>
      <c r="Y200" t="n">
        <v>1</v>
      </c>
      <c r="Z200" t="n">
        <v>10</v>
      </c>
    </row>
    <row r="201">
      <c r="A201" t="n">
        <v>5</v>
      </c>
      <c r="B201" t="n">
        <v>115</v>
      </c>
      <c r="C201" t="inlineStr">
        <is>
          <t xml:space="preserve">CONCLUIDO	</t>
        </is>
      </c>
      <c r="D201" t="n">
        <v>7.5691</v>
      </c>
      <c r="E201" t="n">
        <v>13.21</v>
      </c>
      <c r="F201" t="n">
        <v>8.800000000000001</v>
      </c>
      <c r="G201" t="n">
        <v>13.19</v>
      </c>
      <c r="H201" t="n">
        <v>0.18</v>
      </c>
      <c r="I201" t="n">
        <v>40</v>
      </c>
      <c r="J201" t="n">
        <v>225.01</v>
      </c>
      <c r="K201" t="n">
        <v>56.94</v>
      </c>
      <c r="L201" t="n">
        <v>2.25</v>
      </c>
      <c r="M201" t="n">
        <v>38</v>
      </c>
      <c r="N201" t="n">
        <v>50.82</v>
      </c>
      <c r="O201" t="n">
        <v>27985.94</v>
      </c>
      <c r="P201" t="n">
        <v>121.03</v>
      </c>
      <c r="Q201" t="n">
        <v>1693.11</v>
      </c>
      <c r="R201" t="n">
        <v>52.03</v>
      </c>
      <c r="S201" t="n">
        <v>25.68</v>
      </c>
      <c r="T201" t="n">
        <v>12317.8</v>
      </c>
      <c r="U201" t="n">
        <v>0.49</v>
      </c>
      <c r="V201" t="n">
        <v>0.83</v>
      </c>
      <c r="W201" t="n">
        <v>1.27</v>
      </c>
      <c r="X201" t="n">
        <v>0.79</v>
      </c>
      <c r="Y201" t="n">
        <v>1</v>
      </c>
      <c r="Z201" t="n">
        <v>10</v>
      </c>
    </row>
    <row r="202">
      <c r="A202" t="n">
        <v>6</v>
      </c>
      <c r="B202" t="n">
        <v>115</v>
      </c>
      <c r="C202" t="inlineStr">
        <is>
          <t xml:space="preserve">CONCLUIDO	</t>
        </is>
      </c>
      <c r="D202" t="n">
        <v>7.7573</v>
      </c>
      <c r="E202" t="n">
        <v>12.89</v>
      </c>
      <c r="F202" t="n">
        <v>8.69</v>
      </c>
      <c r="G202" t="n">
        <v>14.9</v>
      </c>
      <c r="H202" t="n">
        <v>0.2</v>
      </c>
      <c r="I202" t="n">
        <v>35</v>
      </c>
      <c r="J202" t="n">
        <v>225.43</v>
      </c>
      <c r="K202" t="n">
        <v>56.94</v>
      </c>
      <c r="L202" t="n">
        <v>2.5</v>
      </c>
      <c r="M202" t="n">
        <v>33</v>
      </c>
      <c r="N202" t="n">
        <v>50.99</v>
      </c>
      <c r="O202" t="n">
        <v>28037.57</v>
      </c>
      <c r="P202" t="n">
        <v>117.23</v>
      </c>
      <c r="Q202" t="n">
        <v>1692.96</v>
      </c>
      <c r="R202" t="n">
        <v>49.04</v>
      </c>
      <c r="S202" t="n">
        <v>25.68</v>
      </c>
      <c r="T202" t="n">
        <v>10849.64</v>
      </c>
      <c r="U202" t="n">
        <v>0.52</v>
      </c>
      <c r="V202" t="n">
        <v>0.84</v>
      </c>
      <c r="W202" t="n">
        <v>1.26</v>
      </c>
      <c r="X202" t="n">
        <v>0.6899999999999999</v>
      </c>
      <c r="Y202" t="n">
        <v>1</v>
      </c>
      <c r="Z202" t="n">
        <v>10</v>
      </c>
    </row>
    <row r="203">
      <c r="A203" t="n">
        <v>7</v>
      </c>
      <c r="B203" t="n">
        <v>115</v>
      </c>
      <c r="C203" t="inlineStr">
        <is>
          <t xml:space="preserve">CONCLUIDO	</t>
        </is>
      </c>
      <c r="D203" t="n">
        <v>7.9241</v>
      </c>
      <c r="E203" t="n">
        <v>12.62</v>
      </c>
      <c r="F203" t="n">
        <v>8.6</v>
      </c>
      <c r="G203" t="n">
        <v>16.64</v>
      </c>
      <c r="H203" t="n">
        <v>0.22</v>
      </c>
      <c r="I203" t="n">
        <v>31</v>
      </c>
      <c r="J203" t="n">
        <v>225.85</v>
      </c>
      <c r="K203" t="n">
        <v>56.94</v>
      </c>
      <c r="L203" t="n">
        <v>2.75</v>
      </c>
      <c r="M203" t="n">
        <v>29</v>
      </c>
      <c r="N203" t="n">
        <v>51.16</v>
      </c>
      <c r="O203" t="n">
        <v>28089.25</v>
      </c>
      <c r="P203" t="n">
        <v>113.94</v>
      </c>
      <c r="Q203" t="n">
        <v>1692.98</v>
      </c>
      <c r="R203" t="n">
        <v>45.87</v>
      </c>
      <c r="S203" t="n">
        <v>25.68</v>
      </c>
      <c r="T203" t="n">
        <v>9285.85</v>
      </c>
      <c r="U203" t="n">
        <v>0.5600000000000001</v>
      </c>
      <c r="V203" t="n">
        <v>0.85</v>
      </c>
      <c r="W203" t="n">
        <v>1.26</v>
      </c>
      <c r="X203" t="n">
        <v>0.59</v>
      </c>
      <c r="Y203" t="n">
        <v>1</v>
      </c>
      <c r="Z203" t="n">
        <v>10</v>
      </c>
    </row>
    <row r="204">
      <c r="A204" t="n">
        <v>8</v>
      </c>
      <c r="B204" t="n">
        <v>115</v>
      </c>
      <c r="C204" t="inlineStr">
        <is>
          <t xml:space="preserve">CONCLUIDO	</t>
        </is>
      </c>
      <c r="D204" t="n">
        <v>8.037100000000001</v>
      </c>
      <c r="E204" t="n">
        <v>12.44</v>
      </c>
      <c r="F204" t="n">
        <v>8.550000000000001</v>
      </c>
      <c r="G204" t="n">
        <v>18.33</v>
      </c>
      <c r="H204" t="n">
        <v>0.24</v>
      </c>
      <c r="I204" t="n">
        <v>28</v>
      </c>
      <c r="J204" t="n">
        <v>226.27</v>
      </c>
      <c r="K204" t="n">
        <v>56.94</v>
      </c>
      <c r="L204" t="n">
        <v>3</v>
      </c>
      <c r="M204" t="n">
        <v>26</v>
      </c>
      <c r="N204" t="n">
        <v>51.33</v>
      </c>
      <c r="O204" t="n">
        <v>28140.99</v>
      </c>
      <c r="P204" t="n">
        <v>111.89</v>
      </c>
      <c r="Q204" t="n">
        <v>1693.01</v>
      </c>
      <c r="R204" t="n">
        <v>44.44</v>
      </c>
      <c r="S204" t="n">
        <v>25.68</v>
      </c>
      <c r="T204" t="n">
        <v>8586.299999999999</v>
      </c>
      <c r="U204" t="n">
        <v>0.58</v>
      </c>
      <c r="V204" t="n">
        <v>0.85</v>
      </c>
      <c r="W204" t="n">
        <v>1.25</v>
      </c>
      <c r="X204" t="n">
        <v>0.55</v>
      </c>
      <c r="Y204" t="n">
        <v>1</v>
      </c>
      <c r="Z204" t="n">
        <v>10</v>
      </c>
    </row>
    <row r="205">
      <c r="A205" t="n">
        <v>9</v>
      </c>
      <c r="B205" t="n">
        <v>115</v>
      </c>
      <c r="C205" t="inlineStr">
        <is>
          <t xml:space="preserve">CONCLUIDO	</t>
        </is>
      </c>
      <c r="D205" t="n">
        <v>8.1709</v>
      </c>
      <c r="E205" t="n">
        <v>12.24</v>
      </c>
      <c r="F205" t="n">
        <v>8.48</v>
      </c>
      <c r="G205" t="n">
        <v>20.35</v>
      </c>
      <c r="H205" t="n">
        <v>0.25</v>
      </c>
      <c r="I205" t="n">
        <v>25</v>
      </c>
      <c r="J205" t="n">
        <v>226.69</v>
      </c>
      <c r="K205" t="n">
        <v>56.94</v>
      </c>
      <c r="L205" t="n">
        <v>3.25</v>
      </c>
      <c r="M205" t="n">
        <v>23</v>
      </c>
      <c r="N205" t="n">
        <v>51.5</v>
      </c>
      <c r="O205" t="n">
        <v>28192.8</v>
      </c>
      <c r="P205" t="n">
        <v>108.24</v>
      </c>
      <c r="Q205" t="n">
        <v>1692.96</v>
      </c>
      <c r="R205" t="n">
        <v>42.19</v>
      </c>
      <c r="S205" t="n">
        <v>25.68</v>
      </c>
      <c r="T205" t="n">
        <v>7473.23</v>
      </c>
      <c r="U205" t="n">
        <v>0.61</v>
      </c>
      <c r="V205" t="n">
        <v>0.86</v>
      </c>
      <c r="W205" t="n">
        <v>1.25</v>
      </c>
      <c r="X205" t="n">
        <v>0.48</v>
      </c>
      <c r="Y205" t="n">
        <v>1</v>
      </c>
      <c r="Z205" t="n">
        <v>10</v>
      </c>
    </row>
    <row r="206">
      <c r="A206" t="n">
        <v>10</v>
      </c>
      <c r="B206" t="n">
        <v>115</v>
      </c>
      <c r="C206" t="inlineStr">
        <is>
          <t xml:space="preserve">CONCLUIDO	</t>
        </is>
      </c>
      <c r="D206" t="n">
        <v>8.2544</v>
      </c>
      <c r="E206" t="n">
        <v>12.11</v>
      </c>
      <c r="F206" t="n">
        <v>8.44</v>
      </c>
      <c r="G206" t="n">
        <v>22.03</v>
      </c>
      <c r="H206" t="n">
        <v>0.27</v>
      </c>
      <c r="I206" t="n">
        <v>23</v>
      </c>
      <c r="J206" t="n">
        <v>227.11</v>
      </c>
      <c r="K206" t="n">
        <v>56.94</v>
      </c>
      <c r="L206" t="n">
        <v>3.5</v>
      </c>
      <c r="M206" t="n">
        <v>21</v>
      </c>
      <c r="N206" t="n">
        <v>51.67</v>
      </c>
      <c r="O206" t="n">
        <v>28244.66</v>
      </c>
      <c r="P206" t="n">
        <v>106.04</v>
      </c>
      <c r="Q206" t="n">
        <v>1692.94</v>
      </c>
      <c r="R206" t="n">
        <v>41.29</v>
      </c>
      <c r="S206" t="n">
        <v>25.68</v>
      </c>
      <c r="T206" t="n">
        <v>7034.46</v>
      </c>
      <c r="U206" t="n">
        <v>0.62</v>
      </c>
      <c r="V206" t="n">
        <v>0.86</v>
      </c>
      <c r="W206" t="n">
        <v>1.24</v>
      </c>
      <c r="X206" t="n">
        <v>0.44</v>
      </c>
      <c r="Y206" t="n">
        <v>1</v>
      </c>
      <c r="Z206" t="n">
        <v>10</v>
      </c>
    </row>
    <row r="207">
      <c r="A207" t="n">
        <v>11</v>
      </c>
      <c r="B207" t="n">
        <v>115</v>
      </c>
      <c r="C207" t="inlineStr">
        <is>
          <t xml:space="preserve">CONCLUIDO	</t>
        </is>
      </c>
      <c r="D207" t="n">
        <v>8.349399999999999</v>
      </c>
      <c r="E207" t="n">
        <v>11.98</v>
      </c>
      <c r="F207" t="n">
        <v>8.390000000000001</v>
      </c>
      <c r="G207" t="n">
        <v>23.98</v>
      </c>
      <c r="H207" t="n">
        <v>0.29</v>
      </c>
      <c r="I207" t="n">
        <v>21</v>
      </c>
      <c r="J207" t="n">
        <v>227.53</v>
      </c>
      <c r="K207" t="n">
        <v>56.94</v>
      </c>
      <c r="L207" t="n">
        <v>3.75</v>
      </c>
      <c r="M207" t="n">
        <v>19</v>
      </c>
      <c r="N207" t="n">
        <v>51.84</v>
      </c>
      <c r="O207" t="n">
        <v>28296.58</v>
      </c>
      <c r="P207" t="n">
        <v>102.85</v>
      </c>
      <c r="Q207" t="n">
        <v>1692.88</v>
      </c>
      <c r="R207" t="n">
        <v>39.72</v>
      </c>
      <c r="S207" t="n">
        <v>25.68</v>
      </c>
      <c r="T207" t="n">
        <v>6258.83</v>
      </c>
      <c r="U207" t="n">
        <v>0.65</v>
      </c>
      <c r="V207" t="n">
        <v>0.87</v>
      </c>
      <c r="W207" t="n">
        <v>1.24</v>
      </c>
      <c r="X207" t="n">
        <v>0.39</v>
      </c>
      <c r="Y207" t="n">
        <v>1</v>
      </c>
      <c r="Z207" t="n">
        <v>10</v>
      </c>
    </row>
    <row r="208">
      <c r="A208" t="n">
        <v>12</v>
      </c>
      <c r="B208" t="n">
        <v>115</v>
      </c>
      <c r="C208" t="inlineStr">
        <is>
          <t xml:space="preserve">CONCLUIDO	</t>
        </is>
      </c>
      <c r="D208" t="n">
        <v>8.4246</v>
      </c>
      <c r="E208" t="n">
        <v>11.87</v>
      </c>
      <c r="F208" t="n">
        <v>8.380000000000001</v>
      </c>
      <c r="G208" t="n">
        <v>26.45</v>
      </c>
      <c r="H208" t="n">
        <v>0.31</v>
      </c>
      <c r="I208" t="n">
        <v>19</v>
      </c>
      <c r="J208" t="n">
        <v>227.95</v>
      </c>
      <c r="K208" t="n">
        <v>56.94</v>
      </c>
      <c r="L208" t="n">
        <v>4</v>
      </c>
      <c r="M208" t="n">
        <v>16</v>
      </c>
      <c r="N208" t="n">
        <v>52.01</v>
      </c>
      <c r="O208" t="n">
        <v>28348.56</v>
      </c>
      <c r="P208" t="n">
        <v>100.33</v>
      </c>
      <c r="Q208" t="n">
        <v>1693.03</v>
      </c>
      <c r="R208" t="n">
        <v>39</v>
      </c>
      <c r="S208" t="n">
        <v>25.68</v>
      </c>
      <c r="T208" t="n">
        <v>5912</v>
      </c>
      <c r="U208" t="n">
        <v>0.66</v>
      </c>
      <c r="V208" t="n">
        <v>0.87</v>
      </c>
      <c r="W208" t="n">
        <v>1.24</v>
      </c>
      <c r="X208" t="n">
        <v>0.37</v>
      </c>
      <c r="Y208" t="n">
        <v>1</v>
      </c>
      <c r="Z208" t="n">
        <v>10</v>
      </c>
    </row>
    <row r="209">
      <c r="A209" t="n">
        <v>13</v>
      </c>
      <c r="B209" t="n">
        <v>115</v>
      </c>
      <c r="C209" t="inlineStr">
        <is>
          <t xml:space="preserve">CONCLUIDO	</t>
        </is>
      </c>
      <c r="D209" t="n">
        <v>8.474399999999999</v>
      </c>
      <c r="E209" t="n">
        <v>11.8</v>
      </c>
      <c r="F209" t="n">
        <v>8.35</v>
      </c>
      <c r="G209" t="n">
        <v>27.83</v>
      </c>
      <c r="H209" t="n">
        <v>0.33</v>
      </c>
      <c r="I209" t="n">
        <v>18</v>
      </c>
      <c r="J209" t="n">
        <v>228.38</v>
      </c>
      <c r="K209" t="n">
        <v>56.94</v>
      </c>
      <c r="L209" t="n">
        <v>4.25</v>
      </c>
      <c r="M209" t="n">
        <v>12</v>
      </c>
      <c r="N209" t="n">
        <v>52.18</v>
      </c>
      <c r="O209" t="n">
        <v>28400.61</v>
      </c>
      <c r="P209" t="n">
        <v>97.2</v>
      </c>
      <c r="Q209" t="n">
        <v>1692.88</v>
      </c>
      <c r="R209" t="n">
        <v>38.14</v>
      </c>
      <c r="S209" t="n">
        <v>25.68</v>
      </c>
      <c r="T209" t="n">
        <v>5482.78</v>
      </c>
      <c r="U209" t="n">
        <v>0.67</v>
      </c>
      <c r="V209" t="n">
        <v>0.87</v>
      </c>
      <c r="W209" t="n">
        <v>1.24</v>
      </c>
      <c r="X209" t="n">
        <v>0.35</v>
      </c>
      <c r="Y209" t="n">
        <v>1</v>
      </c>
      <c r="Z209" t="n">
        <v>10</v>
      </c>
    </row>
    <row r="210">
      <c r="A210" t="n">
        <v>14</v>
      </c>
      <c r="B210" t="n">
        <v>115</v>
      </c>
      <c r="C210" t="inlineStr">
        <is>
          <t xml:space="preserve">CONCLUIDO	</t>
        </is>
      </c>
      <c r="D210" t="n">
        <v>8.524900000000001</v>
      </c>
      <c r="E210" t="n">
        <v>11.73</v>
      </c>
      <c r="F210" t="n">
        <v>8.32</v>
      </c>
      <c r="G210" t="n">
        <v>29.38</v>
      </c>
      <c r="H210" t="n">
        <v>0.35</v>
      </c>
      <c r="I210" t="n">
        <v>17</v>
      </c>
      <c r="J210" t="n">
        <v>228.8</v>
      </c>
      <c r="K210" t="n">
        <v>56.94</v>
      </c>
      <c r="L210" t="n">
        <v>4.5</v>
      </c>
      <c r="M210" t="n">
        <v>9</v>
      </c>
      <c r="N210" t="n">
        <v>52.36</v>
      </c>
      <c r="O210" t="n">
        <v>28452.71</v>
      </c>
      <c r="P210" t="n">
        <v>97.05</v>
      </c>
      <c r="Q210" t="n">
        <v>1692.91</v>
      </c>
      <c r="R210" t="n">
        <v>37.17</v>
      </c>
      <c r="S210" t="n">
        <v>25.68</v>
      </c>
      <c r="T210" t="n">
        <v>5003.3</v>
      </c>
      <c r="U210" t="n">
        <v>0.6899999999999999</v>
      </c>
      <c r="V210" t="n">
        <v>0.88</v>
      </c>
      <c r="W210" t="n">
        <v>1.24</v>
      </c>
      <c r="X210" t="n">
        <v>0.32</v>
      </c>
      <c r="Y210" t="n">
        <v>1</v>
      </c>
      <c r="Z210" t="n">
        <v>10</v>
      </c>
    </row>
    <row r="211">
      <c r="A211" t="n">
        <v>15</v>
      </c>
      <c r="B211" t="n">
        <v>115</v>
      </c>
      <c r="C211" t="inlineStr">
        <is>
          <t xml:space="preserve">CONCLUIDO	</t>
        </is>
      </c>
      <c r="D211" t="n">
        <v>8.519500000000001</v>
      </c>
      <c r="E211" t="n">
        <v>11.74</v>
      </c>
      <c r="F211" t="n">
        <v>8.33</v>
      </c>
      <c r="G211" t="n">
        <v>29.4</v>
      </c>
      <c r="H211" t="n">
        <v>0.37</v>
      </c>
      <c r="I211" t="n">
        <v>17</v>
      </c>
      <c r="J211" t="n">
        <v>229.22</v>
      </c>
      <c r="K211" t="n">
        <v>56.94</v>
      </c>
      <c r="L211" t="n">
        <v>4.75</v>
      </c>
      <c r="M211" t="n">
        <v>5</v>
      </c>
      <c r="N211" t="n">
        <v>52.53</v>
      </c>
      <c r="O211" t="n">
        <v>28504.87</v>
      </c>
      <c r="P211" t="n">
        <v>95.34</v>
      </c>
      <c r="Q211" t="n">
        <v>1692.88</v>
      </c>
      <c r="R211" t="n">
        <v>37.33</v>
      </c>
      <c r="S211" t="n">
        <v>25.68</v>
      </c>
      <c r="T211" t="n">
        <v>5082.66</v>
      </c>
      <c r="U211" t="n">
        <v>0.6899999999999999</v>
      </c>
      <c r="V211" t="n">
        <v>0.88</v>
      </c>
      <c r="W211" t="n">
        <v>1.24</v>
      </c>
      <c r="X211" t="n">
        <v>0.33</v>
      </c>
      <c r="Y211" t="n">
        <v>1</v>
      </c>
      <c r="Z211" t="n">
        <v>10</v>
      </c>
    </row>
    <row r="212">
      <c r="A212" t="n">
        <v>16</v>
      </c>
      <c r="B212" t="n">
        <v>115</v>
      </c>
      <c r="C212" t="inlineStr">
        <is>
          <t xml:space="preserve">CONCLUIDO	</t>
        </is>
      </c>
      <c r="D212" t="n">
        <v>8.5733</v>
      </c>
      <c r="E212" t="n">
        <v>11.66</v>
      </c>
      <c r="F212" t="n">
        <v>8.300000000000001</v>
      </c>
      <c r="G212" t="n">
        <v>31.13</v>
      </c>
      <c r="H212" t="n">
        <v>0.39</v>
      </c>
      <c r="I212" t="n">
        <v>16</v>
      </c>
      <c r="J212" t="n">
        <v>229.65</v>
      </c>
      <c r="K212" t="n">
        <v>56.94</v>
      </c>
      <c r="L212" t="n">
        <v>5</v>
      </c>
      <c r="M212" t="n">
        <v>1</v>
      </c>
      <c r="N212" t="n">
        <v>52.7</v>
      </c>
      <c r="O212" t="n">
        <v>28557.1</v>
      </c>
      <c r="P212" t="n">
        <v>94.87</v>
      </c>
      <c r="Q212" t="n">
        <v>1692.88</v>
      </c>
      <c r="R212" t="n">
        <v>36.3</v>
      </c>
      <c r="S212" t="n">
        <v>25.68</v>
      </c>
      <c r="T212" t="n">
        <v>4575.79</v>
      </c>
      <c r="U212" t="n">
        <v>0.71</v>
      </c>
      <c r="V212" t="n">
        <v>0.88</v>
      </c>
      <c r="W212" t="n">
        <v>1.24</v>
      </c>
      <c r="X212" t="n">
        <v>0.3</v>
      </c>
      <c r="Y212" t="n">
        <v>1</v>
      </c>
      <c r="Z212" t="n">
        <v>10</v>
      </c>
    </row>
    <row r="213">
      <c r="A213" t="n">
        <v>17</v>
      </c>
      <c r="B213" t="n">
        <v>115</v>
      </c>
      <c r="C213" t="inlineStr">
        <is>
          <t xml:space="preserve">CONCLUIDO	</t>
        </is>
      </c>
      <c r="D213" t="n">
        <v>8.571400000000001</v>
      </c>
      <c r="E213" t="n">
        <v>11.67</v>
      </c>
      <c r="F213" t="n">
        <v>8.300000000000001</v>
      </c>
      <c r="G213" t="n">
        <v>31.14</v>
      </c>
      <c r="H213" t="n">
        <v>0.41</v>
      </c>
      <c r="I213" t="n">
        <v>16</v>
      </c>
      <c r="J213" t="n">
        <v>230.07</v>
      </c>
      <c r="K213" t="n">
        <v>56.94</v>
      </c>
      <c r="L213" t="n">
        <v>5.25</v>
      </c>
      <c r="M213" t="n">
        <v>0</v>
      </c>
      <c r="N213" t="n">
        <v>52.88</v>
      </c>
      <c r="O213" t="n">
        <v>28609.38</v>
      </c>
      <c r="P213" t="n">
        <v>95.11</v>
      </c>
      <c r="Q213" t="n">
        <v>1692.88</v>
      </c>
      <c r="R213" t="n">
        <v>36.33</v>
      </c>
      <c r="S213" t="n">
        <v>25.68</v>
      </c>
      <c r="T213" t="n">
        <v>4590.99</v>
      </c>
      <c r="U213" t="n">
        <v>0.71</v>
      </c>
      <c r="V213" t="n">
        <v>0.88</v>
      </c>
      <c r="W213" t="n">
        <v>1.24</v>
      </c>
      <c r="X213" t="n">
        <v>0.3</v>
      </c>
      <c r="Y213" t="n">
        <v>1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8.483599999999999</v>
      </c>
      <c r="E214" t="n">
        <v>11.79</v>
      </c>
      <c r="F214" t="n">
        <v>9.029999999999999</v>
      </c>
      <c r="G214" t="n">
        <v>10.84</v>
      </c>
      <c r="H214" t="n">
        <v>0.22</v>
      </c>
      <c r="I214" t="n">
        <v>50</v>
      </c>
      <c r="J214" t="n">
        <v>80.84</v>
      </c>
      <c r="K214" t="n">
        <v>35.1</v>
      </c>
      <c r="L214" t="n">
        <v>1</v>
      </c>
      <c r="M214" t="n">
        <v>7</v>
      </c>
      <c r="N214" t="n">
        <v>9.74</v>
      </c>
      <c r="O214" t="n">
        <v>10204.21</v>
      </c>
      <c r="P214" t="n">
        <v>55.94</v>
      </c>
      <c r="Q214" t="n">
        <v>1693.56</v>
      </c>
      <c r="R214" t="n">
        <v>57.86</v>
      </c>
      <c r="S214" t="n">
        <v>25.68</v>
      </c>
      <c r="T214" t="n">
        <v>15184.13</v>
      </c>
      <c r="U214" t="n">
        <v>0.44</v>
      </c>
      <c r="V214" t="n">
        <v>0.8100000000000001</v>
      </c>
      <c r="W214" t="n">
        <v>1.34</v>
      </c>
      <c r="X214" t="n">
        <v>1.03</v>
      </c>
      <c r="Y214" t="n">
        <v>1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8.456300000000001</v>
      </c>
      <c r="E215" t="n">
        <v>11.83</v>
      </c>
      <c r="F215" t="n">
        <v>9.07</v>
      </c>
      <c r="G215" t="n">
        <v>10.89</v>
      </c>
      <c r="H215" t="n">
        <v>0.27</v>
      </c>
      <c r="I215" t="n">
        <v>50</v>
      </c>
      <c r="J215" t="n">
        <v>81.14</v>
      </c>
      <c r="K215" t="n">
        <v>35.1</v>
      </c>
      <c r="L215" t="n">
        <v>1.25</v>
      </c>
      <c r="M215" t="n">
        <v>0</v>
      </c>
      <c r="N215" t="n">
        <v>9.789999999999999</v>
      </c>
      <c r="O215" t="n">
        <v>10241.25</v>
      </c>
      <c r="P215" t="n">
        <v>56.38</v>
      </c>
      <c r="Q215" t="n">
        <v>1693.45</v>
      </c>
      <c r="R215" t="n">
        <v>58.56</v>
      </c>
      <c r="S215" t="n">
        <v>25.68</v>
      </c>
      <c r="T215" t="n">
        <v>15536.86</v>
      </c>
      <c r="U215" t="n">
        <v>0.44</v>
      </c>
      <c r="V215" t="n">
        <v>0.8</v>
      </c>
      <c r="W215" t="n">
        <v>1.35</v>
      </c>
      <c r="X215" t="n">
        <v>1.07</v>
      </c>
      <c r="Y215" t="n">
        <v>1</v>
      </c>
      <c r="Z215" t="n">
        <v>10</v>
      </c>
    </row>
    <row r="216">
      <c r="A216" t="n">
        <v>0</v>
      </c>
      <c r="B216" t="n">
        <v>50</v>
      </c>
      <c r="C216" t="inlineStr">
        <is>
          <t xml:space="preserve">CONCLUIDO	</t>
        </is>
      </c>
      <c r="D216" t="n">
        <v>8.1112</v>
      </c>
      <c r="E216" t="n">
        <v>12.33</v>
      </c>
      <c r="F216" t="n">
        <v>9.09</v>
      </c>
      <c r="G216" t="n">
        <v>10.1</v>
      </c>
      <c r="H216" t="n">
        <v>0.16</v>
      </c>
      <c r="I216" t="n">
        <v>54</v>
      </c>
      <c r="J216" t="n">
        <v>107.41</v>
      </c>
      <c r="K216" t="n">
        <v>41.65</v>
      </c>
      <c r="L216" t="n">
        <v>1</v>
      </c>
      <c r="M216" t="n">
        <v>52</v>
      </c>
      <c r="N216" t="n">
        <v>14.77</v>
      </c>
      <c r="O216" t="n">
        <v>13481.73</v>
      </c>
      <c r="P216" t="n">
        <v>73.20999999999999</v>
      </c>
      <c r="Q216" t="n">
        <v>1693.26</v>
      </c>
      <c r="R216" t="n">
        <v>61.26</v>
      </c>
      <c r="S216" t="n">
        <v>25.68</v>
      </c>
      <c r="T216" t="n">
        <v>16864.23</v>
      </c>
      <c r="U216" t="n">
        <v>0.42</v>
      </c>
      <c r="V216" t="n">
        <v>0.8</v>
      </c>
      <c r="W216" t="n">
        <v>1.3</v>
      </c>
      <c r="X216" t="n">
        <v>1.09</v>
      </c>
      <c r="Y216" t="n">
        <v>1</v>
      </c>
      <c r="Z216" t="n">
        <v>10</v>
      </c>
    </row>
    <row r="217">
      <c r="A217" t="n">
        <v>1</v>
      </c>
      <c r="B217" t="n">
        <v>50</v>
      </c>
      <c r="C217" t="inlineStr">
        <is>
          <t xml:space="preserve">CONCLUIDO	</t>
        </is>
      </c>
      <c r="D217" t="n">
        <v>8.525600000000001</v>
      </c>
      <c r="E217" t="n">
        <v>11.73</v>
      </c>
      <c r="F217" t="n">
        <v>8.800000000000001</v>
      </c>
      <c r="G217" t="n">
        <v>13.21</v>
      </c>
      <c r="H217" t="n">
        <v>0.2</v>
      </c>
      <c r="I217" t="n">
        <v>40</v>
      </c>
      <c r="J217" t="n">
        <v>107.73</v>
      </c>
      <c r="K217" t="n">
        <v>41.65</v>
      </c>
      <c r="L217" t="n">
        <v>1.25</v>
      </c>
      <c r="M217" t="n">
        <v>24</v>
      </c>
      <c r="N217" t="n">
        <v>14.83</v>
      </c>
      <c r="O217" t="n">
        <v>13520.81</v>
      </c>
      <c r="P217" t="n">
        <v>66.73999999999999</v>
      </c>
      <c r="Q217" t="n">
        <v>1693.34</v>
      </c>
      <c r="R217" t="n">
        <v>51.72</v>
      </c>
      <c r="S217" t="n">
        <v>25.68</v>
      </c>
      <c r="T217" t="n">
        <v>12165.88</v>
      </c>
      <c r="U217" t="n">
        <v>0.5</v>
      </c>
      <c r="V217" t="n">
        <v>0.83</v>
      </c>
      <c r="W217" t="n">
        <v>1.29</v>
      </c>
      <c r="X217" t="n">
        <v>0.8</v>
      </c>
      <c r="Y217" t="n">
        <v>1</v>
      </c>
      <c r="Z217" t="n">
        <v>10</v>
      </c>
    </row>
    <row r="218">
      <c r="A218" t="n">
        <v>2</v>
      </c>
      <c r="B218" t="n">
        <v>50</v>
      </c>
      <c r="C218" t="inlineStr">
        <is>
          <t xml:space="preserve">CONCLUIDO	</t>
        </is>
      </c>
      <c r="D218" t="n">
        <v>8.6356</v>
      </c>
      <c r="E218" t="n">
        <v>11.58</v>
      </c>
      <c r="F218" t="n">
        <v>8.74</v>
      </c>
      <c r="G218" t="n">
        <v>14.57</v>
      </c>
      <c r="H218" t="n">
        <v>0.24</v>
      </c>
      <c r="I218" t="n">
        <v>36</v>
      </c>
      <c r="J218" t="n">
        <v>108.05</v>
      </c>
      <c r="K218" t="n">
        <v>41.65</v>
      </c>
      <c r="L218" t="n">
        <v>1.5</v>
      </c>
      <c r="M218" t="n">
        <v>7</v>
      </c>
      <c r="N218" t="n">
        <v>14.9</v>
      </c>
      <c r="O218" t="n">
        <v>13559.91</v>
      </c>
      <c r="P218" t="n">
        <v>65.09999999999999</v>
      </c>
      <c r="Q218" t="n">
        <v>1693.34</v>
      </c>
      <c r="R218" t="n">
        <v>49.62</v>
      </c>
      <c r="S218" t="n">
        <v>25.68</v>
      </c>
      <c r="T218" t="n">
        <v>11134.26</v>
      </c>
      <c r="U218" t="n">
        <v>0.52</v>
      </c>
      <c r="V218" t="n">
        <v>0.83</v>
      </c>
      <c r="W218" t="n">
        <v>1.29</v>
      </c>
      <c r="X218" t="n">
        <v>0.74</v>
      </c>
      <c r="Y218" t="n">
        <v>1</v>
      </c>
      <c r="Z218" t="n">
        <v>10</v>
      </c>
    </row>
    <row r="219">
      <c r="A219" t="n">
        <v>3</v>
      </c>
      <c r="B219" t="n">
        <v>50</v>
      </c>
      <c r="C219" t="inlineStr">
        <is>
          <t xml:space="preserve">CONCLUIDO	</t>
        </is>
      </c>
      <c r="D219" t="n">
        <v>8.667400000000001</v>
      </c>
      <c r="E219" t="n">
        <v>11.54</v>
      </c>
      <c r="F219" t="n">
        <v>8.720000000000001</v>
      </c>
      <c r="G219" t="n">
        <v>14.95</v>
      </c>
      <c r="H219" t="n">
        <v>0.28</v>
      </c>
      <c r="I219" t="n">
        <v>35</v>
      </c>
      <c r="J219" t="n">
        <v>108.37</v>
      </c>
      <c r="K219" t="n">
        <v>41.65</v>
      </c>
      <c r="L219" t="n">
        <v>1.75</v>
      </c>
      <c r="M219" t="n">
        <v>0</v>
      </c>
      <c r="N219" t="n">
        <v>14.97</v>
      </c>
      <c r="O219" t="n">
        <v>13599.17</v>
      </c>
      <c r="P219" t="n">
        <v>64.28</v>
      </c>
      <c r="Q219" t="n">
        <v>1693.48</v>
      </c>
      <c r="R219" t="n">
        <v>48.71</v>
      </c>
      <c r="S219" t="n">
        <v>25.68</v>
      </c>
      <c r="T219" t="n">
        <v>10682.77</v>
      </c>
      <c r="U219" t="n">
        <v>0.53</v>
      </c>
      <c r="V219" t="n">
        <v>0.84</v>
      </c>
      <c r="W219" t="n">
        <v>1.3</v>
      </c>
      <c r="X219" t="n">
        <v>0.72</v>
      </c>
      <c r="Y219" t="n">
        <v>1</v>
      </c>
      <c r="Z219" t="n">
        <v>10</v>
      </c>
    </row>
    <row r="220">
      <c r="A220" t="n">
        <v>0</v>
      </c>
      <c r="B220" t="n">
        <v>25</v>
      </c>
      <c r="C220" t="inlineStr">
        <is>
          <t xml:space="preserve">CONCLUIDO	</t>
        </is>
      </c>
      <c r="D220" t="n">
        <v>8.173999999999999</v>
      </c>
      <c r="E220" t="n">
        <v>12.23</v>
      </c>
      <c r="F220" t="n">
        <v>9.48</v>
      </c>
      <c r="G220" t="n">
        <v>8.24</v>
      </c>
      <c r="H220" t="n">
        <v>0.28</v>
      </c>
      <c r="I220" t="n">
        <v>69</v>
      </c>
      <c r="J220" t="n">
        <v>61.76</v>
      </c>
      <c r="K220" t="n">
        <v>28.92</v>
      </c>
      <c r="L220" t="n">
        <v>1</v>
      </c>
      <c r="M220" t="n">
        <v>0</v>
      </c>
      <c r="N220" t="n">
        <v>6.84</v>
      </c>
      <c r="O220" t="n">
        <v>7851.41</v>
      </c>
      <c r="P220" t="n">
        <v>50.33</v>
      </c>
      <c r="Q220" t="n">
        <v>1693.86</v>
      </c>
      <c r="R220" t="n">
        <v>70.63</v>
      </c>
      <c r="S220" t="n">
        <v>25.68</v>
      </c>
      <c r="T220" t="n">
        <v>21475.45</v>
      </c>
      <c r="U220" t="n">
        <v>0.36</v>
      </c>
      <c r="V220" t="n">
        <v>0.77</v>
      </c>
      <c r="W220" t="n">
        <v>1.41</v>
      </c>
      <c r="X220" t="n">
        <v>1.47</v>
      </c>
      <c r="Y220" t="n">
        <v>1</v>
      </c>
      <c r="Z220" t="n">
        <v>10</v>
      </c>
    </row>
    <row r="221">
      <c r="A221" t="n">
        <v>0</v>
      </c>
      <c r="B221" t="n">
        <v>85</v>
      </c>
      <c r="C221" t="inlineStr">
        <is>
          <t xml:space="preserve">CONCLUIDO	</t>
        </is>
      </c>
      <c r="D221" t="n">
        <v>6.6699</v>
      </c>
      <c r="E221" t="n">
        <v>14.99</v>
      </c>
      <c r="F221" t="n">
        <v>9.74</v>
      </c>
      <c r="G221" t="n">
        <v>6.88</v>
      </c>
      <c r="H221" t="n">
        <v>0.11</v>
      </c>
      <c r="I221" t="n">
        <v>85</v>
      </c>
      <c r="J221" t="n">
        <v>167.88</v>
      </c>
      <c r="K221" t="n">
        <v>51.39</v>
      </c>
      <c r="L221" t="n">
        <v>1</v>
      </c>
      <c r="M221" t="n">
        <v>83</v>
      </c>
      <c r="N221" t="n">
        <v>30.49</v>
      </c>
      <c r="O221" t="n">
        <v>20939.59</v>
      </c>
      <c r="P221" t="n">
        <v>116.77</v>
      </c>
      <c r="Q221" t="n">
        <v>1693.59</v>
      </c>
      <c r="R221" t="n">
        <v>81.39</v>
      </c>
      <c r="S221" t="n">
        <v>25.68</v>
      </c>
      <c r="T221" t="n">
        <v>26775.21</v>
      </c>
      <c r="U221" t="n">
        <v>0.32</v>
      </c>
      <c r="V221" t="n">
        <v>0.75</v>
      </c>
      <c r="W221" t="n">
        <v>1.35</v>
      </c>
      <c r="X221" t="n">
        <v>1.73</v>
      </c>
      <c r="Y221" t="n">
        <v>1</v>
      </c>
      <c r="Z221" t="n">
        <v>10</v>
      </c>
    </row>
    <row r="222">
      <c r="A222" t="n">
        <v>1</v>
      </c>
      <c r="B222" t="n">
        <v>85</v>
      </c>
      <c r="C222" t="inlineStr">
        <is>
          <t xml:space="preserve">CONCLUIDO	</t>
        </is>
      </c>
      <c r="D222" t="n">
        <v>7.2585</v>
      </c>
      <c r="E222" t="n">
        <v>13.78</v>
      </c>
      <c r="F222" t="n">
        <v>9.27</v>
      </c>
      <c r="G222" t="n">
        <v>8.83</v>
      </c>
      <c r="H222" t="n">
        <v>0.13</v>
      </c>
      <c r="I222" t="n">
        <v>63</v>
      </c>
      <c r="J222" t="n">
        <v>168.25</v>
      </c>
      <c r="K222" t="n">
        <v>51.39</v>
      </c>
      <c r="L222" t="n">
        <v>1.25</v>
      </c>
      <c r="M222" t="n">
        <v>61</v>
      </c>
      <c r="N222" t="n">
        <v>30.6</v>
      </c>
      <c r="O222" t="n">
        <v>20984.25</v>
      </c>
      <c r="P222" t="n">
        <v>108.31</v>
      </c>
      <c r="Q222" t="n">
        <v>1693.56</v>
      </c>
      <c r="R222" t="n">
        <v>66.81999999999999</v>
      </c>
      <c r="S222" t="n">
        <v>25.68</v>
      </c>
      <c r="T222" t="n">
        <v>19599.7</v>
      </c>
      <c r="U222" t="n">
        <v>0.38</v>
      </c>
      <c r="V222" t="n">
        <v>0.79</v>
      </c>
      <c r="W222" t="n">
        <v>1.31</v>
      </c>
      <c r="X222" t="n">
        <v>1.26</v>
      </c>
      <c r="Y222" t="n">
        <v>1</v>
      </c>
      <c r="Z222" t="n">
        <v>10</v>
      </c>
    </row>
    <row r="223">
      <c r="A223" t="n">
        <v>2</v>
      </c>
      <c r="B223" t="n">
        <v>85</v>
      </c>
      <c r="C223" t="inlineStr">
        <is>
          <t xml:space="preserve">CONCLUIDO	</t>
        </is>
      </c>
      <c r="D223" t="n">
        <v>7.6142</v>
      </c>
      <c r="E223" t="n">
        <v>13.13</v>
      </c>
      <c r="F223" t="n">
        <v>9.029999999999999</v>
      </c>
      <c r="G223" t="n">
        <v>10.63</v>
      </c>
      <c r="H223" t="n">
        <v>0.16</v>
      </c>
      <c r="I223" t="n">
        <v>51</v>
      </c>
      <c r="J223" t="n">
        <v>168.61</v>
      </c>
      <c r="K223" t="n">
        <v>51.39</v>
      </c>
      <c r="L223" t="n">
        <v>1.5</v>
      </c>
      <c r="M223" t="n">
        <v>49</v>
      </c>
      <c r="N223" t="n">
        <v>30.71</v>
      </c>
      <c r="O223" t="n">
        <v>21028.94</v>
      </c>
      <c r="P223" t="n">
        <v>103.04</v>
      </c>
      <c r="Q223" t="n">
        <v>1693.21</v>
      </c>
      <c r="R223" t="n">
        <v>59.75</v>
      </c>
      <c r="S223" t="n">
        <v>25.68</v>
      </c>
      <c r="T223" t="n">
        <v>16123.09</v>
      </c>
      <c r="U223" t="n">
        <v>0.43</v>
      </c>
      <c r="V223" t="n">
        <v>0.8100000000000001</v>
      </c>
      <c r="W223" t="n">
        <v>1.28</v>
      </c>
      <c r="X223" t="n">
        <v>1.03</v>
      </c>
      <c r="Y223" t="n">
        <v>1</v>
      </c>
      <c r="Z223" t="n">
        <v>10</v>
      </c>
    </row>
    <row r="224">
      <c r="A224" t="n">
        <v>3</v>
      </c>
      <c r="B224" t="n">
        <v>85</v>
      </c>
      <c r="C224" t="inlineStr">
        <is>
          <t xml:space="preserve">CONCLUIDO	</t>
        </is>
      </c>
      <c r="D224" t="n">
        <v>7.9081</v>
      </c>
      <c r="E224" t="n">
        <v>12.65</v>
      </c>
      <c r="F224" t="n">
        <v>8.85</v>
      </c>
      <c r="G224" t="n">
        <v>12.64</v>
      </c>
      <c r="H224" t="n">
        <v>0.18</v>
      </c>
      <c r="I224" t="n">
        <v>42</v>
      </c>
      <c r="J224" t="n">
        <v>168.97</v>
      </c>
      <c r="K224" t="n">
        <v>51.39</v>
      </c>
      <c r="L224" t="n">
        <v>1.75</v>
      </c>
      <c r="M224" t="n">
        <v>40</v>
      </c>
      <c r="N224" t="n">
        <v>30.83</v>
      </c>
      <c r="O224" t="n">
        <v>21073.68</v>
      </c>
      <c r="P224" t="n">
        <v>98.28</v>
      </c>
      <c r="Q224" t="n">
        <v>1693.05</v>
      </c>
      <c r="R224" t="n">
        <v>53.68</v>
      </c>
      <c r="S224" t="n">
        <v>25.68</v>
      </c>
      <c r="T224" t="n">
        <v>13132.77</v>
      </c>
      <c r="U224" t="n">
        <v>0.48</v>
      </c>
      <c r="V224" t="n">
        <v>0.82</v>
      </c>
      <c r="W224" t="n">
        <v>1.28</v>
      </c>
      <c r="X224" t="n">
        <v>0.85</v>
      </c>
      <c r="Y224" t="n">
        <v>1</v>
      </c>
      <c r="Z224" t="n">
        <v>10</v>
      </c>
    </row>
    <row r="225">
      <c r="A225" t="n">
        <v>4</v>
      </c>
      <c r="B225" t="n">
        <v>85</v>
      </c>
      <c r="C225" t="inlineStr">
        <is>
          <t xml:space="preserve">CONCLUIDO	</t>
        </is>
      </c>
      <c r="D225" t="n">
        <v>8.167199999999999</v>
      </c>
      <c r="E225" t="n">
        <v>12.24</v>
      </c>
      <c r="F225" t="n">
        <v>8.69</v>
      </c>
      <c r="G225" t="n">
        <v>14.89</v>
      </c>
      <c r="H225" t="n">
        <v>0.21</v>
      </c>
      <c r="I225" t="n">
        <v>35</v>
      </c>
      <c r="J225" t="n">
        <v>169.33</v>
      </c>
      <c r="K225" t="n">
        <v>51.39</v>
      </c>
      <c r="L225" t="n">
        <v>2</v>
      </c>
      <c r="M225" t="n">
        <v>33</v>
      </c>
      <c r="N225" t="n">
        <v>30.94</v>
      </c>
      <c r="O225" t="n">
        <v>21118.46</v>
      </c>
      <c r="P225" t="n">
        <v>93.70999999999999</v>
      </c>
      <c r="Q225" t="n">
        <v>1693</v>
      </c>
      <c r="R225" t="n">
        <v>48.77</v>
      </c>
      <c r="S225" t="n">
        <v>25.68</v>
      </c>
      <c r="T225" t="n">
        <v>10713.8</v>
      </c>
      <c r="U225" t="n">
        <v>0.53</v>
      </c>
      <c r="V225" t="n">
        <v>0.84</v>
      </c>
      <c r="W225" t="n">
        <v>1.26</v>
      </c>
      <c r="X225" t="n">
        <v>0.68</v>
      </c>
      <c r="Y225" t="n">
        <v>1</v>
      </c>
      <c r="Z225" t="n">
        <v>10</v>
      </c>
    </row>
    <row r="226">
      <c r="A226" t="n">
        <v>5</v>
      </c>
      <c r="B226" t="n">
        <v>85</v>
      </c>
      <c r="C226" t="inlineStr">
        <is>
          <t xml:space="preserve">CONCLUIDO	</t>
        </is>
      </c>
      <c r="D226" t="n">
        <v>8.345499999999999</v>
      </c>
      <c r="E226" t="n">
        <v>11.98</v>
      </c>
      <c r="F226" t="n">
        <v>8.59</v>
      </c>
      <c r="G226" t="n">
        <v>17.19</v>
      </c>
      <c r="H226" t="n">
        <v>0.24</v>
      </c>
      <c r="I226" t="n">
        <v>30</v>
      </c>
      <c r="J226" t="n">
        <v>169.7</v>
      </c>
      <c r="K226" t="n">
        <v>51.39</v>
      </c>
      <c r="L226" t="n">
        <v>2.25</v>
      </c>
      <c r="M226" t="n">
        <v>28</v>
      </c>
      <c r="N226" t="n">
        <v>31.05</v>
      </c>
      <c r="O226" t="n">
        <v>21163.27</v>
      </c>
      <c r="P226" t="n">
        <v>90.09</v>
      </c>
      <c r="Q226" t="n">
        <v>1693</v>
      </c>
      <c r="R226" t="n">
        <v>45.92</v>
      </c>
      <c r="S226" t="n">
        <v>25.68</v>
      </c>
      <c r="T226" t="n">
        <v>9314.450000000001</v>
      </c>
      <c r="U226" t="n">
        <v>0.5600000000000001</v>
      </c>
      <c r="V226" t="n">
        <v>0.85</v>
      </c>
      <c r="W226" t="n">
        <v>1.25</v>
      </c>
      <c r="X226" t="n">
        <v>0.59</v>
      </c>
      <c r="Y226" t="n">
        <v>1</v>
      </c>
      <c r="Z226" t="n">
        <v>10</v>
      </c>
    </row>
    <row r="227">
      <c r="A227" t="n">
        <v>6</v>
      </c>
      <c r="B227" t="n">
        <v>85</v>
      </c>
      <c r="C227" t="inlineStr">
        <is>
          <t xml:space="preserve">CONCLUIDO	</t>
        </is>
      </c>
      <c r="D227" t="n">
        <v>8.4946</v>
      </c>
      <c r="E227" t="n">
        <v>11.77</v>
      </c>
      <c r="F227" t="n">
        <v>8.52</v>
      </c>
      <c r="G227" t="n">
        <v>19.66</v>
      </c>
      <c r="H227" t="n">
        <v>0.26</v>
      </c>
      <c r="I227" t="n">
        <v>26</v>
      </c>
      <c r="J227" t="n">
        <v>170.06</v>
      </c>
      <c r="K227" t="n">
        <v>51.39</v>
      </c>
      <c r="L227" t="n">
        <v>2.5</v>
      </c>
      <c r="M227" t="n">
        <v>22</v>
      </c>
      <c r="N227" t="n">
        <v>31.17</v>
      </c>
      <c r="O227" t="n">
        <v>21208.12</v>
      </c>
      <c r="P227" t="n">
        <v>85.86</v>
      </c>
      <c r="Q227" t="n">
        <v>1693.11</v>
      </c>
      <c r="R227" t="n">
        <v>43.43</v>
      </c>
      <c r="S227" t="n">
        <v>25.68</v>
      </c>
      <c r="T227" t="n">
        <v>8088.76</v>
      </c>
      <c r="U227" t="n">
        <v>0.59</v>
      </c>
      <c r="V227" t="n">
        <v>0.86</v>
      </c>
      <c r="W227" t="n">
        <v>1.25</v>
      </c>
      <c r="X227" t="n">
        <v>0.52</v>
      </c>
      <c r="Y227" t="n">
        <v>1</v>
      </c>
      <c r="Z227" t="n">
        <v>10</v>
      </c>
    </row>
    <row r="228">
      <c r="A228" t="n">
        <v>7</v>
      </c>
      <c r="B228" t="n">
        <v>85</v>
      </c>
      <c r="C228" t="inlineStr">
        <is>
          <t xml:space="preserve">CONCLUIDO	</t>
        </is>
      </c>
      <c r="D228" t="n">
        <v>8.6075</v>
      </c>
      <c r="E228" t="n">
        <v>11.62</v>
      </c>
      <c r="F228" t="n">
        <v>8.470000000000001</v>
      </c>
      <c r="G228" t="n">
        <v>22.08</v>
      </c>
      <c r="H228" t="n">
        <v>0.29</v>
      </c>
      <c r="I228" t="n">
        <v>23</v>
      </c>
      <c r="J228" t="n">
        <v>170.42</v>
      </c>
      <c r="K228" t="n">
        <v>51.39</v>
      </c>
      <c r="L228" t="n">
        <v>2.75</v>
      </c>
      <c r="M228" t="n">
        <v>12</v>
      </c>
      <c r="N228" t="n">
        <v>31.28</v>
      </c>
      <c r="O228" t="n">
        <v>21253.01</v>
      </c>
      <c r="P228" t="n">
        <v>82.56999999999999</v>
      </c>
      <c r="Q228" t="n">
        <v>1692.94</v>
      </c>
      <c r="R228" t="n">
        <v>41.26</v>
      </c>
      <c r="S228" t="n">
        <v>25.68</v>
      </c>
      <c r="T228" t="n">
        <v>7018.15</v>
      </c>
      <c r="U228" t="n">
        <v>0.62</v>
      </c>
      <c r="V228" t="n">
        <v>0.86</v>
      </c>
      <c r="W228" t="n">
        <v>1.26</v>
      </c>
      <c r="X228" t="n">
        <v>0.46</v>
      </c>
      <c r="Y228" t="n">
        <v>1</v>
      </c>
      <c r="Z228" t="n">
        <v>10</v>
      </c>
    </row>
    <row r="229">
      <c r="A229" t="n">
        <v>8</v>
      </c>
      <c r="B229" t="n">
        <v>85</v>
      </c>
      <c r="C229" t="inlineStr">
        <is>
          <t xml:space="preserve">CONCLUIDO	</t>
        </is>
      </c>
      <c r="D229" t="n">
        <v>8.6416</v>
      </c>
      <c r="E229" t="n">
        <v>11.57</v>
      </c>
      <c r="F229" t="n">
        <v>8.449999999999999</v>
      </c>
      <c r="G229" t="n">
        <v>23.06</v>
      </c>
      <c r="H229" t="n">
        <v>0.31</v>
      </c>
      <c r="I229" t="n">
        <v>22</v>
      </c>
      <c r="J229" t="n">
        <v>170.79</v>
      </c>
      <c r="K229" t="n">
        <v>51.39</v>
      </c>
      <c r="L229" t="n">
        <v>3</v>
      </c>
      <c r="M229" t="n">
        <v>6</v>
      </c>
      <c r="N229" t="n">
        <v>31.4</v>
      </c>
      <c r="O229" t="n">
        <v>21297.94</v>
      </c>
      <c r="P229" t="n">
        <v>81.2</v>
      </c>
      <c r="Q229" t="n">
        <v>1692.98</v>
      </c>
      <c r="R229" t="n">
        <v>40.85</v>
      </c>
      <c r="S229" t="n">
        <v>25.68</v>
      </c>
      <c r="T229" t="n">
        <v>6819.73</v>
      </c>
      <c r="U229" t="n">
        <v>0.63</v>
      </c>
      <c r="V229" t="n">
        <v>0.86</v>
      </c>
      <c r="W229" t="n">
        <v>1.26</v>
      </c>
      <c r="X229" t="n">
        <v>0.45</v>
      </c>
      <c r="Y229" t="n">
        <v>1</v>
      </c>
      <c r="Z229" t="n">
        <v>10</v>
      </c>
    </row>
    <row r="230">
      <c r="A230" t="n">
        <v>9</v>
      </c>
      <c r="B230" t="n">
        <v>85</v>
      </c>
      <c r="C230" t="inlineStr">
        <is>
          <t xml:space="preserve">CONCLUIDO	</t>
        </is>
      </c>
      <c r="D230" t="n">
        <v>8.677</v>
      </c>
      <c r="E230" t="n">
        <v>11.52</v>
      </c>
      <c r="F230" t="n">
        <v>8.44</v>
      </c>
      <c r="G230" t="n">
        <v>24.12</v>
      </c>
      <c r="H230" t="n">
        <v>0.34</v>
      </c>
      <c r="I230" t="n">
        <v>21</v>
      </c>
      <c r="J230" t="n">
        <v>171.15</v>
      </c>
      <c r="K230" t="n">
        <v>51.39</v>
      </c>
      <c r="L230" t="n">
        <v>3.25</v>
      </c>
      <c r="M230" t="n">
        <v>2</v>
      </c>
      <c r="N230" t="n">
        <v>31.51</v>
      </c>
      <c r="O230" t="n">
        <v>21342.91</v>
      </c>
      <c r="P230" t="n">
        <v>80.34999999999999</v>
      </c>
      <c r="Q230" t="n">
        <v>1693.2</v>
      </c>
      <c r="R230" t="n">
        <v>40.31</v>
      </c>
      <c r="S230" t="n">
        <v>25.68</v>
      </c>
      <c r="T230" t="n">
        <v>6557</v>
      </c>
      <c r="U230" t="n">
        <v>0.64</v>
      </c>
      <c r="V230" t="n">
        <v>0.86</v>
      </c>
      <c r="W230" t="n">
        <v>1.26</v>
      </c>
      <c r="X230" t="n">
        <v>0.44</v>
      </c>
      <c r="Y230" t="n">
        <v>1</v>
      </c>
      <c r="Z230" t="n">
        <v>10</v>
      </c>
    </row>
    <row r="231">
      <c r="A231" t="n">
        <v>10</v>
      </c>
      <c r="B231" t="n">
        <v>85</v>
      </c>
      <c r="C231" t="inlineStr">
        <is>
          <t xml:space="preserve">CONCLUIDO	</t>
        </is>
      </c>
      <c r="D231" t="n">
        <v>8.680300000000001</v>
      </c>
      <c r="E231" t="n">
        <v>11.52</v>
      </c>
      <c r="F231" t="n">
        <v>8.44</v>
      </c>
      <c r="G231" t="n">
        <v>24.1</v>
      </c>
      <c r="H231" t="n">
        <v>0.36</v>
      </c>
      <c r="I231" t="n">
        <v>21</v>
      </c>
      <c r="J231" t="n">
        <v>171.52</v>
      </c>
      <c r="K231" t="n">
        <v>51.39</v>
      </c>
      <c r="L231" t="n">
        <v>3.5</v>
      </c>
      <c r="M231" t="n">
        <v>0</v>
      </c>
      <c r="N231" t="n">
        <v>31.63</v>
      </c>
      <c r="O231" t="n">
        <v>21387.92</v>
      </c>
      <c r="P231" t="n">
        <v>80.39</v>
      </c>
      <c r="Q231" t="n">
        <v>1692.88</v>
      </c>
      <c r="R231" t="n">
        <v>40.2</v>
      </c>
      <c r="S231" t="n">
        <v>25.68</v>
      </c>
      <c r="T231" t="n">
        <v>6499.68</v>
      </c>
      <c r="U231" t="n">
        <v>0.64</v>
      </c>
      <c r="V231" t="n">
        <v>0.87</v>
      </c>
      <c r="W231" t="n">
        <v>1.27</v>
      </c>
      <c r="X231" t="n">
        <v>0.43</v>
      </c>
      <c r="Y231" t="n">
        <v>1</v>
      </c>
      <c r="Z231" t="n">
        <v>10</v>
      </c>
    </row>
    <row r="232">
      <c r="A232" t="n">
        <v>0</v>
      </c>
      <c r="B232" t="n">
        <v>20</v>
      </c>
      <c r="C232" t="inlineStr">
        <is>
          <t xml:space="preserve">CONCLUIDO	</t>
        </is>
      </c>
      <c r="D232" t="n">
        <v>7.918</v>
      </c>
      <c r="E232" t="n">
        <v>12.63</v>
      </c>
      <c r="F232" t="n">
        <v>9.83</v>
      </c>
      <c r="G232" t="n">
        <v>6.86</v>
      </c>
      <c r="H232" t="n">
        <v>0.34</v>
      </c>
      <c r="I232" t="n">
        <v>86</v>
      </c>
      <c r="J232" t="n">
        <v>51.33</v>
      </c>
      <c r="K232" t="n">
        <v>24.83</v>
      </c>
      <c r="L232" t="n">
        <v>1</v>
      </c>
      <c r="M232" t="n">
        <v>0</v>
      </c>
      <c r="N232" t="n">
        <v>5.51</v>
      </c>
      <c r="O232" t="n">
        <v>6564.78</v>
      </c>
      <c r="P232" t="n">
        <v>46</v>
      </c>
      <c r="Q232" t="n">
        <v>1693.78</v>
      </c>
      <c r="R232" t="n">
        <v>80.64</v>
      </c>
      <c r="S232" t="n">
        <v>25.68</v>
      </c>
      <c r="T232" t="n">
        <v>26393.76</v>
      </c>
      <c r="U232" t="n">
        <v>0.32</v>
      </c>
      <c r="V232" t="n">
        <v>0.74</v>
      </c>
      <c r="W232" t="n">
        <v>1.46</v>
      </c>
      <c r="X232" t="n">
        <v>1.83</v>
      </c>
      <c r="Y232" t="n">
        <v>1</v>
      </c>
      <c r="Z232" t="n">
        <v>10</v>
      </c>
    </row>
    <row r="233">
      <c r="A233" t="n">
        <v>0</v>
      </c>
      <c r="B233" t="n">
        <v>120</v>
      </c>
      <c r="C233" t="inlineStr">
        <is>
          <t xml:space="preserve">CONCLUIDO	</t>
        </is>
      </c>
      <c r="D233" t="n">
        <v>5.4814</v>
      </c>
      <c r="E233" t="n">
        <v>18.24</v>
      </c>
      <c r="F233" t="n">
        <v>10.34</v>
      </c>
      <c r="G233" t="n">
        <v>5.44</v>
      </c>
      <c r="H233" t="n">
        <v>0.08</v>
      </c>
      <c r="I233" t="n">
        <v>114</v>
      </c>
      <c r="J233" t="n">
        <v>232.68</v>
      </c>
      <c r="K233" t="n">
        <v>57.72</v>
      </c>
      <c r="L233" t="n">
        <v>1</v>
      </c>
      <c r="M233" t="n">
        <v>112</v>
      </c>
      <c r="N233" t="n">
        <v>53.95</v>
      </c>
      <c r="O233" t="n">
        <v>28931.02</v>
      </c>
      <c r="P233" t="n">
        <v>156.91</v>
      </c>
      <c r="Q233" t="n">
        <v>1693.93</v>
      </c>
      <c r="R233" t="n">
        <v>100.34</v>
      </c>
      <c r="S233" t="n">
        <v>25.68</v>
      </c>
      <c r="T233" t="n">
        <v>36105</v>
      </c>
      <c r="U233" t="n">
        <v>0.26</v>
      </c>
      <c r="V233" t="n">
        <v>0.71</v>
      </c>
      <c r="W233" t="n">
        <v>1.39</v>
      </c>
      <c r="X233" t="n">
        <v>2.33</v>
      </c>
      <c r="Y233" t="n">
        <v>1</v>
      </c>
      <c r="Z233" t="n">
        <v>10</v>
      </c>
    </row>
    <row r="234">
      <c r="A234" t="n">
        <v>1</v>
      </c>
      <c r="B234" t="n">
        <v>120</v>
      </c>
      <c r="C234" t="inlineStr">
        <is>
          <t xml:space="preserve">CONCLUIDO	</t>
        </is>
      </c>
      <c r="D234" t="n">
        <v>6.1291</v>
      </c>
      <c r="E234" t="n">
        <v>16.32</v>
      </c>
      <c r="F234" t="n">
        <v>9.73</v>
      </c>
      <c r="G234" t="n">
        <v>6.87</v>
      </c>
      <c r="H234" t="n">
        <v>0.1</v>
      </c>
      <c r="I234" t="n">
        <v>85</v>
      </c>
      <c r="J234" t="n">
        <v>233.1</v>
      </c>
      <c r="K234" t="n">
        <v>57.72</v>
      </c>
      <c r="L234" t="n">
        <v>1.25</v>
      </c>
      <c r="M234" t="n">
        <v>83</v>
      </c>
      <c r="N234" t="n">
        <v>54.13</v>
      </c>
      <c r="O234" t="n">
        <v>28983.75</v>
      </c>
      <c r="P234" t="n">
        <v>146.11</v>
      </c>
      <c r="Q234" t="n">
        <v>1693.23</v>
      </c>
      <c r="R234" t="n">
        <v>81.17</v>
      </c>
      <c r="S234" t="n">
        <v>25.68</v>
      </c>
      <c r="T234" t="n">
        <v>26664.71</v>
      </c>
      <c r="U234" t="n">
        <v>0.32</v>
      </c>
      <c r="V234" t="n">
        <v>0.75</v>
      </c>
      <c r="W234" t="n">
        <v>1.35</v>
      </c>
      <c r="X234" t="n">
        <v>1.73</v>
      </c>
      <c r="Y234" t="n">
        <v>1</v>
      </c>
      <c r="Z234" t="n">
        <v>10</v>
      </c>
    </row>
    <row r="235">
      <c r="A235" t="n">
        <v>2</v>
      </c>
      <c r="B235" t="n">
        <v>120</v>
      </c>
      <c r="C235" t="inlineStr">
        <is>
          <t xml:space="preserve">CONCLUIDO	</t>
        </is>
      </c>
      <c r="D235" t="n">
        <v>6.584</v>
      </c>
      <c r="E235" t="n">
        <v>15.19</v>
      </c>
      <c r="F235" t="n">
        <v>9.380000000000001</v>
      </c>
      <c r="G235" t="n">
        <v>8.279999999999999</v>
      </c>
      <c r="H235" t="n">
        <v>0.11</v>
      </c>
      <c r="I235" t="n">
        <v>68</v>
      </c>
      <c r="J235" t="n">
        <v>233.53</v>
      </c>
      <c r="K235" t="n">
        <v>57.72</v>
      </c>
      <c r="L235" t="n">
        <v>1.5</v>
      </c>
      <c r="M235" t="n">
        <v>66</v>
      </c>
      <c r="N235" t="n">
        <v>54.31</v>
      </c>
      <c r="O235" t="n">
        <v>29036.54</v>
      </c>
      <c r="P235" t="n">
        <v>138.97</v>
      </c>
      <c r="Q235" t="n">
        <v>1693.29</v>
      </c>
      <c r="R235" t="n">
        <v>70.29000000000001</v>
      </c>
      <c r="S235" t="n">
        <v>25.68</v>
      </c>
      <c r="T235" t="n">
        <v>21309.46</v>
      </c>
      <c r="U235" t="n">
        <v>0.37</v>
      </c>
      <c r="V235" t="n">
        <v>0.78</v>
      </c>
      <c r="W235" t="n">
        <v>1.32</v>
      </c>
      <c r="X235" t="n">
        <v>1.38</v>
      </c>
      <c r="Y235" t="n">
        <v>1</v>
      </c>
      <c r="Z235" t="n">
        <v>10</v>
      </c>
    </row>
    <row r="236">
      <c r="A236" t="n">
        <v>3</v>
      </c>
      <c r="B236" t="n">
        <v>120</v>
      </c>
      <c r="C236" t="inlineStr">
        <is>
          <t xml:space="preserve">CONCLUIDO	</t>
        </is>
      </c>
      <c r="D236" t="n">
        <v>6.943</v>
      </c>
      <c r="E236" t="n">
        <v>14.4</v>
      </c>
      <c r="F236" t="n">
        <v>9.140000000000001</v>
      </c>
      <c r="G236" t="n">
        <v>9.800000000000001</v>
      </c>
      <c r="H236" t="n">
        <v>0.13</v>
      </c>
      <c r="I236" t="n">
        <v>56</v>
      </c>
      <c r="J236" t="n">
        <v>233.96</v>
      </c>
      <c r="K236" t="n">
        <v>57.72</v>
      </c>
      <c r="L236" t="n">
        <v>1.75</v>
      </c>
      <c r="M236" t="n">
        <v>54</v>
      </c>
      <c r="N236" t="n">
        <v>54.49</v>
      </c>
      <c r="O236" t="n">
        <v>29089.39</v>
      </c>
      <c r="P236" t="n">
        <v>133.78</v>
      </c>
      <c r="Q236" t="n">
        <v>1693.39</v>
      </c>
      <c r="R236" t="n">
        <v>62.97</v>
      </c>
      <c r="S236" t="n">
        <v>25.68</v>
      </c>
      <c r="T236" t="n">
        <v>17708.11</v>
      </c>
      <c r="U236" t="n">
        <v>0.41</v>
      </c>
      <c r="V236" t="n">
        <v>0.8</v>
      </c>
      <c r="W236" t="n">
        <v>1.3</v>
      </c>
      <c r="X236" t="n">
        <v>1.14</v>
      </c>
      <c r="Y236" t="n">
        <v>1</v>
      </c>
      <c r="Z236" t="n">
        <v>10</v>
      </c>
    </row>
    <row r="237">
      <c r="A237" t="n">
        <v>4</v>
      </c>
      <c r="B237" t="n">
        <v>120</v>
      </c>
      <c r="C237" t="inlineStr">
        <is>
          <t xml:space="preserve">CONCLUIDO	</t>
        </is>
      </c>
      <c r="D237" t="n">
        <v>7.2165</v>
      </c>
      <c r="E237" t="n">
        <v>13.86</v>
      </c>
      <c r="F237" t="n">
        <v>8.960000000000001</v>
      </c>
      <c r="G237" t="n">
        <v>11.2</v>
      </c>
      <c r="H237" t="n">
        <v>0.15</v>
      </c>
      <c r="I237" t="n">
        <v>48</v>
      </c>
      <c r="J237" t="n">
        <v>234.39</v>
      </c>
      <c r="K237" t="n">
        <v>57.72</v>
      </c>
      <c r="L237" t="n">
        <v>2</v>
      </c>
      <c r="M237" t="n">
        <v>46</v>
      </c>
      <c r="N237" t="n">
        <v>54.67</v>
      </c>
      <c r="O237" t="n">
        <v>29142.31</v>
      </c>
      <c r="P237" t="n">
        <v>129.4</v>
      </c>
      <c r="Q237" t="n">
        <v>1693.35</v>
      </c>
      <c r="R237" t="n">
        <v>57.3</v>
      </c>
      <c r="S237" t="n">
        <v>25.68</v>
      </c>
      <c r="T237" t="n">
        <v>14913.52</v>
      </c>
      <c r="U237" t="n">
        <v>0.45</v>
      </c>
      <c r="V237" t="n">
        <v>0.8100000000000001</v>
      </c>
      <c r="W237" t="n">
        <v>1.28</v>
      </c>
      <c r="X237" t="n">
        <v>0.96</v>
      </c>
      <c r="Y237" t="n">
        <v>1</v>
      </c>
      <c r="Z237" t="n">
        <v>10</v>
      </c>
    </row>
    <row r="238">
      <c r="A238" t="n">
        <v>5</v>
      </c>
      <c r="B238" t="n">
        <v>120</v>
      </c>
      <c r="C238" t="inlineStr">
        <is>
          <t xml:space="preserve">CONCLUIDO	</t>
        </is>
      </c>
      <c r="D238" t="n">
        <v>7.4621</v>
      </c>
      <c r="E238" t="n">
        <v>13.4</v>
      </c>
      <c r="F238" t="n">
        <v>8.82</v>
      </c>
      <c r="G238" t="n">
        <v>12.91</v>
      </c>
      <c r="H238" t="n">
        <v>0.17</v>
      </c>
      <c r="I238" t="n">
        <v>41</v>
      </c>
      <c r="J238" t="n">
        <v>234.82</v>
      </c>
      <c r="K238" t="n">
        <v>57.72</v>
      </c>
      <c r="L238" t="n">
        <v>2.25</v>
      </c>
      <c r="M238" t="n">
        <v>39</v>
      </c>
      <c r="N238" t="n">
        <v>54.85</v>
      </c>
      <c r="O238" t="n">
        <v>29195.29</v>
      </c>
      <c r="P238" t="n">
        <v>125.62</v>
      </c>
      <c r="Q238" t="n">
        <v>1693.14</v>
      </c>
      <c r="R238" t="n">
        <v>52.99</v>
      </c>
      <c r="S238" t="n">
        <v>25.68</v>
      </c>
      <c r="T238" t="n">
        <v>12792.65</v>
      </c>
      <c r="U238" t="n">
        <v>0.48</v>
      </c>
      <c r="V238" t="n">
        <v>0.83</v>
      </c>
      <c r="W238" t="n">
        <v>1.27</v>
      </c>
      <c r="X238" t="n">
        <v>0.82</v>
      </c>
      <c r="Y238" t="n">
        <v>1</v>
      </c>
      <c r="Z238" t="n">
        <v>10</v>
      </c>
    </row>
    <row r="239">
      <c r="A239" t="n">
        <v>6</v>
      </c>
      <c r="B239" t="n">
        <v>120</v>
      </c>
      <c r="C239" t="inlineStr">
        <is>
          <t xml:space="preserve">CONCLUIDO	</t>
        </is>
      </c>
      <c r="D239" t="n">
        <v>7.656</v>
      </c>
      <c r="E239" t="n">
        <v>13.06</v>
      </c>
      <c r="F239" t="n">
        <v>8.710000000000001</v>
      </c>
      <c r="G239" t="n">
        <v>14.52</v>
      </c>
      <c r="H239" t="n">
        <v>0.19</v>
      </c>
      <c r="I239" t="n">
        <v>36</v>
      </c>
      <c r="J239" t="n">
        <v>235.25</v>
      </c>
      <c r="K239" t="n">
        <v>57.72</v>
      </c>
      <c r="L239" t="n">
        <v>2.5</v>
      </c>
      <c r="M239" t="n">
        <v>34</v>
      </c>
      <c r="N239" t="n">
        <v>55.03</v>
      </c>
      <c r="O239" t="n">
        <v>29248.33</v>
      </c>
      <c r="P239" t="n">
        <v>122.11</v>
      </c>
      <c r="Q239" t="n">
        <v>1693.13</v>
      </c>
      <c r="R239" t="n">
        <v>49.44</v>
      </c>
      <c r="S239" t="n">
        <v>25.68</v>
      </c>
      <c r="T239" t="n">
        <v>11046.34</v>
      </c>
      <c r="U239" t="n">
        <v>0.52</v>
      </c>
      <c r="V239" t="n">
        <v>0.84</v>
      </c>
      <c r="W239" t="n">
        <v>1.27</v>
      </c>
      <c r="X239" t="n">
        <v>0.71</v>
      </c>
      <c r="Y239" t="n">
        <v>1</v>
      </c>
      <c r="Z239" t="n">
        <v>10</v>
      </c>
    </row>
    <row r="240">
      <c r="A240" t="n">
        <v>7</v>
      </c>
      <c r="B240" t="n">
        <v>120</v>
      </c>
      <c r="C240" t="inlineStr">
        <is>
          <t xml:space="preserve">CONCLUIDO	</t>
        </is>
      </c>
      <c r="D240" t="n">
        <v>7.813</v>
      </c>
      <c r="E240" t="n">
        <v>12.8</v>
      </c>
      <c r="F240" t="n">
        <v>8.630000000000001</v>
      </c>
      <c r="G240" t="n">
        <v>16.19</v>
      </c>
      <c r="H240" t="n">
        <v>0.21</v>
      </c>
      <c r="I240" t="n">
        <v>32</v>
      </c>
      <c r="J240" t="n">
        <v>235.68</v>
      </c>
      <c r="K240" t="n">
        <v>57.72</v>
      </c>
      <c r="L240" t="n">
        <v>2.75</v>
      </c>
      <c r="M240" t="n">
        <v>30</v>
      </c>
      <c r="N240" t="n">
        <v>55.21</v>
      </c>
      <c r="O240" t="n">
        <v>29301.44</v>
      </c>
      <c r="P240" t="n">
        <v>118.85</v>
      </c>
      <c r="Q240" t="n">
        <v>1692.96</v>
      </c>
      <c r="R240" t="n">
        <v>47.32</v>
      </c>
      <c r="S240" t="n">
        <v>25.68</v>
      </c>
      <c r="T240" t="n">
        <v>10005.82</v>
      </c>
      <c r="U240" t="n">
        <v>0.54</v>
      </c>
      <c r="V240" t="n">
        <v>0.85</v>
      </c>
      <c r="W240" t="n">
        <v>1.25</v>
      </c>
      <c r="X240" t="n">
        <v>0.63</v>
      </c>
      <c r="Y240" t="n">
        <v>1</v>
      </c>
      <c r="Z240" t="n">
        <v>10</v>
      </c>
    </row>
    <row r="241">
      <c r="A241" t="n">
        <v>8</v>
      </c>
      <c r="B241" t="n">
        <v>120</v>
      </c>
      <c r="C241" t="inlineStr">
        <is>
          <t xml:space="preserve">CONCLUIDO	</t>
        </is>
      </c>
      <c r="D241" t="n">
        <v>7.9339</v>
      </c>
      <c r="E241" t="n">
        <v>12.6</v>
      </c>
      <c r="F241" t="n">
        <v>8.57</v>
      </c>
      <c r="G241" t="n">
        <v>17.74</v>
      </c>
      <c r="H241" t="n">
        <v>0.23</v>
      </c>
      <c r="I241" t="n">
        <v>29</v>
      </c>
      <c r="J241" t="n">
        <v>236.11</v>
      </c>
      <c r="K241" t="n">
        <v>57.72</v>
      </c>
      <c r="L241" t="n">
        <v>3</v>
      </c>
      <c r="M241" t="n">
        <v>27</v>
      </c>
      <c r="N241" t="n">
        <v>55.39</v>
      </c>
      <c r="O241" t="n">
        <v>29354.61</v>
      </c>
      <c r="P241" t="n">
        <v>116.55</v>
      </c>
      <c r="Q241" t="n">
        <v>1693.06</v>
      </c>
      <c r="R241" t="n">
        <v>45.2</v>
      </c>
      <c r="S241" t="n">
        <v>25.68</v>
      </c>
      <c r="T241" t="n">
        <v>8960.190000000001</v>
      </c>
      <c r="U241" t="n">
        <v>0.57</v>
      </c>
      <c r="V241" t="n">
        <v>0.85</v>
      </c>
      <c r="W241" t="n">
        <v>1.25</v>
      </c>
      <c r="X241" t="n">
        <v>0.57</v>
      </c>
      <c r="Y241" t="n">
        <v>1</v>
      </c>
      <c r="Z241" t="n">
        <v>10</v>
      </c>
    </row>
    <row r="242">
      <c r="A242" t="n">
        <v>9</v>
      </c>
      <c r="B242" t="n">
        <v>120</v>
      </c>
      <c r="C242" t="inlineStr">
        <is>
          <t xml:space="preserve">CONCLUIDO	</t>
        </is>
      </c>
      <c r="D242" t="n">
        <v>8.0169</v>
      </c>
      <c r="E242" t="n">
        <v>12.47</v>
      </c>
      <c r="F242" t="n">
        <v>8.529999999999999</v>
      </c>
      <c r="G242" t="n">
        <v>18.97</v>
      </c>
      <c r="H242" t="n">
        <v>0.24</v>
      </c>
      <c r="I242" t="n">
        <v>27</v>
      </c>
      <c r="J242" t="n">
        <v>236.54</v>
      </c>
      <c r="K242" t="n">
        <v>57.72</v>
      </c>
      <c r="L242" t="n">
        <v>3.25</v>
      </c>
      <c r="M242" t="n">
        <v>25</v>
      </c>
      <c r="N242" t="n">
        <v>55.57</v>
      </c>
      <c r="O242" t="n">
        <v>29407.85</v>
      </c>
      <c r="P242" t="n">
        <v>114.4</v>
      </c>
      <c r="Q242" t="n">
        <v>1693.09</v>
      </c>
      <c r="R242" t="n">
        <v>43.93</v>
      </c>
      <c r="S242" t="n">
        <v>25.68</v>
      </c>
      <c r="T242" t="n">
        <v>8336.889999999999</v>
      </c>
      <c r="U242" t="n">
        <v>0.58</v>
      </c>
      <c r="V242" t="n">
        <v>0.86</v>
      </c>
      <c r="W242" t="n">
        <v>1.25</v>
      </c>
      <c r="X242" t="n">
        <v>0.53</v>
      </c>
      <c r="Y242" t="n">
        <v>1</v>
      </c>
      <c r="Z242" t="n">
        <v>10</v>
      </c>
    </row>
    <row r="243">
      <c r="A243" t="n">
        <v>10</v>
      </c>
      <c r="B243" t="n">
        <v>120</v>
      </c>
      <c r="C243" t="inlineStr">
        <is>
          <t xml:space="preserve">CONCLUIDO	</t>
        </is>
      </c>
      <c r="D243" t="n">
        <v>8.142200000000001</v>
      </c>
      <c r="E243" t="n">
        <v>12.28</v>
      </c>
      <c r="F243" t="n">
        <v>8.48</v>
      </c>
      <c r="G243" t="n">
        <v>21.2</v>
      </c>
      <c r="H243" t="n">
        <v>0.26</v>
      </c>
      <c r="I243" t="n">
        <v>24</v>
      </c>
      <c r="J243" t="n">
        <v>236.98</v>
      </c>
      <c r="K243" t="n">
        <v>57.72</v>
      </c>
      <c r="L243" t="n">
        <v>3.5</v>
      </c>
      <c r="M243" t="n">
        <v>22</v>
      </c>
      <c r="N243" t="n">
        <v>55.75</v>
      </c>
      <c r="O243" t="n">
        <v>29461.15</v>
      </c>
      <c r="P243" t="n">
        <v>111.9</v>
      </c>
      <c r="Q243" t="n">
        <v>1693</v>
      </c>
      <c r="R243" t="n">
        <v>42.32</v>
      </c>
      <c r="S243" t="n">
        <v>25.68</v>
      </c>
      <c r="T243" t="n">
        <v>7547.2</v>
      </c>
      <c r="U243" t="n">
        <v>0.61</v>
      </c>
      <c r="V243" t="n">
        <v>0.86</v>
      </c>
      <c r="W243" t="n">
        <v>1.25</v>
      </c>
      <c r="X243" t="n">
        <v>0.48</v>
      </c>
      <c r="Y243" t="n">
        <v>1</v>
      </c>
      <c r="Z243" t="n">
        <v>10</v>
      </c>
    </row>
    <row r="244">
      <c r="A244" t="n">
        <v>11</v>
      </c>
      <c r="B244" t="n">
        <v>120</v>
      </c>
      <c r="C244" t="inlineStr">
        <is>
          <t xml:space="preserve">CONCLUIDO	</t>
        </is>
      </c>
      <c r="D244" t="n">
        <v>8.234400000000001</v>
      </c>
      <c r="E244" t="n">
        <v>12.14</v>
      </c>
      <c r="F244" t="n">
        <v>8.43</v>
      </c>
      <c r="G244" t="n">
        <v>23</v>
      </c>
      <c r="H244" t="n">
        <v>0.28</v>
      </c>
      <c r="I244" t="n">
        <v>22</v>
      </c>
      <c r="J244" t="n">
        <v>237.41</v>
      </c>
      <c r="K244" t="n">
        <v>57.72</v>
      </c>
      <c r="L244" t="n">
        <v>3.75</v>
      </c>
      <c r="M244" t="n">
        <v>20</v>
      </c>
      <c r="N244" t="n">
        <v>55.93</v>
      </c>
      <c r="O244" t="n">
        <v>29514.51</v>
      </c>
      <c r="P244" t="n">
        <v>108.78</v>
      </c>
      <c r="Q244" t="n">
        <v>1692.92</v>
      </c>
      <c r="R244" t="n">
        <v>40.58</v>
      </c>
      <c r="S244" t="n">
        <v>25.68</v>
      </c>
      <c r="T244" t="n">
        <v>6686.86</v>
      </c>
      <c r="U244" t="n">
        <v>0.63</v>
      </c>
      <c r="V244" t="n">
        <v>0.87</v>
      </c>
      <c r="W244" t="n">
        <v>1.25</v>
      </c>
      <c r="X244" t="n">
        <v>0.43</v>
      </c>
      <c r="Y244" t="n">
        <v>1</v>
      </c>
      <c r="Z244" t="n">
        <v>10</v>
      </c>
    </row>
    <row r="245">
      <c r="A245" t="n">
        <v>12</v>
      </c>
      <c r="B245" t="n">
        <v>120</v>
      </c>
      <c r="C245" t="inlineStr">
        <is>
          <t xml:space="preserve">CONCLUIDO	</t>
        </is>
      </c>
      <c r="D245" t="n">
        <v>8.3301</v>
      </c>
      <c r="E245" t="n">
        <v>12</v>
      </c>
      <c r="F245" t="n">
        <v>8.380000000000001</v>
      </c>
      <c r="G245" t="n">
        <v>25.15</v>
      </c>
      <c r="H245" t="n">
        <v>0.3</v>
      </c>
      <c r="I245" t="n">
        <v>20</v>
      </c>
      <c r="J245" t="n">
        <v>237.84</v>
      </c>
      <c r="K245" t="n">
        <v>57.72</v>
      </c>
      <c r="L245" t="n">
        <v>4</v>
      </c>
      <c r="M245" t="n">
        <v>18</v>
      </c>
      <c r="N245" t="n">
        <v>56.12</v>
      </c>
      <c r="O245" t="n">
        <v>29567.95</v>
      </c>
      <c r="P245" t="n">
        <v>106.07</v>
      </c>
      <c r="Q245" t="n">
        <v>1693.09</v>
      </c>
      <c r="R245" t="n">
        <v>39.25</v>
      </c>
      <c r="S245" t="n">
        <v>25.68</v>
      </c>
      <c r="T245" t="n">
        <v>6029.36</v>
      </c>
      <c r="U245" t="n">
        <v>0.65</v>
      </c>
      <c r="V245" t="n">
        <v>0.87</v>
      </c>
      <c r="W245" t="n">
        <v>1.24</v>
      </c>
      <c r="X245" t="n">
        <v>0.38</v>
      </c>
      <c r="Y245" t="n">
        <v>1</v>
      </c>
      <c r="Z245" t="n">
        <v>10</v>
      </c>
    </row>
    <row r="246">
      <c r="A246" t="n">
        <v>13</v>
      </c>
      <c r="B246" t="n">
        <v>120</v>
      </c>
      <c r="C246" t="inlineStr">
        <is>
          <t xml:space="preserve">CONCLUIDO	</t>
        </is>
      </c>
      <c r="D246" t="n">
        <v>8.3666</v>
      </c>
      <c r="E246" t="n">
        <v>11.95</v>
      </c>
      <c r="F246" t="n">
        <v>8.380000000000001</v>
      </c>
      <c r="G246" t="n">
        <v>26.46</v>
      </c>
      <c r="H246" t="n">
        <v>0.32</v>
      </c>
      <c r="I246" t="n">
        <v>19</v>
      </c>
      <c r="J246" t="n">
        <v>238.28</v>
      </c>
      <c r="K246" t="n">
        <v>57.72</v>
      </c>
      <c r="L246" t="n">
        <v>4.25</v>
      </c>
      <c r="M246" t="n">
        <v>17</v>
      </c>
      <c r="N246" t="n">
        <v>56.3</v>
      </c>
      <c r="O246" t="n">
        <v>29621.44</v>
      </c>
      <c r="P246" t="n">
        <v>103.56</v>
      </c>
      <c r="Q246" t="n">
        <v>1693.1</v>
      </c>
      <c r="R246" t="n">
        <v>39.07</v>
      </c>
      <c r="S246" t="n">
        <v>25.68</v>
      </c>
      <c r="T246" t="n">
        <v>5944.99</v>
      </c>
      <c r="U246" t="n">
        <v>0.66</v>
      </c>
      <c r="V246" t="n">
        <v>0.87</v>
      </c>
      <c r="W246" t="n">
        <v>1.24</v>
      </c>
      <c r="X246" t="n">
        <v>0.37</v>
      </c>
      <c r="Y246" t="n">
        <v>1</v>
      </c>
      <c r="Z246" t="n">
        <v>10</v>
      </c>
    </row>
    <row r="247">
      <c r="A247" t="n">
        <v>14</v>
      </c>
      <c r="B247" t="n">
        <v>120</v>
      </c>
      <c r="C247" t="inlineStr">
        <is>
          <t xml:space="preserve">CONCLUIDO	</t>
        </is>
      </c>
      <c r="D247" t="n">
        <v>8.4093</v>
      </c>
      <c r="E247" t="n">
        <v>11.89</v>
      </c>
      <c r="F247" t="n">
        <v>8.359999999999999</v>
      </c>
      <c r="G247" t="n">
        <v>27.88</v>
      </c>
      <c r="H247" t="n">
        <v>0.34</v>
      </c>
      <c r="I247" t="n">
        <v>18</v>
      </c>
      <c r="J247" t="n">
        <v>238.71</v>
      </c>
      <c r="K247" t="n">
        <v>57.72</v>
      </c>
      <c r="L247" t="n">
        <v>4.5</v>
      </c>
      <c r="M247" t="n">
        <v>13</v>
      </c>
      <c r="N247" t="n">
        <v>56.49</v>
      </c>
      <c r="O247" t="n">
        <v>29675.01</v>
      </c>
      <c r="P247" t="n">
        <v>101.47</v>
      </c>
      <c r="Q247" t="n">
        <v>1693.04</v>
      </c>
      <c r="R247" t="n">
        <v>38.43</v>
      </c>
      <c r="S247" t="n">
        <v>25.68</v>
      </c>
      <c r="T247" t="n">
        <v>5631.89</v>
      </c>
      <c r="U247" t="n">
        <v>0.67</v>
      </c>
      <c r="V247" t="n">
        <v>0.87</v>
      </c>
      <c r="W247" t="n">
        <v>1.24</v>
      </c>
      <c r="X247" t="n">
        <v>0.36</v>
      </c>
      <c r="Y247" t="n">
        <v>1</v>
      </c>
      <c r="Z247" t="n">
        <v>10</v>
      </c>
    </row>
    <row r="248">
      <c r="A248" t="n">
        <v>15</v>
      </c>
      <c r="B248" t="n">
        <v>120</v>
      </c>
      <c r="C248" t="inlineStr">
        <is>
          <t xml:space="preserve">CONCLUIDO	</t>
        </is>
      </c>
      <c r="D248" t="n">
        <v>8.4598</v>
      </c>
      <c r="E248" t="n">
        <v>11.82</v>
      </c>
      <c r="F248" t="n">
        <v>8.34</v>
      </c>
      <c r="G248" t="n">
        <v>29.43</v>
      </c>
      <c r="H248" t="n">
        <v>0.35</v>
      </c>
      <c r="I248" t="n">
        <v>17</v>
      </c>
      <c r="J248" t="n">
        <v>239.14</v>
      </c>
      <c r="K248" t="n">
        <v>57.72</v>
      </c>
      <c r="L248" t="n">
        <v>4.75</v>
      </c>
      <c r="M248" t="n">
        <v>10</v>
      </c>
      <c r="N248" t="n">
        <v>56.67</v>
      </c>
      <c r="O248" t="n">
        <v>29728.63</v>
      </c>
      <c r="P248" t="n">
        <v>99.59</v>
      </c>
      <c r="Q248" t="n">
        <v>1692.99</v>
      </c>
      <c r="R248" t="n">
        <v>37.69</v>
      </c>
      <c r="S248" t="n">
        <v>25.68</v>
      </c>
      <c r="T248" t="n">
        <v>5263.66</v>
      </c>
      <c r="U248" t="n">
        <v>0.68</v>
      </c>
      <c r="V248" t="n">
        <v>0.88</v>
      </c>
      <c r="W248" t="n">
        <v>1.24</v>
      </c>
      <c r="X248" t="n">
        <v>0.33</v>
      </c>
      <c r="Y248" t="n">
        <v>1</v>
      </c>
      <c r="Z248" t="n">
        <v>10</v>
      </c>
    </row>
    <row r="249">
      <c r="A249" t="n">
        <v>16</v>
      </c>
      <c r="B249" t="n">
        <v>120</v>
      </c>
      <c r="C249" t="inlineStr">
        <is>
          <t xml:space="preserve">CONCLUIDO	</t>
        </is>
      </c>
      <c r="D249" t="n">
        <v>8.509600000000001</v>
      </c>
      <c r="E249" t="n">
        <v>11.75</v>
      </c>
      <c r="F249" t="n">
        <v>8.31</v>
      </c>
      <c r="G249" t="n">
        <v>31.18</v>
      </c>
      <c r="H249" t="n">
        <v>0.37</v>
      </c>
      <c r="I249" t="n">
        <v>16</v>
      </c>
      <c r="J249" t="n">
        <v>239.58</v>
      </c>
      <c r="K249" t="n">
        <v>57.72</v>
      </c>
      <c r="L249" t="n">
        <v>5</v>
      </c>
      <c r="M249" t="n">
        <v>6</v>
      </c>
      <c r="N249" t="n">
        <v>56.86</v>
      </c>
      <c r="O249" t="n">
        <v>29782.33</v>
      </c>
      <c r="P249" t="n">
        <v>98.98</v>
      </c>
      <c r="Q249" t="n">
        <v>1692.88</v>
      </c>
      <c r="R249" t="n">
        <v>36.79</v>
      </c>
      <c r="S249" t="n">
        <v>25.68</v>
      </c>
      <c r="T249" t="n">
        <v>4821.58</v>
      </c>
      <c r="U249" t="n">
        <v>0.7</v>
      </c>
      <c r="V249" t="n">
        <v>0.88</v>
      </c>
      <c r="W249" t="n">
        <v>1.24</v>
      </c>
      <c r="X249" t="n">
        <v>0.31</v>
      </c>
      <c r="Y249" t="n">
        <v>1</v>
      </c>
      <c r="Z249" t="n">
        <v>10</v>
      </c>
    </row>
    <row r="250">
      <c r="A250" t="n">
        <v>17</v>
      </c>
      <c r="B250" t="n">
        <v>120</v>
      </c>
      <c r="C250" t="inlineStr">
        <is>
          <t xml:space="preserve">CONCLUIDO	</t>
        </is>
      </c>
      <c r="D250" t="n">
        <v>8.5052</v>
      </c>
      <c r="E250" t="n">
        <v>11.76</v>
      </c>
      <c r="F250" t="n">
        <v>8.32</v>
      </c>
      <c r="G250" t="n">
        <v>31.2</v>
      </c>
      <c r="H250" t="n">
        <v>0.39</v>
      </c>
      <c r="I250" t="n">
        <v>16</v>
      </c>
      <c r="J250" t="n">
        <v>240.02</v>
      </c>
      <c r="K250" t="n">
        <v>57.72</v>
      </c>
      <c r="L250" t="n">
        <v>5.25</v>
      </c>
      <c r="M250" t="n">
        <v>3</v>
      </c>
      <c r="N250" t="n">
        <v>57.04</v>
      </c>
      <c r="O250" t="n">
        <v>29836.09</v>
      </c>
      <c r="P250" t="n">
        <v>97.45</v>
      </c>
      <c r="Q250" t="n">
        <v>1692.97</v>
      </c>
      <c r="R250" t="n">
        <v>36.93</v>
      </c>
      <c r="S250" t="n">
        <v>25.68</v>
      </c>
      <c r="T250" t="n">
        <v>4889.97</v>
      </c>
      <c r="U250" t="n">
        <v>0.7</v>
      </c>
      <c r="V250" t="n">
        <v>0.88</v>
      </c>
      <c r="W250" t="n">
        <v>1.24</v>
      </c>
      <c r="X250" t="n">
        <v>0.32</v>
      </c>
      <c r="Y250" t="n">
        <v>1</v>
      </c>
      <c r="Z250" t="n">
        <v>10</v>
      </c>
    </row>
    <row r="251">
      <c r="A251" t="n">
        <v>18</v>
      </c>
      <c r="B251" t="n">
        <v>120</v>
      </c>
      <c r="C251" t="inlineStr">
        <is>
          <t xml:space="preserve">CONCLUIDO	</t>
        </is>
      </c>
      <c r="D251" t="n">
        <v>8.5002</v>
      </c>
      <c r="E251" t="n">
        <v>11.76</v>
      </c>
      <c r="F251" t="n">
        <v>8.33</v>
      </c>
      <c r="G251" t="n">
        <v>31.23</v>
      </c>
      <c r="H251" t="n">
        <v>0.41</v>
      </c>
      <c r="I251" t="n">
        <v>16</v>
      </c>
      <c r="J251" t="n">
        <v>240.45</v>
      </c>
      <c r="K251" t="n">
        <v>57.72</v>
      </c>
      <c r="L251" t="n">
        <v>5.5</v>
      </c>
      <c r="M251" t="n">
        <v>2</v>
      </c>
      <c r="N251" t="n">
        <v>57.23</v>
      </c>
      <c r="O251" t="n">
        <v>29890.04</v>
      </c>
      <c r="P251" t="n">
        <v>97.59</v>
      </c>
      <c r="Q251" t="n">
        <v>1692.93</v>
      </c>
      <c r="R251" t="n">
        <v>36.93</v>
      </c>
      <c r="S251" t="n">
        <v>25.68</v>
      </c>
      <c r="T251" t="n">
        <v>4888.22</v>
      </c>
      <c r="U251" t="n">
        <v>0.7</v>
      </c>
      <c r="V251" t="n">
        <v>0.88</v>
      </c>
      <c r="W251" t="n">
        <v>1.25</v>
      </c>
      <c r="X251" t="n">
        <v>0.32</v>
      </c>
      <c r="Y251" t="n">
        <v>1</v>
      </c>
      <c r="Z251" t="n">
        <v>10</v>
      </c>
    </row>
    <row r="252">
      <c r="A252" t="n">
        <v>19</v>
      </c>
      <c r="B252" t="n">
        <v>120</v>
      </c>
      <c r="C252" t="inlineStr">
        <is>
          <t xml:space="preserve">CONCLUIDO	</t>
        </is>
      </c>
      <c r="D252" t="n">
        <v>8.494400000000001</v>
      </c>
      <c r="E252" t="n">
        <v>11.77</v>
      </c>
      <c r="F252" t="n">
        <v>8.33</v>
      </c>
      <c r="G252" t="n">
        <v>31.26</v>
      </c>
      <c r="H252" t="n">
        <v>0.42</v>
      </c>
      <c r="I252" t="n">
        <v>16</v>
      </c>
      <c r="J252" t="n">
        <v>240.89</v>
      </c>
      <c r="K252" t="n">
        <v>57.72</v>
      </c>
      <c r="L252" t="n">
        <v>5.75</v>
      </c>
      <c r="M252" t="n">
        <v>0</v>
      </c>
      <c r="N252" t="n">
        <v>57.42</v>
      </c>
      <c r="O252" t="n">
        <v>29943.94</v>
      </c>
      <c r="P252" t="n">
        <v>97.02</v>
      </c>
      <c r="Q252" t="n">
        <v>1693.04</v>
      </c>
      <c r="R252" t="n">
        <v>37.23</v>
      </c>
      <c r="S252" t="n">
        <v>25.68</v>
      </c>
      <c r="T252" t="n">
        <v>5042.2</v>
      </c>
      <c r="U252" t="n">
        <v>0.6899999999999999</v>
      </c>
      <c r="V252" t="n">
        <v>0.88</v>
      </c>
      <c r="W252" t="n">
        <v>1.25</v>
      </c>
      <c r="X252" t="n">
        <v>0.33</v>
      </c>
      <c r="Y252" t="n">
        <v>1</v>
      </c>
      <c r="Z252" t="n">
        <v>10</v>
      </c>
    </row>
    <row r="253">
      <c r="A253" t="n">
        <v>0</v>
      </c>
      <c r="B253" t="n">
        <v>145</v>
      </c>
      <c r="C253" t="inlineStr">
        <is>
          <t xml:space="preserve">CONCLUIDO	</t>
        </is>
      </c>
      <c r="D253" t="n">
        <v>4.7448</v>
      </c>
      <c r="E253" t="n">
        <v>21.08</v>
      </c>
      <c r="F253" t="n">
        <v>10.8</v>
      </c>
      <c r="G253" t="n">
        <v>4.76</v>
      </c>
      <c r="H253" t="n">
        <v>0.06</v>
      </c>
      <c r="I253" t="n">
        <v>136</v>
      </c>
      <c r="J253" t="n">
        <v>285.18</v>
      </c>
      <c r="K253" t="n">
        <v>61.2</v>
      </c>
      <c r="L253" t="n">
        <v>1</v>
      </c>
      <c r="M253" t="n">
        <v>134</v>
      </c>
      <c r="N253" t="n">
        <v>77.98</v>
      </c>
      <c r="O253" t="n">
        <v>35406.83</v>
      </c>
      <c r="P253" t="n">
        <v>188.09</v>
      </c>
      <c r="Q253" t="n">
        <v>1693.48</v>
      </c>
      <c r="R253" t="n">
        <v>115.04</v>
      </c>
      <c r="S253" t="n">
        <v>25.68</v>
      </c>
      <c r="T253" t="n">
        <v>43346.05</v>
      </c>
      <c r="U253" t="n">
        <v>0.22</v>
      </c>
      <c r="V253" t="n">
        <v>0.68</v>
      </c>
      <c r="W253" t="n">
        <v>1.41</v>
      </c>
      <c r="X253" t="n">
        <v>2.79</v>
      </c>
      <c r="Y253" t="n">
        <v>1</v>
      </c>
      <c r="Z253" t="n">
        <v>10</v>
      </c>
    </row>
    <row r="254">
      <c r="A254" t="n">
        <v>1</v>
      </c>
      <c r="B254" t="n">
        <v>145</v>
      </c>
      <c r="C254" t="inlineStr">
        <is>
          <t xml:space="preserve">CONCLUIDO	</t>
        </is>
      </c>
      <c r="D254" t="n">
        <v>5.4121</v>
      </c>
      <c r="E254" t="n">
        <v>18.48</v>
      </c>
      <c r="F254" t="n">
        <v>10.09</v>
      </c>
      <c r="G254" t="n">
        <v>5.99</v>
      </c>
      <c r="H254" t="n">
        <v>0.08</v>
      </c>
      <c r="I254" t="n">
        <v>101</v>
      </c>
      <c r="J254" t="n">
        <v>285.68</v>
      </c>
      <c r="K254" t="n">
        <v>61.2</v>
      </c>
      <c r="L254" t="n">
        <v>1.25</v>
      </c>
      <c r="M254" t="n">
        <v>99</v>
      </c>
      <c r="N254" t="n">
        <v>78.23999999999999</v>
      </c>
      <c r="O254" t="n">
        <v>35468.6</v>
      </c>
      <c r="P254" t="n">
        <v>174.33</v>
      </c>
      <c r="Q254" t="n">
        <v>1693.35</v>
      </c>
      <c r="R254" t="n">
        <v>92.44</v>
      </c>
      <c r="S254" t="n">
        <v>25.68</v>
      </c>
      <c r="T254" t="n">
        <v>32219.35</v>
      </c>
      <c r="U254" t="n">
        <v>0.28</v>
      </c>
      <c r="V254" t="n">
        <v>0.72</v>
      </c>
      <c r="W254" t="n">
        <v>1.37</v>
      </c>
      <c r="X254" t="n">
        <v>2.08</v>
      </c>
      <c r="Y254" t="n">
        <v>1</v>
      </c>
      <c r="Z254" t="n">
        <v>10</v>
      </c>
    </row>
    <row r="255">
      <c r="A255" t="n">
        <v>2</v>
      </c>
      <c r="B255" t="n">
        <v>145</v>
      </c>
      <c r="C255" t="inlineStr">
        <is>
          <t xml:space="preserve">CONCLUIDO	</t>
        </is>
      </c>
      <c r="D255" t="n">
        <v>5.9225</v>
      </c>
      <c r="E255" t="n">
        <v>16.88</v>
      </c>
      <c r="F255" t="n">
        <v>9.619999999999999</v>
      </c>
      <c r="G255" t="n">
        <v>7.22</v>
      </c>
      <c r="H255" t="n">
        <v>0.09</v>
      </c>
      <c r="I255" t="n">
        <v>80</v>
      </c>
      <c r="J255" t="n">
        <v>286.19</v>
      </c>
      <c r="K255" t="n">
        <v>61.2</v>
      </c>
      <c r="L255" t="n">
        <v>1.5</v>
      </c>
      <c r="M255" t="n">
        <v>78</v>
      </c>
      <c r="N255" t="n">
        <v>78.48999999999999</v>
      </c>
      <c r="O255" t="n">
        <v>35530.47</v>
      </c>
      <c r="P255" t="n">
        <v>164.99</v>
      </c>
      <c r="Q255" t="n">
        <v>1693.22</v>
      </c>
      <c r="R255" t="n">
        <v>77.89</v>
      </c>
      <c r="S255" t="n">
        <v>25.68</v>
      </c>
      <c r="T255" t="n">
        <v>25048.17</v>
      </c>
      <c r="U255" t="n">
        <v>0.33</v>
      </c>
      <c r="V255" t="n">
        <v>0.76</v>
      </c>
      <c r="W255" t="n">
        <v>1.34</v>
      </c>
      <c r="X255" t="n">
        <v>1.62</v>
      </c>
      <c r="Y255" t="n">
        <v>1</v>
      </c>
      <c r="Z255" t="n">
        <v>10</v>
      </c>
    </row>
    <row r="256">
      <c r="A256" t="n">
        <v>3</v>
      </c>
      <c r="B256" t="n">
        <v>145</v>
      </c>
      <c r="C256" t="inlineStr">
        <is>
          <t xml:space="preserve">CONCLUIDO	</t>
        </is>
      </c>
      <c r="D256" t="n">
        <v>6.3118</v>
      </c>
      <c r="E256" t="n">
        <v>15.84</v>
      </c>
      <c r="F256" t="n">
        <v>9.34</v>
      </c>
      <c r="G256" t="n">
        <v>8.49</v>
      </c>
      <c r="H256" t="n">
        <v>0.11</v>
      </c>
      <c r="I256" t="n">
        <v>66</v>
      </c>
      <c r="J256" t="n">
        <v>286.69</v>
      </c>
      <c r="K256" t="n">
        <v>61.2</v>
      </c>
      <c r="L256" t="n">
        <v>1.75</v>
      </c>
      <c r="M256" t="n">
        <v>64</v>
      </c>
      <c r="N256" t="n">
        <v>78.73999999999999</v>
      </c>
      <c r="O256" t="n">
        <v>35592.57</v>
      </c>
      <c r="P256" t="n">
        <v>158.48</v>
      </c>
      <c r="Q256" t="n">
        <v>1693.03</v>
      </c>
      <c r="R256" t="n">
        <v>68.90000000000001</v>
      </c>
      <c r="S256" t="n">
        <v>25.68</v>
      </c>
      <c r="T256" t="n">
        <v>20626.45</v>
      </c>
      <c r="U256" t="n">
        <v>0.37</v>
      </c>
      <c r="V256" t="n">
        <v>0.78</v>
      </c>
      <c r="W256" t="n">
        <v>1.32</v>
      </c>
      <c r="X256" t="n">
        <v>1.33</v>
      </c>
      <c r="Y256" t="n">
        <v>1</v>
      </c>
      <c r="Z256" t="n">
        <v>10</v>
      </c>
    </row>
    <row r="257">
      <c r="A257" t="n">
        <v>4</v>
      </c>
      <c r="B257" t="n">
        <v>145</v>
      </c>
      <c r="C257" t="inlineStr">
        <is>
          <t xml:space="preserve">CONCLUIDO	</t>
        </is>
      </c>
      <c r="D257" t="n">
        <v>6.5869</v>
      </c>
      <c r="E257" t="n">
        <v>15.18</v>
      </c>
      <c r="F257" t="n">
        <v>9.16</v>
      </c>
      <c r="G257" t="n">
        <v>9.640000000000001</v>
      </c>
      <c r="H257" t="n">
        <v>0.12</v>
      </c>
      <c r="I257" t="n">
        <v>57</v>
      </c>
      <c r="J257" t="n">
        <v>287.19</v>
      </c>
      <c r="K257" t="n">
        <v>61.2</v>
      </c>
      <c r="L257" t="n">
        <v>2</v>
      </c>
      <c r="M257" t="n">
        <v>55</v>
      </c>
      <c r="N257" t="n">
        <v>78.98999999999999</v>
      </c>
      <c r="O257" t="n">
        <v>35654.65</v>
      </c>
      <c r="P257" t="n">
        <v>154.41</v>
      </c>
      <c r="Q257" t="n">
        <v>1693.25</v>
      </c>
      <c r="R257" t="n">
        <v>63.33</v>
      </c>
      <c r="S257" t="n">
        <v>25.68</v>
      </c>
      <c r="T257" t="n">
        <v>17886.11</v>
      </c>
      <c r="U257" t="n">
        <v>0.41</v>
      </c>
      <c r="V257" t="n">
        <v>0.8</v>
      </c>
      <c r="W257" t="n">
        <v>1.3</v>
      </c>
      <c r="X257" t="n">
        <v>1.16</v>
      </c>
      <c r="Y257" t="n">
        <v>1</v>
      </c>
      <c r="Z257" t="n">
        <v>10</v>
      </c>
    </row>
    <row r="258">
      <c r="A258" t="n">
        <v>5</v>
      </c>
      <c r="B258" t="n">
        <v>145</v>
      </c>
      <c r="C258" t="inlineStr">
        <is>
          <t xml:space="preserve">CONCLUIDO	</t>
        </is>
      </c>
      <c r="D258" t="n">
        <v>6.8568</v>
      </c>
      <c r="E258" t="n">
        <v>14.58</v>
      </c>
      <c r="F258" t="n">
        <v>8.99</v>
      </c>
      <c r="G258" t="n">
        <v>11.01</v>
      </c>
      <c r="H258" t="n">
        <v>0.14</v>
      </c>
      <c r="I258" t="n">
        <v>49</v>
      </c>
      <c r="J258" t="n">
        <v>287.7</v>
      </c>
      <c r="K258" t="n">
        <v>61.2</v>
      </c>
      <c r="L258" t="n">
        <v>2.25</v>
      </c>
      <c r="M258" t="n">
        <v>47</v>
      </c>
      <c r="N258" t="n">
        <v>79.25</v>
      </c>
      <c r="O258" t="n">
        <v>35716.83</v>
      </c>
      <c r="P258" t="n">
        <v>150.06</v>
      </c>
      <c r="Q258" t="n">
        <v>1693.13</v>
      </c>
      <c r="R258" t="n">
        <v>58.15</v>
      </c>
      <c r="S258" t="n">
        <v>25.68</v>
      </c>
      <c r="T258" t="n">
        <v>15333.04</v>
      </c>
      <c r="U258" t="n">
        <v>0.44</v>
      </c>
      <c r="V258" t="n">
        <v>0.8100000000000001</v>
      </c>
      <c r="W258" t="n">
        <v>1.29</v>
      </c>
      <c r="X258" t="n">
        <v>0.99</v>
      </c>
      <c r="Y258" t="n">
        <v>1</v>
      </c>
      <c r="Z258" t="n">
        <v>10</v>
      </c>
    </row>
    <row r="259">
      <c r="A259" t="n">
        <v>6</v>
      </c>
      <c r="B259" t="n">
        <v>145</v>
      </c>
      <c r="C259" t="inlineStr">
        <is>
          <t xml:space="preserve">CONCLUIDO	</t>
        </is>
      </c>
      <c r="D259" t="n">
        <v>7.0822</v>
      </c>
      <c r="E259" t="n">
        <v>14.12</v>
      </c>
      <c r="F259" t="n">
        <v>8.85</v>
      </c>
      <c r="G259" t="n">
        <v>12.35</v>
      </c>
      <c r="H259" t="n">
        <v>0.15</v>
      </c>
      <c r="I259" t="n">
        <v>43</v>
      </c>
      <c r="J259" t="n">
        <v>288.2</v>
      </c>
      <c r="K259" t="n">
        <v>61.2</v>
      </c>
      <c r="L259" t="n">
        <v>2.5</v>
      </c>
      <c r="M259" t="n">
        <v>41</v>
      </c>
      <c r="N259" t="n">
        <v>79.5</v>
      </c>
      <c r="O259" t="n">
        <v>35779.11</v>
      </c>
      <c r="P259" t="n">
        <v>146.52</v>
      </c>
      <c r="Q259" t="n">
        <v>1693.2</v>
      </c>
      <c r="R259" t="n">
        <v>53.97</v>
      </c>
      <c r="S259" t="n">
        <v>25.68</v>
      </c>
      <c r="T259" t="n">
        <v>13277.13</v>
      </c>
      <c r="U259" t="n">
        <v>0.48</v>
      </c>
      <c r="V259" t="n">
        <v>0.82</v>
      </c>
      <c r="W259" t="n">
        <v>1.27</v>
      </c>
      <c r="X259" t="n">
        <v>0.85</v>
      </c>
      <c r="Y259" t="n">
        <v>1</v>
      </c>
      <c r="Z259" t="n">
        <v>10</v>
      </c>
    </row>
    <row r="260">
      <c r="A260" t="n">
        <v>7</v>
      </c>
      <c r="B260" t="n">
        <v>145</v>
      </c>
      <c r="C260" t="inlineStr">
        <is>
          <t xml:space="preserve">CONCLUIDO	</t>
        </is>
      </c>
      <c r="D260" t="n">
        <v>7.2276</v>
      </c>
      <c r="E260" t="n">
        <v>13.84</v>
      </c>
      <c r="F260" t="n">
        <v>8.789999999999999</v>
      </c>
      <c r="G260" t="n">
        <v>13.52</v>
      </c>
      <c r="H260" t="n">
        <v>0.17</v>
      </c>
      <c r="I260" t="n">
        <v>39</v>
      </c>
      <c r="J260" t="n">
        <v>288.71</v>
      </c>
      <c r="K260" t="n">
        <v>61.2</v>
      </c>
      <c r="L260" t="n">
        <v>2.75</v>
      </c>
      <c r="M260" t="n">
        <v>37</v>
      </c>
      <c r="N260" t="n">
        <v>79.76000000000001</v>
      </c>
      <c r="O260" t="n">
        <v>35841.5</v>
      </c>
      <c r="P260" t="n">
        <v>144.33</v>
      </c>
      <c r="Q260" t="n">
        <v>1693.21</v>
      </c>
      <c r="R260" t="n">
        <v>51.8</v>
      </c>
      <c r="S260" t="n">
        <v>25.68</v>
      </c>
      <c r="T260" t="n">
        <v>12208.03</v>
      </c>
      <c r="U260" t="n">
        <v>0.5</v>
      </c>
      <c r="V260" t="n">
        <v>0.83</v>
      </c>
      <c r="W260" t="n">
        <v>1.27</v>
      </c>
      <c r="X260" t="n">
        <v>0.78</v>
      </c>
      <c r="Y260" t="n">
        <v>1</v>
      </c>
      <c r="Z260" t="n">
        <v>10</v>
      </c>
    </row>
    <row r="261">
      <c r="A261" t="n">
        <v>8</v>
      </c>
      <c r="B261" t="n">
        <v>145</v>
      </c>
      <c r="C261" t="inlineStr">
        <is>
          <t xml:space="preserve">CONCLUIDO	</t>
        </is>
      </c>
      <c r="D261" t="n">
        <v>7.3876</v>
      </c>
      <c r="E261" t="n">
        <v>13.54</v>
      </c>
      <c r="F261" t="n">
        <v>8.699999999999999</v>
      </c>
      <c r="G261" t="n">
        <v>14.92</v>
      </c>
      <c r="H261" t="n">
        <v>0.18</v>
      </c>
      <c r="I261" t="n">
        <v>35</v>
      </c>
      <c r="J261" t="n">
        <v>289.21</v>
      </c>
      <c r="K261" t="n">
        <v>61.2</v>
      </c>
      <c r="L261" t="n">
        <v>3</v>
      </c>
      <c r="M261" t="n">
        <v>33</v>
      </c>
      <c r="N261" t="n">
        <v>80.02</v>
      </c>
      <c r="O261" t="n">
        <v>35903.99</v>
      </c>
      <c r="P261" t="n">
        <v>141.28</v>
      </c>
      <c r="Q261" t="n">
        <v>1693.3</v>
      </c>
      <c r="R261" t="n">
        <v>48.96</v>
      </c>
      <c r="S261" t="n">
        <v>25.68</v>
      </c>
      <c r="T261" t="n">
        <v>10809.13</v>
      </c>
      <c r="U261" t="n">
        <v>0.52</v>
      </c>
      <c r="V261" t="n">
        <v>0.84</v>
      </c>
      <c r="W261" t="n">
        <v>1.27</v>
      </c>
      <c r="X261" t="n">
        <v>0.7</v>
      </c>
      <c r="Y261" t="n">
        <v>1</v>
      </c>
      <c r="Z261" t="n">
        <v>10</v>
      </c>
    </row>
    <row r="262">
      <c r="A262" t="n">
        <v>9</v>
      </c>
      <c r="B262" t="n">
        <v>145</v>
      </c>
      <c r="C262" t="inlineStr">
        <is>
          <t xml:space="preserve">CONCLUIDO	</t>
        </is>
      </c>
      <c r="D262" t="n">
        <v>7.5103</v>
      </c>
      <c r="E262" t="n">
        <v>13.32</v>
      </c>
      <c r="F262" t="n">
        <v>8.640000000000001</v>
      </c>
      <c r="G262" t="n">
        <v>16.2</v>
      </c>
      <c r="H262" t="n">
        <v>0.2</v>
      </c>
      <c r="I262" t="n">
        <v>32</v>
      </c>
      <c r="J262" t="n">
        <v>289.72</v>
      </c>
      <c r="K262" t="n">
        <v>61.2</v>
      </c>
      <c r="L262" t="n">
        <v>3.25</v>
      </c>
      <c r="M262" t="n">
        <v>30</v>
      </c>
      <c r="N262" t="n">
        <v>80.27</v>
      </c>
      <c r="O262" t="n">
        <v>35966.59</v>
      </c>
      <c r="P262" t="n">
        <v>139.06</v>
      </c>
      <c r="Q262" t="n">
        <v>1693.4</v>
      </c>
      <c r="R262" t="n">
        <v>47.41</v>
      </c>
      <c r="S262" t="n">
        <v>25.68</v>
      </c>
      <c r="T262" t="n">
        <v>10051.36</v>
      </c>
      <c r="U262" t="n">
        <v>0.54</v>
      </c>
      <c r="V262" t="n">
        <v>0.84</v>
      </c>
      <c r="W262" t="n">
        <v>1.25</v>
      </c>
      <c r="X262" t="n">
        <v>0.64</v>
      </c>
      <c r="Y262" t="n">
        <v>1</v>
      </c>
      <c r="Z262" t="n">
        <v>10</v>
      </c>
    </row>
    <row r="263">
      <c r="A263" t="n">
        <v>10</v>
      </c>
      <c r="B263" t="n">
        <v>145</v>
      </c>
      <c r="C263" t="inlineStr">
        <is>
          <t xml:space="preserve">CONCLUIDO	</t>
        </is>
      </c>
      <c r="D263" t="n">
        <v>7.6355</v>
      </c>
      <c r="E263" t="n">
        <v>13.1</v>
      </c>
      <c r="F263" t="n">
        <v>8.58</v>
      </c>
      <c r="G263" t="n">
        <v>17.76</v>
      </c>
      <c r="H263" t="n">
        <v>0.21</v>
      </c>
      <c r="I263" t="n">
        <v>29</v>
      </c>
      <c r="J263" t="n">
        <v>290.23</v>
      </c>
      <c r="K263" t="n">
        <v>61.2</v>
      </c>
      <c r="L263" t="n">
        <v>3.5</v>
      </c>
      <c r="M263" t="n">
        <v>27</v>
      </c>
      <c r="N263" t="n">
        <v>80.53</v>
      </c>
      <c r="O263" t="n">
        <v>36029.29</v>
      </c>
      <c r="P263" t="n">
        <v>136.72</v>
      </c>
      <c r="Q263" t="n">
        <v>1693.1</v>
      </c>
      <c r="R263" t="n">
        <v>45.32</v>
      </c>
      <c r="S263" t="n">
        <v>25.68</v>
      </c>
      <c r="T263" t="n">
        <v>9020.5</v>
      </c>
      <c r="U263" t="n">
        <v>0.57</v>
      </c>
      <c r="V263" t="n">
        <v>0.85</v>
      </c>
      <c r="W263" t="n">
        <v>1.26</v>
      </c>
      <c r="X263" t="n">
        <v>0.58</v>
      </c>
      <c r="Y263" t="n">
        <v>1</v>
      </c>
      <c r="Z263" t="n">
        <v>10</v>
      </c>
    </row>
    <row r="264">
      <c r="A264" t="n">
        <v>11</v>
      </c>
      <c r="B264" t="n">
        <v>145</v>
      </c>
      <c r="C264" t="inlineStr">
        <is>
          <t xml:space="preserve">CONCLUIDO	</t>
        </is>
      </c>
      <c r="D264" t="n">
        <v>7.7204</v>
      </c>
      <c r="E264" t="n">
        <v>12.95</v>
      </c>
      <c r="F264" t="n">
        <v>8.550000000000001</v>
      </c>
      <c r="G264" t="n">
        <v>19</v>
      </c>
      <c r="H264" t="n">
        <v>0.23</v>
      </c>
      <c r="I264" t="n">
        <v>27</v>
      </c>
      <c r="J264" t="n">
        <v>290.74</v>
      </c>
      <c r="K264" t="n">
        <v>61.2</v>
      </c>
      <c r="L264" t="n">
        <v>3.75</v>
      </c>
      <c r="M264" t="n">
        <v>25</v>
      </c>
      <c r="N264" t="n">
        <v>80.79000000000001</v>
      </c>
      <c r="O264" t="n">
        <v>36092.1</v>
      </c>
      <c r="P264" t="n">
        <v>134.85</v>
      </c>
      <c r="Q264" t="n">
        <v>1692.95</v>
      </c>
      <c r="R264" t="n">
        <v>44.3</v>
      </c>
      <c r="S264" t="n">
        <v>25.68</v>
      </c>
      <c r="T264" t="n">
        <v>8522.16</v>
      </c>
      <c r="U264" t="n">
        <v>0.58</v>
      </c>
      <c r="V264" t="n">
        <v>0.85</v>
      </c>
      <c r="W264" t="n">
        <v>1.25</v>
      </c>
      <c r="X264" t="n">
        <v>0.55</v>
      </c>
      <c r="Y264" t="n">
        <v>1</v>
      </c>
      <c r="Z264" t="n">
        <v>10</v>
      </c>
    </row>
    <row r="265">
      <c r="A265" t="n">
        <v>12</v>
      </c>
      <c r="B265" t="n">
        <v>145</v>
      </c>
      <c r="C265" t="inlineStr">
        <is>
          <t xml:space="preserve">CONCLUIDO	</t>
        </is>
      </c>
      <c r="D265" t="n">
        <v>7.8307</v>
      </c>
      <c r="E265" t="n">
        <v>12.77</v>
      </c>
      <c r="F265" t="n">
        <v>8.470000000000001</v>
      </c>
      <c r="G265" t="n">
        <v>20.34</v>
      </c>
      <c r="H265" t="n">
        <v>0.24</v>
      </c>
      <c r="I265" t="n">
        <v>25</v>
      </c>
      <c r="J265" t="n">
        <v>291.25</v>
      </c>
      <c r="K265" t="n">
        <v>61.2</v>
      </c>
      <c r="L265" t="n">
        <v>4</v>
      </c>
      <c r="M265" t="n">
        <v>23</v>
      </c>
      <c r="N265" t="n">
        <v>81.05</v>
      </c>
      <c r="O265" t="n">
        <v>36155.02</v>
      </c>
      <c r="P265" t="n">
        <v>131.89</v>
      </c>
      <c r="Q265" t="n">
        <v>1692.88</v>
      </c>
      <c r="R265" t="n">
        <v>42.17</v>
      </c>
      <c r="S265" t="n">
        <v>25.68</v>
      </c>
      <c r="T265" t="n">
        <v>7466.74</v>
      </c>
      <c r="U265" t="n">
        <v>0.61</v>
      </c>
      <c r="V265" t="n">
        <v>0.86</v>
      </c>
      <c r="W265" t="n">
        <v>1.24</v>
      </c>
      <c r="X265" t="n">
        <v>0.47</v>
      </c>
      <c r="Y265" t="n">
        <v>1</v>
      </c>
      <c r="Z265" t="n">
        <v>10</v>
      </c>
    </row>
    <row r="266">
      <c r="A266" t="n">
        <v>13</v>
      </c>
      <c r="B266" t="n">
        <v>145</v>
      </c>
      <c r="C266" t="inlineStr">
        <is>
          <t xml:space="preserve">CONCLUIDO	</t>
        </is>
      </c>
      <c r="D266" t="n">
        <v>7.9116</v>
      </c>
      <c r="E266" t="n">
        <v>12.64</v>
      </c>
      <c r="F266" t="n">
        <v>8.449999999999999</v>
      </c>
      <c r="G266" t="n">
        <v>22.05</v>
      </c>
      <c r="H266" t="n">
        <v>0.26</v>
      </c>
      <c r="I266" t="n">
        <v>23</v>
      </c>
      <c r="J266" t="n">
        <v>291.76</v>
      </c>
      <c r="K266" t="n">
        <v>61.2</v>
      </c>
      <c r="L266" t="n">
        <v>4.25</v>
      </c>
      <c r="M266" t="n">
        <v>21</v>
      </c>
      <c r="N266" t="n">
        <v>81.31</v>
      </c>
      <c r="O266" t="n">
        <v>36218.04</v>
      </c>
      <c r="P266" t="n">
        <v>130.35</v>
      </c>
      <c r="Q266" t="n">
        <v>1692.92</v>
      </c>
      <c r="R266" t="n">
        <v>41.37</v>
      </c>
      <c r="S266" t="n">
        <v>25.68</v>
      </c>
      <c r="T266" t="n">
        <v>7075.95</v>
      </c>
      <c r="U266" t="n">
        <v>0.62</v>
      </c>
      <c r="V266" t="n">
        <v>0.86</v>
      </c>
      <c r="W266" t="n">
        <v>1.24</v>
      </c>
      <c r="X266" t="n">
        <v>0.45</v>
      </c>
      <c r="Y266" t="n">
        <v>1</v>
      </c>
      <c r="Z266" t="n">
        <v>10</v>
      </c>
    </row>
    <row r="267">
      <c r="A267" t="n">
        <v>14</v>
      </c>
      <c r="B267" t="n">
        <v>145</v>
      </c>
      <c r="C267" t="inlineStr">
        <is>
          <t xml:space="preserve">CONCLUIDO	</t>
        </is>
      </c>
      <c r="D267" t="n">
        <v>7.9579</v>
      </c>
      <c r="E267" t="n">
        <v>12.57</v>
      </c>
      <c r="F267" t="n">
        <v>8.43</v>
      </c>
      <c r="G267" t="n">
        <v>22.99</v>
      </c>
      <c r="H267" t="n">
        <v>0.27</v>
      </c>
      <c r="I267" t="n">
        <v>22</v>
      </c>
      <c r="J267" t="n">
        <v>292.27</v>
      </c>
      <c r="K267" t="n">
        <v>61.2</v>
      </c>
      <c r="L267" t="n">
        <v>4.5</v>
      </c>
      <c r="M267" t="n">
        <v>20</v>
      </c>
      <c r="N267" t="n">
        <v>81.56999999999999</v>
      </c>
      <c r="O267" t="n">
        <v>36281.16</v>
      </c>
      <c r="P267" t="n">
        <v>129.14</v>
      </c>
      <c r="Q267" t="n">
        <v>1693.1</v>
      </c>
      <c r="R267" t="n">
        <v>40.72</v>
      </c>
      <c r="S267" t="n">
        <v>25.68</v>
      </c>
      <c r="T267" t="n">
        <v>6757.12</v>
      </c>
      <c r="U267" t="n">
        <v>0.63</v>
      </c>
      <c r="V267" t="n">
        <v>0.87</v>
      </c>
      <c r="W267" t="n">
        <v>1.24</v>
      </c>
      <c r="X267" t="n">
        <v>0.43</v>
      </c>
      <c r="Y267" t="n">
        <v>1</v>
      </c>
      <c r="Z267" t="n">
        <v>10</v>
      </c>
    </row>
    <row r="268">
      <c r="A268" t="n">
        <v>15</v>
      </c>
      <c r="B268" t="n">
        <v>145</v>
      </c>
      <c r="C268" t="inlineStr">
        <is>
          <t xml:space="preserve">CONCLUIDO	</t>
        </is>
      </c>
      <c r="D268" t="n">
        <v>8.005699999999999</v>
      </c>
      <c r="E268" t="n">
        <v>12.49</v>
      </c>
      <c r="F268" t="n">
        <v>8.41</v>
      </c>
      <c r="G268" t="n">
        <v>24.03</v>
      </c>
      <c r="H268" t="n">
        <v>0.29</v>
      </c>
      <c r="I268" t="n">
        <v>21</v>
      </c>
      <c r="J268" t="n">
        <v>292.79</v>
      </c>
      <c r="K268" t="n">
        <v>61.2</v>
      </c>
      <c r="L268" t="n">
        <v>4.75</v>
      </c>
      <c r="M268" t="n">
        <v>19</v>
      </c>
      <c r="N268" t="n">
        <v>81.84</v>
      </c>
      <c r="O268" t="n">
        <v>36344.4</v>
      </c>
      <c r="P268" t="n">
        <v>126.71</v>
      </c>
      <c r="Q268" t="n">
        <v>1692.9</v>
      </c>
      <c r="R268" t="n">
        <v>40.16</v>
      </c>
      <c r="S268" t="n">
        <v>25.68</v>
      </c>
      <c r="T268" t="n">
        <v>6480.26</v>
      </c>
      <c r="U268" t="n">
        <v>0.64</v>
      </c>
      <c r="V268" t="n">
        <v>0.87</v>
      </c>
      <c r="W268" t="n">
        <v>1.24</v>
      </c>
      <c r="X268" t="n">
        <v>0.41</v>
      </c>
      <c r="Y268" t="n">
        <v>1</v>
      </c>
      <c r="Z268" t="n">
        <v>10</v>
      </c>
    </row>
    <row r="269">
      <c r="A269" t="n">
        <v>16</v>
      </c>
      <c r="B269" t="n">
        <v>145</v>
      </c>
      <c r="C269" t="inlineStr">
        <is>
          <t xml:space="preserve">CONCLUIDO	</t>
        </is>
      </c>
      <c r="D269" t="n">
        <v>8.0966</v>
      </c>
      <c r="E269" t="n">
        <v>12.35</v>
      </c>
      <c r="F269" t="n">
        <v>8.380000000000001</v>
      </c>
      <c r="G269" t="n">
        <v>26.46</v>
      </c>
      <c r="H269" t="n">
        <v>0.3</v>
      </c>
      <c r="I269" t="n">
        <v>19</v>
      </c>
      <c r="J269" t="n">
        <v>293.3</v>
      </c>
      <c r="K269" t="n">
        <v>61.2</v>
      </c>
      <c r="L269" t="n">
        <v>5</v>
      </c>
      <c r="M269" t="n">
        <v>17</v>
      </c>
      <c r="N269" t="n">
        <v>82.09999999999999</v>
      </c>
      <c r="O269" t="n">
        <v>36407.75</v>
      </c>
      <c r="P269" t="n">
        <v>124.3</v>
      </c>
      <c r="Q269" t="n">
        <v>1692.88</v>
      </c>
      <c r="R269" t="n">
        <v>39.08</v>
      </c>
      <c r="S269" t="n">
        <v>25.68</v>
      </c>
      <c r="T269" t="n">
        <v>5947.36</v>
      </c>
      <c r="U269" t="n">
        <v>0.66</v>
      </c>
      <c r="V269" t="n">
        <v>0.87</v>
      </c>
      <c r="W269" t="n">
        <v>1.24</v>
      </c>
      <c r="X269" t="n">
        <v>0.38</v>
      </c>
      <c r="Y269" t="n">
        <v>1</v>
      </c>
      <c r="Z269" t="n">
        <v>10</v>
      </c>
    </row>
    <row r="270">
      <c r="A270" t="n">
        <v>17</v>
      </c>
      <c r="B270" t="n">
        <v>145</v>
      </c>
      <c r="C270" t="inlineStr">
        <is>
          <t xml:space="preserve">CONCLUIDO	</t>
        </is>
      </c>
      <c r="D270" t="n">
        <v>8.159599999999999</v>
      </c>
      <c r="E270" t="n">
        <v>12.26</v>
      </c>
      <c r="F270" t="n">
        <v>8.34</v>
      </c>
      <c r="G270" t="n">
        <v>27.79</v>
      </c>
      <c r="H270" t="n">
        <v>0.32</v>
      </c>
      <c r="I270" t="n">
        <v>18</v>
      </c>
      <c r="J270" t="n">
        <v>293.81</v>
      </c>
      <c r="K270" t="n">
        <v>61.2</v>
      </c>
      <c r="L270" t="n">
        <v>5.25</v>
      </c>
      <c r="M270" t="n">
        <v>16</v>
      </c>
      <c r="N270" t="n">
        <v>82.36</v>
      </c>
      <c r="O270" t="n">
        <v>36471.2</v>
      </c>
      <c r="P270" t="n">
        <v>122.35</v>
      </c>
      <c r="Q270" t="n">
        <v>1692.88</v>
      </c>
      <c r="R270" t="n">
        <v>37.74</v>
      </c>
      <c r="S270" t="n">
        <v>25.68</v>
      </c>
      <c r="T270" t="n">
        <v>5286.18</v>
      </c>
      <c r="U270" t="n">
        <v>0.68</v>
      </c>
      <c r="V270" t="n">
        <v>0.88</v>
      </c>
      <c r="W270" t="n">
        <v>1.24</v>
      </c>
      <c r="X270" t="n">
        <v>0.33</v>
      </c>
      <c r="Y270" t="n">
        <v>1</v>
      </c>
      <c r="Z270" t="n">
        <v>10</v>
      </c>
    </row>
    <row r="271">
      <c r="A271" t="n">
        <v>18</v>
      </c>
      <c r="B271" t="n">
        <v>145</v>
      </c>
      <c r="C271" t="inlineStr">
        <is>
          <t xml:space="preserve">CONCLUIDO	</t>
        </is>
      </c>
      <c r="D271" t="n">
        <v>8.195</v>
      </c>
      <c r="E271" t="n">
        <v>12.2</v>
      </c>
      <c r="F271" t="n">
        <v>8.34</v>
      </c>
      <c r="G271" t="n">
        <v>29.43</v>
      </c>
      <c r="H271" t="n">
        <v>0.33</v>
      </c>
      <c r="I271" t="n">
        <v>17</v>
      </c>
      <c r="J271" t="n">
        <v>294.33</v>
      </c>
      <c r="K271" t="n">
        <v>61.2</v>
      </c>
      <c r="L271" t="n">
        <v>5.5</v>
      </c>
      <c r="M271" t="n">
        <v>15</v>
      </c>
      <c r="N271" t="n">
        <v>82.63</v>
      </c>
      <c r="O271" t="n">
        <v>36534.76</v>
      </c>
      <c r="P271" t="n">
        <v>120.54</v>
      </c>
      <c r="Q271" t="n">
        <v>1692.9</v>
      </c>
      <c r="R271" t="n">
        <v>37.87</v>
      </c>
      <c r="S271" t="n">
        <v>25.68</v>
      </c>
      <c r="T271" t="n">
        <v>5355.69</v>
      </c>
      <c r="U271" t="n">
        <v>0.68</v>
      </c>
      <c r="V271" t="n">
        <v>0.88</v>
      </c>
      <c r="W271" t="n">
        <v>1.23</v>
      </c>
      <c r="X271" t="n">
        <v>0.33</v>
      </c>
      <c r="Y271" t="n">
        <v>1</v>
      </c>
      <c r="Z271" t="n">
        <v>10</v>
      </c>
    </row>
    <row r="272">
      <c r="A272" t="n">
        <v>19</v>
      </c>
      <c r="B272" t="n">
        <v>145</v>
      </c>
      <c r="C272" t="inlineStr">
        <is>
          <t xml:space="preserve">CONCLUIDO	</t>
        </is>
      </c>
      <c r="D272" t="n">
        <v>8.2484</v>
      </c>
      <c r="E272" t="n">
        <v>12.12</v>
      </c>
      <c r="F272" t="n">
        <v>8.31</v>
      </c>
      <c r="G272" t="n">
        <v>31.17</v>
      </c>
      <c r="H272" t="n">
        <v>0.35</v>
      </c>
      <c r="I272" t="n">
        <v>16</v>
      </c>
      <c r="J272" t="n">
        <v>294.84</v>
      </c>
      <c r="K272" t="n">
        <v>61.2</v>
      </c>
      <c r="L272" t="n">
        <v>5.75</v>
      </c>
      <c r="M272" t="n">
        <v>14</v>
      </c>
      <c r="N272" t="n">
        <v>82.90000000000001</v>
      </c>
      <c r="O272" t="n">
        <v>36598.44</v>
      </c>
      <c r="P272" t="n">
        <v>118.46</v>
      </c>
      <c r="Q272" t="n">
        <v>1692.88</v>
      </c>
      <c r="R272" t="n">
        <v>37.09</v>
      </c>
      <c r="S272" t="n">
        <v>25.68</v>
      </c>
      <c r="T272" t="n">
        <v>4969.73</v>
      </c>
      <c r="U272" t="n">
        <v>0.6899999999999999</v>
      </c>
      <c r="V272" t="n">
        <v>0.88</v>
      </c>
      <c r="W272" t="n">
        <v>1.23</v>
      </c>
      <c r="X272" t="n">
        <v>0.31</v>
      </c>
      <c r="Y272" t="n">
        <v>1</v>
      </c>
      <c r="Z272" t="n">
        <v>10</v>
      </c>
    </row>
    <row r="273">
      <c r="A273" t="n">
        <v>20</v>
      </c>
      <c r="B273" t="n">
        <v>145</v>
      </c>
      <c r="C273" t="inlineStr">
        <is>
          <t xml:space="preserve">CONCLUIDO	</t>
        </is>
      </c>
      <c r="D273" t="n">
        <v>8.295299999999999</v>
      </c>
      <c r="E273" t="n">
        <v>12.06</v>
      </c>
      <c r="F273" t="n">
        <v>8.300000000000001</v>
      </c>
      <c r="G273" t="n">
        <v>33.19</v>
      </c>
      <c r="H273" t="n">
        <v>0.36</v>
      </c>
      <c r="I273" t="n">
        <v>15</v>
      </c>
      <c r="J273" t="n">
        <v>295.36</v>
      </c>
      <c r="K273" t="n">
        <v>61.2</v>
      </c>
      <c r="L273" t="n">
        <v>6</v>
      </c>
      <c r="M273" t="n">
        <v>12</v>
      </c>
      <c r="N273" t="n">
        <v>83.16</v>
      </c>
      <c r="O273" t="n">
        <v>36662.22</v>
      </c>
      <c r="P273" t="n">
        <v>117.08</v>
      </c>
      <c r="Q273" t="n">
        <v>1692.94</v>
      </c>
      <c r="R273" t="n">
        <v>36.42</v>
      </c>
      <c r="S273" t="n">
        <v>25.68</v>
      </c>
      <c r="T273" t="n">
        <v>4638.55</v>
      </c>
      <c r="U273" t="n">
        <v>0.71</v>
      </c>
      <c r="V273" t="n">
        <v>0.88</v>
      </c>
      <c r="W273" t="n">
        <v>1.24</v>
      </c>
      <c r="X273" t="n">
        <v>0.29</v>
      </c>
      <c r="Y273" t="n">
        <v>1</v>
      </c>
      <c r="Z273" t="n">
        <v>10</v>
      </c>
    </row>
    <row r="274">
      <c r="A274" t="n">
        <v>21</v>
      </c>
      <c r="B274" t="n">
        <v>145</v>
      </c>
      <c r="C274" t="inlineStr">
        <is>
          <t xml:space="preserve">CONCLUIDO	</t>
        </is>
      </c>
      <c r="D274" t="n">
        <v>8.3064</v>
      </c>
      <c r="E274" t="n">
        <v>12.04</v>
      </c>
      <c r="F274" t="n">
        <v>8.279999999999999</v>
      </c>
      <c r="G274" t="n">
        <v>33.13</v>
      </c>
      <c r="H274" t="n">
        <v>0.38</v>
      </c>
      <c r="I274" t="n">
        <v>15</v>
      </c>
      <c r="J274" t="n">
        <v>295.88</v>
      </c>
      <c r="K274" t="n">
        <v>61.2</v>
      </c>
      <c r="L274" t="n">
        <v>6.25</v>
      </c>
      <c r="M274" t="n">
        <v>11</v>
      </c>
      <c r="N274" t="n">
        <v>83.43000000000001</v>
      </c>
      <c r="O274" t="n">
        <v>36726.12</v>
      </c>
      <c r="P274" t="n">
        <v>116.15</v>
      </c>
      <c r="Q274" t="n">
        <v>1692.94</v>
      </c>
      <c r="R274" t="n">
        <v>35.87</v>
      </c>
      <c r="S274" t="n">
        <v>25.68</v>
      </c>
      <c r="T274" t="n">
        <v>4365.37</v>
      </c>
      <c r="U274" t="n">
        <v>0.72</v>
      </c>
      <c r="V274" t="n">
        <v>0.88</v>
      </c>
      <c r="W274" t="n">
        <v>1.24</v>
      </c>
      <c r="X274" t="n">
        <v>0.28</v>
      </c>
      <c r="Y274" t="n">
        <v>1</v>
      </c>
      <c r="Z274" t="n">
        <v>10</v>
      </c>
    </row>
    <row r="275">
      <c r="A275" t="n">
        <v>22</v>
      </c>
      <c r="B275" t="n">
        <v>145</v>
      </c>
      <c r="C275" t="inlineStr">
        <is>
          <t xml:space="preserve">CONCLUIDO	</t>
        </is>
      </c>
      <c r="D275" t="n">
        <v>8.349399999999999</v>
      </c>
      <c r="E275" t="n">
        <v>11.98</v>
      </c>
      <c r="F275" t="n">
        <v>8.27</v>
      </c>
      <c r="G275" t="n">
        <v>35.46</v>
      </c>
      <c r="H275" t="n">
        <v>0.39</v>
      </c>
      <c r="I275" t="n">
        <v>14</v>
      </c>
      <c r="J275" t="n">
        <v>296.4</v>
      </c>
      <c r="K275" t="n">
        <v>61.2</v>
      </c>
      <c r="L275" t="n">
        <v>6.5</v>
      </c>
      <c r="M275" t="n">
        <v>8</v>
      </c>
      <c r="N275" t="n">
        <v>83.7</v>
      </c>
      <c r="O275" t="n">
        <v>36790.13</v>
      </c>
      <c r="P275" t="n">
        <v>113.84</v>
      </c>
      <c r="Q275" t="n">
        <v>1692.88</v>
      </c>
      <c r="R275" t="n">
        <v>35.48</v>
      </c>
      <c r="S275" t="n">
        <v>25.68</v>
      </c>
      <c r="T275" t="n">
        <v>4175.79</v>
      </c>
      <c r="U275" t="n">
        <v>0.72</v>
      </c>
      <c r="V275" t="n">
        <v>0.88</v>
      </c>
      <c r="W275" t="n">
        <v>1.24</v>
      </c>
      <c r="X275" t="n">
        <v>0.27</v>
      </c>
      <c r="Y275" t="n">
        <v>1</v>
      </c>
      <c r="Z275" t="n">
        <v>10</v>
      </c>
    </row>
    <row r="276">
      <c r="A276" t="n">
        <v>23</v>
      </c>
      <c r="B276" t="n">
        <v>145</v>
      </c>
      <c r="C276" t="inlineStr">
        <is>
          <t xml:space="preserve">CONCLUIDO	</t>
        </is>
      </c>
      <c r="D276" t="n">
        <v>8.3476</v>
      </c>
      <c r="E276" t="n">
        <v>11.98</v>
      </c>
      <c r="F276" t="n">
        <v>8.279999999999999</v>
      </c>
      <c r="G276" t="n">
        <v>35.47</v>
      </c>
      <c r="H276" t="n">
        <v>0.4</v>
      </c>
      <c r="I276" t="n">
        <v>14</v>
      </c>
      <c r="J276" t="n">
        <v>296.92</v>
      </c>
      <c r="K276" t="n">
        <v>61.2</v>
      </c>
      <c r="L276" t="n">
        <v>6.75</v>
      </c>
      <c r="M276" t="n">
        <v>5</v>
      </c>
      <c r="N276" t="n">
        <v>83.97</v>
      </c>
      <c r="O276" t="n">
        <v>36854.25</v>
      </c>
      <c r="P276" t="n">
        <v>113.14</v>
      </c>
      <c r="Q276" t="n">
        <v>1692.88</v>
      </c>
      <c r="R276" t="n">
        <v>35.52</v>
      </c>
      <c r="S276" t="n">
        <v>25.68</v>
      </c>
      <c r="T276" t="n">
        <v>4195.88</v>
      </c>
      <c r="U276" t="n">
        <v>0.72</v>
      </c>
      <c r="V276" t="n">
        <v>0.88</v>
      </c>
      <c r="W276" t="n">
        <v>1.24</v>
      </c>
      <c r="X276" t="n">
        <v>0.27</v>
      </c>
      <c r="Y276" t="n">
        <v>1</v>
      </c>
      <c r="Z276" t="n">
        <v>10</v>
      </c>
    </row>
    <row r="277">
      <c r="A277" t="n">
        <v>24</v>
      </c>
      <c r="B277" t="n">
        <v>145</v>
      </c>
      <c r="C277" t="inlineStr">
        <is>
          <t xml:space="preserve">CONCLUIDO	</t>
        </is>
      </c>
      <c r="D277" t="n">
        <v>8.401199999999999</v>
      </c>
      <c r="E277" t="n">
        <v>11.9</v>
      </c>
      <c r="F277" t="n">
        <v>8.25</v>
      </c>
      <c r="G277" t="n">
        <v>38.09</v>
      </c>
      <c r="H277" t="n">
        <v>0.42</v>
      </c>
      <c r="I277" t="n">
        <v>13</v>
      </c>
      <c r="J277" t="n">
        <v>297.44</v>
      </c>
      <c r="K277" t="n">
        <v>61.2</v>
      </c>
      <c r="L277" t="n">
        <v>7</v>
      </c>
      <c r="M277" t="n">
        <v>3</v>
      </c>
      <c r="N277" t="n">
        <v>84.23999999999999</v>
      </c>
      <c r="O277" t="n">
        <v>36918.48</v>
      </c>
      <c r="P277" t="n">
        <v>112.02</v>
      </c>
      <c r="Q277" t="n">
        <v>1692.95</v>
      </c>
      <c r="R277" t="n">
        <v>34.77</v>
      </c>
      <c r="S277" t="n">
        <v>25.68</v>
      </c>
      <c r="T277" t="n">
        <v>3826.45</v>
      </c>
      <c r="U277" t="n">
        <v>0.74</v>
      </c>
      <c r="V277" t="n">
        <v>0.88</v>
      </c>
      <c r="W277" t="n">
        <v>1.24</v>
      </c>
      <c r="X277" t="n">
        <v>0.25</v>
      </c>
      <c r="Y277" t="n">
        <v>1</v>
      </c>
      <c r="Z277" t="n">
        <v>10</v>
      </c>
    </row>
    <row r="278">
      <c r="A278" t="n">
        <v>25</v>
      </c>
      <c r="B278" t="n">
        <v>145</v>
      </c>
      <c r="C278" t="inlineStr">
        <is>
          <t xml:space="preserve">CONCLUIDO	</t>
        </is>
      </c>
      <c r="D278" t="n">
        <v>8.3977</v>
      </c>
      <c r="E278" t="n">
        <v>11.91</v>
      </c>
      <c r="F278" t="n">
        <v>8.26</v>
      </c>
      <c r="G278" t="n">
        <v>38.12</v>
      </c>
      <c r="H278" t="n">
        <v>0.43</v>
      </c>
      <c r="I278" t="n">
        <v>13</v>
      </c>
      <c r="J278" t="n">
        <v>297.96</v>
      </c>
      <c r="K278" t="n">
        <v>61.2</v>
      </c>
      <c r="L278" t="n">
        <v>7.25</v>
      </c>
      <c r="M278" t="n">
        <v>3</v>
      </c>
      <c r="N278" t="n">
        <v>84.51000000000001</v>
      </c>
      <c r="O278" t="n">
        <v>36982.83</v>
      </c>
      <c r="P278" t="n">
        <v>112.35</v>
      </c>
      <c r="Q278" t="n">
        <v>1692.88</v>
      </c>
      <c r="R278" t="n">
        <v>34.86</v>
      </c>
      <c r="S278" t="n">
        <v>25.68</v>
      </c>
      <c r="T278" t="n">
        <v>3872.16</v>
      </c>
      <c r="U278" t="n">
        <v>0.74</v>
      </c>
      <c r="V278" t="n">
        <v>0.88</v>
      </c>
      <c r="W278" t="n">
        <v>1.24</v>
      </c>
      <c r="X278" t="n">
        <v>0.26</v>
      </c>
      <c r="Y278" t="n">
        <v>1</v>
      </c>
      <c r="Z278" t="n">
        <v>10</v>
      </c>
    </row>
    <row r="279">
      <c r="A279" t="n">
        <v>26</v>
      </c>
      <c r="B279" t="n">
        <v>145</v>
      </c>
      <c r="C279" t="inlineStr">
        <is>
          <t xml:space="preserve">CONCLUIDO	</t>
        </is>
      </c>
      <c r="D279" t="n">
        <v>8.395099999999999</v>
      </c>
      <c r="E279" t="n">
        <v>11.91</v>
      </c>
      <c r="F279" t="n">
        <v>8.26</v>
      </c>
      <c r="G279" t="n">
        <v>38.13</v>
      </c>
      <c r="H279" t="n">
        <v>0.45</v>
      </c>
      <c r="I279" t="n">
        <v>13</v>
      </c>
      <c r="J279" t="n">
        <v>298.48</v>
      </c>
      <c r="K279" t="n">
        <v>61.2</v>
      </c>
      <c r="L279" t="n">
        <v>7.5</v>
      </c>
      <c r="M279" t="n">
        <v>1</v>
      </c>
      <c r="N279" t="n">
        <v>84.79000000000001</v>
      </c>
      <c r="O279" t="n">
        <v>37047.29</v>
      </c>
      <c r="P279" t="n">
        <v>112.38</v>
      </c>
      <c r="Q279" t="n">
        <v>1692.88</v>
      </c>
      <c r="R279" t="n">
        <v>35.01</v>
      </c>
      <c r="S279" t="n">
        <v>25.68</v>
      </c>
      <c r="T279" t="n">
        <v>3946.06</v>
      </c>
      <c r="U279" t="n">
        <v>0.73</v>
      </c>
      <c r="V279" t="n">
        <v>0.88</v>
      </c>
      <c r="W279" t="n">
        <v>1.24</v>
      </c>
      <c r="X279" t="n">
        <v>0.26</v>
      </c>
      <c r="Y279" t="n">
        <v>1</v>
      </c>
      <c r="Z279" t="n">
        <v>10</v>
      </c>
    </row>
    <row r="280">
      <c r="A280" t="n">
        <v>27</v>
      </c>
      <c r="B280" t="n">
        <v>145</v>
      </c>
      <c r="C280" t="inlineStr">
        <is>
          <t xml:space="preserve">CONCLUIDO	</t>
        </is>
      </c>
      <c r="D280" t="n">
        <v>8.389099999999999</v>
      </c>
      <c r="E280" t="n">
        <v>11.92</v>
      </c>
      <c r="F280" t="n">
        <v>8.27</v>
      </c>
      <c r="G280" t="n">
        <v>38.17</v>
      </c>
      <c r="H280" t="n">
        <v>0.46</v>
      </c>
      <c r="I280" t="n">
        <v>13</v>
      </c>
      <c r="J280" t="n">
        <v>299.01</v>
      </c>
      <c r="K280" t="n">
        <v>61.2</v>
      </c>
      <c r="L280" t="n">
        <v>7.75</v>
      </c>
      <c r="M280" t="n">
        <v>0</v>
      </c>
      <c r="N280" t="n">
        <v>85.06</v>
      </c>
      <c r="O280" t="n">
        <v>37111.87</v>
      </c>
      <c r="P280" t="n">
        <v>112.39</v>
      </c>
      <c r="Q280" t="n">
        <v>1692.88</v>
      </c>
      <c r="R280" t="n">
        <v>35.3</v>
      </c>
      <c r="S280" t="n">
        <v>25.68</v>
      </c>
      <c r="T280" t="n">
        <v>4090.69</v>
      </c>
      <c r="U280" t="n">
        <v>0.73</v>
      </c>
      <c r="V280" t="n">
        <v>0.88</v>
      </c>
      <c r="W280" t="n">
        <v>1.24</v>
      </c>
      <c r="X280" t="n">
        <v>0.27</v>
      </c>
      <c r="Y280" t="n">
        <v>1</v>
      </c>
      <c r="Z280" t="n">
        <v>10</v>
      </c>
    </row>
    <row r="281">
      <c r="A281" t="n">
        <v>0</v>
      </c>
      <c r="B281" t="n">
        <v>65</v>
      </c>
      <c r="C281" t="inlineStr">
        <is>
          <t xml:space="preserve">CONCLUIDO	</t>
        </is>
      </c>
      <c r="D281" t="n">
        <v>7.4502</v>
      </c>
      <c r="E281" t="n">
        <v>13.42</v>
      </c>
      <c r="F281" t="n">
        <v>9.390000000000001</v>
      </c>
      <c r="G281" t="n">
        <v>8.289999999999999</v>
      </c>
      <c r="H281" t="n">
        <v>0.13</v>
      </c>
      <c r="I281" t="n">
        <v>68</v>
      </c>
      <c r="J281" t="n">
        <v>133.21</v>
      </c>
      <c r="K281" t="n">
        <v>46.47</v>
      </c>
      <c r="L281" t="n">
        <v>1</v>
      </c>
      <c r="M281" t="n">
        <v>66</v>
      </c>
      <c r="N281" t="n">
        <v>20.75</v>
      </c>
      <c r="O281" t="n">
        <v>16663.42</v>
      </c>
      <c r="P281" t="n">
        <v>93.11</v>
      </c>
      <c r="Q281" t="n">
        <v>1693</v>
      </c>
      <c r="R281" t="n">
        <v>70.59999999999999</v>
      </c>
      <c r="S281" t="n">
        <v>25.68</v>
      </c>
      <c r="T281" t="n">
        <v>21465.98</v>
      </c>
      <c r="U281" t="n">
        <v>0.36</v>
      </c>
      <c r="V281" t="n">
        <v>0.78</v>
      </c>
      <c r="W281" t="n">
        <v>1.32</v>
      </c>
      <c r="X281" t="n">
        <v>1.39</v>
      </c>
      <c r="Y281" t="n">
        <v>1</v>
      </c>
      <c r="Z281" t="n">
        <v>10</v>
      </c>
    </row>
    <row r="282">
      <c r="A282" t="n">
        <v>1</v>
      </c>
      <c r="B282" t="n">
        <v>65</v>
      </c>
      <c r="C282" t="inlineStr">
        <is>
          <t xml:space="preserve">CONCLUIDO	</t>
        </is>
      </c>
      <c r="D282" t="n">
        <v>7.9362</v>
      </c>
      <c r="E282" t="n">
        <v>12.6</v>
      </c>
      <c r="F282" t="n">
        <v>9.029999999999999</v>
      </c>
      <c r="G282" t="n">
        <v>10.63</v>
      </c>
      <c r="H282" t="n">
        <v>0.17</v>
      </c>
      <c r="I282" t="n">
        <v>51</v>
      </c>
      <c r="J282" t="n">
        <v>133.55</v>
      </c>
      <c r="K282" t="n">
        <v>46.47</v>
      </c>
      <c r="L282" t="n">
        <v>1.25</v>
      </c>
      <c r="M282" t="n">
        <v>49</v>
      </c>
      <c r="N282" t="n">
        <v>20.83</v>
      </c>
      <c r="O282" t="n">
        <v>16704.7</v>
      </c>
      <c r="P282" t="n">
        <v>86.02</v>
      </c>
      <c r="Q282" t="n">
        <v>1692.89</v>
      </c>
      <c r="R282" t="n">
        <v>59.78</v>
      </c>
      <c r="S282" t="n">
        <v>25.68</v>
      </c>
      <c r="T282" t="n">
        <v>16139.36</v>
      </c>
      <c r="U282" t="n">
        <v>0.43</v>
      </c>
      <c r="V282" t="n">
        <v>0.8100000000000001</v>
      </c>
      <c r="W282" t="n">
        <v>1.28</v>
      </c>
      <c r="X282" t="n">
        <v>1.03</v>
      </c>
      <c r="Y282" t="n">
        <v>1</v>
      </c>
      <c r="Z282" t="n">
        <v>10</v>
      </c>
    </row>
    <row r="283">
      <c r="A283" t="n">
        <v>2</v>
      </c>
      <c r="B283" t="n">
        <v>65</v>
      </c>
      <c r="C283" t="inlineStr">
        <is>
          <t xml:space="preserve">CONCLUIDO	</t>
        </is>
      </c>
      <c r="D283" t="n">
        <v>8.3224</v>
      </c>
      <c r="E283" t="n">
        <v>12.02</v>
      </c>
      <c r="F283" t="n">
        <v>8.77</v>
      </c>
      <c r="G283" t="n">
        <v>13.5</v>
      </c>
      <c r="H283" t="n">
        <v>0.2</v>
      </c>
      <c r="I283" t="n">
        <v>39</v>
      </c>
      <c r="J283" t="n">
        <v>133.88</v>
      </c>
      <c r="K283" t="n">
        <v>46.47</v>
      </c>
      <c r="L283" t="n">
        <v>1.5</v>
      </c>
      <c r="M283" t="n">
        <v>37</v>
      </c>
      <c r="N283" t="n">
        <v>20.91</v>
      </c>
      <c r="O283" t="n">
        <v>16746.01</v>
      </c>
      <c r="P283" t="n">
        <v>79.54000000000001</v>
      </c>
      <c r="Q283" t="n">
        <v>1693.18</v>
      </c>
      <c r="R283" t="n">
        <v>51.39</v>
      </c>
      <c r="S283" t="n">
        <v>25.68</v>
      </c>
      <c r="T283" t="n">
        <v>12002.4</v>
      </c>
      <c r="U283" t="n">
        <v>0.5</v>
      </c>
      <c r="V283" t="n">
        <v>0.83</v>
      </c>
      <c r="W283" t="n">
        <v>1.27</v>
      </c>
      <c r="X283" t="n">
        <v>0.77</v>
      </c>
      <c r="Y283" t="n">
        <v>1</v>
      </c>
      <c r="Z283" t="n">
        <v>10</v>
      </c>
    </row>
    <row r="284">
      <c r="A284" t="n">
        <v>3</v>
      </c>
      <c r="B284" t="n">
        <v>65</v>
      </c>
      <c r="C284" t="inlineStr">
        <is>
          <t xml:space="preserve">CONCLUIDO	</t>
        </is>
      </c>
      <c r="D284" t="n">
        <v>8.552300000000001</v>
      </c>
      <c r="E284" t="n">
        <v>11.69</v>
      </c>
      <c r="F284" t="n">
        <v>8.640000000000001</v>
      </c>
      <c r="G284" t="n">
        <v>16.2</v>
      </c>
      <c r="H284" t="n">
        <v>0.23</v>
      </c>
      <c r="I284" t="n">
        <v>32</v>
      </c>
      <c r="J284" t="n">
        <v>134.22</v>
      </c>
      <c r="K284" t="n">
        <v>46.47</v>
      </c>
      <c r="L284" t="n">
        <v>1.75</v>
      </c>
      <c r="M284" t="n">
        <v>25</v>
      </c>
      <c r="N284" t="n">
        <v>21</v>
      </c>
      <c r="O284" t="n">
        <v>16787.35</v>
      </c>
      <c r="P284" t="n">
        <v>74.88</v>
      </c>
      <c r="Q284" t="n">
        <v>1692.89</v>
      </c>
      <c r="R284" t="n">
        <v>47.05</v>
      </c>
      <c r="S284" t="n">
        <v>25.68</v>
      </c>
      <c r="T284" t="n">
        <v>9868.620000000001</v>
      </c>
      <c r="U284" t="n">
        <v>0.55</v>
      </c>
      <c r="V284" t="n">
        <v>0.84</v>
      </c>
      <c r="W284" t="n">
        <v>1.27</v>
      </c>
      <c r="X284" t="n">
        <v>0.64</v>
      </c>
      <c r="Y284" t="n">
        <v>1</v>
      </c>
      <c r="Z284" t="n">
        <v>10</v>
      </c>
    </row>
    <row r="285">
      <c r="A285" t="n">
        <v>4</v>
      </c>
      <c r="B285" t="n">
        <v>65</v>
      </c>
      <c r="C285" t="inlineStr">
        <is>
          <t xml:space="preserve">CONCLUIDO	</t>
        </is>
      </c>
      <c r="D285" t="n">
        <v>8.6534</v>
      </c>
      <c r="E285" t="n">
        <v>11.56</v>
      </c>
      <c r="F285" t="n">
        <v>8.59</v>
      </c>
      <c r="G285" t="n">
        <v>17.76</v>
      </c>
      <c r="H285" t="n">
        <v>0.26</v>
      </c>
      <c r="I285" t="n">
        <v>29</v>
      </c>
      <c r="J285" t="n">
        <v>134.55</v>
      </c>
      <c r="K285" t="n">
        <v>46.47</v>
      </c>
      <c r="L285" t="n">
        <v>2</v>
      </c>
      <c r="M285" t="n">
        <v>12</v>
      </c>
      <c r="N285" t="n">
        <v>21.09</v>
      </c>
      <c r="O285" t="n">
        <v>16828.84</v>
      </c>
      <c r="P285" t="n">
        <v>72.47</v>
      </c>
      <c r="Q285" t="n">
        <v>1692.95</v>
      </c>
      <c r="R285" t="n">
        <v>44.89</v>
      </c>
      <c r="S285" t="n">
        <v>25.68</v>
      </c>
      <c r="T285" t="n">
        <v>8803.93</v>
      </c>
      <c r="U285" t="n">
        <v>0.57</v>
      </c>
      <c r="V285" t="n">
        <v>0.85</v>
      </c>
      <c r="W285" t="n">
        <v>1.28</v>
      </c>
      <c r="X285" t="n">
        <v>0.58</v>
      </c>
      <c r="Y285" t="n">
        <v>1</v>
      </c>
      <c r="Z285" t="n">
        <v>10</v>
      </c>
    </row>
    <row r="286">
      <c r="A286" t="n">
        <v>5</v>
      </c>
      <c r="B286" t="n">
        <v>65</v>
      </c>
      <c r="C286" t="inlineStr">
        <is>
          <t xml:space="preserve">CONCLUIDO	</t>
        </is>
      </c>
      <c r="D286" t="n">
        <v>8.6812</v>
      </c>
      <c r="E286" t="n">
        <v>11.52</v>
      </c>
      <c r="F286" t="n">
        <v>8.58</v>
      </c>
      <c r="G286" t="n">
        <v>18.38</v>
      </c>
      <c r="H286" t="n">
        <v>0.29</v>
      </c>
      <c r="I286" t="n">
        <v>28</v>
      </c>
      <c r="J286" t="n">
        <v>134.89</v>
      </c>
      <c r="K286" t="n">
        <v>46.47</v>
      </c>
      <c r="L286" t="n">
        <v>2.25</v>
      </c>
      <c r="M286" t="n">
        <v>3</v>
      </c>
      <c r="N286" t="n">
        <v>21.17</v>
      </c>
      <c r="O286" t="n">
        <v>16870.25</v>
      </c>
      <c r="P286" t="n">
        <v>71.08</v>
      </c>
      <c r="Q286" t="n">
        <v>1693</v>
      </c>
      <c r="R286" t="n">
        <v>44.38</v>
      </c>
      <c r="S286" t="n">
        <v>25.68</v>
      </c>
      <c r="T286" t="n">
        <v>8552.629999999999</v>
      </c>
      <c r="U286" t="n">
        <v>0.58</v>
      </c>
      <c r="V286" t="n">
        <v>0.85</v>
      </c>
      <c r="W286" t="n">
        <v>1.28</v>
      </c>
      <c r="X286" t="n">
        <v>0.57</v>
      </c>
      <c r="Y286" t="n">
        <v>1</v>
      </c>
      <c r="Z286" t="n">
        <v>10</v>
      </c>
    </row>
    <row r="287">
      <c r="A287" t="n">
        <v>6</v>
      </c>
      <c r="B287" t="n">
        <v>65</v>
      </c>
      <c r="C287" t="inlineStr">
        <is>
          <t xml:space="preserve">CONCLUIDO	</t>
        </is>
      </c>
      <c r="D287" t="n">
        <v>8.6762</v>
      </c>
      <c r="E287" t="n">
        <v>11.53</v>
      </c>
      <c r="F287" t="n">
        <v>8.58</v>
      </c>
      <c r="G287" t="n">
        <v>18.39</v>
      </c>
      <c r="H287" t="n">
        <v>0.33</v>
      </c>
      <c r="I287" t="n">
        <v>28</v>
      </c>
      <c r="J287" t="n">
        <v>135.22</v>
      </c>
      <c r="K287" t="n">
        <v>46.47</v>
      </c>
      <c r="L287" t="n">
        <v>2.5</v>
      </c>
      <c r="M287" t="n">
        <v>0</v>
      </c>
      <c r="N287" t="n">
        <v>21.26</v>
      </c>
      <c r="O287" t="n">
        <v>16911.68</v>
      </c>
      <c r="P287" t="n">
        <v>71.31</v>
      </c>
      <c r="Q287" t="n">
        <v>1692.96</v>
      </c>
      <c r="R287" t="n">
        <v>44.6</v>
      </c>
      <c r="S287" t="n">
        <v>25.68</v>
      </c>
      <c r="T287" t="n">
        <v>8664</v>
      </c>
      <c r="U287" t="n">
        <v>0.58</v>
      </c>
      <c r="V287" t="n">
        <v>0.85</v>
      </c>
      <c r="W287" t="n">
        <v>1.28</v>
      </c>
      <c r="X287" t="n">
        <v>0.58</v>
      </c>
      <c r="Y287" t="n">
        <v>1</v>
      </c>
      <c r="Z287" t="n">
        <v>10</v>
      </c>
    </row>
    <row r="288">
      <c r="A288" t="n">
        <v>0</v>
      </c>
      <c r="B288" t="n">
        <v>130</v>
      </c>
      <c r="C288" t="inlineStr">
        <is>
          <t xml:space="preserve">CONCLUIDO	</t>
        </is>
      </c>
      <c r="D288" t="n">
        <v>5.1862</v>
      </c>
      <c r="E288" t="n">
        <v>19.28</v>
      </c>
      <c r="F288" t="n">
        <v>10.51</v>
      </c>
      <c r="G288" t="n">
        <v>5.17</v>
      </c>
      <c r="H288" t="n">
        <v>0.07000000000000001</v>
      </c>
      <c r="I288" t="n">
        <v>122</v>
      </c>
      <c r="J288" t="n">
        <v>252.85</v>
      </c>
      <c r="K288" t="n">
        <v>59.19</v>
      </c>
      <c r="L288" t="n">
        <v>1</v>
      </c>
      <c r="M288" t="n">
        <v>120</v>
      </c>
      <c r="N288" t="n">
        <v>62.65</v>
      </c>
      <c r="O288" t="n">
        <v>31418.63</v>
      </c>
      <c r="P288" t="n">
        <v>168.83</v>
      </c>
      <c r="Q288" t="n">
        <v>1693.62</v>
      </c>
      <c r="R288" t="n">
        <v>105.74</v>
      </c>
      <c r="S288" t="n">
        <v>25.68</v>
      </c>
      <c r="T288" t="n">
        <v>38765.41</v>
      </c>
      <c r="U288" t="n">
        <v>0.24</v>
      </c>
      <c r="V288" t="n">
        <v>0.6899999999999999</v>
      </c>
      <c r="W288" t="n">
        <v>1.4</v>
      </c>
      <c r="X288" t="n">
        <v>2.51</v>
      </c>
      <c r="Y288" t="n">
        <v>1</v>
      </c>
      <c r="Z288" t="n">
        <v>10</v>
      </c>
    </row>
    <row r="289">
      <c r="A289" t="n">
        <v>1</v>
      </c>
      <c r="B289" t="n">
        <v>130</v>
      </c>
      <c r="C289" t="inlineStr">
        <is>
          <t xml:space="preserve">CONCLUIDO	</t>
        </is>
      </c>
      <c r="D289" t="n">
        <v>5.8479</v>
      </c>
      <c r="E289" t="n">
        <v>17.1</v>
      </c>
      <c r="F289" t="n">
        <v>9.85</v>
      </c>
      <c r="G289" t="n">
        <v>6.49</v>
      </c>
      <c r="H289" t="n">
        <v>0.09</v>
      </c>
      <c r="I289" t="n">
        <v>91</v>
      </c>
      <c r="J289" t="n">
        <v>253.3</v>
      </c>
      <c r="K289" t="n">
        <v>59.19</v>
      </c>
      <c r="L289" t="n">
        <v>1.25</v>
      </c>
      <c r="M289" t="n">
        <v>89</v>
      </c>
      <c r="N289" t="n">
        <v>62.86</v>
      </c>
      <c r="O289" t="n">
        <v>31474.5</v>
      </c>
      <c r="P289" t="n">
        <v>156.5</v>
      </c>
      <c r="Q289" t="n">
        <v>1693.67</v>
      </c>
      <c r="R289" t="n">
        <v>85.27</v>
      </c>
      <c r="S289" t="n">
        <v>25.68</v>
      </c>
      <c r="T289" t="n">
        <v>28686.91</v>
      </c>
      <c r="U289" t="n">
        <v>0.3</v>
      </c>
      <c r="V289" t="n">
        <v>0.74</v>
      </c>
      <c r="W289" t="n">
        <v>1.34</v>
      </c>
      <c r="X289" t="n">
        <v>1.84</v>
      </c>
      <c r="Y289" t="n">
        <v>1</v>
      </c>
      <c r="Z289" t="n">
        <v>10</v>
      </c>
    </row>
    <row r="290">
      <c r="A290" t="n">
        <v>2</v>
      </c>
      <c r="B290" t="n">
        <v>130</v>
      </c>
      <c r="C290" t="inlineStr">
        <is>
          <t xml:space="preserve">CONCLUIDO	</t>
        </is>
      </c>
      <c r="D290" t="n">
        <v>6.3052</v>
      </c>
      <c r="E290" t="n">
        <v>15.86</v>
      </c>
      <c r="F290" t="n">
        <v>9.49</v>
      </c>
      <c r="G290" t="n">
        <v>7.8</v>
      </c>
      <c r="H290" t="n">
        <v>0.11</v>
      </c>
      <c r="I290" t="n">
        <v>73</v>
      </c>
      <c r="J290" t="n">
        <v>253.75</v>
      </c>
      <c r="K290" t="n">
        <v>59.19</v>
      </c>
      <c r="L290" t="n">
        <v>1.5</v>
      </c>
      <c r="M290" t="n">
        <v>71</v>
      </c>
      <c r="N290" t="n">
        <v>63.06</v>
      </c>
      <c r="O290" t="n">
        <v>31530.44</v>
      </c>
      <c r="P290" t="n">
        <v>149.36</v>
      </c>
      <c r="Q290" t="n">
        <v>1693.39</v>
      </c>
      <c r="R290" t="n">
        <v>73.42</v>
      </c>
      <c r="S290" t="n">
        <v>25.68</v>
      </c>
      <c r="T290" t="n">
        <v>22850.17</v>
      </c>
      <c r="U290" t="n">
        <v>0.35</v>
      </c>
      <c r="V290" t="n">
        <v>0.77</v>
      </c>
      <c r="W290" t="n">
        <v>1.33</v>
      </c>
      <c r="X290" t="n">
        <v>1.48</v>
      </c>
      <c r="Y290" t="n">
        <v>1</v>
      </c>
      <c r="Z290" t="n">
        <v>10</v>
      </c>
    </row>
    <row r="291">
      <c r="A291" t="n">
        <v>3</v>
      </c>
      <c r="B291" t="n">
        <v>130</v>
      </c>
      <c r="C291" t="inlineStr">
        <is>
          <t xml:space="preserve">CONCLUIDO	</t>
        </is>
      </c>
      <c r="D291" t="n">
        <v>6.6946</v>
      </c>
      <c r="E291" t="n">
        <v>14.94</v>
      </c>
      <c r="F291" t="n">
        <v>9.199999999999999</v>
      </c>
      <c r="G291" t="n">
        <v>9.199999999999999</v>
      </c>
      <c r="H291" t="n">
        <v>0.12</v>
      </c>
      <c r="I291" t="n">
        <v>60</v>
      </c>
      <c r="J291" t="n">
        <v>254.21</v>
      </c>
      <c r="K291" t="n">
        <v>59.19</v>
      </c>
      <c r="L291" t="n">
        <v>1.75</v>
      </c>
      <c r="M291" t="n">
        <v>58</v>
      </c>
      <c r="N291" t="n">
        <v>63.26</v>
      </c>
      <c r="O291" t="n">
        <v>31586.46</v>
      </c>
      <c r="P291" t="n">
        <v>143.36</v>
      </c>
      <c r="Q291" t="n">
        <v>1693.16</v>
      </c>
      <c r="R291" t="n">
        <v>64.62</v>
      </c>
      <c r="S291" t="n">
        <v>25.68</v>
      </c>
      <c r="T291" t="n">
        <v>18515.07</v>
      </c>
      <c r="U291" t="n">
        <v>0.4</v>
      </c>
      <c r="V291" t="n">
        <v>0.79</v>
      </c>
      <c r="W291" t="n">
        <v>1.3</v>
      </c>
      <c r="X291" t="n">
        <v>1.2</v>
      </c>
      <c r="Y291" t="n">
        <v>1</v>
      </c>
      <c r="Z291" t="n">
        <v>10</v>
      </c>
    </row>
    <row r="292">
      <c r="A292" t="n">
        <v>4</v>
      </c>
      <c r="B292" t="n">
        <v>130</v>
      </c>
      <c r="C292" t="inlineStr">
        <is>
          <t xml:space="preserve">CONCLUIDO	</t>
        </is>
      </c>
      <c r="D292" t="n">
        <v>6.9812</v>
      </c>
      <c r="E292" t="n">
        <v>14.32</v>
      </c>
      <c r="F292" t="n">
        <v>9.029999999999999</v>
      </c>
      <c r="G292" t="n">
        <v>10.62</v>
      </c>
      <c r="H292" t="n">
        <v>0.14</v>
      </c>
      <c r="I292" t="n">
        <v>51</v>
      </c>
      <c r="J292" t="n">
        <v>254.66</v>
      </c>
      <c r="K292" t="n">
        <v>59.19</v>
      </c>
      <c r="L292" t="n">
        <v>2</v>
      </c>
      <c r="M292" t="n">
        <v>49</v>
      </c>
      <c r="N292" t="n">
        <v>63.47</v>
      </c>
      <c r="O292" t="n">
        <v>31642.55</v>
      </c>
      <c r="P292" t="n">
        <v>138.84</v>
      </c>
      <c r="Q292" t="n">
        <v>1693.09</v>
      </c>
      <c r="R292" t="n">
        <v>58.85</v>
      </c>
      <c r="S292" t="n">
        <v>25.68</v>
      </c>
      <c r="T292" t="n">
        <v>15676.24</v>
      </c>
      <c r="U292" t="n">
        <v>0.44</v>
      </c>
      <c r="V292" t="n">
        <v>0.8100000000000001</v>
      </c>
      <c r="W292" t="n">
        <v>1.3</v>
      </c>
      <c r="X292" t="n">
        <v>1.02</v>
      </c>
      <c r="Y292" t="n">
        <v>1</v>
      </c>
      <c r="Z292" t="n">
        <v>10</v>
      </c>
    </row>
    <row r="293">
      <c r="A293" t="n">
        <v>5</v>
      </c>
      <c r="B293" t="n">
        <v>130</v>
      </c>
      <c r="C293" t="inlineStr">
        <is>
          <t xml:space="preserve">CONCLUIDO	</t>
        </is>
      </c>
      <c r="D293" t="n">
        <v>7.1838</v>
      </c>
      <c r="E293" t="n">
        <v>13.92</v>
      </c>
      <c r="F293" t="n">
        <v>8.92</v>
      </c>
      <c r="G293" t="n">
        <v>11.89</v>
      </c>
      <c r="H293" t="n">
        <v>0.16</v>
      </c>
      <c r="I293" t="n">
        <v>45</v>
      </c>
      <c r="J293" t="n">
        <v>255.12</v>
      </c>
      <c r="K293" t="n">
        <v>59.19</v>
      </c>
      <c r="L293" t="n">
        <v>2.25</v>
      </c>
      <c r="M293" t="n">
        <v>43</v>
      </c>
      <c r="N293" t="n">
        <v>63.67</v>
      </c>
      <c r="O293" t="n">
        <v>31698.72</v>
      </c>
      <c r="P293" t="n">
        <v>135.84</v>
      </c>
      <c r="Q293" t="n">
        <v>1693.24</v>
      </c>
      <c r="R293" t="n">
        <v>55.58</v>
      </c>
      <c r="S293" t="n">
        <v>25.68</v>
      </c>
      <c r="T293" t="n">
        <v>14069.18</v>
      </c>
      <c r="U293" t="n">
        <v>0.46</v>
      </c>
      <c r="V293" t="n">
        <v>0.82</v>
      </c>
      <c r="W293" t="n">
        <v>1.29</v>
      </c>
      <c r="X293" t="n">
        <v>0.91</v>
      </c>
      <c r="Y293" t="n">
        <v>1</v>
      </c>
      <c r="Z293" t="n">
        <v>10</v>
      </c>
    </row>
    <row r="294">
      <c r="A294" t="n">
        <v>6</v>
      </c>
      <c r="B294" t="n">
        <v>130</v>
      </c>
      <c r="C294" t="inlineStr">
        <is>
          <t xml:space="preserve">CONCLUIDO	</t>
        </is>
      </c>
      <c r="D294" t="n">
        <v>7.41</v>
      </c>
      <c r="E294" t="n">
        <v>13.5</v>
      </c>
      <c r="F294" t="n">
        <v>8.779999999999999</v>
      </c>
      <c r="G294" t="n">
        <v>13.51</v>
      </c>
      <c r="H294" t="n">
        <v>0.17</v>
      </c>
      <c r="I294" t="n">
        <v>39</v>
      </c>
      <c r="J294" t="n">
        <v>255.57</v>
      </c>
      <c r="K294" t="n">
        <v>59.19</v>
      </c>
      <c r="L294" t="n">
        <v>2.5</v>
      </c>
      <c r="M294" t="n">
        <v>37</v>
      </c>
      <c r="N294" t="n">
        <v>63.88</v>
      </c>
      <c r="O294" t="n">
        <v>31754.97</v>
      </c>
      <c r="P294" t="n">
        <v>132.05</v>
      </c>
      <c r="Q294" t="n">
        <v>1692.97</v>
      </c>
      <c r="R294" t="n">
        <v>51.72</v>
      </c>
      <c r="S294" t="n">
        <v>25.68</v>
      </c>
      <c r="T294" t="n">
        <v>12168.86</v>
      </c>
      <c r="U294" t="n">
        <v>0.5</v>
      </c>
      <c r="V294" t="n">
        <v>0.83</v>
      </c>
      <c r="W294" t="n">
        <v>1.27</v>
      </c>
      <c r="X294" t="n">
        <v>0.78</v>
      </c>
      <c r="Y294" t="n">
        <v>1</v>
      </c>
      <c r="Z294" t="n">
        <v>10</v>
      </c>
    </row>
    <row r="295">
      <c r="A295" t="n">
        <v>7</v>
      </c>
      <c r="B295" t="n">
        <v>130</v>
      </c>
      <c r="C295" t="inlineStr">
        <is>
          <t xml:space="preserve">CONCLUIDO	</t>
        </is>
      </c>
      <c r="D295" t="n">
        <v>7.571</v>
      </c>
      <c r="E295" t="n">
        <v>13.21</v>
      </c>
      <c r="F295" t="n">
        <v>8.69</v>
      </c>
      <c r="G295" t="n">
        <v>14.9</v>
      </c>
      <c r="H295" t="n">
        <v>0.19</v>
      </c>
      <c r="I295" t="n">
        <v>35</v>
      </c>
      <c r="J295" t="n">
        <v>256.03</v>
      </c>
      <c r="K295" t="n">
        <v>59.19</v>
      </c>
      <c r="L295" t="n">
        <v>2.75</v>
      </c>
      <c r="M295" t="n">
        <v>33</v>
      </c>
      <c r="N295" t="n">
        <v>64.09</v>
      </c>
      <c r="O295" t="n">
        <v>31811.29</v>
      </c>
      <c r="P295" t="n">
        <v>128.89</v>
      </c>
      <c r="Q295" t="n">
        <v>1692.89</v>
      </c>
      <c r="R295" t="n">
        <v>49.09</v>
      </c>
      <c r="S295" t="n">
        <v>25.68</v>
      </c>
      <c r="T295" t="n">
        <v>10876.72</v>
      </c>
      <c r="U295" t="n">
        <v>0.52</v>
      </c>
      <c r="V295" t="n">
        <v>0.84</v>
      </c>
      <c r="W295" t="n">
        <v>1.26</v>
      </c>
      <c r="X295" t="n">
        <v>0.6899999999999999</v>
      </c>
      <c r="Y295" t="n">
        <v>1</v>
      </c>
      <c r="Z295" t="n">
        <v>10</v>
      </c>
    </row>
    <row r="296">
      <c r="A296" t="n">
        <v>8</v>
      </c>
      <c r="B296" t="n">
        <v>130</v>
      </c>
      <c r="C296" t="inlineStr">
        <is>
          <t xml:space="preserve">CONCLUIDO	</t>
        </is>
      </c>
      <c r="D296" t="n">
        <v>7.6917</v>
      </c>
      <c r="E296" t="n">
        <v>13</v>
      </c>
      <c r="F296" t="n">
        <v>8.630000000000001</v>
      </c>
      <c r="G296" t="n">
        <v>16.18</v>
      </c>
      <c r="H296" t="n">
        <v>0.21</v>
      </c>
      <c r="I296" t="n">
        <v>32</v>
      </c>
      <c r="J296" t="n">
        <v>256.49</v>
      </c>
      <c r="K296" t="n">
        <v>59.19</v>
      </c>
      <c r="L296" t="n">
        <v>3</v>
      </c>
      <c r="M296" t="n">
        <v>30</v>
      </c>
      <c r="N296" t="n">
        <v>64.29000000000001</v>
      </c>
      <c r="O296" t="n">
        <v>31867.69</v>
      </c>
      <c r="P296" t="n">
        <v>127.31</v>
      </c>
      <c r="Q296" t="n">
        <v>1692.88</v>
      </c>
      <c r="R296" t="n">
        <v>46.93</v>
      </c>
      <c r="S296" t="n">
        <v>25.68</v>
      </c>
      <c r="T296" t="n">
        <v>9811.389999999999</v>
      </c>
      <c r="U296" t="n">
        <v>0.55</v>
      </c>
      <c r="V296" t="n">
        <v>0.85</v>
      </c>
      <c r="W296" t="n">
        <v>1.26</v>
      </c>
      <c r="X296" t="n">
        <v>0.63</v>
      </c>
      <c r="Y296" t="n">
        <v>1</v>
      </c>
      <c r="Z296" t="n">
        <v>10</v>
      </c>
    </row>
    <row r="297">
      <c r="A297" t="n">
        <v>9</v>
      </c>
      <c r="B297" t="n">
        <v>130</v>
      </c>
      <c r="C297" t="inlineStr">
        <is>
          <t xml:space="preserve">CONCLUIDO	</t>
        </is>
      </c>
      <c r="D297" t="n">
        <v>7.8103</v>
      </c>
      <c r="E297" t="n">
        <v>12.8</v>
      </c>
      <c r="F297" t="n">
        <v>8.58</v>
      </c>
      <c r="G297" t="n">
        <v>17.75</v>
      </c>
      <c r="H297" t="n">
        <v>0.23</v>
      </c>
      <c r="I297" t="n">
        <v>29</v>
      </c>
      <c r="J297" t="n">
        <v>256.95</v>
      </c>
      <c r="K297" t="n">
        <v>59.19</v>
      </c>
      <c r="L297" t="n">
        <v>3.25</v>
      </c>
      <c r="M297" t="n">
        <v>27</v>
      </c>
      <c r="N297" t="n">
        <v>64.5</v>
      </c>
      <c r="O297" t="n">
        <v>31924.29</v>
      </c>
      <c r="P297" t="n">
        <v>124.19</v>
      </c>
      <c r="Q297" t="n">
        <v>1693.03</v>
      </c>
      <c r="R297" t="n">
        <v>45.22</v>
      </c>
      <c r="S297" t="n">
        <v>25.68</v>
      </c>
      <c r="T297" t="n">
        <v>8969.93</v>
      </c>
      <c r="U297" t="n">
        <v>0.57</v>
      </c>
      <c r="V297" t="n">
        <v>0.85</v>
      </c>
      <c r="W297" t="n">
        <v>1.26</v>
      </c>
      <c r="X297" t="n">
        <v>0.58</v>
      </c>
      <c r="Y297" t="n">
        <v>1</v>
      </c>
      <c r="Z297" t="n">
        <v>10</v>
      </c>
    </row>
    <row r="298">
      <c r="A298" t="n">
        <v>10</v>
      </c>
      <c r="B298" t="n">
        <v>130</v>
      </c>
      <c r="C298" t="inlineStr">
        <is>
          <t xml:space="preserve">CONCLUIDO	</t>
        </is>
      </c>
      <c r="D298" t="n">
        <v>7.9565</v>
      </c>
      <c r="E298" t="n">
        <v>12.57</v>
      </c>
      <c r="F298" t="n">
        <v>8.49</v>
      </c>
      <c r="G298" t="n">
        <v>19.6</v>
      </c>
      <c r="H298" t="n">
        <v>0.24</v>
      </c>
      <c r="I298" t="n">
        <v>26</v>
      </c>
      <c r="J298" t="n">
        <v>257.41</v>
      </c>
      <c r="K298" t="n">
        <v>59.19</v>
      </c>
      <c r="L298" t="n">
        <v>3.5</v>
      </c>
      <c r="M298" t="n">
        <v>24</v>
      </c>
      <c r="N298" t="n">
        <v>64.70999999999999</v>
      </c>
      <c r="O298" t="n">
        <v>31980.84</v>
      </c>
      <c r="P298" t="n">
        <v>121.81</v>
      </c>
      <c r="Q298" t="n">
        <v>1693.15</v>
      </c>
      <c r="R298" t="n">
        <v>42.54</v>
      </c>
      <c r="S298" t="n">
        <v>25.68</v>
      </c>
      <c r="T298" t="n">
        <v>7643.56</v>
      </c>
      <c r="U298" t="n">
        <v>0.6</v>
      </c>
      <c r="V298" t="n">
        <v>0.86</v>
      </c>
      <c r="W298" t="n">
        <v>1.25</v>
      </c>
      <c r="X298" t="n">
        <v>0.49</v>
      </c>
      <c r="Y298" t="n">
        <v>1</v>
      </c>
      <c r="Z298" t="n">
        <v>10</v>
      </c>
    </row>
    <row r="299">
      <c r="A299" t="n">
        <v>11</v>
      </c>
      <c r="B299" t="n">
        <v>130</v>
      </c>
      <c r="C299" t="inlineStr">
        <is>
          <t xml:space="preserve">CONCLUIDO	</t>
        </is>
      </c>
      <c r="D299" t="n">
        <v>8.0268</v>
      </c>
      <c r="E299" t="n">
        <v>12.46</v>
      </c>
      <c r="F299" t="n">
        <v>8.48</v>
      </c>
      <c r="G299" t="n">
        <v>21.2</v>
      </c>
      <c r="H299" t="n">
        <v>0.26</v>
      </c>
      <c r="I299" t="n">
        <v>24</v>
      </c>
      <c r="J299" t="n">
        <v>257.86</v>
      </c>
      <c r="K299" t="n">
        <v>59.19</v>
      </c>
      <c r="L299" t="n">
        <v>3.75</v>
      </c>
      <c r="M299" t="n">
        <v>22</v>
      </c>
      <c r="N299" t="n">
        <v>64.92</v>
      </c>
      <c r="O299" t="n">
        <v>32037.48</v>
      </c>
      <c r="P299" t="n">
        <v>119.77</v>
      </c>
      <c r="Q299" t="n">
        <v>1692.99</v>
      </c>
      <c r="R299" t="n">
        <v>42.22</v>
      </c>
      <c r="S299" t="n">
        <v>25.68</v>
      </c>
      <c r="T299" t="n">
        <v>7495.15</v>
      </c>
      <c r="U299" t="n">
        <v>0.61</v>
      </c>
      <c r="V299" t="n">
        <v>0.86</v>
      </c>
      <c r="W299" t="n">
        <v>1.25</v>
      </c>
      <c r="X299" t="n">
        <v>0.48</v>
      </c>
      <c r="Y299" t="n">
        <v>1</v>
      </c>
      <c r="Z299" t="n">
        <v>10</v>
      </c>
    </row>
    <row r="300">
      <c r="A300" t="n">
        <v>12</v>
      </c>
      <c r="B300" t="n">
        <v>130</v>
      </c>
      <c r="C300" t="inlineStr">
        <is>
          <t xml:space="preserve">CONCLUIDO	</t>
        </is>
      </c>
      <c r="D300" t="n">
        <v>8.1259</v>
      </c>
      <c r="E300" t="n">
        <v>12.31</v>
      </c>
      <c r="F300" t="n">
        <v>8.43</v>
      </c>
      <c r="G300" t="n">
        <v>22.98</v>
      </c>
      <c r="H300" t="n">
        <v>0.28</v>
      </c>
      <c r="I300" t="n">
        <v>22</v>
      </c>
      <c r="J300" t="n">
        <v>258.32</v>
      </c>
      <c r="K300" t="n">
        <v>59.19</v>
      </c>
      <c r="L300" t="n">
        <v>4</v>
      </c>
      <c r="M300" t="n">
        <v>20</v>
      </c>
      <c r="N300" t="n">
        <v>65.13</v>
      </c>
      <c r="O300" t="n">
        <v>32094.19</v>
      </c>
      <c r="P300" t="n">
        <v>116.44</v>
      </c>
      <c r="Q300" t="n">
        <v>1692.94</v>
      </c>
      <c r="R300" t="n">
        <v>40.67</v>
      </c>
      <c r="S300" t="n">
        <v>25.68</v>
      </c>
      <c r="T300" t="n">
        <v>6729.68</v>
      </c>
      <c r="U300" t="n">
        <v>0.63</v>
      </c>
      <c r="V300" t="n">
        <v>0.87</v>
      </c>
      <c r="W300" t="n">
        <v>1.24</v>
      </c>
      <c r="X300" t="n">
        <v>0.42</v>
      </c>
      <c r="Y300" t="n">
        <v>1</v>
      </c>
      <c r="Z300" t="n">
        <v>10</v>
      </c>
    </row>
    <row r="301">
      <c r="A301" t="n">
        <v>13</v>
      </c>
      <c r="B301" t="n">
        <v>130</v>
      </c>
      <c r="C301" t="inlineStr">
        <is>
          <t xml:space="preserve">CONCLUIDO	</t>
        </is>
      </c>
      <c r="D301" t="n">
        <v>8.1775</v>
      </c>
      <c r="E301" t="n">
        <v>12.23</v>
      </c>
      <c r="F301" t="n">
        <v>8.4</v>
      </c>
      <c r="G301" t="n">
        <v>23.99</v>
      </c>
      <c r="H301" t="n">
        <v>0.29</v>
      </c>
      <c r="I301" t="n">
        <v>21</v>
      </c>
      <c r="J301" t="n">
        <v>258.78</v>
      </c>
      <c r="K301" t="n">
        <v>59.19</v>
      </c>
      <c r="L301" t="n">
        <v>4.25</v>
      </c>
      <c r="M301" t="n">
        <v>19</v>
      </c>
      <c r="N301" t="n">
        <v>65.34</v>
      </c>
      <c r="O301" t="n">
        <v>32150.98</v>
      </c>
      <c r="P301" t="n">
        <v>115.59</v>
      </c>
      <c r="Q301" t="n">
        <v>1692.97</v>
      </c>
      <c r="R301" t="n">
        <v>39.63</v>
      </c>
      <c r="S301" t="n">
        <v>25.68</v>
      </c>
      <c r="T301" t="n">
        <v>6212.64</v>
      </c>
      <c r="U301" t="n">
        <v>0.65</v>
      </c>
      <c r="V301" t="n">
        <v>0.87</v>
      </c>
      <c r="W301" t="n">
        <v>1.24</v>
      </c>
      <c r="X301" t="n">
        <v>0.39</v>
      </c>
      <c r="Y301" t="n">
        <v>1</v>
      </c>
      <c r="Z301" t="n">
        <v>10</v>
      </c>
    </row>
    <row r="302">
      <c r="A302" t="n">
        <v>14</v>
      </c>
      <c r="B302" t="n">
        <v>130</v>
      </c>
      <c r="C302" t="inlineStr">
        <is>
          <t xml:space="preserve">CONCLUIDO	</t>
        </is>
      </c>
      <c r="D302" t="n">
        <v>8.257400000000001</v>
      </c>
      <c r="E302" t="n">
        <v>12.11</v>
      </c>
      <c r="F302" t="n">
        <v>8.380000000000001</v>
      </c>
      <c r="G302" t="n">
        <v>26.45</v>
      </c>
      <c r="H302" t="n">
        <v>0.31</v>
      </c>
      <c r="I302" t="n">
        <v>19</v>
      </c>
      <c r="J302" t="n">
        <v>259.25</v>
      </c>
      <c r="K302" t="n">
        <v>59.19</v>
      </c>
      <c r="L302" t="n">
        <v>4.5</v>
      </c>
      <c r="M302" t="n">
        <v>17</v>
      </c>
      <c r="N302" t="n">
        <v>65.55</v>
      </c>
      <c r="O302" t="n">
        <v>32207.85</v>
      </c>
      <c r="P302" t="n">
        <v>112.02</v>
      </c>
      <c r="Q302" t="n">
        <v>1692.88</v>
      </c>
      <c r="R302" t="n">
        <v>39.17</v>
      </c>
      <c r="S302" t="n">
        <v>25.68</v>
      </c>
      <c r="T302" t="n">
        <v>5993.82</v>
      </c>
      <c r="U302" t="n">
        <v>0.66</v>
      </c>
      <c r="V302" t="n">
        <v>0.87</v>
      </c>
      <c r="W302" t="n">
        <v>1.23</v>
      </c>
      <c r="X302" t="n">
        <v>0.37</v>
      </c>
      <c r="Y302" t="n">
        <v>1</v>
      </c>
      <c r="Z302" t="n">
        <v>10</v>
      </c>
    </row>
    <row r="303">
      <c r="A303" t="n">
        <v>15</v>
      </c>
      <c r="B303" t="n">
        <v>130</v>
      </c>
      <c r="C303" t="inlineStr">
        <is>
          <t xml:space="preserve">CONCLUIDO	</t>
        </is>
      </c>
      <c r="D303" t="n">
        <v>8.309100000000001</v>
      </c>
      <c r="E303" t="n">
        <v>12.04</v>
      </c>
      <c r="F303" t="n">
        <v>8.35</v>
      </c>
      <c r="G303" t="n">
        <v>27.83</v>
      </c>
      <c r="H303" t="n">
        <v>0.33</v>
      </c>
      <c r="I303" t="n">
        <v>18</v>
      </c>
      <c r="J303" t="n">
        <v>259.71</v>
      </c>
      <c r="K303" t="n">
        <v>59.19</v>
      </c>
      <c r="L303" t="n">
        <v>4.75</v>
      </c>
      <c r="M303" t="n">
        <v>16</v>
      </c>
      <c r="N303" t="n">
        <v>65.76000000000001</v>
      </c>
      <c r="O303" t="n">
        <v>32264.79</v>
      </c>
      <c r="P303" t="n">
        <v>109.46</v>
      </c>
      <c r="Q303" t="n">
        <v>1693.19</v>
      </c>
      <c r="R303" t="n">
        <v>38.25</v>
      </c>
      <c r="S303" t="n">
        <v>25.68</v>
      </c>
      <c r="T303" t="n">
        <v>5540.28</v>
      </c>
      <c r="U303" t="n">
        <v>0.67</v>
      </c>
      <c r="V303" t="n">
        <v>0.87</v>
      </c>
      <c r="W303" t="n">
        <v>1.23</v>
      </c>
      <c r="X303" t="n">
        <v>0.35</v>
      </c>
      <c r="Y303" t="n">
        <v>1</v>
      </c>
      <c r="Z303" t="n">
        <v>10</v>
      </c>
    </row>
    <row r="304">
      <c r="A304" t="n">
        <v>16</v>
      </c>
      <c r="B304" t="n">
        <v>130</v>
      </c>
      <c r="C304" t="inlineStr">
        <is>
          <t xml:space="preserve">CONCLUIDO	</t>
        </is>
      </c>
      <c r="D304" t="n">
        <v>8.3453</v>
      </c>
      <c r="E304" t="n">
        <v>11.98</v>
      </c>
      <c r="F304" t="n">
        <v>8.35</v>
      </c>
      <c r="G304" t="n">
        <v>29.46</v>
      </c>
      <c r="H304" t="n">
        <v>0.34</v>
      </c>
      <c r="I304" t="n">
        <v>17</v>
      </c>
      <c r="J304" t="n">
        <v>260.17</v>
      </c>
      <c r="K304" t="n">
        <v>59.19</v>
      </c>
      <c r="L304" t="n">
        <v>5</v>
      </c>
      <c r="M304" t="n">
        <v>12</v>
      </c>
      <c r="N304" t="n">
        <v>65.98</v>
      </c>
      <c r="O304" t="n">
        <v>32321.82</v>
      </c>
      <c r="P304" t="n">
        <v>107.95</v>
      </c>
      <c r="Q304" t="n">
        <v>1692.98</v>
      </c>
      <c r="R304" t="n">
        <v>37.91</v>
      </c>
      <c r="S304" t="n">
        <v>25.68</v>
      </c>
      <c r="T304" t="n">
        <v>5373.41</v>
      </c>
      <c r="U304" t="n">
        <v>0.68</v>
      </c>
      <c r="V304" t="n">
        <v>0.87</v>
      </c>
      <c r="W304" t="n">
        <v>1.24</v>
      </c>
      <c r="X304" t="n">
        <v>0.34</v>
      </c>
      <c r="Y304" t="n">
        <v>1</v>
      </c>
      <c r="Z304" t="n">
        <v>10</v>
      </c>
    </row>
    <row r="305">
      <c r="A305" t="n">
        <v>17</v>
      </c>
      <c r="B305" t="n">
        <v>130</v>
      </c>
      <c r="C305" t="inlineStr">
        <is>
          <t xml:space="preserve">CONCLUIDO	</t>
        </is>
      </c>
      <c r="D305" t="n">
        <v>8.401999999999999</v>
      </c>
      <c r="E305" t="n">
        <v>11.9</v>
      </c>
      <c r="F305" t="n">
        <v>8.31</v>
      </c>
      <c r="G305" t="n">
        <v>31.18</v>
      </c>
      <c r="H305" t="n">
        <v>0.36</v>
      </c>
      <c r="I305" t="n">
        <v>16</v>
      </c>
      <c r="J305" t="n">
        <v>260.63</v>
      </c>
      <c r="K305" t="n">
        <v>59.19</v>
      </c>
      <c r="L305" t="n">
        <v>5.25</v>
      </c>
      <c r="M305" t="n">
        <v>8</v>
      </c>
      <c r="N305" t="n">
        <v>66.19</v>
      </c>
      <c r="O305" t="n">
        <v>32378.93</v>
      </c>
      <c r="P305" t="n">
        <v>106.1</v>
      </c>
      <c r="Q305" t="n">
        <v>1693</v>
      </c>
      <c r="R305" t="n">
        <v>36.87</v>
      </c>
      <c r="S305" t="n">
        <v>25.68</v>
      </c>
      <c r="T305" t="n">
        <v>4857.55</v>
      </c>
      <c r="U305" t="n">
        <v>0.7</v>
      </c>
      <c r="V305" t="n">
        <v>0.88</v>
      </c>
      <c r="W305" t="n">
        <v>1.24</v>
      </c>
      <c r="X305" t="n">
        <v>0.31</v>
      </c>
      <c r="Y305" t="n">
        <v>1</v>
      </c>
      <c r="Z305" t="n">
        <v>10</v>
      </c>
    </row>
    <row r="306">
      <c r="A306" t="n">
        <v>18</v>
      </c>
      <c r="B306" t="n">
        <v>130</v>
      </c>
      <c r="C306" t="inlineStr">
        <is>
          <t xml:space="preserve">CONCLUIDO	</t>
        </is>
      </c>
      <c r="D306" t="n">
        <v>8.4382</v>
      </c>
      <c r="E306" t="n">
        <v>11.85</v>
      </c>
      <c r="F306" t="n">
        <v>8.31</v>
      </c>
      <c r="G306" t="n">
        <v>33.25</v>
      </c>
      <c r="H306" t="n">
        <v>0.37</v>
      </c>
      <c r="I306" t="n">
        <v>15</v>
      </c>
      <c r="J306" t="n">
        <v>261.1</v>
      </c>
      <c r="K306" t="n">
        <v>59.19</v>
      </c>
      <c r="L306" t="n">
        <v>5.5</v>
      </c>
      <c r="M306" t="n">
        <v>7</v>
      </c>
      <c r="N306" t="n">
        <v>66.40000000000001</v>
      </c>
      <c r="O306" t="n">
        <v>32436.11</v>
      </c>
      <c r="P306" t="n">
        <v>104.5</v>
      </c>
      <c r="Q306" t="n">
        <v>1693.08</v>
      </c>
      <c r="R306" t="n">
        <v>36.87</v>
      </c>
      <c r="S306" t="n">
        <v>25.68</v>
      </c>
      <c r="T306" t="n">
        <v>4862.54</v>
      </c>
      <c r="U306" t="n">
        <v>0.7</v>
      </c>
      <c r="V306" t="n">
        <v>0.88</v>
      </c>
      <c r="W306" t="n">
        <v>1.24</v>
      </c>
      <c r="X306" t="n">
        <v>0.31</v>
      </c>
      <c r="Y306" t="n">
        <v>1</v>
      </c>
      <c r="Z306" t="n">
        <v>10</v>
      </c>
    </row>
    <row r="307">
      <c r="A307" t="n">
        <v>19</v>
      </c>
      <c r="B307" t="n">
        <v>130</v>
      </c>
      <c r="C307" t="inlineStr">
        <is>
          <t xml:space="preserve">CONCLUIDO	</t>
        </is>
      </c>
      <c r="D307" t="n">
        <v>8.446300000000001</v>
      </c>
      <c r="E307" t="n">
        <v>11.84</v>
      </c>
      <c r="F307" t="n">
        <v>8.300000000000001</v>
      </c>
      <c r="G307" t="n">
        <v>33.2</v>
      </c>
      <c r="H307" t="n">
        <v>0.39</v>
      </c>
      <c r="I307" t="n">
        <v>15</v>
      </c>
      <c r="J307" t="n">
        <v>261.56</v>
      </c>
      <c r="K307" t="n">
        <v>59.19</v>
      </c>
      <c r="L307" t="n">
        <v>5.75</v>
      </c>
      <c r="M307" t="n">
        <v>5</v>
      </c>
      <c r="N307" t="n">
        <v>66.62</v>
      </c>
      <c r="O307" t="n">
        <v>32493.38</v>
      </c>
      <c r="P307" t="n">
        <v>103.7</v>
      </c>
      <c r="Q307" t="n">
        <v>1692.99</v>
      </c>
      <c r="R307" t="n">
        <v>36.44</v>
      </c>
      <c r="S307" t="n">
        <v>25.68</v>
      </c>
      <c r="T307" t="n">
        <v>4647.83</v>
      </c>
      <c r="U307" t="n">
        <v>0.7</v>
      </c>
      <c r="V307" t="n">
        <v>0.88</v>
      </c>
      <c r="W307" t="n">
        <v>1.24</v>
      </c>
      <c r="X307" t="n">
        <v>0.3</v>
      </c>
      <c r="Y307" t="n">
        <v>1</v>
      </c>
      <c r="Z307" t="n">
        <v>10</v>
      </c>
    </row>
    <row r="308">
      <c r="A308" t="n">
        <v>20</v>
      </c>
      <c r="B308" t="n">
        <v>130</v>
      </c>
      <c r="C308" t="inlineStr">
        <is>
          <t xml:space="preserve">CONCLUIDO	</t>
        </is>
      </c>
      <c r="D308" t="n">
        <v>8.438000000000001</v>
      </c>
      <c r="E308" t="n">
        <v>11.85</v>
      </c>
      <c r="F308" t="n">
        <v>8.31</v>
      </c>
      <c r="G308" t="n">
        <v>33.25</v>
      </c>
      <c r="H308" t="n">
        <v>0.41</v>
      </c>
      <c r="I308" t="n">
        <v>15</v>
      </c>
      <c r="J308" t="n">
        <v>262.03</v>
      </c>
      <c r="K308" t="n">
        <v>59.19</v>
      </c>
      <c r="L308" t="n">
        <v>6</v>
      </c>
      <c r="M308" t="n">
        <v>3</v>
      </c>
      <c r="N308" t="n">
        <v>66.83</v>
      </c>
      <c r="O308" t="n">
        <v>32550.72</v>
      </c>
      <c r="P308" t="n">
        <v>103.38</v>
      </c>
      <c r="Q308" t="n">
        <v>1693.06</v>
      </c>
      <c r="R308" t="n">
        <v>36.61</v>
      </c>
      <c r="S308" t="n">
        <v>25.68</v>
      </c>
      <c r="T308" t="n">
        <v>4732.4</v>
      </c>
      <c r="U308" t="n">
        <v>0.7</v>
      </c>
      <c r="V308" t="n">
        <v>0.88</v>
      </c>
      <c r="W308" t="n">
        <v>1.25</v>
      </c>
      <c r="X308" t="n">
        <v>0.31</v>
      </c>
      <c r="Y308" t="n">
        <v>1</v>
      </c>
      <c r="Z308" t="n">
        <v>10</v>
      </c>
    </row>
    <row r="309">
      <c r="A309" t="n">
        <v>21</v>
      </c>
      <c r="B309" t="n">
        <v>130</v>
      </c>
      <c r="C309" t="inlineStr">
        <is>
          <t xml:space="preserve">CONCLUIDO	</t>
        </is>
      </c>
      <c r="D309" t="n">
        <v>8.442</v>
      </c>
      <c r="E309" t="n">
        <v>11.85</v>
      </c>
      <c r="F309" t="n">
        <v>8.31</v>
      </c>
      <c r="G309" t="n">
        <v>33.23</v>
      </c>
      <c r="H309" t="n">
        <v>0.42</v>
      </c>
      <c r="I309" t="n">
        <v>15</v>
      </c>
      <c r="J309" t="n">
        <v>262.49</v>
      </c>
      <c r="K309" t="n">
        <v>59.19</v>
      </c>
      <c r="L309" t="n">
        <v>6.25</v>
      </c>
      <c r="M309" t="n">
        <v>3</v>
      </c>
      <c r="N309" t="n">
        <v>67.05</v>
      </c>
      <c r="O309" t="n">
        <v>32608.15</v>
      </c>
      <c r="P309" t="n">
        <v>103.08</v>
      </c>
      <c r="Q309" t="n">
        <v>1692.94</v>
      </c>
      <c r="R309" t="n">
        <v>36.56</v>
      </c>
      <c r="S309" t="n">
        <v>25.68</v>
      </c>
      <c r="T309" t="n">
        <v>4709.98</v>
      </c>
      <c r="U309" t="n">
        <v>0.7</v>
      </c>
      <c r="V309" t="n">
        <v>0.88</v>
      </c>
      <c r="W309" t="n">
        <v>1.24</v>
      </c>
      <c r="X309" t="n">
        <v>0.3</v>
      </c>
      <c r="Y309" t="n">
        <v>1</v>
      </c>
      <c r="Z309" t="n">
        <v>10</v>
      </c>
    </row>
    <row r="310">
      <c r="A310" t="n">
        <v>22</v>
      </c>
      <c r="B310" t="n">
        <v>130</v>
      </c>
      <c r="C310" t="inlineStr">
        <is>
          <t xml:space="preserve">CONCLUIDO	</t>
        </is>
      </c>
      <c r="D310" t="n">
        <v>8.436999999999999</v>
      </c>
      <c r="E310" t="n">
        <v>11.85</v>
      </c>
      <c r="F310" t="n">
        <v>8.31</v>
      </c>
      <c r="G310" t="n">
        <v>33.26</v>
      </c>
      <c r="H310" t="n">
        <v>0.44</v>
      </c>
      <c r="I310" t="n">
        <v>15</v>
      </c>
      <c r="J310" t="n">
        <v>262.96</v>
      </c>
      <c r="K310" t="n">
        <v>59.19</v>
      </c>
      <c r="L310" t="n">
        <v>6.5</v>
      </c>
      <c r="M310" t="n">
        <v>0</v>
      </c>
      <c r="N310" t="n">
        <v>67.26000000000001</v>
      </c>
      <c r="O310" t="n">
        <v>32665.66</v>
      </c>
      <c r="P310" t="n">
        <v>103.27</v>
      </c>
      <c r="Q310" t="n">
        <v>1692.98</v>
      </c>
      <c r="R310" t="n">
        <v>36.65</v>
      </c>
      <c r="S310" t="n">
        <v>25.68</v>
      </c>
      <c r="T310" t="n">
        <v>4755.34</v>
      </c>
      <c r="U310" t="n">
        <v>0.7</v>
      </c>
      <c r="V310" t="n">
        <v>0.88</v>
      </c>
      <c r="W310" t="n">
        <v>1.25</v>
      </c>
      <c r="X310" t="n">
        <v>0.31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7.0749</v>
      </c>
      <c r="E311" t="n">
        <v>14.13</v>
      </c>
      <c r="F311" t="n">
        <v>9.539999999999999</v>
      </c>
      <c r="G311" t="n">
        <v>7.53</v>
      </c>
      <c r="H311" t="n">
        <v>0.12</v>
      </c>
      <c r="I311" t="n">
        <v>76</v>
      </c>
      <c r="J311" t="n">
        <v>150.44</v>
      </c>
      <c r="K311" t="n">
        <v>49.1</v>
      </c>
      <c r="L311" t="n">
        <v>1</v>
      </c>
      <c r="M311" t="n">
        <v>74</v>
      </c>
      <c r="N311" t="n">
        <v>25.34</v>
      </c>
      <c r="O311" t="n">
        <v>18787.76</v>
      </c>
      <c r="P311" t="n">
        <v>104.57</v>
      </c>
      <c r="Q311" t="n">
        <v>1693.38</v>
      </c>
      <c r="R311" t="n">
        <v>75.25</v>
      </c>
      <c r="S311" t="n">
        <v>25.68</v>
      </c>
      <c r="T311" t="n">
        <v>23749.88</v>
      </c>
      <c r="U311" t="n">
        <v>0.34</v>
      </c>
      <c r="V311" t="n">
        <v>0.77</v>
      </c>
      <c r="W311" t="n">
        <v>1.33</v>
      </c>
      <c r="X311" t="n">
        <v>1.53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7.553</v>
      </c>
      <c r="E312" t="n">
        <v>13.24</v>
      </c>
      <c r="F312" t="n">
        <v>9.19</v>
      </c>
      <c r="G312" t="n">
        <v>9.51</v>
      </c>
      <c r="H312" t="n">
        <v>0.15</v>
      </c>
      <c r="I312" t="n">
        <v>58</v>
      </c>
      <c r="J312" t="n">
        <v>150.78</v>
      </c>
      <c r="K312" t="n">
        <v>49.1</v>
      </c>
      <c r="L312" t="n">
        <v>1.25</v>
      </c>
      <c r="M312" t="n">
        <v>56</v>
      </c>
      <c r="N312" t="n">
        <v>25.44</v>
      </c>
      <c r="O312" t="n">
        <v>18830.65</v>
      </c>
      <c r="P312" t="n">
        <v>98.28</v>
      </c>
      <c r="Q312" t="n">
        <v>1693.26</v>
      </c>
      <c r="R312" t="n">
        <v>64.37</v>
      </c>
      <c r="S312" t="n">
        <v>25.68</v>
      </c>
      <c r="T312" t="n">
        <v>18399.87</v>
      </c>
      <c r="U312" t="n">
        <v>0.4</v>
      </c>
      <c r="V312" t="n">
        <v>0.79</v>
      </c>
      <c r="W312" t="n">
        <v>1.31</v>
      </c>
      <c r="X312" t="n">
        <v>1.19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7.9796</v>
      </c>
      <c r="E313" t="n">
        <v>12.53</v>
      </c>
      <c r="F313" t="n">
        <v>8.880000000000001</v>
      </c>
      <c r="G313" t="n">
        <v>11.84</v>
      </c>
      <c r="H313" t="n">
        <v>0.18</v>
      </c>
      <c r="I313" t="n">
        <v>45</v>
      </c>
      <c r="J313" t="n">
        <v>151.13</v>
      </c>
      <c r="K313" t="n">
        <v>49.1</v>
      </c>
      <c r="L313" t="n">
        <v>1.5</v>
      </c>
      <c r="M313" t="n">
        <v>43</v>
      </c>
      <c r="N313" t="n">
        <v>25.54</v>
      </c>
      <c r="O313" t="n">
        <v>18873.58</v>
      </c>
      <c r="P313" t="n">
        <v>91.7</v>
      </c>
      <c r="Q313" t="n">
        <v>1693.25</v>
      </c>
      <c r="R313" t="n">
        <v>54.71</v>
      </c>
      <c r="S313" t="n">
        <v>25.68</v>
      </c>
      <c r="T313" t="n">
        <v>13632.95</v>
      </c>
      <c r="U313" t="n">
        <v>0.47</v>
      </c>
      <c r="V313" t="n">
        <v>0.82</v>
      </c>
      <c r="W313" t="n">
        <v>1.28</v>
      </c>
      <c r="X313" t="n">
        <v>0.88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8.2318</v>
      </c>
      <c r="E314" t="n">
        <v>12.15</v>
      </c>
      <c r="F314" t="n">
        <v>8.74</v>
      </c>
      <c r="G314" t="n">
        <v>14.17</v>
      </c>
      <c r="H314" t="n">
        <v>0.2</v>
      </c>
      <c r="I314" t="n">
        <v>37</v>
      </c>
      <c r="J314" t="n">
        <v>151.48</v>
      </c>
      <c r="K314" t="n">
        <v>49.1</v>
      </c>
      <c r="L314" t="n">
        <v>1.75</v>
      </c>
      <c r="M314" t="n">
        <v>35</v>
      </c>
      <c r="N314" t="n">
        <v>25.64</v>
      </c>
      <c r="O314" t="n">
        <v>18916.54</v>
      </c>
      <c r="P314" t="n">
        <v>87.15000000000001</v>
      </c>
      <c r="Q314" t="n">
        <v>1693.07</v>
      </c>
      <c r="R314" t="n">
        <v>50.3</v>
      </c>
      <c r="S314" t="n">
        <v>25.68</v>
      </c>
      <c r="T314" t="n">
        <v>11469.22</v>
      </c>
      <c r="U314" t="n">
        <v>0.51</v>
      </c>
      <c r="V314" t="n">
        <v>0.83</v>
      </c>
      <c r="W314" t="n">
        <v>1.27</v>
      </c>
      <c r="X314" t="n">
        <v>0.74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8.438000000000001</v>
      </c>
      <c r="E315" t="n">
        <v>11.85</v>
      </c>
      <c r="F315" t="n">
        <v>8.630000000000001</v>
      </c>
      <c r="G315" t="n">
        <v>16.7</v>
      </c>
      <c r="H315" t="n">
        <v>0.23</v>
      </c>
      <c r="I315" t="n">
        <v>31</v>
      </c>
      <c r="J315" t="n">
        <v>151.83</v>
      </c>
      <c r="K315" t="n">
        <v>49.1</v>
      </c>
      <c r="L315" t="n">
        <v>2</v>
      </c>
      <c r="M315" t="n">
        <v>27</v>
      </c>
      <c r="N315" t="n">
        <v>25.73</v>
      </c>
      <c r="O315" t="n">
        <v>18959.54</v>
      </c>
      <c r="P315" t="n">
        <v>82.33</v>
      </c>
      <c r="Q315" t="n">
        <v>1692.98</v>
      </c>
      <c r="R315" t="n">
        <v>46.66</v>
      </c>
      <c r="S315" t="n">
        <v>25.68</v>
      </c>
      <c r="T315" t="n">
        <v>9679.48</v>
      </c>
      <c r="U315" t="n">
        <v>0.55</v>
      </c>
      <c r="V315" t="n">
        <v>0.85</v>
      </c>
      <c r="W315" t="n">
        <v>1.26</v>
      </c>
      <c r="X315" t="n">
        <v>0.62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8.5876</v>
      </c>
      <c r="E316" t="n">
        <v>11.64</v>
      </c>
      <c r="F316" t="n">
        <v>8.539999999999999</v>
      </c>
      <c r="G316" t="n">
        <v>18.99</v>
      </c>
      <c r="H316" t="n">
        <v>0.26</v>
      </c>
      <c r="I316" t="n">
        <v>27</v>
      </c>
      <c r="J316" t="n">
        <v>152.18</v>
      </c>
      <c r="K316" t="n">
        <v>49.1</v>
      </c>
      <c r="L316" t="n">
        <v>2.25</v>
      </c>
      <c r="M316" t="n">
        <v>17</v>
      </c>
      <c r="N316" t="n">
        <v>25.83</v>
      </c>
      <c r="O316" t="n">
        <v>19002.56</v>
      </c>
      <c r="P316" t="n">
        <v>78.45999999999999</v>
      </c>
      <c r="Q316" t="n">
        <v>1692.95</v>
      </c>
      <c r="R316" t="n">
        <v>43.92</v>
      </c>
      <c r="S316" t="n">
        <v>25.68</v>
      </c>
      <c r="T316" t="n">
        <v>8329.91</v>
      </c>
      <c r="U316" t="n">
        <v>0.58</v>
      </c>
      <c r="V316" t="n">
        <v>0.85</v>
      </c>
      <c r="W316" t="n">
        <v>1.26</v>
      </c>
      <c r="X316" t="n">
        <v>0.54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8.658200000000001</v>
      </c>
      <c r="E317" t="n">
        <v>11.55</v>
      </c>
      <c r="F317" t="n">
        <v>8.51</v>
      </c>
      <c r="G317" t="n">
        <v>20.42</v>
      </c>
      <c r="H317" t="n">
        <v>0.29</v>
      </c>
      <c r="I317" t="n">
        <v>25</v>
      </c>
      <c r="J317" t="n">
        <v>152.53</v>
      </c>
      <c r="K317" t="n">
        <v>49.1</v>
      </c>
      <c r="L317" t="n">
        <v>2.5</v>
      </c>
      <c r="M317" t="n">
        <v>8</v>
      </c>
      <c r="N317" t="n">
        <v>25.93</v>
      </c>
      <c r="O317" t="n">
        <v>19045.63</v>
      </c>
      <c r="P317" t="n">
        <v>77.11</v>
      </c>
      <c r="Q317" t="n">
        <v>1692.97</v>
      </c>
      <c r="R317" t="n">
        <v>42.7</v>
      </c>
      <c r="S317" t="n">
        <v>25.68</v>
      </c>
      <c r="T317" t="n">
        <v>7731.26</v>
      </c>
      <c r="U317" t="n">
        <v>0.6</v>
      </c>
      <c r="V317" t="n">
        <v>0.86</v>
      </c>
      <c r="W317" t="n">
        <v>1.26</v>
      </c>
      <c r="X317" t="n">
        <v>0.51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8.693099999999999</v>
      </c>
      <c r="E318" t="n">
        <v>11.5</v>
      </c>
      <c r="F318" t="n">
        <v>8.49</v>
      </c>
      <c r="G318" t="n">
        <v>21.23</v>
      </c>
      <c r="H318" t="n">
        <v>0.32</v>
      </c>
      <c r="I318" t="n">
        <v>24</v>
      </c>
      <c r="J318" t="n">
        <v>152.88</v>
      </c>
      <c r="K318" t="n">
        <v>49.1</v>
      </c>
      <c r="L318" t="n">
        <v>2.75</v>
      </c>
      <c r="M318" t="n">
        <v>2</v>
      </c>
      <c r="N318" t="n">
        <v>26.03</v>
      </c>
      <c r="O318" t="n">
        <v>19088.72</v>
      </c>
      <c r="P318" t="n">
        <v>76.19</v>
      </c>
      <c r="Q318" t="n">
        <v>1693.11</v>
      </c>
      <c r="R318" t="n">
        <v>41.92</v>
      </c>
      <c r="S318" t="n">
        <v>25.68</v>
      </c>
      <c r="T318" t="n">
        <v>7343.24</v>
      </c>
      <c r="U318" t="n">
        <v>0.61</v>
      </c>
      <c r="V318" t="n">
        <v>0.86</v>
      </c>
      <c r="W318" t="n">
        <v>1.27</v>
      </c>
      <c r="X318" t="n">
        <v>0.49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8.6912</v>
      </c>
      <c r="E319" t="n">
        <v>11.51</v>
      </c>
      <c r="F319" t="n">
        <v>8.5</v>
      </c>
      <c r="G319" t="n">
        <v>21.24</v>
      </c>
      <c r="H319" t="n">
        <v>0.35</v>
      </c>
      <c r="I319" t="n">
        <v>24</v>
      </c>
      <c r="J319" t="n">
        <v>153.23</v>
      </c>
      <c r="K319" t="n">
        <v>49.1</v>
      </c>
      <c r="L319" t="n">
        <v>3</v>
      </c>
      <c r="M319" t="n">
        <v>0</v>
      </c>
      <c r="N319" t="n">
        <v>26.13</v>
      </c>
      <c r="O319" t="n">
        <v>19131.85</v>
      </c>
      <c r="P319" t="n">
        <v>76.23</v>
      </c>
      <c r="Q319" t="n">
        <v>1693.2</v>
      </c>
      <c r="R319" t="n">
        <v>41.85</v>
      </c>
      <c r="S319" t="n">
        <v>25.68</v>
      </c>
      <c r="T319" t="n">
        <v>7312.01</v>
      </c>
      <c r="U319" t="n">
        <v>0.61</v>
      </c>
      <c r="V319" t="n">
        <v>0.86</v>
      </c>
      <c r="W319" t="n">
        <v>1.27</v>
      </c>
      <c r="X319" t="n">
        <v>0.49</v>
      </c>
      <c r="Y319" t="n">
        <v>1</v>
      </c>
      <c r="Z319" t="n">
        <v>10</v>
      </c>
    </row>
    <row r="320">
      <c r="A320" t="n">
        <v>0</v>
      </c>
      <c r="B320" t="n">
        <v>95</v>
      </c>
      <c r="C320" t="inlineStr">
        <is>
          <t xml:space="preserve">CONCLUIDO	</t>
        </is>
      </c>
      <c r="D320" t="n">
        <v>6.3193</v>
      </c>
      <c r="E320" t="n">
        <v>15.82</v>
      </c>
      <c r="F320" t="n">
        <v>9.890000000000001</v>
      </c>
      <c r="G320" t="n">
        <v>6.38</v>
      </c>
      <c r="H320" t="n">
        <v>0.1</v>
      </c>
      <c r="I320" t="n">
        <v>93</v>
      </c>
      <c r="J320" t="n">
        <v>185.69</v>
      </c>
      <c r="K320" t="n">
        <v>53.44</v>
      </c>
      <c r="L320" t="n">
        <v>1</v>
      </c>
      <c r="M320" t="n">
        <v>91</v>
      </c>
      <c r="N320" t="n">
        <v>36.26</v>
      </c>
      <c r="O320" t="n">
        <v>23136.14</v>
      </c>
      <c r="P320" t="n">
        <v>127.82</v>
      </c>
      <c r="Q320" t="n">
        <v>1693.37</v>
      </c>
      <c r="R320" t="n">
        <v>86.45999999999999</v>
      </c>
      <c r="S320" t="n">
        <v>25.68</v>
      </c>
      <c r="T320" t="n">
        <v>29271.6</v>
      </c>
      <c r="U320" t="n">
        <v>0.3</v>
      </c>
      <c r="V320" t="n">
        <v>0.74</v>
      </c>
      <c r="W320" t="n">
        <v>1.35</v>
      </c>
      <c r="X320" t="n">
        <v>1.89</v>
      </c>
      <c r="Y320" t="n">
        <v>1</v>
      </c>
      <c r="Z320" t="n">
        <v>10</v>
      </c>
    </row>
    <row r="321">
      <c r="A321" t="n">
        <v>1</v>
      </c>
      <c r="B321" t="n">
        <v>95</v>
      </c>
      <c r="C321" t="inlineStr">
        <is>
          <t xml:space="preserve">CONCLUIDO	</t>
        </is>
      </c>
      <c r="D321" t="n">
        <v>6.8938</v>
      </c>
      <c r="E321" t="n">
        <v>14.51</v>
      </c>
      <c r="F321" t="n">
        <v>9.43</v>
      </c>
      <c r="G321" t="n">
        <v>8.08</v>
      </c>
      <c r="H321" t="n">
        <v>0.12</v>
      </c>
      <c r="I321" t="n">
        <v>70</v>
      </c>
      <c r="J321" t="n">
        <v>186.07</v>
      </c>
      <c r="K321" t="n">
        <v>53.44</v>
      </c>
      <c r="L321" t="n">
        <v>1.25</v>
      </c>
      <c r="M321" t="n">
        <v>68</v>
      </c>
      <c r="N321" t="n">
        <v>36.39</v>
      </c>
      <c r="O321" t="n">
        <v>23182.76</v>
      </c>
      <c r="P321" t="n">
        <v>119.45</v>
      </c>
      <c r="Q321" t="n">
        <v>1693.31</v>
      </c>
      <c r="R321" t="n">
        <v>71.8</v>
      </c>
      <c r="S321" t="n">
        <v>25.68</v>
      </c>
      <c r="T321" t="n">
        <v>22056.43</v>
      </c>
      <c r="U321" t="n">
        <v>0.36</v>
      </c>
      <c r="V321" t="n">
        <v>0.77</v>
      </c>
      <c r="W321" t="n">
        <v>1.33</v>
      </c>
      <c r="X321" t="n">
        <v>1.43</v>
      </c>
      <c r="Y321" t="n">
        <v>1</v>
      </c>
      <c r="Z321" t="n">
        <v>10</v>
      </c>
    </row>
    <row r="322">
      <c r="A322" t="n">
        <v>2</v>
      </c>
      <c r="B322" t="n">
        <v>95</v>
      </c>
      <c r="C322" t="inlineStr">
        <is>
          <t xml:space="preserve">CONCLUIDO	</t>
        </is>
      </c>
      <c r="D322" t="n">
        <v>7.3457</v>
      </c>
      <c r="E322" t="n">
        <v>13.61</v>
      </c>
      <c r="F322" t="n">
        <v>9.1</v>
      </c>
      <c r="G322" t="n">
        <v>9.92</v>
      </c>
      <c r="H322" t="n">
        <v>0.14</v>
      </c>
      <c r="I322" t="n">
        <v>55</v>
      </c>
      <c r="J322" t="n">
        <v>186.45</v>
      </c>
      <c r="K322" t="n">
        <v>53.44</v>
      </c>
      <c r="L322" t="n">
        <v>1.5</v>
      </c>
      <c r="M322" t="n">
        <v>53</v>
      </c>
      <c r="N322" t="n">
        <v>36.51</v>
      </c>
      <c r="O322" t="n">
        <v>23229.42</v>
      </c>
      <c r="P322" t="n">
        <v>113.06</v>
      </c>
      <c r="Q322" t="n">
        <v>1693.19</v>
      </c>
      <c r="R322" t="n">
        <v>61.4</v>
      </c>
      <c r="S322" t="n">
        <v>25.68</v>
      </c>
      <c r="T322" t="n">
        <v>16929.56</v>
      </c>
      <c r="U322" t="n">
        <v>0.42</v>
      </c>
      <c r="V322" t="n">
        <v>0.8</v>
      </c>
      <c r="W322" t="n">
        <v>1.3</v>
      </c>
      <c r="X322" t="n">
        <v>1.09</v>
      </c>
      <c r="Y322" t="n">
        <v>1</v>
      </c>
      <c r="Z322" t="n">
        <v>10</v>
      </c>
    </row>
    <row r="323">
      <c r="A323" t="n">
        <v>3</v>
      </c>
      <c r="B323" t="n">
        <v>95</v>
      </c>
      <c r="C323" t="inlineStr">
        <is>
          <t xml:space="preserve">CONCLUIDO	</t>
        </is>
      </c>
      <c r="D323" t="n">
        <v>7.6328</v>
      </c>
      <c r="E323" t="n">
        <v>13.1</v>
      </c>
      <c r="F323" t="n">
        <v>8.92</v>
      </c>
      <c r="G323" t="n">
        <v>11.64</v>
      </c>
      <c r="H323" t="n">
        <v>0.17</v>
      </c>
      <c r="I323" t="n">
        <v>46</v>
      </c>
      <c r="J323" t="n">
        <v>186.83</v>
      </c>
      <c r="K323" t="n">
        <v>53.44</v>
      </c>
      <c r="L323" t="n">
        <v>1.75</v>
      </c>
      <c r="M323" t="n">
        <v>44</v>
      </c>
      <c r="N323" t="n">
        <v>36.64</v>
      </c>
      <c r="O323" t="n">
        <v>23276.13</v>
      </c>
      <c r="P323" t="n">
        <v>108.7</v>
      </c>
      <c r="Q323" t="n">
        <v>1693.02</v>
      </c>
      <c r="R323" t="n">
        <v>56.09</v>
      </c>
      <c r="S323" t="n">
        <v>25.68</v>
      </c>
      <c r="T323" t="n">
        <v>14317.77</v>
      </c>
      <c r="U323" t="n">
        <v>0.46</v>
      </c>
      <c r="V323" t="n">
        <v>0.82</v>
      </c>
      <c r="W323" t="n">
        <v>1.28</v>
      </c>
      <c r="X323" t="n">
        <v>0.92</v>
      </c>
      <c r="Y323" t="n">
        <v>1</v>
      </c>
      <c r="Z323" t="n">
        <v>10</v>
      </c>
    </row>
    <row r="324">
      <c r="A324" t="n">
        <v>4</v>
      </c>
      <c r="B324" t="n">
        <v>95</v>
      </c>
      <c r="C324" t="inlineStr">
        <is>
          <t xml:space="preserve">CONCLUIDO	</t>
        </is>
      </c>
      <c r="D324" t="n">
        <v>7.8769</v>
      </c>
      <c r="E324" t="n">
        <v>12.7</v>
      </c>
      <c r="F324" t="n">
        <v>8.779999999999999</v>
      </c>
      <c r="G324" t="n">
        <v>13.5</v>
      </c>
      <c r="H324" t="n">
        <v>0.19</v>
      </c>
      <c r="I324" t="n">
        <v>39</v>
      </c>
      <c r="J324" t="n">
        <v>187.21</v>
      </c>
      <c r="K324" t="n">
        <v>53.44</v>
      </c>
      <c r="L324" t="n">
        <v>2</v>
      </c>
      <c r="M324" t="n">
        <v>37</v>
      </c>
      <c r="N324" t="n">
        <v>36.77</v>
      </c>
      <c r="O324" t="n">
        <v>23322.88</v>
      </c>
      <c r="P324" t="n">
        <v>104.86</v>
      </c>
      <c r="Q324" t="n">
        <v>1692.93</v>
      </c>
      <c r="R324" t="n">
        <v>51.29</v>
      </c>
      <c r="S324" t="n">
        <v>25.68</v>
      </c>
      <c r="T324" t="n">
        <v>11955.59</v>
      </c>
      <c r="U324" t="n">
        <v>0.5</v>
      </c>
      <c r="V324" t="n">
        <v>0.83</v>
      </c>
      <c r="W324" t="n">
        <v>1.27</v>
      </c>
      <c r="X324" t="n">
        <v>0.77</v>
      </c>
      <c r="Y324" t="n">
        <v>1</v>
      </c>
      <c r="Z324" t="n">
        <v>10</v>
      </c>
    </row>
    <row r="325">
      <c r="A325" t="n">
        <v>5</v>
      </c>
      <c r="B325" t="n">
        <v>95</v>
      </c>
      <c r="C325" t="inlineStr">
        <is>
          <t xml:space="preserve">CONCLUIDO	</t>
        </is>
      </c>
      <c r="D325" t="n">
        <v>8.091900000000001</v>
      </c>
      <c r="E325" t="n">
        <v>12.36</v>
      </c>
      <c r="F325" t="n">
        <v>8.66</v>
      </c>
      <c r="G325" t="n">
        <v>15.75</v>
      </c>
      <c r="H325" t="n">
        <v>0.21</v>
      </c>
      <c r="I325" t="n">
        <v>33</v>
      </c>
      <c r="J325" t="n">
        <v>187.59</v>
      </c>
      <c r="K325" t="n">
        <v>53.44</v>
      </c>
      <c r="L325" t="n">
        <v>2.25</v>
      </c>
      <c r="M325" t="n">
        <v>31</v>
      </c>
      <c r="N325" t="n">
        <v>36.9</v>
      </c>
      <c r="O325" t="n">
        <v>23369.68</v>
      </c>
      <c r="P325" t="n">
        <v>100.63</v>
      </c>
      <c r="Q325" t="n">
        <v>1692.99</v>
      </c>
      <c r="R325" t="n">
        <v>47.81</v>
      </c>
      <c r="S325" t="n">
        <v>25.68</v>
      </c>
      <c r="T325" t="n">
        <v>10243.21</v>
      </c>
      <c r="U325" t="n">
        <v>0.54</v>
      </c>
      <c r="V325" t="n">
        <v>0.84</v>
      </c>
      <c r="W325" t="n">
        <v>1.26</v>
      </c>
      <c r="X325" t="n">
        <v>0.66</v>
      </c>
      <c r="Y325" t="n">
        <v>1</v>
      </c>
      <c r="Z325" t="n">
        <v>10</v>
      </c>
    </row>
    <row r="326">
      <c r="A326" t="n">
        <v>6</v>
      </c>
      <c r="B326" t="n">
        <v>95</v>
      </c>
      <c r="C326" t="inlineStr">
        <is>
          <t xml:space="preserve">CONCLUIDO	</t>
        </is>
      </c>
      <c r="D326" t="n">
        <v>8.245900000000001</v>
      </c>
      <c r="E326" t="n">
        <v>12.13</v>
      </c>
      <c r="F326" t="n">
        <v>8.58</v>
      </c>
      <c r="G326" t="n">
        <v>17.75</v>
      </c>
      <c r="H326" t="n">
        <v>0.24</v>
      </c>
      <c r="I326" t="n">
        <v>29</v>
      </c>
      <c r="J326" t="n">
        <v>187.97</v>
      </c>
      <c r="K326" t="n">
        <v>53.44</v>
      </c>
      <c r="L326" t="n">
        <v>2.5</v>
      </c>
      <c r="M326" t="n">
        <v>27</v>
      </c>
      <c r="N326" t="n">
        <v>37.03</v>
      </c>
      <c r="O326" t="n">
        <v>23416.52</v>
      </c>
      <c r="P326" t="n">
        <v>97.18000000000001</v>
      </c>
      <c r="Q326" t="n">
        <v>1692.99</v>
      </c>
      <c r="R326" t="n">
        <v>45.31</v>
      </c>
      <c r="S326" t="n">
        <v>25.68</v>
      </c>
      <c r="T326" t="n">
        <v>9015.969999999999</v>
      </c>
      <c r="U326" t="n">
        <v>0.57</v>
      </c>
      <c r="V326" t="n">
        <v>0.85</v>
      </c>
      <c r="W326" t="n">
        <v>1.26</v>
      </c>
      <c r="X326" t="n">
        <v>0.58</v>
      </c>
      <c r="Y326" t="n">
        <v>1</v>
      </c>
      <c r="Z326" t="n">
        <v>10</v>
      </c>
    </row>
    <row r="327">
      <c r="A327" t="n">
        <v>7</v>
      </c>
      <c r="B327" t="n">
        <v>95</v>
      </c>
      <c r="C327" t="inlineStr">
        <is>
          <t xml:space="preserve">CONCLUIDO	</t>
        </is>
      </c>
      <c r="D327" t="n">
        <v>8.3606</v>
      </c>
      <c r="E327" t="n">
        <v>11.96</v>
      </c>
      <c r="F327" t="n">
        <v>8.52</v>
      </c>
      <c r="G327" t="n">
        <v>19.67</v>
      </c>
      <c r="H327" t="n">
        <v>0.26</v>
      </c>
      <c r="I327" t="n">
        <v>26</v>
      </c>
      <c r="J327" t="n">
        <v>188.35</v>
      </c>
      <c r="K327" t="n">
        <v>53.44</v>
      </c>
      <c r="L327" t="n">
        <v>2.75</v>
      </c>
      <c r="M327" t="n">
        <v>24</v>
      </c>
      <c r="N327" t="n">
        <v>37.16</v>
      </c>
      <c r="O327" t="n">
        <v>23463.4</v>
      </c>
      <c r="P327" t="n">
        <v>93.8</v>
      </c>
      <c r="Q327" t="n">
        <v>1692.91</v>
      </c>
      <c r="R327" t="n">
        <v>43.62</v>
      </c>
      <c r="S327" t="n">
        <v>25.68</v>
      </c>
      <c r="T327" t="n">
        <v>8184.97</v>
      </c>
      <c r="U327" t="n">
        <v>0.59</v>
      </c>
      <c r="V327" t="n">
        <v>0.86</v>
      </c>
      <c r="W327" t="n">
        <v>1.25</v>
      </c>
      <c r="X327" t="n">
        <v>0.52</v>
      </c>
      <c r="Y327" t="n">
        <v>1</v>
      </c>
      <c r="Z327" t="n">
        <v>10</v>
      </c>
    </row>
    <row r="328">
      <c r="A328" t="n">
        <v>8</v>
      </c>
      <c r="B328" t="n">
        <v>95</v>
      </c>
      <c r="C328" t="inlineStr">
        <is>
          <t xml:space="preserve">CONCLUIDO	</t>
        </is>
      </c>
      <c r="D328" t="n">
        <v>8.4848</v>
      </c>
      <c r="E328" t="n">
        <v>11.79</v>
      </c>
      <c r="F328" t="n">
        <v>8.460000000000001</v>
      </c>
      <c r="G328" t="n">
        <v>22.07</v>
      </c>
      <c r="H328" t="n">
        <v>0.28</v>
      </c>
      <c r="I328" t="n">
        <v>23</v>
      </c>
      <c r="J328" t="n">
        <v>188.73</v>
      </c>
      <c r="K328" t="n">
        <v>53.44</v>
      </c>
      <c r="L328" t="n">
        <v>3</v>
      </c>
      <c r="M328" t="n">
        <v>17</v>
      </c>
      <c r="N328" t="n">
        <v>37.29</v>
      </c>
      <c r="O328" t="n">
        <v>23510.33</v>
      </c>
      <c r="P328" t="n">
        <v>90.42</v>
      </c>
      <c r="Q328" t="n">
        <v>1692.97</v>
      </c>
      <c r="R328" t="n">
        <v>41.53</v>
      </c>
      <c r="S328" t="n">
        <v>25.68</v>
      </c>
      <c r="T328" t="n">
        <v>7153.92</v>
      </c>
      <c r="U328" t="n">
        <v>0.62</v>
      </c>
      <c r="V328" t="n">
        <v>0.86</v>
      </c>
      <c r="W328" t="n">
        <v>1.25</v>
      </c>
      <c r="X328" t="n">
        <v>0.46</v>
      </c>
      <c r="Y328" t="n">
        <v>1</v>
      </c>
      <c r="Z328" t="n">
        <v>10</v>
      </c>
    </row>
    <row r="329">
      <c r="A329" t="n">
        <v>9</v>
      </c>
      <c r="B329" t="n">
        <v>95</v>
      </c>
      <c r="C329" t="inlineStr">
        <is>
          <t xml:space="preserve">CONCLUIDO	</t>
        </is>
      </c>
      <c r="D329" t="n">
        <v>8.5661</v>
      </c>
      <c r="E329" t="n">
        <v>11.67</v>
      </c>
      <c r="F329" t="n">
        <v>8.42</v>
      </c>
      <c r="G329" t="n">
        <v>24.07</v>
      </c>
      <c r="H329" t="n">
        <v>0.3</v>
      </c>
      <c r="I329" t="n">
        <v>21</v>
      </c>
      <c r="J329" t="n">
        <v>189.11</v>
      </c>
      <c r="K329" t="n">
        <v>53.44</v>
      </c>
      <c r="L329" t="n">
        <v>3.25</v>
      </c>
      <c r="M329" t="n">
        <v>13</v>
      </c>
      <c r="N329" t="n">
        <v>37.42</v>
      </c>
      <c r="O329" t="n">
        <v>23557.3</v>
      </c>
      <c r="P329" t="n">
        <v>88.3</v>
      </c>
      <c r="Q329" t="n">
        <v>1693.12</v>
      </c>
      <c r="R329" t="n">
        <v>40.05</v>
      </c>
      <c r="S329" t="n">
        <v>25.68</v>
      </c>
      <c r="T329" t="n">
        <v>6427.08</v>
      </c>
      <c r="U329" t="n">
        <v>0.64</v>
      </c>
      <c r="V329" t="n">
        <v>0.87</v>
      </c>
      <c r="W329" t="n">
        <v>1.25</v>
      </c>
      <c r="X329" t="n">
        <v>0.42</v>
      </c>
      <c r="Y329" t="n">
        <v>1</v>
      </c>
      <c r="Z329" t="n">
        <v>10</v>
      </c>
    </row>
    <row r="330">
      <c r="A330" t="n">
        <v>10</v>
      </c>
      <c r="B330" t="n">
        <v>95</v>
      </c>
      <c r="C330" t="inlineStr">
        <is>
          <t xml:space="preserve">CONCLUIDO	</t>
        </is>
      </c>
      <c r="D330" t="n">
        <v>8.613899999999999</v>
      </c>
      <c r="E330" t="n">
        <v>11.61</v>
      </c>
      <c r="F330" t="n">
        <v>8.4</v>
      </c>
      <c r="G330" t="n">
        <v>25.19</v>
      </c>
      <c r="H330" t="n">
        <v>0.33</v>
      </c>
      <c r="I330" t="n">
        <v>20</v>
      </c>
      <c r="J330" t="n">
        <v>189.49</v>
      </c>
      <c r="K330" t="n">
        <v>53.44</v>
      </c>
      <c r="L330" t="n">
        <v>3.5</v>
      </c>
      <c r="M330" t="n">
        <v>6</v>
      </c>
      <c r="N330" t="n">
        <v>37.55</v>
      </c>
      <c r="O330" t="n">
        <v>23604.32</v>
      </c>
      <c r="P330" t="n">
        <v>86.20999999999999</v>
      </c>
      <c r="Q330" t="n">
        <v>1692.88</v>
      </c>
      <c r="R330" t="n">
        <v>39.37</v>
      </c>
      <c r="S330" t="n">
        <v>25.68</v>
      </c>
      <c r="T330" t="n">
        <v>6091.72</v>
      </c>
      <c r="U330" t="n">
        <v>0.65</v>
      </c>
      <c r="V330" t="n">
        <v>0.87</v>
      </c>
      <c r="W330" t="n">
        <v>1.25</v>
      </c>
      <c r="X330" t="n">
        <v>0.39</v>
      </c>
      <c r="Y330" t="n">
        <v>1</v>
      </c>
      <c r="Z330" t="n">
        <v>10</v>
      </c>
    </row>
    <row r="331">
      <c r="A331" t="n">
        <v>11</v>
      </c>
      <c r="B331" t="n">
        <v>95</v>
      </c>
      <c r="C331" t="inlineStr">
        <is>
          <t xml:space="preserve">CONCLUIDO	</t>
        </is>
      </c>
      <c r="D331" t="n">
        <v>8.672599999999999</v>
      </c>
      <c r="E331" t="n">
        <v>11.53</v>
      </c>
      <c r="F331" t="n">
        <v>8.35</v>
      </c>
      <c r="G331" t="n">
        <v>26.38</v>
      </c>
      <c r="H331" t="n">
        <v>0.35</v>
      </c>
      <c r="I331" t="n">
        <v>19</v>
      </c>
      <c r="J331" t="n">
        <v>189.87</v>
      </c>
      <c r="K331" t="n">
        <v>53.44</v>
      </c>
      <c r="L331" t="n">
        <v>3.75</v>
      </c>
      <c r="M331" t="n">
        <v>1</v>
      </c>
      <c r="N331" t="n">
        <v>37.69</v>
      </c>
      <c r="O331" t="n">
        <v>23651.38</v>
      </c>
      <c r="P331" t="n">
        <v>85.04000000000001</v>
      </c>
      <c r="Q331" t="n">
        <v>1692.88</v>
      </c>
      <c r="R331" t="n">
        <v>37.74</v>
      </c>
      <c r="S331" t="n">
        <v>25.68</v>
      </c>
      <c r="T331" t="n">
        <v>5280.68</v>
      </c>
      <c r="U331" t="n">
        <v>0.68</v>
      </c>
      <c r="V331" t="n">
        <v>0.87</v>
      </c>
      <c r="W331" t="n">
        <v>1.25</v>
      </c>
      <c r="X331" t="n">
        <v>0.35</v>
      </c>
      <c r="Y331" t="n">
        <v>1</v>
      </c>
      <c r="Z331" t="n">
        <v>10</v>
      </c>
    </row>
    <row r="332">
      <c r="A332" t="n">
        <v>12</v>
      </c>
      <c r="B332" t="n">
        <v>95</v>
      </c>
      <c r="C332" t="inlineStr">
        <is>
          <t xml:space="preserve">CONCLUIDO	</t>
        </is>
      </c>
      <c r="D332" t="n">
        <v>8.671799999999999</v>
      </c>
      <c r="E332" t="n">
        <v>11.53</v>
      </c>
      <c r="F332" t="n">
        <v>8.359999999999999</v>
      </c>
      <c r="G332" t="n">
        <v>26.39</v>
      </c>
      <c r="H332" t="n">
        <v>0.37</v>
      </c>
      <c r="I332" t="n">
        <v>19</v>
      </c>
      <c r="J332" t="n">
        <v>190.25</v>
      </c>
      <c r="K332" t="n">
        <v>53.44</v>
      </c>
      <c r="L332" t="n">
        <v>4</v>
      </c>
      <c r="M332" t="n">
        <v>0</v>
      </c>
      <c r="N332" t="n">
        <v>37.82</v>
      </c>
      <c r="O332" t="n">
        <v>23698.48</v>
      </c>
      <c r="P332" t="n">
        <v>85.18000000000001</v>
      </c>
      <c r="Q332" t="n">
        <v>1692.88</v>
      </c>
      <c r="R332" t="n">
        <v>37.72</v>
      </c>
      <c r="S332" t="n">
        <v>25.68</v>
      </c>
      <c r="T332" t="n">
        <v>5272.18</v>
      </c>
      <c r="U332" t="n">
        <v>0.68</v>
      </c>
      <c r="V332" t="n">
        <v>0.87</v>
      </c>
      <c r="W332" t="n">
        <v>1.25</v>
      </c>
      <c r="X332" t="n">
        <v>0.35</v>
      </c>
      <c r="Y332" t="n">
        <v>1</v>
      </c>
      <c r="Z332" t="n">
        <v>10</v>
      </c>
    </row>
    <row r="333">
      <c r="A333" t="n">
        <v>0</v>
      </c>
      <c r="B333" t="n">
        <v>55</v>
      </c>
      <c r="C333" t="inlineStr">
        <is>
          <t xml:space="preserve">CONCLUIDO	</t>
        </is>
      </c>
      <c r="D333" t="n">
        <v>7.8847</v>
      </c>
      <c r="E333" t="n">
        <v>12.68</v>
      </c>
      <c r="F333" t="n">
        <v>9.19</v>
      </c>
      <c r="G333" t="n">
        <v>9.34</v>
      </c>
      <c r="H333" t="n">
        <v>0.15</v>
      </c>
      <c r="I333" t="n">
        <v>59</v>
      </c>
      <c r="J333" t="n">
        <v>116.05</v>
      </c>
      <c r="K333" t="n">
        <v>43.4</v>
      </c>
      <c r="L333" t="n">
        <v>1</v>
      </c>
      <c r="M333" t="n">
        <v>57</v>
      </c>
      <c r="N333" t="n">
        <v>16.65</v>
      </c>
      <c r="O333" t="n">
        <v>14546.17</v>
      </c>
      <c r="P333" t="n">
        <v>80.48999999999999</v>
      </c>
      <c r="Q333" t="n">
        <v>1693.18</v>
      </c>
      <c r="R333" t="n">
        <v>63.9</v>
      </c>
      <c r="S333" t="n">
        <v>25.68</v>
      </c>
      <c r="T333" t="n">
        <v>18159.67</v>
      </c>
      <c r="U333" t="n">
        <v>0.4</v>
      </c>
      <c r="V333" t="n">
        <v>0.79</v>
      </c>
      <c r="W333" t="n">
        <v>1.31</v>
      </c>
      <c r="X333" t="n">
        <v>1.18</v>
      </c>
      <c r="Y333" t="n">
        <v>1</v>
      </c>
      <c r="Z333" t="n">
        <v>10</v>
      </c>
    </row>
    <row r="334">
      <c r="A334" t="n">
        <v>1</v>
      </c>
      <c r="B334" t="n">
        <v>55</v>
      </c>
      <c r="C334" t="inlineStr">
        <is>
          <t xml:space="preserve">CONCLUIDO	</t>
        </is>
      </c>
      <c r="D334" t="n">
        <v>8.355</v>
      </c>
      <c r="E334" t="n">
        <v>11.97</v>
      </c>
      <c r="F334" t="n">
        <v>8.859999999999999</v>
      </c>
      <c r="G334" t="n">
        <v>12.36</v>
      </c>
      <c r="H334" t="n">
        <v>0.19</v>
      </c>
      <c r="I334" t="n">
        <v>43</v>
      </c>
      <c r="J334" t="n">
        <v>116.37</v>
      </c>
      <c r="K334" t="n">
        <v>43.4</v>
      </c>
      <c r="L334" t="n">
        <v>1.25</v>
      </c>
      <c r="M334" t="n">
        <v>39</v>
      </c>
      <c r="N334" t="n">
        <v>16.72</v>
      </c>
      <c r="O334" t="n">
        <v>14585.96</v>
      </c>
      <c r="P334" t="n">
        <v>73.17</v>
      </c>
      <c r="Q334" t="n">
        <v>1693.25</v>
      </c>
      <c r="R334" t="n">
        <v>54.14</v>
      </c>
      <c r="S334" t="n">
        <v>25.68</v>
      </c>
      <c r="T334" t="n">
        <v>13358.62</v>
      </c>
      <c r="U334" t="n">
        <v>0.47</v>
      </c>
      <c r="V334" t="n">
        <v>0.82</v>
      </c>
      <c r="W334" t="n">
        <v>1.27</v>
      </c>
      <c r="X334" t="n">
        <v>0.85</v>
      </c>
      <c r="Y334" t="n">
        <v>1</v>
      </c>
      <c r="Z334" t="n">
        <v>10</v>
      </c>
    </row>
    <row r="335">
      <c r="A335" t="n">
        <v>2</v>
      </c>
      <c r="B335" t="n">
        <v>55</v>
      </c>
      <c r="C335" t="inlineStr">
        <is>
          <t xml:space="preserve">CONCLUIDO	</t>
        </is>
      </c>
      <c r="D335" t="n">
        <v>8.584099999999999</v>
      </c>
      <c r="E335" t="n">
        <v>11.65</v>
      </c>
      <c r="F335" t="n">
        <v>8.73</v>
      </c>
      <c r="G335" t="n">
        <v>14.96</v>
      </c>
      <c r="H335" t="n">
        <v>0.23</v>
      </c>
      <c r="I335" t="n">
        <v>35</v>
      </c>
      <c r="J335" t="n">
        <v>116.69</v>
      </c>
      <c r="K335" t="n">
        <v>43.4</v>
      </c>
      <c r="L335" t="n">
        <v>1.5</v>
      </c>
      <c r="M335" t="n">
        <v>16</v>
      </c>
      <c r="N335" t="n">
        <v>16.79</v>
      </c>
      <c r="O335" t="n">
        <v>14625.77</v>
      </c>
      <c r="P335" t="n">
        <v>68.68000000000001</v>
      </c>
      <c r="Q335" t="n">
        <v>1693.08</v>
      </c>
      <c r="R335" t="n">
        <v>49.21</v>
      </c>
      <c r="S335" t="n">
        <v>25.68</v>
      </c>
      <c r="T335" t="n">
        <v>10932.4</v>
      </c>
      <c r="U335" t="n">
        <v>0.52</v>
      </c>
      <c r="V335" t="n">
        <v>0.84</v>
      </c>
      <c r="W335" t="n">
        <v>1.29</v>
      </c>
      <c r="X335" t="n">
        <v>0.73</v>
      </c>
      <c r="Y335" t="n">
        <v>1</v>
      </c>
      <c r="Z335" t="n">
        <v>10</v>
      </c>
    </row>
    <row r="336">
      <c r="A336" t="n">
        <v>3</v>
      </c>
      <c r="B336" t="n">
        <v>55</v>
      </c>
      <c r="C336" t="inlineStr">
        <is>
          <t xml:space="preserve">CONCLUIDO	</t>
        </is>
      </c>
      <c r="D336" t="n">
        <v>8.6335</v>
      </c>
      <c r="E336" t="n">
        <v>11.58</v>
      </c>
      <c r="F336" t="n">
        <v>8.710000000000001</v>
      </c>
      <c r="G336" t="n">
        <v>15.84</v>
      </c>
      <c r="H336" t="n">
        <v>0.26</v>
      </c>
      <c r="I336" t="n">
        <v>33</v>
      </c>
      <c r="J336" t="n">
        <v>117.01</v>
      </c>
      <c r="K336" t="n">
        <v>43.4</v>
      </c>
      <c r="L336" t="n">
        <v>1.75</v>
      </c>
      <c r="M336" t="n">
        <v>6</v>
      </c>
      <c r="N336" t="n">
        <v>16.86</v>
      </c>
      <c r="O336" t="n">
        <v>14665.62</v>
      </c>
      <c r="P336" t="n">
        <v>67.05</v>
      </c>
      <c r="Q336" t="n">
        <v>1692.93</v>
      </c>
      <c r="R336" t="n">
        <v>48.32</v>
      </c>
      <c r="S336" t="n">
        <v>25.68</v>
      </c>
      <c r="T336" t="n">
        <v>10501.04</v>
      </c>
      <c r="U336" t="n">
        <v>0.53</v>
      </c>
      <c r="V336" t="n">
        <v>0.84</v>
      </c>
      <c r="W336" t="n">
        <v>1.3</v>
      </c>
      <c r="X336" t="n">
        <v>0.71</v>
      </c>
      <c r="Y336" t="n">
        <v>1</v>
      </c>
      <c r="Z336" t="n">
        <v>10</v>
      </c>
    </row>
    <row r="337">
      <c r="A337" t="n">
        <v>4</v>
      </c>
      <c r="B337" t="n">
        <v>55</v>
      </c>
      <c r="C337" t="inlineStr">
        <is>
          <t xml:space="preserve">CONCLUIDO	</t>
        </is>
      </c>
      <c r="D337" t="n">
        <v>8.6747</v>
      </c>
      <c r="E337" t="n">
        <v>11.53</v>
      </c>
      <c r="F337" t="n">
        <v>8.68</v>
      </c>
      <c r="G337" t="n">
        <v>16.27</v>
      </c>
      <c r="H337" t="n">
        <v>0.3</v>
      </c>
      <c r="I337" t="n">
        <v>32</v>
      </c>
      <c r="J337" t="n">
        <v>117.34</v>
      </c>
      <c r="K337" t="n">
        <v>43.4</v>
      </c>
      <c r="L337" t="n">
        <v>2</v>
      </c>
      <c r="M337" t="n">
        <v>0</v>
      </c>
      <c r="N337" t="n">
        <v>16.94</v>
      </c>
      <c r="O337" t="n">
        <v>14705.49</v>
      </c>
      <c r="P337" t="n">
        <v>66.42</v>
      </c>
      <c r="Q337" t="n">
        <v>1693.12</v>
      </c>
      <c r="R337" t="n">
        <v>47.04</v>
      </c>
      <c r="S337" t="n">
        <v>25.68</v>
      </c>
      <c r="T337" t="n">
        <v>9866.610000000001</v>
      </c>
      <c r="U337" t="n">
        <v>0.55</v>
      </c>
      <c r="V337" t="n">
        <v>0.84</v>
      </c>
      <c r="W337" t="n">
        <v>1.3</v>
      </c>
      <c r="X337" t="n">
        <v>0.68</v>
      </c>
      <c r="Y337" t="n">
        <v>1</v>
      </c>
      <c r="Z33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INDEX(resultados!$A$2:$ZZ$337, 1, MATCH($B$1, resultados!$A$1:$ZZ$1, 0))</f>
        <v/>
      </c>
      <c r="B7">
        <f>INDEX(resultados!$A$2:$ZZ$337, 1, MATCH($B$2, resultados!$A$1:$ZZ$1, 0))</f>
        <v/>
      </c>
      <c r="C7">
        <f>INDEX(resultados!$A$2:$ZZ$337, 1, MATCH($B$3, resultados!$A$1:$ZZ$1, 0))</f>
        <v/>
      </c>
    </row>
    <row r="8">
      <c r="A8">
        <f>INDEX(resultados!$A$2:$ZZ$337, 2, MATCH($B$1, resultados!$A$1:$ZZ$1, 0))</f>
        <v/>
      </c>
      <c r="B8">
        <f>INDEX(resultados!$A$2:$ZZ$337, 2, MATCH($B$2, resultados!$A$1:$ZZ$1, 0))</f>
        <v/>
      </c>
      <c r="C8">
        <f>INDEX(resultados!$A$2:$ZZ$337, 2, MATCH($B$3, resultados!$A$1:$ZZ$1, 0))</f>
        <v/>
      </c>
    </row>
    <row r="9">
      <c r="A9">
        <f>INDEX(resultados!$A$2:$ZZ$337, 3, MATCH($B$1, resultados!$A$1:$ZZ$1, 0))</f>
        <v/>
      </c>
      <c r="B9">
        <f>INDEX(resultados!$A$2:$ZZ$337, 3, MATCH($B$2, resultados!$A$1:$ZZ$1, 0))</f>
        <v/>
      </c>
      <c r="C9">
        <f>INDEX(resultados!$A$2:$ZZ$337, 3, MATCH($B$3, resultados!$A$1:$ZZ$1, 0))</f>
        <v/>
      </c>
    </row>
    <row r="10">
      <c r="A10">
        <f>INDEX(resultados!$A$2:$ZZ$337, 4, MATCH($B$1, resultados!$A$1:$ZZ$1, 0))</f>
        <v/>
      </c>
      <c r="B10">
        <f>INDEX(resultados!$A$2:$ZZ$337, 4, MATCH($B$2, resultados!$A$1:$ZZ$1, 0))</f>
        <v/>
      </c>
      <c r="C10">
        <f>INDEX(resultados!$A$2:$ZZ$337, 4, MATCH($B$3, resultados!$A$1:$ZZ$1, 0))</f>
        <v/>
      </c>
    </row>
    <row r="11">
      <c r="A11">
        <f>INDEX(resultados!$A$2:$ZZ$337, 5, MATCH($B$1, resultados!$A$1:$ZZ$1, 0))</f>
        <v/>
      </c>
      <c r="B11">
        <f>INDEX(resultados!$A$2:$ZZ$337, 5, MATCH($B$2, resultados!$A$1:$ZZ$1, 0))</f>
        <v/>
      </c>
      <c r="C11">
        <f>INDEX(resultados!$A$2:$ZZ$337, 5, MATCH($B$3, resultados!$A$1:$ZZ$1, 0))</f>
        <v/>
      </c>
    </row>
    <row r="12">
      <c r="A12">
        <f>INDEX(resultados!$A$2:$ZZ$337, 6, MATCH($B$1, resultados!$A$1:$ZZ$1, 0))</f>
        <v/>
      </c>
      <c r="B12">
        <f>INDEX(resultados!$A$2:$ZZ$337, 6, MATCH($B$2, resultados!$A$1:$ZZ$1, 0))</f>
        <v/>
      </c>
      <c r="C12">
        <f>INDEX(resultados!$A$2:$ZZ$337, 6, MATCH($B$3, resultados!$A$1:$ZZ$1, 0))</f>
        <v/>
      </c>
    </row>
    <row r="13">
      <c r="A13">
        <f>INDEX(resultados!$A$2:$ZZ$337, 7, MATCH($B$1, resultados!$A$1:$ZZ$1, 0))</f>
        <v/>
      </c>
      <c r="B13">
        <f>INDEX(resultados!$A$2:$ZZ$337, 7, MATCH($B$2, resultados!$A$1:$ZZ$1, 0))</f>
        <v/>
      </c>
      <c r="C13">
        <f>INDEX(resultados!$A$2:$ZZ$337, 7, MATCH($B$3, resultados!$A$1:$ZZ$1, 0))</f>
        <v/>
      </c>
    </row>
    <row r="14">
      <c r="A14">
        <f>INDEX(resultados!$A$2:$ZZ$337, 8, MATCH($B$1, resultados!$A$1:$ZZ$1, 0))</f>
        <v/>
      </c>
      <c r="B14">
        <f>INDEX(resultados!$A$2:$ZZ$337, 8, MATCH($B$2, resultados!$A$1:$ZZ$1, 0))</f>
        <v/>
      </c>
      <c r="C14">
        <f>INDEX(resultados!$A$2:$ZZ$337, 8, MATCH($B$3, resultados!$A$1:$ZZ$1, 0))</f>
        <v/>
      </c>
    </row>
    <row r="15">
      <c r="A15">
        <f>INDEX(resultados!$A$2:$ZZ$337, 9, MATCH($B$1, resultados!$A$1:$ZZ$1, 0))</f>
        <v/>
      </c>
      <c r="B15">
        <f>INDEX(resultados!$A$2:$ZZ$337, 9, MATCH($B$2, resultados!$A$1:$ZZ$1, 0))</f>
        <v/>
      </c>
      <c r="C15">
        <f>INDEX(resultados!$A$2:$ZZ$337, 9, MATCH($B$3, resultados!$A$1:$ZZ$1, 0))</f>
        <v/>
      </c>
    </row>
    <row r="16">
      <c r="A16">
        <f>INDEX(resultados!$A$2:$ZZ$337, 10, MATCH($B$1, resultados!$A$1:$ZZ$1, 0))</f>
        <v/>
      </c>
      <c r="B16">
        <f>INDEX(resultados!$A$2:$ZZ$337, 10, MATCH($B$2, resultados!$A$1:$ZZ$1, 0))</f>
        <v/>
      </c>
      <c r="C16">
        <f>INDEX(resultados!$A$2:$ZZ$337, 10, MATCH($B$3, resultados!$A$1:$ZZ$1, 0))</f>
        <v/>
      </c>
    </row>
    <row r="17">
      <c r="A17">
        <f>INDEX(resultados!$A$2:$ZZ$337, 11, MATCH($B$1, resultados!$A$1:$ZZ$1, 0))</f>
        <v/>
      </c>
      <c r="B17">
        <f>INDEX(resultados!$A$2:$ZZ$337, 11, MATCH($B$2, resultados!$A$1:$ZZ$1, 0))</f>
        <v/>
      </c>
      <c r="C17">
        <f>INDEX(resultados!$A$2:$ZZ$337, 11, MATCH($B$3, resultados!$A$1:$ZZ$1, 0))</f>
        <v/>
      </c>
    </row>
    <row r="18">
      <c r="A18">
        <f>INDEX(resultados!$A$2:$ZZ$337, 12, MATCH($B$1, resultados!$A$1:$ZZ$1, 0))</f>
        <v/>
      </c>
      <c r="B18">
        <f>INDEX(resultados!$A$2:$ZZ$337, 12, MATCH($B$2, resultados!$A$1:$ZZ$1, 0))</f>
        <v/>
      </c>
      <c r="C18">
        <f>INDEX(resultados!$A$2:$ZZ$337, 12, MATCH($B$3, resultados!$A$1:$ZZ$1, 0))</f>
        <v/>
      </c>
    </row>
    <row r="19">
      <c r="A19">
        <f>INDEX(resultados!$A$2:$ZZ$337, 13, MATCH($B$1, resultados!$A$1:$ZZ$1, 0))</f>
        <v/>
      </c>
      <c r="B19">
        <f>INDEX(resultados!$A$2:$ZZ$337, 13, MATCH($B$2, resultados!$A$1:$ZZ$1, 0))</f>
        <v/>
      </c>
      <c r="C19">
        <f>INDEX(resultados!$A$2:$ZZ$337, 13, MATCH($B$3, resultados!$A$1:$ZZ$1, 0))</f>
        <v/>
      </c>
    </row>
    <row r="20">
      <c r="A20">
        <f>INDEX(resultados!$A$2:$ZZ$337, 14, MATCH($B$1, resultados!$A$1:$ZZ$1, 0))</f>
        <v/>
      </c>
      <c r="B20">
        <f>INDEX(resultados!$A$2:$ZZ$337, 14, MATCH($B$2, resultados!$A$1:$ZZ$1, 0))</f>
        <v/>
      </c>
      <c r="C20">
        <f>INDEX(resultados!$A$2:$ZZ$337, 14, MATCH($B$3, resultados!$A$1:$ZZ$1, 0))</f>
        <v/>
      </c>
    </row>
    <row r="21">
      <c r="A21">
        <f>INDEX(resultados!$A$2:$ZZ$337, 15, MATCH($B$1, resultados!$A$1:$ZZ$1, 0))</f>
        <v/>
      </c>
      <c r="B21">
        <f>INDEX(resultados!$A$2:$ZZ$337, 15, MATCH($B$2, resultados!$A$1:$ZZ$1, 0))</f>
        <v/>
      </c>
      <c r="C21">
        <f>INDEX(resultados!$A$2:$ZZ$337, 15, MATCH($B$3, resultados!$A$1:$ZZ$1, 0))</f>
        <v/>
      </c>
    </row>
    <row r="22">
      <c r="A22">
        <f>INDEX(resultados!$A$2:$ZZ$337, 16, MATCH($B$1, resultados!$A$1:$ZZ$1, 0))</f>
        <v/>
      </c>
      <c r="B22">
        <f>INDEX(resultados!$A$2:$ZZ$337, 16, MATCH($B$2, resultados!$A$1:$ZZ$1, 0))</f>
        <v/>
      </c>
      <c r="C22">
        <f>INDEX(resultados!$A$2:$ZZ$337, 16, MATCH($B$3, resultados!$A$1:$ZZ$1, 0))</f>
        <v/>
      </c>
    </row>
    <row r="23">
      <c r="A23">
        <f>INDEX(resultados!$A$2:$ZZ$337, 17, MATCH($B$1, resultados!$A$1:$ZZ$1, 0))</f>
        <v/>
      </c>
      <c r="B23">
        <f>INDEX(resultados!$A$2:$ZZ$337, 17, MATCH($B$2, resultados!$A$1:$ZZ$1, 0))</f>
        <v/>
      </c>
      <c r="C23">
        <f>INDEX(resultados!$A$2:$ZZ$337, 17, MATCH($B$3, resultados!$A$1:$ZZ$1, 0))</f>
        <v/>
      </c>
    </row>
    <row r="24">
      <c r="A24">
        <f>INDEX(resultados!$A$2:$ZZ$337, 18, MATCH($B$1, resultados!$A$1:$ZZ$1, 0))</f>
        <v/>
      </c>
      <c r="B24">
        <f>INDEX(resultados!$A$2:$ZZ$337, 18, MATCH($B$2, resultados!$A$1:$ZZ$1, 0))</f>
        <v/>
      </c>
      <c r="C24">
        <f>INDEX(resultados!$A$2:$ZZ$337, 18, MATCH($B$3, resultados!$A$1:$ZZ$1, 0))</f>
        <v/>
      </c>
    </row>
    <row r="25">
      <c r="A25">
        <f>INDEX(resultados!$A$2:$ZZ$337, 19, MATCH($B$1, resultados!$A$1:$ZZ$1, 0))</f>
        <v/>
      </c>
      <c r="B25">
        <f>INDEX(resultados!$A$2:$ZZ$337, 19, MATCH($B$2, resultados!$A$1:$ZZ$1, 0))</f>
        <v/>
      </c>
      <c r="C25">
        <f>INDEX(resultados!$A$2:$ZZ$337, 19, MATCH($B$3, resultados!$A$1:$ZZ$1, 0))</f>
        <v/>
      </c>
    </row>
    <row r="26">
      <c r="A26">
        <f>INDEX(resultados!$A$2:$ZZ$337, 20, MATCH($B$1, resultados!$A$1:$ZZ$1, 0))</f>
        <v/>
      </c>
      <c r="B26">
        <f>INDEX(resultados!$A$2:$ZZ$337, 20, MATCH($B$2, resultados!$A$1:$ZZ$1, 0))</f>
        <v/>
      </c>
      <c r="C26">
        <f>INDEX(resultados!$A$2:$ZZ$337, 20, MATCH($B$3, resultados!$A$1:$ZZ$1, 0))</f>
        <v/>
      </c>
    </row>
    <row r="27">
      <c r="A27">
        <f>INDEX(resultados!$A$2:$ZZ$337, 21, MATCH($B$1, resultados!$A$1:$ZZ$1, 0))</f>
        <v/>
      </c>
      <c r="B27">
        <f>INDEX(resultados!$A$2:$ZZ$337, 21, MATCH($B$2, resultados!$A$1:$ZZ$1, 0))</f>
        <v/>
      </c>
      <c r="C27">
        <f>INDEX(resultados!$A$2:$ZZ$337, 21, MATCH($B$3, resultados!$A$1:$ZZ$1, 0))</f>
        <v/>
      </c>
    </row>
    <row r="28">
      <c r="A28">
        <f>INDEX(resultados!$A$2:$ZZ$337, 22, MATCH($B$1, resultados!$A$1:$ZZ$1, 0))</f>
        <v/>
      </c>
      <c r="B28">
        <f>INDEX(resultados!$A$2:$ZZ$337, 22, MATCH($B$2, resultados!$A$1:$ZZ$1, 0))</f>
        <v/>
      </c>
      <c r="C28">
        <f>INDEX(resultados!$A$2:$ZZ$337, 22, MATCH($B$3, resultados!$A$1:$ZZ$1, 0))</f>
        <v/>
      </c>
    </row>
    <row r="29">
      <c r="A29">
        <f>INDEX(resultados!$A$2:$ZZ$337, 23, MATCH($B$1, resultados!$A$1:$ZZ$1, 0))</f>
        <v/>
      </c>
      <c r="B29">
        <f>INDEX(resultados!$A$2:$ZZ$337, 23, MATCH($B$2, resultados!$A$1:$ZZ$1, 0))</f>
        <v/>
      </c>
      <c r="C29">
        <f>INDEX(resultados!$A$2:$ZZ$337, 23, MATCH($B$3, resultados!$A$1:$ZZ$1, 0))</f>
        <v/>
      </c>
    </row>
    <row r="30">
      <c r="A30">
        <f>INDEX(resultados!$A$2:$ZZ$337, 24, MATCH($B$1, resultados!$A$1:$ZZ$1, 0))</f>
        <v/>
      </c>
      <c r="B30">
        <f>INDEX(resultados!$A$2:$ZZ$337, 24, MATCH($B$2, resultados!$A$1:$ZZ$1, 0))</f>
        <v/>
      </c>
      <c r="C30">
        <f>INDEX(resultados!$A$2:$ZZ$337, 24, MATCH($B$3, resultados!$A$1:$ZZ$1, 0))</f>
        <v/>
      </c>
    </row>
    <row r="31">
      <c r="A31">
        <f>INDEX(resultados!$A$2:$ZZ$337, 25, MATCH($B$1, resultados!$A$1:$ZZ$1, 0))</f>
        <v/>
      </c>
      <c r="B31">
        <f>INDEX(resultados!$A$2:$ZZ$337, 25, MATCH($B$2, resultados!$A$1:$ZZ$1, 0))</f>
        <v/>
      </c>
      <c r="C31">
        <f>INDEX(resultados!$A$2:$ZZ$337, 25, MATCH($B$3, resultados!$A$1:$ZZ$1, 0))</f>
        <v/>
      </c>
    </row>
    <row r="32">
      <c r="A32">
        <f>INDEX(resultados!$A$2:$ZZ$337, 26, MATCH($B$1, resultados!$A$1:$ZZ$1, 0))</f>
        <v/>
      </c>
      <c r="B32">
        <f>INDEX(resultados!$A$2:$ZZ$337, 26, MATCH($B$2, resultados!$A$1:$ZZ$1, 0))</f>
        <v/>
      </c>
      <c r="C32">
        <f>INDEX(resultados!$A$2:$ZZ$337, 26, MATCH($B$3, resultados!$A$1:$ZZ$1, 0))</f>
        <v/>
      </c>
    </row>
    <row r="33">
      <c r="A33">
        <f>INDEX(resultados!$A$2:$ZZ$337, 27, MATCH($B$1, resultados!$A$1:$ZZ$1, 0))</f>
        <v/>
      </c>
      <c r="B33">
        <f>INDEX(resultados!$A$2:$ZZ$337, 27, MATCH($B$2, resultados!$A$1:$ZZ$1, 0))</f>
        <v/>
      </c>
      <c r="C33">
        <f>INDEX(resultados!$A$2:$ZZ$337, 27, MATCH($B$3, resultados!$A$1:$ZZ$1, 0))</f>
        <v/>
      </c>
    </row>
    <row r="34">
      <c r="A34">
        <f>INDEX(resultados!$A$2:$ZZ$337, 28, MATCH($B$1, resultados!$A$1:$ZZ$1, 0))</f>
        <v/>
      </c>
      <c r="B34">
        <f>INDEX(resultados!$A$2:$ZZ$337, 28, MATCH($B$2, resultados!$A$1:$ZZ$1, 0))</f>
        <v/>
      </c>
      <c r="C34">
        <f>INDEX(resultados!$A$2:$ZZ$337, 28, MATCH($B$3, resultados!$A$1:$ZZ$1, 0))</f>
        <v/>
      </c>
    </row>
    <row r="35">
      <c r="A35">
        <f>INDEX(resultados!$A$2:$ZZ$337, 29, MATCH($B$1, resultados!$A$1:$ZZ$1, 0))</f>
        <v/>
      </c>
      <c r="B35">
        <f>INDEX(resultados!$A$2:$ZZ$337, 29, MATCH($B$2, resultados!$A$1:$ZZ$1, 0))</f>
        <v/>
      </c>
      <c r="C35">
        <f>INDEX(resultados!$A$2:$ZZ$337, 29, MATCH($B$3, resultados!$A$1:$ZZ$1, 0))</f>
        <v/>
      </c>
    </row>
    <row r="36">
      <c r="A36">
        <f>INDEX(resultados!$A$2:$ZZ$337, 30, MATCH($B$1, resultados!$A$1:$ZZ$1, 0))</f>
        <v/>
      </c>
      <c r="B36">
        <f>INDEX(resultados!$A$2:$ZZ$337, 30, MATCH($B$2, resultados!$A$1:$ZZ$1, 0))</f>
        <v/>
      </c>
      <c r="C36">
        <f>INDEX(resultados!$A$2:$ZZ$337, 30, MATCH($B$3, resultados!$A$1:$ZZ$1, 0))</f>
        <v/>
      </c>
    </row>
    <row r="37">
      <c r="A37">
        <f>INDEX(resultados!$A$2:$ZZ$337, 31, MATCH($B$1, resultados!$A$1:$ZZ$1, 0))</f>
        <v/>
      </c>
      <c r="B37">
        <f>INDEX(resultados!$A$2:$ZZ$337, 31, MATCH($B$2, resultados!$A$1:$ZZ$1, 0))</f>
        <v/>
      </c>
      <c r="C37">
        <f>INDEX(resultados!$A$2:$ZZ$337, 31, MATCH($B$3, resultados!$A$1:$ZZ$1, 0))</f>
        <v/>
      </c>
    </row>
    <row r="38">
      <c r="A38">
        <f>INDEX(resultados!$A$2:$ZZ$337, 32, MATCH($B$1, resultados!$A$1:$ZZ$1, 0))</f>
        <v/>
      </c>
      <c r="B38">
        <f>INDEX(resultados!$A$2:$ZZ$337, 32, MATCH($B$2, resultados!$A$1:$ZZ$1, 0))</f>
        <v/>
      </c>
      <c r="C38">
        <f>INDEX(resultados!$A$2:$ZZ$337, 32, MATCH($B$3, resultados!$A$1:$ZZ$1, 0))</f>
        <v/>
      </c>
    </row>
    <row r="39">
      <c r="A39">
        <f>INDEX(resultados!$A$2:$ZZ$337, 33, MATCH($B$1, resultados!$A$1:$ZZ$1, 0))</f>
        <v/>
      </c>
      <c r="B39">
        <f>INDEX(resultados!$A$2:$ZZ$337, 33, MATCH($B$2, resultados!$A$1:$ZZ$1, 0))</f>
        <v/>
      </c>
      <c r="C39">
        <f>INDEX(resultados!$A$2:$ZZ$337, 33, MATCH($B$3, resultados!$A$1:$ZZ$1, 0))</f>
        <v/>
      </c>
    </row>
    <row r="40">
      <c r="A40">
        <f>INDEX(resultados!$A$2:$ZZ$337, 34, MATCH($B$1, resultados!$A$1:$ZZ$1, 0))</f>
        <v/>
      </c>
      <c r="B40">
        <f>INDEX(resultados!$A$2:$ZZ$337, 34, MATCH($B$2, resultados!$A$1:$ZZ$1, 0))</f>
        <v/>
      </c>
      <c r="C40">
        <f>INDEX(resultados!$A$2:$ZZ$337, 34, MATCH($B$3, resultados!$A$1:$ZZ$1, 0))</f>
        <v/>
      </c>
    </row>
    <row r="41">
      <c r="A41">
        <f>INDEX(resultados!$A$2:$ZZ$337, 35, MATCH($B$1, resultados!$A$1:$ZZ$1, 0))</f>
        <v/>
      </c>
      <c r="B41">
        <f>INDEX(resultados!$A$2:$ZZ$337, 35, MATCH($B$2, resultados!$A$1:$ZZ$1, 0))</f>
        <v/>
      </c>
      <c r="C41">
        <f>INDEX(resultados!$A$2:$ZZ$337, 35, MATCH($B$3, resultados!$A$1:$ZZ$1, 0))</f>
        <v/>
      </c>
    </row>
    <row r="42">
      <c r="A42">
        <f>INDEX(resultados!$A$2:$ZZ$337, 36, MATCH($B$1, resultados!$A$1:$ZZ$1, 0))</f>
        <v/>
      </c>
      <c r="B42">
        <f>INDEX(resultados!$A$2:$ZZ$337, 36, MATCH($B$2, resultados!$A$1:$ZZ$1, 0))</f>
        <v/>
      </c>
      <c r="C42">
        <f>INDEX(resultados!$A$2:$ZZ$337, 36, MATCH($B$3, resultados!$A$1:$ZZ$1, 0))</f>
        <v/>
      </c>
    </row>
    <row r="43">
      <c r="A43">
        <f>INDEX(resultados!$A$2:$ZZ$337, 37, MATCH($B$1, resultados!$A$1:$ZZ$1, 0))</f>
        <v/>
      </c>
      <c r="B43">
        <f>INDEX(resultados!$A$2:$ZZ$337, 37, MATCH($B$2, resultados!$A$1:$ZZ$1, 0))</f>
        <v/>
      </c>
      <c r="C43">
        <f>INDEX(resultados!$A$2:$ZZ$337, 37, MATCH($B$3, resultados!$A$1:$ZZ$1, 0))</f>
        <v/>
      </c>
    </row>
    <row r="44">
      <c r="A44">
        <f>INDEX(resultados!$A$2:$ZZ$337, 38, MATCH($B$1, resultados!$A$1:$ZZ$1, 0))</f>
        <v/>
      </c>
      <c r="B44">
        <f>INDEX(resultados!$A$2:$ZZ$337, 38, MATCH($B$2, resultados!$A$1:$ZZ$1, 0))</f>
        <v/>
      </c>
      <c r="C44">
        <f>INDEX(resultados!$A$2:$ZZ$337, 38, MATCH($B$3, resultados!$A$1:$ZZ$1, 0))</f>
        <v/>
      </c>
    </row>
    <row r="45">
      <c r="A45">
        <f>INDEX(resultados!$A$2:$ZZ$337, 39, MATCH($B$1, resultados!$A$1:$ZZ$1, 0))</f>
        <v/>
      </c>
      <c r="B45">
        <f>INDEX(resultados!$A$2:$ZZ$337, 39, MATCH($B$2, resultados!$A$1:$ZZ$1, 0))</f>
        <v/>
      </c>
      <c r="C45">
        <f>INDEX(resultados!$A$2:$ZZ$337, 39, MATCH($B$3, resultados!$A$1:$ZZ$1, 0))</f>
        <v/>
      </c>
    </row>
    <row r="46">
      <c r="A46">
        <f>INDEX(resultados!$A$2:$ZZ$337, 40, MATCH($B$1, resultados!$A$1:$ZZ$1, 0))</f>
        <v/>
      </c>
      <c r="B46">
        <f>INDEX(resultados!$A$2:$ZZ$337, 40, MATCH($B$2, resultados!$A$1:$ZZ$1, 0))</f>
        <v/>
      </c>
      <c r="C46">
        <f>INDEX(resultados!$A$2:$ZZ$337, 40, MATCH($B$3, resultados!$A$1:$ZZ$1, 0))</f>
        <v/>
      </c>
    </row>
    <row r="47">
      <c r="A47">
        <f>INDEX(resultados!$A$2:$ZZ$337, 41, MATCH($B$1, resultados!$A$1:$ZZ$1, 0))</f>
        <v/>
      </c>
      <c r="B47">
        <f>INDEX(resultados!$A$2:$ZZ$337, 41, MATCH($B$2, resultados!$A$1:$ZZ$1, 0))</f>
        <v/>
      </c>
      <c r="C47">
        <f>INDEX(resultados!$A$2:$ZZ$337, 41, MATCH($B$3, resultados!$A$1:$ZZ$1, 0))</f>
        <v/>
      </c>
    </row>
    <row r="48">
      <c r="A48">
        <f>INDEX(resultados!$A$2:$ZZ$337, 42, MATCH($B$1, resultados!$A$1:$ZZ$1, 0))</f>
        <v/>
      </c>
      <c r="B48">
        <f>INDEX(resultados!$A$2:$ZZ$337, 42, MATCH($B$2, resultados!$A$1:$ZZ$1, 0))</f>
        <v/>
      </c>
      <c r="C48">
        <f>INDEX(resultados!$A$2:$ZZ$337, 42, MATCH($B$3, resultados!$A$1:$ZZ$1, 0))</f>
        <v/>
      </c>
    </row>
    <row r="49">
      <c r="A49">
        <f>INDEX(resultados!$A$2:$ZZ$337, 43, MATCH($B$1, resultados!$A$1:$ZZ$1, 0))</f>
        <v/>
      </c>
      <c r="B49">
        <f>INDEX(resultados!$A$2:$ZZ$337, 43, MATCH($B$2, resultados!$A$1:$ZZ$1, 0))</f>
        <v/>
      </c>
      <c r="C49">
        <f>INDEX(resultados!$A$2:$ZZ$337, 43, MATCH($B$3, resultados!$A$1:$ZZ$1, 0))</f>
        <v/>
      </c>
    </row>
    <row r="50">
      <c r="A50">
        <f>INDEX(resultados!$A$2:$ZZ$337, 44, MATCH($B$1, resultados!$A$1:$ZZ$1, 0))</f>
        <v/>
      </c>
      <c r="B50">
        <f>INDEX(resultados!$A$2:$ZZ$337, 44, MATCH($B$2, resultados!$A$1:$ZZ$1, 0))</f>
        <v/>
      </c>
      <c r="C50">
        <f>INDEX(resultados!$A$2:$ZZ$337, 44, MATCH($B$3, resultados!$A$1:$ZZ$1, 0))</f>
        <v/>
      </c>
    </row>
    <row r="51">
      <c r="A51">
        <f>INDEX(resultados!$A$2:$ZZ$337, 45, MATCH($B$1, resultados!$A$1:$ZZ$1, 0))</f>
        <v/>
      </c>
      <c r="B51">
        <f>INDEX(resultados!$A$2:$ZZ$337, 45, MATCH($B$2, resultados!$A$1:$ZZ$1, 0))</f>
        <v/>
      </c>
      <c r="C51">
        <f>INDEX(resultados!$A$2:$ZZ$337, 45, MATCH($B$3, resultados!$A$1:$ZZ$1, 0))</f>
        <v/>
      </c>
    </row>
    <row r="52">
      <c r="A52">
        <f>INDEX(resultados!$A$2:$ZZ$337, 46, MATCH($B$1, resultados!$A$1:$ZZ$1, 0))</f>
        <v/>
      </c>
      <c r="B52">
        <f>INDEX(resultados!$A$2:$ZZ$337, 46, MATCH($B$2, resultados!$A$1:$ZZ$1, 0))</f>
        <v/>
      </c>
      <c r="C52">
        <f>INDEX(resultados!$A$2:$ZZ$337, 46, MATCH($B$3, resultados!$A$1:$ZZ$1, 0))</f>
        <v/>
      </c>
    </row>
    <row r="53">
      <c r="A53">
        <f>INDEX(resultados!$A$2:$ZZ$337, 47, MATCH($B$1, resultados!$A$1:$ZZ$1, 0))</f>
        <v/>
      </c>
      <c r="B53">
        <f>INDEX(resultados!$A$2:$ZZ$337, 47, MATCH($B$2, resultados!$A$1:$ZZ$1, 0))</f>
        <v/>
      </c>
      <c r="C53">
        <f>INDEX(resultados!$A$2:$ZZ$337, 47, MATCH($B$3, resultados!$A$1:$ZZ$1, 0))</f>
        <v/>
      </c>
    </row>
    <row r="54">
      <c r="A54">
        <f>INDEX(resultados!$A$2:$ZZ$337, 48, MATCH($B$1, resultados!$A$1:$ZZ$1, 0))</f>
        <v/>
      </c>
      <c r="B54">
        <f>INDEX(resultados!$A$2:$ZZ$337, 48, MATCH($B$2, resultados!$A$1:$ZZ$1, 0))</f>
        <v/>
      </c>
      <c r="C54">
        <f>INDEX(resultados!$A$2:$ZZ$337, 48, MATCH($B$3, resultados!$A$1:$ZZ$1, 0))</f>
        <v/>
      </c>
    </row>
    <row r="55">
      <c r="A55">
        <f>INDEX(resultados!$A$2:$ZZ$337, 49, MATCH($B$1, resultados!$A$1:$ZZ$1, 0))</f>
        <v/>
      </c>
      <c r="B55">
        <f>INDEX(resultados!$A$2:$ZZ$337, 49, MATCH($B$2, resultados!$A$1:$ZZ$1, 0))</f>
        <v/>
      </c>
      <c r="C55">
        <f>INDEX(resultados!$A$2:$ZZ$337, 49, MATCH($B$3, resultados!$A$1:$ZZ$1, 0))</f>
        <v/>
      </c>
    </row>
    <row r="56">
      <c r="A56">
        <f>INDEX(resultados!$A$2:$ZZ$337, 50, MATCH($B$1, resultados!$A$1:$ZZ$1, 0))</f>
        <v/>
      </c>
      <c r="B56">
        <f>INDEX(resultados!$A$2:$ZZ$337, 50, MATCH($B$2, resultados!$A$1:$ZZ$1, 0))</f>
        <v/>
      </c>
      <c r="C56">
        <f>INDEX(resultados!$A$2:$ZZ$337, 50, MATCH($B$3, resultados!$A$1:$ZZ$1, 0))</f>
        <v/>
      </c>
    </row>
    <row r="57">
      <c r="A57">
        <f>INDEX(resultados!$A$2:$ZZ$337, 51, MATCH($B$1, resultados!$A$1:$ZZ$1, 0))</f>
        <v/>
      </c>
      <c r="B57">
        <f>INDEX(resultados!$A$2:$ZZ$337, 51, MATCH($B$2, resultados!$A$1:$ZZ$1, 0))</f>
        <v/>
      </c>
      <c r="C57">
        <f>INDEX(resultados!$A$2:$ZZ$337, 51, MATCH($B$3, resultados!$A$1:$ZZ$1, 0))</f>
        <v/>
      </c>
    </row>
    <row r="58">
      <c r="A58">
        <f>INDEX(resultados!$A$2:$ZZ$337, 52, MATCH($B$1, resultados!$A$1:$ZZ$1, 0))</f>
        <v/>
      </c>
      <c r="B58">
        <f>INDEX(resultados!$A$2:$ZZ$337, 52, MATCH($B$2, resultados!$A$1:$ZZ$1, 0))</f>
        <v/>
      </c>
      <c r="C58">
        <f>INDEX(resultados!$A$2:$ZZ$337, 52, MATCH($B$3, resultados!$A$1:$ZZ$1, 0))</f>
        <v/>
      </c>
    </row>
    <row r="59">
      <c r="A59">
        <f>INDEX(resultados!$A$2:$ZZ$337, 53, MATCH($B$1, resultados!$A$1:$ZZ$1, 0))</f>
        <v/>
      </c>
      <c r="B59">
        <f>INDEX(resultados!$A$2:$ZZ$337, 53, MATCH($B$2, resultados!$A$1:$ZZ$1, 0))</f>
        <v/>
      </c>
      <c r="C59">
        <f>INDEX(resultados!$A$2:$ZZ$337, 53, MATCH($B$3, resultados!$A$1:$ZZ$1, 0))</f>
        <v/>
      </c>
    </row>
    <row r="60">
      <c r="A60">
        <f>INDEX(resultados!$A$2:$ZZ$337, 54, MATCH($B$1, resultados!$A$1:$ZZ$1, 0))</f>
        <v/>
      </c>
      <c r="B60">
        <f>INDEX(resultados!$A$2:$ZZ$337, 54, MATCH($B$2, resultados!$A$1:$ZZ$1, 0))</f>
        <v/>
      </c>
      <c r="C60">
        <f>INDEX(resultados!$A$2:$ZZ$337, 54, MATCH($B$3, resultados!$A$1:$ZZ$1, 0))</f>
        <v/>
      </c>
    </row>
    <row r="61">
      <c r="A61">
        <f>INDEX(resultados!$A$2:$ZZ$337, 55, MATCH($B$1, resultados!$A$1:$ZZ$1, 0))</f>
        <v/>
      </c>
      <c r="B61">
        <f>INDEX(resultados!$A$2:$ZZ$337, 55, MATCH($B$2, resultados!$A$1:$ZZ$1, 0))</f>
        <v/>
      </c>
      <c r="C61">
        <f>INDEX(resultados!$A$2:$ZZ$337, 55, MATCH($B$3, resultados!$A$1:$ZZ$1, 0))</f>
        <v/>
      </c>
    </row>
    <row r="62">
      <c r="A62">
        <f>INDEX(resultados!$A$2:$ZZ$337, 56, MATCH($B$1, resultados!$A$1:$ZZ$1, 0))</f>
        <v/>
      </c>
      <c r="B62">
        <f>INDEX(resultados!$A$2:$ZZ$337, 56, MATCH($B$2, resultados!$A$1:$ZZ$1, 0))</f>
        <v/>
      </c>
      <c r="C62">
        <f>INDEX(resultados!$A$2:$ZZ$337, 56, MATCH($B$3, resultados!$A$1:$ZZ$1, 0))</f>
        <v/>
      </c>
    </row>
    <row r="63">
      <c r="A63">
        <f>INDEX(resultados!$A$2:$ZZ$337, 57, MATCH($B$1, resultados!$A$1:$ZZ$1, 0))</f>
        <v/>
      </c>
      <c r="B63">
        <f>INDEX(resultados!$A$2:$ZZ$337, 57, MATCH($B$2, resultados!$A$1:$ZZ$1, 0))</f>
        <v/>
      </c>
      <c r="C63">
        <f>INDEX(resultados!$A$2:$ZZ$337, 57, MATCH($B$3, resultados!$A$1:$ZZ$1, 0))</f>
        <v/>
      </c>
    </row>
    <row r="64">
      <c r="A64">
        <f>INDEX(resultados!$A$2:$ZZ$337, 58, MATCH($B$1, resultados!$A$1:$ZZ$1, 0))</f>
        <v/>
      </c>
      <c r="B64">
        <f>INDEX(resultados!$A$2:$ZZ$337, 58, MATCH($B$2, resultados!$A$1:$ZZ$1, 0))</f>
        <v/>
      </c>
      <c r="C64">
        <f>INDEX(resultados!$A$2:$ZZ$337, 58, MATCH($B$3, resultados!$A$1:$ZZ$1, 0))</f>
        <v/>
      </c>
    </row>
    <row r="65">
      <c r="A65">
        <f>INDEX(resultados!$A$2:$ZZ$337, 59, MATCH($B$1, resultados!$A$1:$ZZ$1, 0))</f>
        <v/>
      </c>
      <c r="B65">
        <f>INDEX(resultados!$A$2:$ZZ$337, 59, MATCH($B$2, resultados!$A$1:$ZZ$1, 0))</f>
        <v/>
      </c>
      <c r="C65">
        <f>INDEX(resultados!$A$2:$ZZ$337, 59, MATCH($B$3, resultados!$A$1:$ZZ$1, 0))</f>
        <v/>
      </c>
    </row>
    <row r="66">
      <c r="A66">
        <f>INDEX(resultados!$A$2:$ZZ$337, 60, MATCH($B$1, resultados!$A$1:$ZZ$1, 0))</f>
        <v/>
      </c>
      <c r="B66">
        <f>INDEX(resultados!$A$2:$ZZ$337, 60, MATCH($B$2, resultados!$A$1:$ZZ$1, 0))</f>
        <v/>
      </c>
      <c r="C66">
        <f>INDEX(resultados!$A$2:$ZZ$337, 60, MATCH($B$3, resultados!$A$1:$ZZ$1, 0))</f>
        <v/>
      </c>
    </row>
    <row r="67">
      <c r="A67">
        <f>INDEX(resultados!$A$2:$ZZ$337, 61, MATCH($B$1, resultados!$A$1:$ZZ$1, 0))</f>
        <v/>
      </c>
      <c r="B67">
        <f>INDEX(resultados!$A$2:$ZZ$337, 61, MATCH($B$2, resultados!$A$1:$ZZ$1, 0))</f>
        <v/>
      </c>
      <c r="C67">
        <f>INDEX(resultados!$A$2:$ZZ$337, 61, MATCH($B$3, resultados!$A$1:$ZZ$1, 0))</f>
        <v/>
      </c>
    </row>
    <row r="68">
      <c r="A68">
        <f>INDEX(resultados!$A$2:$ZZ$337, 62, MATCH($B$1, resultados!$A$1:$ZZ$1, 0))</f>
        <v/>
      </c>
      <c r="B68">
        <f>INDEX(resultados!$A$2:$ZZ$337, 62, MATCH($B$2, resultados!$A$1:$ZZ$1, 0))</f>
        <v/>
      </c>
      <c r="C68">
        <f>INDEX(resultados!$A$2:$ZZ$337, 62, MATCH($B$3, resultados!$A$1:$ZZ$1, 0))</f>
        <v/>
      </c>
    </row>
    <row r="69">
      <c r="A69">
        <f>INDEX(resultados!$A$2:$ZZ$337, 63, MATCH($B$1, resultados!$A$1:$ZZ$1, 0))</f>
        <v/>
      </c>
      <c r="B69">
        <f>INDEX(resultados!$A$2:$ZZ$337, 63, MATCH($B$2, resultados!$A$1:$ZZ$1, 0))</f>
        <v/>
      </c>
      <c r="C69">
        <f>INDEX(resultados!$A$2:$ZZ$337, 63, MATCH($B$3, resultados!$A$1:$ZZ$1, 0))</f>
        <v/>
      </c>
    </row>
    <row r="70">
      <c r="A70">
        <f>INDEX(resultados!$A$2:$ZZ$337, 64, MATCH($B$1, resultados!$A$1:$ZZ$1, 0))</f>
        <v/>
      </c>
      <c r="B70">
        <f>INDEX(resultados!$A$2:$ZZ$337, 64, MATCH($B$2, resultados!$A$1:$ZZ$1, 0))</f>
        <v/>
      </c>
      <c r="C70">
        <f>INDEX(resultados!$A$2:$ZZ$337, 64, MATCH($B$3, resultados!$A$1:$ZZ$1, 0))</f>
        <v/>
      </c>
    </row>
    <row r="71">
      <c r="A71">
        <f>INDEX(resultados!$A$2:$ZZ$337, 65, MATCH($B$1, resultados!$A$1:$ZZ$1, 0))</f>
        <v/>
      </c>
      <c r="B71">
        <f>INDEX(resultados!$A$2:$ZZ$337, 65, MATCH($B$2, resultados!$A$1:$ZZ$1, 0))</f>
        <v/>
      </c>
      <c r="C71">
        <f>INDEX(resultados!$A$2:$ZZ$337, 65, MATCH($B$3, resultados!$A$1:$ZZ$1, 0))</f>
        <v/>
      </c>
    </row>
    <row r="72">
      <c r="A72">
        <f>INDEX(resultados!$A$2:$ZZ$337, 66, MATCH($B$1, resultados!$A$1:$ZZ$1, 0))</f>
        <v/>
      </c>
      <c r="B72">
        <f>INDEX(resultados!$A$2:$ZZ$337, 66, MATCH($B$2, resultados!$A$1:$ZZ$1, 0))</f>
        <v/>
      </c>
      <c r="C72">
        <f>INDEX(resultados!$A$2:$ZZ$337, 66, MATCH($B$3, resultados!$A$1:$ZZ$1, 0))</f>
        <v/>
      </c>
    </row>
    <row r="73">
      <c r="A73">
        <f>INDEX(resultados!$A$2:$ZZ$337, 67, MATCH($B$1, resultados!$A$1:$ZZ$1, 0))</f>
        <v/>
      </c>
      <c r="B73">
        <f>INDEX(resultados!$A$2:$ZZ$337, 67, MATCH($B$2, resultados!$A$1:$ZZ$1, 0))</f>
        <v/>
      </c>
      <c r="C73">
        <f>INDEX(resultados!$A$2:$ZZ$337, 67, MATCH($B$3, resultados!$A$1:$ZZ$1, 0))</f>
        <v/>
      </c>
    </row>
    <row r="74">
      <c r="A74">
        <f>INDEX(resultados!$A$2:$ZZ$337, 68, MATCH($B$1, resultados!$A$1:$ZZ$1, 0))</f>
        <v/>
      </c>
      <c r="B74">
        <f>INDEX(resultados!$A$2:$ZZ$337, 68, MATCH($B$2, resultados!$A$1:$ZZ$1, 0))</f>
        <v/>
      </c>
      <c r="C74">
        <f>INDEX(resultados!$A$2:$ZZ$337, 68, MATCH($B$3, resultados!$A$1:$ZZ$1, 0))</f>
        <v/>
      </c>
    </row>
    <row r="75">
      <c r="A75">
        <f>INDEX(resultados!$A$2:$ZZ$337, 69, MATCH($B$1, resultados!$A$1:$ZZ$1, 0))</f>
        <v/>
      </c>
      <c r="B75">
        <f>INDEX(resultados!$A$2:$ZZ$337, 69, MATCH($B$2, resultados!$A$1:$ZZ$1, 0))</f>
        <v/>
      </c>
      <c r="C75">
        <f>INDEX(resultados!$A$2:$ZZ$337, 69, MATCH($B$3, resultados!$A$1:$ZZ$1, 0))</f>
        <v/>
      </c>
    </row>
    <row r="76">
      <c r="A76">
        <f>INDEX(resultados!$A$2:$ZZ$337, 70, MATCH($B$1, resultados!$A$1:$ZZ$1, 0))</f>
        <v/>
      </c>
      <c r="B76">
        <f>INDEX(resultados!$A$2:$ZZ$337, 70, MATCH($B$2, resultados!$A$1:$ZZ$1, 0))</f>
        <v/>
      </c>
      <c r="C76">
        <f>INDEX(resultados!$A$2:$ZZ$337, 70, MATCH($B$3, resultados!$A$1:$ZZ$1, 0))</f>
        <v/>
      </c>
    </row>
    <row r="77">
      <c r="A77">
        <f>INDEX(resultados!$A$2:$ZZ$337, 71, MATCH($B$1, resultados!$A$1:$ZZ$1, 0))</f>
        <v/>
      </c>
      <c r="B77">
        <f>INDEX(resultados!$A$2:$ZZ$337, 71, MATCH($B$2, resultados!$A$1:$ZZ$1, 0))</f>
        <v/>
      </c>
      <c r="C77">
        <f>INDEX(resultados!$A$2:$ZZ$337, 71, MATCH($B$3, resultados!$A$1:$ZZ$1, 0))</f>
        <v/>
      </c>
    </row>
    <row r="78">
      <c r="A78">
        <f>INDEX(resultados!$A$2:$ZZ$337, 72, MATCH($B$1, resultados!$A$1:$ZZ$1, 0))</f>
        <v/>
      </c>
      <c r="B78">
        <f>INDEX(resultados!$A$2:$ZZ$337, 72, MATCH($B$2, resultados!$A$1:$ZZ$1, 0))</f>
        <v/>
      </c>
      <c r="C78">
        <f>INDEX(resultados!$A$2:$ZZ$337, 72, MATCH($B$3, resultados!$A$1:$ZZ$1, 0))</f>
        <v/>
      </c>
    </row>
    <row r="79">
      <c r="A79">
        <f>INDEX(resultados!$A$2:$ZZ$337, 73, MATCH($B$1, resultados!$A$1:$ZZ$1, 0))</f>
        <v/>
      </c>
      <c r="B79">
        <f>INDEX(resultados!$A$2:$ZZ$337, 73, MATCH($B$2, resultados!$A$1:$ZZ$1, 0))</f>
        <v/>
      </c>
      <c r="C79">
        <f>INDEX(resultados!$A$2:$ZZ$337, 73, MATCH($B$3, resultados!$A$1:$ZZ$1, 0))</f>
        <v/>
      </c>
    </row>
    <row r="80">
      <c r="A80">
        <f>INDEX(resultados!$A$2:$ZZ$337, 74, MATCH($B$1, resultados!$A$1:$ZZ$1, 0))</f>
        <v/>
      </c>
      <c r="B80">
        <f>INDEX(resultados!$A$2:$ZZ$337, 74, MATCH($B$2, resultados!$A$1:$ZZ$1, 0))</f>
        <v/>
      </c>
      <c r="C80">
        <f>INDEX(resultados!$A$2:$ZZ$337, 74, MATCH($B$3, resultados!$A$1:$ZZ$1, 0))</f>
        <v/>
      </c>
    </row>
    <row r="81">
      <c r="A81">
        <f>INDEX(resultados!$A$2:$ZZ$337, 75, MATCH($B$1, resultados!$A$1:$ZZ$1, 0))</f>
        <v/>
      </c>
      <c r="B81">
        <f>INDEX(resultados!$A$2:$ZZ$337, 75, MATCH($B$2, resultados!$A$1:$ZZ$1, 0))</f>
        <v/>
      </c>
      <c r="C81">
        <f>INDEX(resultados!$A$2:$ZZ$337, 75, MATCH($B$3, resultados!$A$1:$ZZ$1, 0))</f>
        <v/>
      </c>
    </row>
    <row r="82">
      <c r="A82">
        <f>INDEX(resultados!$A$2:$ZZ$337, 76, MATCH($B$1, resultados!$A$1:$ZZ$1, 0))</f>
        <v/>
      </c>
      <c r="B82">
        <f>INDEX(resultados!$A$2:$ZZ$337, 76, MATCH($B$2, resultados!$A$1:$ZZ$1, 0))</f>
        <v/>
      </c>
      <c r="C82">
        <f>INDEX(resultados!$A$2:$ZZ$337, 76, MATCH($B$3, resultados!$A$1:$ZZ$1, 0))</f>
        <v/>
      </c>
    </row>
    <row r="83">
      <c r="A83">
        <f>INDEX(resultados!$A$2:$ZZ$337, 77, MATCH($B$1, resultados!$A$1:$ZZ$1, 0))</f>
        <v/>
      </c>
      <c r="B83">
        <f>INDEX(resultados!$A$2:$ZZ$337, 77, MATCH($B$2, resultados!$A$1:$ZZ$1, 0))</f>
        <v/>
      </c>
      <c r="C83">
        <f>INDEX(resultados!$A$2:$ZZ$337, 77, MATCH($B$3, resultados!$A$1:$ZZ$1, 0))</f>
        <v/>
      </c>
    </row>
    <row r="84">
      <c r="A84">
        <f>INDEX(resultados!$A$2:$ZZ$337, 78, MATCH($B$1, resultados!$A$1:$ZZ$1, 0))</f>
        <v/>
      </c>
      <c r="B84">
        <f>INDEX(resultados!$A$2:$ZZ$337, 78, MATCH($B$2, resultados!$A$1:$ZZ$1, 0))</f>
        <v/>
      </c>
      <c r="C84">
        <f>INDEX(resultados!$A$2:$ZZ$337, 78, MATCH($B$3, resultados!$A$1:$ZZ$1, 0))</f>
        <v/>
      </c>
    </row>
    <row r="85">
      <c r="A85">
        <f>INDEX(resultados!$A$2:$ZZ$337, 79, MATCH($B$1, resultados!$A$1:$ZZ$1, 0))</f>
        <v/>
      </c>
      <c r="B85">
        <f>INDEX(resultados!$A$2:$ZZ$337, 79, MATCH($B$2, resultados!$A$1:$ZZ$1, 0))</f>
        <v/>
      </c>
      <c r="C85">
        <f>INDEX(resultados!$A$2:$ZZ$337, 79, MATCH($B$3, resultados!$A$1:$ZZ$1, 0))</f>
        <v/>
      </c>
    </row>
    <row r="86">
      <c r="A86">
        <f>INDEX(resultados!$A$2:$ZZ$337, 80, MATCH($B$1, resultados!$A$1:$ZZ$1, 0))</f>
        <v/>
      </c>
      <c r="B86">
        <f>INDEX(resultados!$A$2:$ZZ$337, 80, MATCH($B$2, resultados!$A$1:$ZZ$1, 0))</f>
        <v/>
      </c>
      <c r="C86">
        <f>INDEX(resultados!$A$2:$ZZ$337, 80, MATCH($B$3, resultados!$A$1:$ZZ$1, 0))</f>
        <v/>
      </c>
    </row>
    <row r="87">
      <c r="A87">
        <f>INDEX(resultados!$A$2:$ZZ$337, 81, MATCH($B$1, resultados!$A$1:$ZZ$1, 0))</f>
        <v/>
      </c>
      <c r="B87">
        <f>INDEX(resultados!$A$2:$ZZ$337, 81, MATCH($B$2, resultados!$A$1:$ZZ$1, 0))</f>
        <v/>
      </c>
      <c r="C87">
        <f>INDEX(resultados!$A$2:$ZZ$337, 81, MATCH($B$3, resultados!$A$1:$ZZ$1, 0))</f>
        <v/>
      </c>
    </row>
    <row r="88">
      <c r="A88">
        <f>INDEX(resultados!$A$2:$ZZ$337, 82, MATCH($B$1, resultados!$A$1:$ZZ$1, 0))</f>
        <v/>
      </c>
      <c r="B88">
        <f>INDEX(resultados!$A$2:$ZZ$337, 82, MATCH($B$2, resultados!$A$1:$ZZ$1, 0))</f>
        <v/>
      </c>
      <c r="C88">
        <f>INDEX(resultados!$A$2:$ZZ$337, 82, MATCH($B$3, resultados!$A$1:$ZZ$1, 0))</f>
        <v/>
      </c>
    </row>
    <row r="89">
      <c r="A89">
        <f>INDEX(resultados!$A$2:$ZZ$337, 83, MATCH($B$1, resultados!$A$1:$ZZ$1, 0))</f>
        <v/>
      </c>
      <c r="B89">
        <f>INDEX(resultados!$A$2:$ZZ$337, 83, MATCH($B$2, resultados!$A$1:$ZZ$1, 0))</f>
        <v/>
      </c>
      <c r="C89">
        <f>INDEX(resultados!$A$2:$ZZ$337, 83, MATCH($B$3, resultados!$A$1:$ZZ$1, 0))</f>
        <v/>
      </c>
    </row>
    <row r="90">
      <c r="A90">
        <f>INDEX(resultados!$A$2:$ZZ$337, 84, MATCH($B$1, resultados!$A$1:$ZZ$1, 0))</f>
        <v/>
      </c>
      <c r="B90">
        <f>INDEX(resultados!$A$2:$ZZ$337, 84, MATCH($B$2, resultados!$A$1:$ZZ$1, 0))</f>
        <v/>
      </c>
      <c r="C90">
        <f>INDEX(resultados!$A$2:$ZZ$337, 84, MATCH($B$3, resultados!$A$1:$ZZ$1, 0))</f>
        <v/>
      </c>
    </row>
    <row r="91">
      <c r="A91">
        <f>INDEX(resultados!$A$2:$ZZ$337, 85, MATCH($B$1, resultados!$A$1:$ZZ$1, 0))</f>
        <v/>
      </c>
      <c r="B91">
        <f>INDEX(resultados!$A$2:$ZZ$337, 85, MATCH($B$2, resultados!$A$1:$ZZ$1, 0))</f>
        <v/>
      </c>
      <c r="C91">
        <f>INDEX(resultados!$A$2:$ZZ$337, 85, MATCH($B$3, resultados!$A$1:$ZZ$1, 0))</f>
        <v/>
      </c>
    </row>
    <row r="92">
      <c r="A92">
        <f>INDEX(resultados!$A$2:$ZZ$337, 86, MATCH($B$1, resultados!$A$1:$ZZ$1, 0))</f>
        <v/>
      </c>
      <c r="B92">
        <f>INDEX(resultados!$A$2:$ZZ$337, 86, MATCH($B$2, resultados!$A$1:$ZZ$1, 0))</f>
        <v/>
      </c>
      <c r="C92">
        <f>INDEX(resultados!$A$2:$ZZ$337, 86, MATCH($B$3, resultados!$A$1:$ZZ$1, 0))</f>
        <v/>
      </c>
    </row>
    <row r="93">
      <c r="A93">
        <f>INDEX(resultados!$A$2:$ZZ$337, 87, MATCH($B$1, resultados!$A$1:$ZZ$1, 0))</f>
        <v/>
      </c>
      <c r="B93">
        <f>INDEX(resultados!$A$2:$ZZ$337, 87, MATCH($B$2, resultados!$A$1:$ZZ$1, 0))</f>
        <v/>
      </c>
      <c r="C93">
        <f>INDEX(resultados!$A$2:$ZZ$337, 87, MATCH($B$3, resultados!$A$1:$ZZ$1, 0))</f>
        <v/>
      </c>
    </row>
    <row r="94">
      <c r="A94">
        <f>INDEX(resultados!$A$2:$ZZ$337, 88, MATCH($B$1, resultados!$A$1:$ZZ$1, 0))</f>
        <v/>
      </c>
      <c r="B94">
        <f>INDEX(resultados!$A$2:$ZZ$337, 88, MATCH($B$2, resultados!$A$1:$ZZ$1, 0))</f>
        <v/>
      </c>
      <c r="C94">
        <f>INDEX(resultados!$A$2:$ZZ$337, 88, MATCH($B$3, resultados!$A$1:$ZZ$1, 0))</f>
        <v/>
      </c>
    </row>
    <row r="95">
      <c r="A95">
        <f>INDEX(resultados!$A$2:$ZZ$337, 89, MATCH($B$1, resultados!$A$1:$ZZ$1, 0))</f>
        <v/>
      </c>
      <c r="B95">
        <f>INDEX(resultados!$A$2:$ZZ$337, 89, MATCH($B$2, resultados!$A$1:$ZZ$1, 0))</f>
        <v/>
      </c>
      <c r="C95">
        <f>INDEX(resultados!$A$2:$ZZ$337, 89, MATCH($B$3, resultados!$A$1:$ZZ$1, 0))</f>
        <v/>
      </c>
    </row>
    <row r="96">
      <c r="A96">
        <f>INDEX(resultados!$A$2:$ZZ$337, 90, MATCH($B$1, resultados!$A$1:$ZZ$1, 0))</f>
        <v/>
      </c>
      <c r="B96">
        <f>INDEX(resultados!$A$2:$ZZ$337, 90, MATCH($B$2, resultados!$A$1:$ZZ$1, 0))</f>
        <v/>
      </c>
      <c r="C96">
        <f>INDEX(resultados!$A$2:$ZZ$337, 90, MATCH($B$3, resultados!$A$1:$ZZ$1, 0))</f>
        <v/>
      </c>
    </row>
    <row r="97">
      <c r="A97">
        <f>INDEX(resultados!$A$2:$ZZ$337, 91, MATCH($B$1, resultados!$A$1:$ZZ$1, 0))</f>
        <v/>
      </c>
      <c r="B97">
        <f>INDEX(resultados!$A$2:$ZZ$337, 91, MATCH($B$2, resultados!$A$1:$ZZ$1, 0))</f>
        <v/>
      </c>
      <c r="C97">
        <f>INDEX(resultados!$A$2:$ZZ$337, 91, MATCH($B$3, resultados!$A$1:$ZZ$1, 0))</f>
        <v/>
      </c>
    </row>
    <row r="98">
      <c r="A98">
        <f>INDEX(resultados!$A$2:$ZZ$337, 92, MATCH($B$1, resultados!$A$1:$ZZ$1, 0))</f>
        <v/>
      </c>
      <c r="B98">
        <f>INDEX(resultados!$A$2:$ZZ$337, 92, MATCH($B$2, resultados!$A$1:$ZZ$1, 0))</f>
        <v/>
      </c>
      <c r="C98">
        <f>INDEX(resultados!$A$2:$ZZ$337, 92, MATCH($B$3, resultados!$A$1:$ZZ$1, 0))</f>
        <v/>
      </c>
    </row>
    <row r="99">
      <c r="A99">
        <f>INDEX(resultados!$A$2:$ZZ$337, 93, MATCH($B$1, resultados!$A$1:$ZZ$1, 0))</f>
        <v/>
      </c>
      <c r="B99">
        <f>INDEX(resultados!$A$2:$ZZ$337, 93, MATCH($B$2, resultados!$A$1:$ZZ$1, 0))</f>
        <v/>
      </c>
      <c r="C99">
        <f>INDEX(resultados!$A$2:$ZZ$337, 93, MATCH($B$3, resultados!$A$1:$ZZ$1, 0))</f>
        <v/>
      </c>
    </row>
    <row r="100">
      <c r="A100">
        <f>INDEX(resultados!$A$2:$ZZ$337, 94, MATCH($B$1, resultados!$A$1:$ZZ$1, 0))</f>
        <v/>
      </c>
      <c r="B100">
        <f>INDEX(resultados!$A$2:$ZZ$337, 94, MATCH($B$2, resultados!$A$1:$ZZ$1, 0))</f>
        <v/>
      </c>
      <c r="C100">
        <f>INDEX(resultados!$A$2:$ZZ$337, 94, MATCH($B$3, resultados!$A$1:$ZZ$1, 0))</f>
        <v/>
      </c>
    </row>
    <row r="101">
      <c r="A101">
        <f>INDEX(resultados!$A$2:$ZZ$337, 95, MATCH($B$1, resultados!$A$1:$ZZ$1, 0))</f>
        <v/>
      </c>
      <c r="B101">
        <f>INDEX(resultados!$A$2:$ZZ$337, 95, MATCH($B$2, resultados!$A$1:$ZZ$1, 0))</f>
        <v/>
      </c>
      <c r="C101">
        <f>INDEX(resultados!$A$2:$ZZ$337, 95, MATCH($B$3, resultados!$A$1:$ZZ$1, 0))</f>
        <v/>
      </c>
    </row>
    <row r="102">
      <c r="A102">
        <f>INDEX(resultados!$A$2:$ZZ$337, 96, MATCH($B$1, resultados!$A$1:$ZZ$1, 0))</f>
        <v/>
      </c>
      <c r="B102">
        <f>INDEX(resultados!$A$2:$ZZ$337, 96, MATCH($B$2, resultados!$A$1:$ZZ$1, 0))</f>
        <v/>
      </c>
      <c r="C102">
        <f>INDEX(resultados!$A$2:$ZZ$337, 96, MATCH($B$3, resultados!$A$1:$ZZ$1, 0))</f>
        <v/>
      </c>
    </row>
    <row r="103">
      <c r="A103">
        <f>INDEX(resultados!$A$2:$ZZ$337, 97, MATCH($B$1, resultados!$A$1:$ZZ$1, 0))</f>
        <v/>
      </c>
      <c r="B103">
        <f>INDEX(resultados!$A$2:$ZZ$337, 97, MATCH($B$2, resultados!$A$1:$ZZ$1, 0))</f>
        <v/>
      </c>
      <c r="C103">
        <f>INDEX(resultados!$A$2:$ZZ$337, 97, MATCH($B$3, resultados!$A$1:$ZZ$1, 0))</f>
        <v/>
      </c>
    </row>
    <row r="104">
      <c r="A104">
        <f>INDEX(resultados!$A$2:$ZZ$337, 98, MATCH($B$1, resultados!$A$1:$ZZ$1, 0))</f>
        <v/>
      </c>
      <c r="B104">
        <f>INDEX(resultados!$A$2:$ZZ$337, 98, MATCH($B$2, resultados!$A$1:$ZZ$1, 0))</f>
        <v/>
      </c>
      <c r="C104">
        <f>INDEX(resultados!$A$2:$ZZ$337, 98, MATCH($B$3, resultados!$A$1:$ZZ$1, 0))</f>
        <v/>
      </c>
    </row>
    <row r="105">
      <c r="A105">
        <f>INDEX(resultados!$A$2:$ZZ$337, 99, MATCH($B$1, resultados!$A$1:$ZZ$1, 0))</f>
        <v/>
      </c>
      <c r="B105">
        <f>INDEX(resultados!$A$2:$ZZ$337, 99, MATCH($B$2, resultados!$A$1:$ZZ$1, 0))</f>
        <v/>
      </c>
      <c r="C105">
        <f>INDEX(resultados!$A$2:$ZZ$337, 99, MATCH($B$3, resultados!$A$1:$ZZ$1, 0))</f>
        <v/>
      </c>
    </row>
    <row r="106">
      <c r="A106">
        <f>INDEX(resultados!$A$2:$ZZ$337, 100, MATCH($B$1, resultados!$A$1:$ZZ$1, 0))</f>
        <v/>
      </c>
      <c r="B106">
        <f>INDEX(resultados!$A$2:$ZZ$337, 100, MATCH($B$2, resultados!$A$1:$ZZ$1, 0))</f>
        <v/>
      </c>
      <c r="C106">
        <f>INDEX(resultados!$A$2:$ZZ$337, 100, MATCH($B$3, resultados!$A$1:$ZZ$1, 0))</f>
        <v/>
      </c>
    </row>
    <row r="107">
      <c r="A107">
        <f>INDEX(resultados!$A$2:$ZZ$337, 101, MATCH($B$1, resultados!$A$1:$ZZ$1, 0))</f>
        <v/>
      </c>
      <c r="B107">
        <f>INDEX(resultados!$A$2:$ZZ$337, 101, MATCH($B$2, resultados!$A$1:$ZZ$1, 0))</f>
        <v/>
      </c>
      <c r="C107">
        <f>INDEX(resultados!$A$2:$ZZ$337, 101, MATCH($B$3, resultados!$A$1:$ZZ$1, 0))</f>
        <v/>
      </c>
    </row>
    <row r="108">
      <c r="A108">
        <f>INDEX(resultados!$A$2:$ZZ$337, 102, MATCH($B$1, resultados!$A$1:$ZZ$1, 0))</f>
        <v/>
      </c>
      <c r="B108">
        <f>INDEX(resultados!$A$2:$ZZ$337, 102, MATCH($B$2, resultados!$A$1:$ZZ$1, 0))</f>
        <v/>
      </c>
      <c r="C108">
        <f>INDEX(resultados!$A$2:$ZZ$337, 102, MATCH($B$3, resultados!$A$1:$ZZ$1, 0))</f>
        <v/>
      </c>
    </row>
    <row r="109">
      <c r="A109">
        <f>INDEX(resultados!$A$2:$ZZ$337, 103, MATCH($B$1, resultados!$A$1:$ZZ$1, 0))</f>
        <v/>
      </c>
      <c r="B109">
        <f>INDEX(resultados!$A$2:$ZZ$337, 103, MATCH($B$2, resultados!$A$1:$ZZ$1, 0))</f>
        <v/>
      </c>
      <c r="C109">
        <f>INDEX(resultados!$A$2:$ZZ$337, 103, MATCH($B$3, resultados!$A$1:$ZZ$1, 0))</f>
        <v/>
      </c>
    </row>
    <row r="110">
      <c r="A110">
        <f>INDEX(resultados!$A$2:$ZZ$337, 104, MATCH($B$1, resultados!$A$1:$ZZ$1, 0))</f>
        <v/>
      </c>
      <c r="B110">
        <f>INDEX(resultados!$A$2:$ZZ$337, 104, MATCH($B$2, resultados!$A$1:$ZZ$1, 0))</f>
        <v/>
      </c>
      <c r="C110">
        <f>INDEX(resultados!$A$2:$ZZ$337, 104, MATCH($B$3, resultados!$A$1:$ZZ$1, 0))</f>
        <v/>
      </c>
    </row>
    <row r="111">
      <c r="A111">
        <f>INDEX(resultados!$A$2:$ZZ$337, 105, MATCH($B$1, resultados!$A$1:$ZZ$1, 0))</f>
        <v/>
      </c>
      <c r="B111">
        <f>INDEX(resultados!$A$2:$ZZ$337, 105, MATCH($B$2, resultados!$A$1:$ZZ$1, 0))</f>
        <v/>
      </c>
      <c r="C111">
        <f>INDEX(resultados!$A$2:$ZZ$337, 105, MATCH($B$3, resultados!$A$1:$ZZ$1, 0))</f>
        <v/>
      </c>
    </row>
    <row r="112">
      <c r="A112">
        <f>INDEX(resultados!$A$2:$ZZ$337, 106, MATCH($B$1, resultados!$A$1:$ZZ$1, 0))</f>
        <v/>
      </c>
      <c r="B112">
        <f>INDEX(resultados!$A$2:$ZZ$337, 106, MATCH($B$2, resultados!$A$1:$ZZ$1, 0))</f>
        <v/>
      </c>
      <c r="C112">
        <f>INDEX(resultados!$A$2:$ZZ$337, 106, MATCH($B$3, resultados!$A$1:$ZZ$1, 0))</f>
        <v/>
      </c>
    </row>
    <row r="113">
      <c r="A113">
        <f>INDEX(resultados!$A$2:$ZZ$337, 107, MATCH($B$1, resultados!$A$1:$ZZ$1, 0))</f>
        <v/>
      </c>
      <c r="B113">
        <f>INDEX(resultados!$A$2:$ZZ$337, 107, MATCH($B$2, resultados!$A$1:$ZZ$1, 0))</f>
        <v/>
      </c>
      <c r="C113">
        <f>INDEX(resultados!$A$2:$ZZ$337, 107, MATCH($B$3, resultados!$A$1:$ZZ$1, 0))</f>
        <v/>
      </c>
    </row>
    <row r="114">
      <c r="A114">
        <f>INDEX(resultados!$A$2:$ZZ$337, 108, MATCH($B$1, resultados!$A$1:$ZZ$1, 0))</f>
        <v/>
      </c>
      <c r="B114">
        <f>INDEX(resultados!$A$2:$ZZ$337, 108, MATCH($B$2, resultados!$A$1:$ZZ$1, 0))</f>
        <v/>
      </c>
      <c r="C114">
        <f>INDEX(resultados!$A$2:$ZZ$337, 108, MATCH($B$3, resultados!$A$1:$ZZ$1, 0))</f>
        <v/>
      </c>
    </row>
    <row r="115">
      <c r="A115">
        <f>INDEX(resultados!$A$2:$ZZ$337, 109, MATCH($B$1, resultados!$A$1:$ZZ$1, 0))</f>
        <v/>
      </c>
      <c r="B115">
        <f>INDEX(resultados!$A$2:$ZZ$337, 109, MATCH($B$2, resultados!$A$1:$ZZ$1, 0))</f>
        <v/>
      </c>
      <c r="C115">
        <f>INDEX(resultados!$A$2:$ZZ$337, 109, MATCH($B$3, resultados!$A$1:$ZZ$1, 0))</f>
        <v/>
      </c>
    </row>
    <row r="116">
      <c r="A116">
        <f>INDEX(resultados!$A$2:$ZZ$337, 110, MATCH($B$1, resultados!$A$1:$ZZ$1, 0))</f>
        <v/>
      </c>
      <c r="B116">
        <f>INDEX(resultados!$A$2:$ZZ$337, 110, MATCH($B$2, resultados!$A$1:$ZZ$1, 0))</f>
        <v/>
      </c>
      <c r="C116">
        <f>INDEX(resultados!$A$2:$ZZ$337, 110, MATCH($B$3, resultados!$A$1:$ZZ$1, 0))</f>
        <v/>
      </c>
    </row>
    <row r="117">
      <c r="A117">
        <f>INDEX(resultados!$A$2:$ZZ$337, 111, MATCH($B$1, resultados!$A$1:$ZZ$1, 0))</f>
        <v/>
      </c>
      <c r="B117">
        <f>INDEX(resultados!$A$2:$ZZ$337, 111, MATCH($B$2, resultados!$A$1:$ZZ$1, 0))</f>
        <v/>
      </c>
      <c r="C117">
        <f>INDEX(resultados!$A$2:$ZZ$337, 111, MATCH($B$3, resultados!$A$1:$ZZ$1, 0))</f>
        <v/>
      </c>
    </row>
    <row r="118">
      <c r="A118">
        <f>INDEX(resultados!$A$2:$ZZ$337, 112, MATCH($B$1, resultados!$A$1:$ZZ$1, 0))</f>
        <v/>
      </c>
      <c r="B118">
        <f>INDEX(resultados!$A$2:$ZZ$337, 112, MATCH($B$2, resultados!$A$1:$ZZ$1, 0))</f>
        <v/>
      </c>
      <c r="C118">
        <f>INDEX(resultados!$A$2:$ZZ$337, 112, MATCH($B$3, resultados!$A$1:$ZZ$1, 0))</f>
        <v/>
      </c>
    </row>
    <row r="119">
      <c r="A119">
        <f>INDEX(resultados!$A$2:$ZZ$337, 113, MATCH($B$1, resultados!$A$1:$ZZ$1, 0))</f>
        <v/>
      </c>
      <c r="B119">
        <f>INDEX(resultados!$A$2:$ZZ$337, 113, MATCH($B$2, resultados!$A$1:$ZZ$1, 0))</f>
        <v/>
      </c>
      <c r="C119">
        <f>INDEX(resultados!$A$2:$ZZ$337, 113, MATCH($B$3, resultados!$A$1:$ZZ$1, 0))</f>
        <v/>
      </c>
    </row>
    <row r="120">
      <c r="A120">
        <f>INDEX(resultados!$A$2:$ZZ$337, 114, MATCH($B$1, resultados!$A$1:$ZZ$1, 0))</f>
        <v/>
      </c>
      <c r="B120">
        <f>INDEX(resultados!$A$2:$ZZ$337, 114, MATCH($B$2, resultados!$A$1:$ZZ$1, 0))</f>
        <v/>
      </c>
      <c r="C120">
        <f>INDEX(resultados!$A$2:$ZZ$337, 114, MATCH($B$3, resultados!$A$1:$ZZ$1, 0))</f>
        <v/>
      </c>
    </row>
    <row r="121">
      <c r="A121">
        <f>INDEX(resultados!$A$2:$ZZ$337, 115, MATCH($B$1, resultados!$A$1:$ZZ$1, 0))</f>
        <v/>
      </c>
      <c r="B121">
        <f>INDEX(resultados!$A$2:$ZZ$337, 115, MATCH($B$2, resultados!$A$1:$ZZ$1, 0))</f>
        <v/>
      </c>
      <c r="C121">
        <f>INDEX(resultados!$A$2:$ZZ$337, 115, MATCH($B$3, resultados!$A$1:$ZZ$1, 0))</f>
        <v/>
      </c>
    </row>
    <row r="122">
      <c r="A122">
        <f>INDEX(resultados!$A$2:$ZZ$337, 116, MATCH($B$1, resultados!$A$1:$ZZ$1, 0))</f>
        <v/>
      </c>
      <c r="B122">
        <f>INDEX(resultados!$A$2:$ZZ$337, 116, MATCH($B$2, resultados!$A$1:$ZZ$1, 0))</f>
        <v/>
      </c>
      <c r="C122">
        <f>INDEX(resultados!$A$2:$ZZ$337, 116, MATCH($B$3, resultados!$A$1:$ZZ$1, 0))</f>
        <v/>
      </c>
    </row>
    <row r="123">
      <c r="A123">
        <f>INDEX(resultados!$A$2:$ZZ$337, 117, MATCH($B$1, resultados!$A$1:$ZZ$1, 0))</f>
        <v/>
      </c>
      <c r="B123">
        <f>INDEX(resultados!$A$2:$ZZ$337, 117, MATCH($B$2, resultados!$A$1:$ZZ$1, 0))</f>
        <v/>
      </c>
      <c r="C123">
        <f>INDEX(resultados!$A$2:$ZZ$337, 117, MATCH($B$3, resultados!$A$1:$ZZ$1, 0))</f>
        <v/>
      </c>
    </row>
    <row r="124">
      <c r="A124">
        <f>INDEX(resultados!$A$2:$ZZ$337, 118, MATCH($B$1, resultados!$A$1:$ZZ$1, 0))</f>
        <v/>
      </c>
      <c r="B124">
        <f>INDEX(resultados!$A$2:$ZZ$337, 118, MATCH($B$2, resultados!$A$1:$ZZ$1, 0))</f>
        <v/>
      </c>
      <c r="C124">
        <f>INDEX(resultados!$A$2:$ZZ$337, 118, MATCH($B$3, resultados!$A$1:$ZZ$1, 0))</f>
        <v/>
      </c>
    </row>
    <row r="125">
      <c r="A125">
        <f>INDEX(resultados!$A$2:$ZZ$337, 119, MATCH($B$1, resultados!$A$1:$ZZ$1, 0))</f>
        <v/>
      </c>
      <c r="B125">
        <f>INDEX(resultados!$A$2:$ZZ$337, 119, MATCH($B$2, resultados!$A$1:$ZZ$1, 0))</f>
        <v/>
      </c>
      <c r="C125">
        <f>INDEX(resultados!$A$2:$ZZ$337, 119, MATCH($B$3, resultados!$A$1:$ZZ$1, 0))</f>
        <v/>
      </c>
    </row>
    <row r="126">
      <c r="A126">
        <f>INDEX(resultados!$A$2:$ZZ$337, 120, MATCH($B$1, resultados!$A$1:$ZZ$1, 0))</f>
        <v/>
      </c>
      <c r="B126">
        <f>INDEX(resultados!$A$2:$ZZ$337, 120, MATCH($B$2, resultados!$A$1:$ZZ$1, 0))</f>
        <v/>
      </c>
      <c r="C126">
        <f>INDEX(resultados!$A$2:$ZZ$337, 120, MATCH($B$3, resultados!$A$1:$ZZ$1, 0))</f>
        <v/>
      </c>
    </row>
    <row r="127">
      <c r="A127">
        <f>INDEX(resultados!$A$2:$ZZ$337, 121, MATCH($B$1, resultados!$A$1:$ZZ$1, 0))</f>
        <v/>
      </c>
      <c r="B127">
        <f>INDEX(resultados!$A$2:$ZZ$337, 121, MATCH($B$2, resultados!$A$1:$ZZ$1, 0))</f>
        <v/>
      </c>
      <c r="C127">
        <f>INDEX(resultados!$A$2:$ZZ$337, 121, MATCH($B$3, resultados!$A$1:$ZZ$1, 0))</f>
        <v/>
      </c>
    </row>
    <row r="128">
      <c r="A128">
        <f>INDEX(resultados!$A$2:$ZZ$337, 122, MATCH($B$1, resultados!$A$1:$ZZ$1, 0))</f>
        <v/>
      </c>
      <c r="B128">
        <f>INDEX(resultados!$A$2:$ZZ$337, 122, MATCH($B$2, resultados!$A$1:$ZZ$1, 0))</f>
        <v/>
      </c>
      <c r="C128">
        <f>INDEX(resultados!$A$2:$ZZ$337, 122, MATCH($B$3, resultados!$A$1:$ZZ$1, 0))</f>
        <v/>
      </c>
    </row>
    <row r="129">
      <c r="A129">
        <f>INDEX(resultados!$A$2:$ZZ$337, 123, MATCH($B$1, resultados!$A$1:$ZZ$1, 0))</f>
        <v/>
      </c>
      <c r="B129">
        <f>INDEX(resultados!$A$2:$ZZ$337, 123, MATCH($B$2, resultados!$A$1:$ZZ$1, 0))</f>
        <v/>
      </c>
      <c r="C129">
        <f>INDEX(resultados!$A$2:$ZZ$337, 123, MATCH($B$3, resultados!$A$1:$ZZ$1, 0))</f>
        <v/>
      </c>
    </row>
    <row r="130">
      <c r="A130">
        <f>INDEX(resultados!$A$2:$ZZ$337, 124, MATCH($B$1, resultados!$A$1:$ZZ$1, 0))</f>
        <v/>
      </c>
      <c r="B130">
        <f>INDEX(resultados!$A$2:$ZZ$337, 124, MATCH($B$2, resultados!$A$1:$ZZ$1, 0))</f>
        <v/>
      </c>
      <c r="C130">
        <f>INDEX(resultados!$A$2:$ZZ$337, 124, MATCH($B$3, resultados!$A$1:$ZZ$1, 0))</f>
        <v/>
      </c>
    </row>
    <row r="131">
      <c r="A131">
        <f>INDEX(resultados!$A$2:$ZZ$337, 125, MATCH($B$1, resultados!$A$1:$ZZ$1, 0))</f>
        <v/>
      </c>
      <c r="B131">
        <f>INDEX(resultados!$A$2:$ZZ$337, 125, MATCH($B$2, resultados!$A$1:$ZZ$1, 0))</f>
        <v/>
      </c>
      <c r="C131">
        <f>INDEX(resultados!$A$2:$ZZ$337, 125, MATCH($B$3, resultados!$A$1:$ZZ$1, 0))</f>
        <v/>
      </c>
    </row>
    <row r="132">
      <c r="A132">
        <f>INDEX(resultados!$A$2:$ZZ$337, 126, MATCH($B$1, resultados!$A$1:$ZZ$1, 0))</f>
        <v/>
      </c>
      <c r="B132">
        <f>INDEX(resultados!$A$2:$ZZ$337, 126, MATCH($B$2, resultados!$A$1:$ZZ$1, 0))</f>
        <v/>
      </c>
      <c r="C132">
        <f>INDEX(resultados!$A$2:$ZZ$337, 126, MATCH($B$3, resultados!$A$1:$ZZ$1, 0))</f>
        <v/>
      </c>
    </row>
    <row r="133">
      <c r="A133">
        <f>INDEX(resultados!$A$2:$ZZ$337, 127, MATCH($B$1, resultados!$A$1:$ZZ$1, 0))</f>
        <v/>
      </c>
      <c r="B133">
        <f>INDEX(resultados!$A$2:$ZZ$337, 127, MATCH($B$2, resultados!$A$1:$ZZ$1, 0))</f>
        <v/>
      </c>
      <c r="C133">
        <f>INDEX(resultados!$A$2:$ZZ$337, 127, MATCH($B$3, resultados!$A$1:$ZZ$1, 0))</f>
        <v/>
      </c>
    </row>
    <row r="134">
      <c r="A134">
        <f>INDEX(resultados!$A$2:$ZZ$337, 128, MATCH($B$1, resultados!$A$1:$ZZ$1, 0))</f>
        <v/>
      </c>
      <c r="B134">
        <f>INDEX(resultados!$A$2:$ZZ$337, 128, MATCH($B$2, resultados!$A$1:$ZZ$1, 0))</f>
        <v/>
      </c>
      <c r="C134">
        <f>INDEX(resultados!$A$2:$ZZ$337, 128, MATCH($B$3, resultados!$A$1:$ZZ$1, 0))</f>
        <v/>
      </c>
    </row>
    <row r="135">
      <c r="A135">
        <f>INDEX(resultados!$A$2:$ZZ$337, 129, MATCH($B$1, resultados!$A$1:$ZZ$1, 0))</f>
        <v/>
      </c>
      <c r="B135">
        <f>INDEX(resultados!$A$2:$ZZ$337, 129, MATCH($B$2, resultados!$A$1:$ZZ$1, 0))</f>
        <v/>
      </c>
      <c r="C135">
        <f>INDEX(resultados!$A$2:$ZZ$337, 129, MATCH($B$3, resultados!$A$1:$ZZ$1, 0))</f>
        <v/>
      </c>
    </row>
    <row r="136">
      <c r="A136">
        <f>INDEX(resultados!$A$2:$ZZ$337, 130, MATCH($B$1, resultados!$A$1:$ZZ$1, 0))</f>
        <v/>
      </c>
      <c r="B136">
        <f>INDEX(resultados!$A$2:$ZZ$337, 130, MATCH($B$2, resultados!$A$1:$ZZ$1, 0))</f>
        <v/>
      </c>
      <c r="C136">
        <f>INDEX(resultados!$A$2:$ZZ$337, 130, MATCH($B$3, resultados!$A$1:$ZZ$1, 0))</f>
        <v/>
      </c>
    </row>
    <row r="137">
      <c r="A137">
        <f>INDEX(resultados!$A$2:$ZZ$337, 131, MATCH($B$1, resultados!$A$1:$ZZ$1, 0))</f>
        <v/>
      </c>
      <c r="B137">
        <f>INDEX(resultados!$A$2:$ZZ$337, 131, MATCH($B$2, resultados!$A$1:$ZZ$1, 0))</f>
        <v/>
      </c>
      <c r="C137">
        <f>INDEX(resultados!$A$2:$ZZ$337, 131, MATCH($B$3, resultados!$A$1:$ZZ$1, 0))</f>
        <v/>
      </c>
    </row>
    <row r="138">
      <c r="A138">
        <f>INDEX(resultados!$A$2:$ZZ$337, 132, MATCH($B$1, resultados!$A$1:$ZZ$1, 0))</f>
        <v/>
      </c>
      <c r="B138">
        <f>INDEX(resultados!$A$2:$ZZ$337, 132, MATCH($B$2, resultados!$A$1:$ZZ$1, 0))</f>
        <v/>
      </c>
      <c r="C138">
        <f>INDEX(resultados!$A$2:$ZZ$337, 132, MATCH($B$3, resultados!$A$1:$ZZ$1, 0))</f>
        <v/>
      </c>
    </row>
    <row r="139">
      <c r="A139">
        <f>INDEX(resultados!$A$2:$ZZ$337, 133, MATCH($B$1, resultados!$A$1:$ZZ$1, 0))</f>
        <v/>
      </c>
      <c r="B139">
        <f>INDEX(resultados!$A$2:$ZZ$337, 133, MATCH($B$2, resultados!$A$1:$ZZ$1, 0))</f>
        <v/>
      </c>
      <c r="C139">
        <f>INDEX(resultados!$A$2:$ZZ$337, 133, MATCH($B$3, resultados!$A$1:$ZZ$1, 0))</f>
        <v/>
      </c>
    </row>
    <row r="140">
      <c r="A140">
        <f>INDEX(resultados!$A$2:$ZZ$337, 134, MATCH($B$1, resultados!$A$1:$ZZ$1, 0))</f>
        <v/>
      </c>
      <c r="B140">
        <f>INDEX(resultados!$A$2:$ZZ$337, 134, MATCH($B$2, resultados!$A$1:$ZZ$1, 0))</f>
        <v/>
      </c>
      <c r="C140">
        <f>INDEX(resultados!$A$2:$ZZ$337, 134, MATCH($B$3, resultados!$A$1:$ZZ$1, 0))</f>
        <v/>
      </c>
    </row>
    <row r="141">
      <c r="A141">
        <f>INDEX(resultados!$A$2:$ZZ$337, 135, MATCH($B$1, resultados!$A$1:$ZZ$1, 0))</f>
        <v/>
      </c>
      <c r="B141">
        <f>INDEX(resultados!$A$2:$ZZ$337, 135, MATCH($B$2, resultados!$A$1:$ZZ$1, 0))</f>
        <v/>
      </c>
      <c r="C141">
        <f>INDEX(resultados!$A$2:$ZZ$337, 135, MATCH($B$3, resultados!$A$1:$ZZ$1, 0))</f>
        <v/>
      </c>
    </row>
    <row r="142">
      <c r="A142">
        <f>INDEX(resultados!$A$2:$ZZ$337, 136, MATCH($B$1, resultados!$A$1:$ZZ$1, 0))</f>
        <v/>
      </c>
      <c r="B142">
        <f>INDEX(resultados!$A$2:$ZZ$337, 136, MATCH($B$2, resultados!$A$1:$ZZ$1, 0))</f>
        <v/>
      </c>
      <c r="C142">
        <f>INDEX(resultados!$A$2:$ZZ$337, 136, MATCH($B$3, resultados!$A$1:$ZZ$1, 0))</f>
        <v/>
      </c>
    </row>
    <row r="143">
      <c r="A143">
        <f>INDEX(resultados!$A$2:$ZZ$337, 137, MATCH($B$1, resultados!$A$1:$ZZ$1, 0))</f>
        <v/>
      </c>
      <c r="B143">
        <f>INDEX(resultados!$A$2:$ZZ$337, 137, MATCH($B$2, resultados!$A$1:$ZZ$1, 0))</f>
        <v/>
      </c>
      <c r="C143">
        <f>INDEX(resultados!$A$2:$ZZ$337, 137, MATCH($B$3, resultados!$A$1:$ZZ$1, 0))</f>
        <v/>
      </c>
    </row>
    <row r="144">
      <c r="A144">
        <f>INDEX(resultados!$A$2:$ZZ$337, 138, MATCH($B$1, resultados!$A$1:$ZZ$1, 0))</f>
        <v/>
      </c>
      <c r="B144">
        <f>INDEX(resultados!$A$2:$ZZ$337, 138, MATCH($B$2, resultados!$A$1:$ZZ$1, 0))</f>
        <v/>
      </c>
      <c r="C144">
        <f>INDEX(resultados!$A$2:$ZZ$337, 138, MATCH($B$3, resultados!$A$1:$ZZ$1, 0))</f>
        <v/>
      </c>
    </row>
    <row r="145">
      <c r="A145">
        <f>INDEX(resultados!$A$2:$ZZ$337, 139, MATCH($B$1, resultados!$A$1:$ZZ$1, 0))</f>
        <v/>
      </c>
      <c r="B145">
        <f>INDEX(resultados!$A$2:$ZZ$337, 139, MATCH($B$2, resultados!$A$1:$ZZ$1, 0))</f>
        <v/>
      </c>
      <c r="C145">
        <f>INDEX(resultados!$A$2:$ZZ$337, 139, MATCH($B$3, resultados!$A$1:$ZZ$1, 0))</f>
        <v/>
      </c>
    </row>
    <row r="146">
      <c r="A146">
        <f>INDEX(resultados!$A$2:$ZZ$337, 140, MATCH($B$1, resultados!$A$1:$ZZ$1, 0))</f>
        <v/>
      </c>
      <c r="B146">
        <f>INDEX(resultados!$A$2:$ZZ$337, 140, MATCH($B$2, resultados!$A$1:$ZZ$1, 0))</f>
        <v/>
      </c>
      <c r="C146">
        <f>INDEX(resultados!$A$2:$ZZ$337, 140, MATCH($B$3, resultados!$A$1:$ZZ$1, 0))</f>
        <v/>
      </c>
    </row>
    <row r="147">
      <c r="A147">
        <f>INDEX(resultados!$A$2:$ZZ$337, 141, MATCH($B$1, resultados!$A$1:$ZZ$1, 0))</f>
        <v/>
      </c>
      <c r="B147">
        <f>INDEX(resultados!$A$2:$ZZ$337, 141, MATCH($B$2, resultados!$A$1:$ZZ$1, 0))</f>
        <v/>
      </c>
      <c r="C147">
        <f>INDEX(resultados!$A$2:$ZZ$337, 141, MATCH($B$3, resultados!$A$1:$ZZ$1, 0))</f>
        <v/>
      </c>
    </row>
    <row r="148">
      <c r="A148">
        <f>INDEX(resultados!$A$2:$ZZ$337, 142, MATCH($B$1, resultados!$A$1:$ZZ$1, 0))</f>
        <v/>
      </c>
      <c r="B148">
        <f>INDEX(resultados!$A$2:$ZZ$337, 142, MATCH($B$2, resultados!$A$1:$ZZ$1, 0))</f>
        <v/>
      </c>
      <c r="C148">
        <f>INDEX(resultados!$A$2:$ZZ$337, 142, MATCH($B$3, resultados!$A$1:$ZZ$1, 0))</f>
        <v/>
      </c>
    </row>
    <row r="149">
      <c r="A149">
        <f>INDEX(resultados!$A$2:$ZZ$337, 143, MATCH($B$1, resultados!$A$1:$ZZ$1, 0))</f>
        <v/>
      </c>
      <c r="B149">
        <f>INDEX(resultados!$A$2:$ZZ$337, 143, MATCH($B$2, resultados!$A$1:$ZZ$1, 0))</f>
        <v/>
      </c>
      <c r="C149">
        <f>INDEX(resultados!$A$2:$ZZ$337, 143, MATCH($B$3, resultados!$A$1:$ZZ$1, 0))</f>
        <v/>
      </c>
    </row>
    <row r="150">
      <c r="A150">
        <f>INDEX(resultados!$A$2:$ZZ$337, 144, MATCH($B$1, resultados!$A$1:$ZZ$1, 0))</f>
        <v/>
      </c>
      <c r="B150">
        <f>INDEX(resultados!$A$2:$ZZ$337, 144, MATCH($B$2, resultados!$A$1:$ZZ$1, 0))</f>
        <v/>
      </c>
      <c r="C150">
        <f>INDEX(resultados!$A$2:$ZZ$337, 144, MATCH($B$3, resultados!$A$1:$ZZ$1, 0))</f>
        <v/>
      </c>
    </row>
    <row r="151">
      <c r="A151">
        <f>INDEX(resultados!$A$2:$ZZ$337, 145, MATCH($B$1, resultados!$A$1:$ZZ$1, 0))</f>
        <v/>
      </c>
      <c r="B151">
        <f>INDEX(resultados!$A$2:$ZZ$337, 145, MATCH($B$2, resultados!$A$1:$ZZ$1, 0))</f>
        <v/>
      </c>
      <c r="C151">
        <f>INDEX(resultados!$A$2:$ZZ$337, 145, MATCH($B$3, resultados!$A$1:$ZZ$1, 0))</f>
        <v/>
      </c>
    </row>
    <row r="152">
      <c r="A152">
        <f>INDEX(resultados!$A$2:$ZZ$337, 146, MATCH($B$1, resultados!$A$1:$ZZ$1, 0))</f>
        <v/>
      </c>
      <c r="B152">
        <f>INDEX(resultados!$A$2:$ZZ$337, 146, MATCH($B$2, resultados!$A$1:$ZZ$1, 0))</f>
        <v/>
      </c>
      <c r="C152">
        <f>INDEX(resultados!$A$2:$ZZ$337, 146, MATCH($B$3, resultados!$A$1:$ZZ$1, 0))</f>
        <v/>
      </c>
    </row>
    <row r="153">
      <c r="A153">
        <f>INDEX(resultados!$A$2:$ZZ$337, 147, MATCH($B$1, resultados!$A$1:$ZZ$1, 0))</f>
        <v/>
      </c>
      <c r="B153">
        <f>INDEX(resultados!$A$2:$ZZ$337, 147, MATCH($B$2, resultados!$A$1:$ZZ$1, 0))</f>
        <v/>
      </c>
      <c r="C153">
        <f>INDEX(resultados!$A$2:$ZZ$337, 147, MATCH($B$3, resultados!$A$1:$ZZ$1, 0))</f>
        <v/>
      </c>
    </row>
    <row r="154">
      <c r="A154">
        <f>INDEX(resultados!$A$2:$ZZ$337, 148, MATCH($B$1, resultados!$A$1:$ZZ$1, 0))</f>
        <v/>
      </c>
      <c r="B154">
        <f>INDEX(resultados!$A$2:$ZZ$337, 148, MATCH($B$2, resultados!$A$1:$ZZ$1, 0))</f>
        <v/>
      </c>
      <c r="C154">
        <f>INDEX(resultados!$A$2:$ZZ$337, 148, MATCH($B$3, resultados!$A$1:$ZZ$1, 0))</f>
        <v/>
      </c>
    </row>
    <row r="155">
      <c r="A155">
        <f>INDEX(resultados!$A$2:$ZZ$337, 149, MATCH($B$1, resultados!$A$1:$ZZ$1, 0))</f>
        <v/>
      </c>
      <c r="B155">
        <f>INDEX(resultados!$A$2:$ZZ$337, 149, MATCH($B$2, resultados!$A$1:$ZZ$1, 0))</f>
        <v/>
      </c>
      <c r="C155">
        <f>INDEX(resultados!$A$2:$ZZ$337, 149, MATCH($B$3, resultados!$A$1:$ZZ$1, 0))</f>
        <v/>
      </c>
    </row>
    <row r="156">
      <c r="A156">
        <f>INDEX(resultados!$A$2:$ZZ$337, 150, MATCH($B$1, resultados!$A$1:$ZZ$1, 0))</f>
        <v/>
      </c>
      <c r="B156">
        <f>INDEX(resultados!$A$2:$ZZ$337, 150, MATCH($B$2, resultados!$A$1:$ZZ$1, 0))</f>
        <v/>
      </c>
      <c r="C156">
        <f>INDEX(resultados!$A$2:$ZZ$337, 150, MATCH($B$3, resultados!$A$1:$ZZ$1, 0))</f>
        <v/>
      </c>
    </row>
    <row r="157">
      <c r="A157">
        <f>INDEX(resultados!$A$2:$ZZ$337, 151, MATCH($B$1, resultados!$A$1:$ZZ$1, 0))</f>
        <v/>
      </c>
      <c r="B157">
        <f>INDEX(resultados!$A$2:$ZZ$337, 151, MATCH($B$2, resultados!$A$1:$ZZ$1, 0))</f>
        <v/>
      </c>
      <c r="C157">
        <f>INDEX(resultados!$A$2:$ZZ$337, 151, MATCH($B$3, resultados!$A$1:$ZZ$1, 0))</f>
        <v/>
      </c>
    </row>
    <row r="158">
      <c r="A158">
        <f>INDEX(resultados!$A$2:$ZZ$337, 152, MATCH($B$1, resultados!$A$1:$ZZ$1, 0))</f>
        <v/>
      </c>
      <c r="B158">
        <f>INDEX(resultados!$A$2:$ZZ$337, 152, MATCH($B$2, resultados!$A$1:$ZZ$1, 0))</f>
        <v/>
      </c>
      <c r="C158">
        <f>INDEX(resultados!$A$2:$ZZ$337, 152, MATCH($B$3, resultados!$A$1:$ZZ$1, 0))</f>
        <v/>
      </c>
    </row>
    <row r="159">
      <c r="A159">
        <f>INDEX(resultados!$A$2:$ZZ$337, 153, MATCH($B$1, resultados!$A$1:$ZZ$1, 0))</f>
        <v/>
      </c>
      <c r="B159">
        <f>INDEX(resultados!$A$2:$ZZ$337, 153, MATCH($B$2, resultados!$A$1:$ZZ$1, 0))</f>
        <v/>
      </c>
      <c r="C159">
        <f>INDEX(resultados!$A$2:$ZZ$337, 153, MATCH($B$3, resultados!$A$1:$ZZ$1, 0))</f>
        <v/>
      </c>
    </row>
    <row r="160">
      <c r="A160">
        <f>INDEX(resultados!$A$2:$ZZ$337, 154, MATCH($B$1, resultados!$A$1:$ZZ$1, 0))</f>
        <v/>
      </c>
      <c r="B160">
        <f>INDEX(resultados!$A$2:$ZZ$337, 154, MATCH($B$2, resultados!$A$1:$ZZ$1, 0))</f>
        <v/>
      </c>
      <c r="C160">
        <f>INDEX(resultados!$A$2:$ZZ$337, 154, MATCH($B$3, resultados!$A$1:$ZZ$1, 0))</f>
        <v/>
      </c>
    </row>
    <row r="161">
      <c r="A161">
        <f>INDEX(resultados!$A$2:$ZZ$337, 155, MATCH($B$1, resultados!$A$1:$ZZ$1, 0))</f>
        <v/>
      </c>
      <c r="B161">
        <f>INDEX(resultados!$A$2:$ZZ$337, 155, MATCH($B$2, resultados!$A$1:$ZZ$1, 0))</f>
        <v/>
      </c>
      <c r="C161">
        <f>INDEX(resultados!$A$2:$ZZ$337, 155, MATCH($B$3, resultados!$A$1:$ZZ$1, 0))</f>
        <v/>
      </c>
    </row>
    <row r="162">
      <c r="A162">
        <f>INDEX(resultados!$A$2:$ZZ$337, 156, MATCH($B$1, resultados!$A$1:$ZZ$1, 0))</f>
        <v/>
      </c>
      <c r="B162">
        <f>INDEX(resultados!$A$2:$ZZ$337, 156, MATCH($B$2, resultados!$A$1:$ZZ$1, 0))</f>
        <v/>
      </c>
      <c r="C162">
        <f>INDEX(resultados!$A$2:$ZZ$337, 156, MATCH($B$3, resultados!$A$1:$ZZ$1, 0))</f>
        <v/>
      </c>
    </row>
    <row r="163">
      <c r="A163">
        <f>INDEX(resultados!$A$2:$ZZ$337, 157, MATCH($B$1, resultados!$A$1:$ZZ$1, 0))</f>
        <v/>
      </c>
      <c r="B163">
        <f>INDEX(resultados!$A$2:$ZZ$337, 157, MATCH($B$2, resultados!$A$1:$ZZ$1, 0))</f>
        <v/>
      </c>
      <c r="C163">
        <f>INDEX(resultados!$A$2:$ZZ$337, 157, MATCH($B$3, resultados!$A$1:$ZZ$1, 0))</f>
        <v/>
      </c>
    </row>
    <row r="164">
      <c r="A164">
        <f>INDEX(resultados!$A$2:$ZZ$337, 158, MATCH($B$1, resultados!$A$1:$ZZ$1, 0))</f>
        <v/>
      </c>
      <c r="B164">
        <f>INDEX(resultados!$A$2:$ZZ$337, 158, MATCH($B$2, resultados!$A$1:$ZZ$1, 0))</f>
        <v/>
      </c>
      <c r="C164">
        <f>INDEX(resultados!$A$2:$ZZ$337, 158, MATCH($B$3, resultados!$A$1:$ZZ$1, 0))</f>
        <v/>
      </c>
    </row>
    <row r="165">
      <c r="A165">
        <f>INDEX(resultados!$A$2:$ZZ$337, 159, MATCH($B$1, resultados!$A$1:$ZZ$1, 0))</f>
        <v/>
      </c>
      <c r="B165">
        <f>INDEX(resultados!$A$2:$ZZ$337, 159, MATCH($B$2, resultados!$A$1:$ZZ$1, 0))</f>
        <v/>
      </c>
      <c r="C165">
        <f>INDEX(resultados!$A$2:$ZZ$337, 159, MATCH($B$3, resultados!$A$1:$ZZ$1, 0))</f>
        <v/>
      </c>
    </row>
    <row r="166">
      <c r="A166">
        <f>INDEX(resultados!$A$2:$ZZ$337, 160, MATCH($B$1, resultados!$A$1:$ZZ$1, 0))</f>
        <v/>
      </c>
      <c r="B166">
        <f>INDEX(resultados!$A$2:$ZZ$337, 160, MATCH($B$2, resultados!$A$1:$ZZ$1, 0))</f>
        <v/>
      </c>
      <c r="C166">
        <f>INDEX(resultados!$A$2:$ZZ$337, 160, MATCH($B$3, resultados!$A$1:$ZZ$1, 0))</f>
        <v/>
      </c>
    </row>
    <row r="167">
      <c r="A167">
        <f>INDEX(resultados!$A$2:$ZZ$337, 161, MATCH($B$1, resultados!$A$1:$ZZ$1, 0))</f>
        <v/>
      </c>
      <c r="B167">
        <f>INDEX(resultados!$A$2:$ZZ$337, 161, MATCH($B$2, resultados!$A$1:$ZZ$1, 0))</f>
        <v/>
      </c>
      <c r="C167">
        <f>INDEX(resultados!$A$2:$ZZ$337, 161, MATCH($B$3, resultados!$A$1:$ZZ$1, 0))</f>
        <v/>
      </c>
    </row>
    <row r="168">
      <c r="A168">
        <f>INDEX(resultados!$A$2:$ZZ$337, 162, MATCH($B$1, resultados!$A$1:$ZZ$1, 0))</f>
        <v/>
      </c>
      <c r="B168">
        <f>INDEX(resultados!$A$2:$ZZ$337, 162, MATCH($B$2, resultados!$A$1:$ZZ$1, 0))</f>
        <v/>
      </c>
      <c r="C168">
        <f>INDEX(resultados!$A$2:$ZZ$337, 162, MATCH($B$3, resultados!$A$1:$ZZ$1, 0))</f>
        <v/>
      </c>
    </row>
    <row r="169">
      <c r="A169">
        <f>INDEX(resultados!$A$2:$ZZ$337, 163, MATCH($B$1, resultados!$A$1:$ZZ$1, 0))</f>
        <v/>
      </c>
      <c r="B169">
        <f>INDEX(resultados!$A$2:$ZZ$337, 163, MATCH($B$2, resultados!$A$1:$ZZ$1, 0))</f>
        <v/>
      </c>
      <c r="C169">
        <f>INDEX(resultados!$A$2:$ZZ$337, 163, MATCH($B$3, resultados!$A$1:$ZZ$1, 0))</f>
        <v/>
      </c>
    </row>
    <row r="170">
      <c r="A170">
        <f>INDEX(resultados!$A$2:$ZZ$337, 164, MATCH($B$1, resultados!$A$1:$ZZ$1, 0))</f>
        <v/>
      </c>
      <c r="B170">
        <f>INDEX(resultados!$A$2:$ZZ$337, 164, MATCH($B$2, resultados!$A$1:$ZZ$1, 0))</f>
        <v/>
      </c>
      <c r="C170">
        <f>INDEX(resultados!$A$2:$ZZ$337, 164, MATCH($B$3, resultados!$A$1:$ZZ$1, 0))</f>
        <v/>
      </c>
    </row>
    <row r="171">
      <c r="A171">
        <f>INDEX(resultados!$A$2:$ZZ$337, 165, MATCH($B$1, resultados!$A$1:$ZZ$1, 0))</f>
        <v/>
      </c>
      <c r="B171">
        <f>INDEX(resultados!$A$2:$ZZ$337, 165, MATCH($B$2, resultados!$A$1:$ZZ$1, 0))</f>
        <v/>
      </c>
      <c r="C171">
        <f>INDEX(resultados!$A$2:$ZZ$337, 165, MATCH($B$3, resultados!$A$1:$ZZ$1, 0))</f>
        <v/>
      </c>
    </row>
    <row r="172">
      <c r="A172">
        <f>INDEX(resultados!$A$2:$ZZ$337, 166, MATCH($B$1, resultados!$A$1:$ZZ$1, 0))</f>
        <v/>
      </c>
      <c r="B172">
        <f>INDEX(resultados!$A$2:$ZZ$337, 166, MATCH($B$2, resultados!$A$1:$ZZ$1, 0))</f>
        <v/>
      </c>
      <c r="C172">
        <f>INDEX(resultados!$A$2:$ZZ$337, 166, MATCH($B$3, resultados!$A$1:$ZZ$1, 0))</f>
        <v/>
      </c>
    </row>
    <row r="173">
      <c r="A173">
        <f>INDEX(resultados!$A$2:$ZZ$337, 167, MATCH($B$1, resultados!$A$1:$ZZ$1, 0))</f>
        <v/>
      </c>
      <c r="B173">
        <f>INDEX(resultados!$A$2:$ZZ$337, 167, MATCH($B$2, resultados!$A$1:$ZZ$1, 0))</f>
        <v/>
      </c>
      <c r="C173">
        <f>INDEX(resultados!$A$2:$ZZ$337, 167, MATCH($B$3, resultados!$A$1:$ZZ$1, 0))</f>
        <v/>
      </c>
    </row>
    <row r="174">
      <c r="A174">
        <f>INDEX(resultados!$A$2:$ZZ$337, 168, MATCH($B$1, resultados!$A$1:$ZZ$1, 0))</f>
        <v/>
      </c>
      <c r="B174">
        <f>INDEX(resultados!$A$2:$ZZ$337, 168, MATCH($B$2, resultados!$A$1:$ZZ$1, 0))</f>
        <v/>
      </c>
      <c r="C174">
        <f>INDEX(resultados!$A$2:$ZZ$337, 168, MATCH($B$3, resultados!$A$1:$ZZ$1, 0))</f>
        <v/>
      </c>
    </row>
    <row r="175">
      <c r="A175">
        <f>INDEX(resultados!$A$2:$ZZ$337, 169, MATCH($B$1, resultados!$A$1:$ZZ$1, 0))</f>
        <v/>
      </c>
      <c r="B175">
        <f>INDEX(resultados!$A$2:$ZZ$337, 169, MATCH($B$2, resultados!$A$1:$ZZ$1, 0))</f>
        <v/>
      </c>
      <c r="C175">
        <f>INDEX(resultados!$A$2:$ZZ$337, 169, MATCH($B$3, resultados!$A$1:$ZZ$1, 0))</f>
        <v/>
      </c>
    </row>
    <row r="176">
      <c r="A176">
        <f>INDEX(resultados!$A$2:$ZZ$337, 170, MATCH($B$1, resultados!$A$1:$ZZ$1, 0))</f>
        <v/>
      </c>
      <c r="B176">
        <f>INDEX(resultados!$A$2:$ZZ$337, 170, MATCH($B$2, resultados!$A$1:$ZZ$1, 0))</f>
        <v/>
      </c>
      <c r="C176">
        <f>INDEX(resultados!$A$2:$ZZ$337, 170, MATCH($B$3, resultados!$A$1:$ZZ$1, 0))</f>
        <v/>
      </c>
    </row>
    <row r="177">
      <c r="A177">
        <f>INDEX(resultados!$A$2:$ZZ$337, 171, MATCH($B$1, resultados!$A$1:$ZZ$1, 0))</f>
        <v/>
      </c>
      <c r="B177">
        <f>INDEX(resultados!$A$2:$ZZ$337, 171, MATCH($B$2, resultados!$A$1:$ZZ$1, 0))</f>
        <v/>
      </c>
      <c r="C177">
        <f>INDEX(resultados!$A$2:$ZZ$337, 171, MATCH($B$3, resultados!$A$1:$ZZ$1, 0))</f>
        <v/>
      </c>
    </row>
    <row r="178">
      <c r="A178">
        <f>INDEX(resultados!$A$2:$ZZ$337, 172, MATCH($B$1, resultados!$A$1:$ZZ$1, 0))</f>
        <v/>
      </c>
      <c r="B178">
        <f>INDEX(resultados!$A$2:$ZZ$337, 172, MATCH($B$2, resultados!$A$1:$ZZ$1, 0))</f>
        <v/>
      </c>
      <c r="C178">
        <f>INDEX(resultados!$A$2:$ZZ$337, 172, MATCH($B$3, resultados!$A$1:$ZZ$1, 0))</f>
        <v/>
      </c>
    </row>
    <row r="179">
      <c r="A179">
        <f>INDEX(resultados!$A$2:$ZZ$337, 173, MATCH($B$1, resultados!$A$1:$ZZ$1, 0))</f>
        <v/>
      </c>
      <c r="B179">
        <f>INDEX(resultados!$A$2:$ZZ$337, 173, MATCH($B$2, resultados!$A$1:$ZZ$1, 0))</f>
        <v/>
      </c>
      <c r="C179">
        <f>INDEX(resultados!$A$2:$ZZ$337, 173, MATCH($B$3, resultados!$A$1:$ZZ$1, 0))</f>
        <v/>
      </c>
    </row>
    <row r="180">
      <c r="A180">
        <f>INDEX(resultados!$A$2:$ZZ$337, 174, MATCH($B$1, resultados!$A$1:$ZZ$1, 0))</f>
        <v/>
      </c>
      <c r="B180">
        <f>INDEX(resultados!$A$2:$ZZ$337, 174, MATCH($B$2, resultados!$A$1:$ZZ$1, 0))</f>
        <v/>
      </c>
      <c r="C180">
        <f>INDEX(resultados!$A$2:$ZZ$337, 174, MATCH($B$3, resultados!$A$1:$ZZ$1, 0))</f>
        <v/>
      </c>
    </row>
    <row r="181">
      <c r="A181">
        <f>INDEX(resultados!$A$2:$ZZ$337, 175, MATCH($B$1, resultados!$A$1:$ZZ$1, 0))</f>
        <v/>
      </c>
      <c r="B181">
        <f>INDEX(resultados!$A$2:$ZZ$337, 175, MATCH($B$2, resultados!$A$1:$ZZ$1, 0))</f>
        <v/>
      </c>
      <c r="C181">
        <f>INDEX(resultados!$A$2:$ZZ$337, 175, MATCH($B$3, resultados!$A$1:$ZZ$1, 0))</f>
        <v/>
      </c>
    </row>
    <row r="182">
      <c r="A182">
        <f>INDEX(resultados!$A$2:$ZZ$337, 176, MATCH($B$1, resultados!$A$1:$ZZ$1, 0))</f>
        <v/>
      </c>
      <c r="B182">
        <f>INDEX(resultados!$A$2:$ZZ$337, 176, MATCH($B$2, resultados!$A$1:$ZZ$1, 0))</f>
        <v/>
      </c>
      <c r="C182">
        <f>INDEX(resultados!$A$2:$ZZ$337, 176, MATCH($B$3, resultados!$A$1:$ZZ$1, 0))</f>
        <v/>
      </c>
    </row>
    <row r="183">
      <c r="A183">
        <f>INDEX(resultados!$A$2:$ZZ$337, 177, MATCH($B$1, resultados!$A$1:$ZZ$1, 0))</f>
        <v/>
      </c>
      <c r="B183">
        <f>INDEX(resultados!$A$2:$ZZ$337, 177, MATCH($B$2, resultados!$A$1:$ZZ$1, 0))</f>
        <v/>
      </c>
      <c r="C183">
        <f>INDEX(resultados!$A$2:$ZZ$337, 177, MATCH($B$3, resultados!$A$1:$ZZ$1, 0))</f>
        <v/>
      </c>
    </row>
    <row r="184">
      <c r="A184">
        <f>INDEX(resultados!$A$2:$ZZ$337, 178, MATCH($B$1, resultados!$A$1:$ZZ$1, 0))</f>
        <v/>
      </c>
      <c r="B184">
        <f>INDEX(resultados!$A$2:$ZZ$337, 178, MATCH($B$2, resultados!$A$1:$ZZ$1, 0))</f>
        <v/>
      </c>
      <c r="C184">
        <f>INDEX(resultados!$A$2:$ZZ$337, 178, MATCH($B$3, resultados!$A$1:$ZZ$1, 0))</f>
        <v/>
      </c>
    </row>
    <row r="185">
      <c r="A185">
        <f>INDEX(resultados!$A$2:$ZZ$337, 179, MATCH($B$1, resultados!$A$1:$ZZ$1, 0))</f>
        <v/>
      </c>
      <c r="B185">
        <f>INDEX(resultados!$A$2:$ZZ$337, 179, MATCH($B$2, resultados!$A$1:$ZZ$1, 0))</f>
        <v/>
      </c>
      <c r="C185">
        <f>INDEX(resultados!$A$2:$ZZ$337, 179, MATCH($B$3, resultados!$A$1:$ZZ$1, 0))</f>
        <v/>
      </c>
    </row>
    <row r="186">
      <c r="A186">
        <f>INDEX(resultados!$A$2:$ZZ$337, 180, MATCH($B$1, resultados!$A$1:$ZZ$1, 0))</f>
        <v/>
      </c>
      <c r="B186">
        <f>INDEX(resultados!$A$2:$ZZ$337, 180, MATCH($B$2, resultados!$A$1:$ZZ$1, 0))</f>
        <v/>
      </c>
      <c r="C186">
        <f>INDEX(resultados!$A$2:$ZZ$337, 180, MATCH($B$3, resultados!$A$1:$ZZ$1, 0))</f>
        <v/>
      </c>
    </row>
    <row r="187">
      <c r="A187">
        <f>INDEX(resultados!$A$2:$ZZ$337, 181, MATCH($B$1, resultados!$A$1:$ZZ$1, 0))</f>
        <v/>
      </c>
      <c r="B187">
        <f>INDEX(resultados!$A$2:$ZZ$337, 181, MATCH($B$2, resultados!$A$1:$ZZ$1, 0))</f>
        <v/>
      </c>
      <c r="C187">
        <f>INDEX(resultados!$A$2:$ZZ$337, 181, MATCH($B$3, resultados!$A$1:$ZZ$1, 0))</f>
        <v/>
      </c>
    </row>
    <row r="188">
      <c r="A188">
        <f>INDEX(resultados!$A$2:$ZZ$337, 182, MATCH($B$1, resultados!$A$1:$ZZ$1, 0))</f>
        <v/>
      </c>
      <c r="B188">
        <f>INDEX(resultados!$A$2:$ZZ$337, 182, MATCH($B$2, resultados!$A$1:$ZZ$1, 0))</f>
        <v/>
      </c>
      <c r="C188">
        <f>INDEX(resultados!$A$2:$ZZ$337, 182, MATCH($B$3, resultados!$A$1:$ZZ$1, 0))</f>
        <v/>
      </c>
    </row>
    <row r="189">
      <c r="A189">
        <f>INDEX(resultados!$A$2:$ZZ$337, 183, MATCH($B$1, resultados!$A$1:$ZZ$1, 0))</f>
        <v/>
      </c>
      <c r="B189">
        <f>INDEX(resultados!$A$2:$ZZ$337, 183, MATCH($B$2, resultados!$A$1:$ZZ$1, 0))</f>
        <v/>
      </c>
      <c r="C189">
        <f>INDEX(resultados!$A$2:$ZZ$337, 183, MATCH($B$3, resultados!$A$1:$ZZ$1, 0))</f>
        <v/>
      </c>
    </row>
    <row r="190">
      <c r="A190">
        <f>INDEX(resultados!$A$2:$ZZ$337, 184, MATCH($B$1, resultados!$A$1:$ZZ$1, 0))</f>
        <v/>
      </c>
      <c r="B190">
        <f>INDEX(resultados!$A$2:$ZZ$337, 184, MATCH($B$2, resultados!$A$1:$ZZ$1, 0))</f>
        <v/>
      </c>
      <c r="C190">
        <f>INDEX(resultados!$A$2:$ZZ$337, 184, MATCH($B$3, resultados!$A$1:$ZZ$1, 0))</f>
        <v/>
      </c>
    </row>
    <row r="191">
      <c r="A191">
        <f>INDEX(resultados!$A$2:$ZZ$337, 185, MATCH($B$1, resultados!$A$1:$ZZ$1, 0))</f>
        <v/>
      </c>
      <c r="B191">
        <f>INDEX(resultados!$A$2:$ZZ$337, 185, MATCH($B$2, resultados!$A$1:$ZZ$1, 0))</f>
        <v/>
      </c>
      <c r="C191">
        <f>INDEX(resultados!$A$2:$ZZ$337, 185, MATCH($B$3, resultados!$A$1:$ZZ$1, 0))</f>
        <v/>
      </c>
    </row>
    <row r="192">
      <c r="A192">
        <f>INDEX(resultados!$A$2:$ZZ$337, 186, MATCH($B$1, resultados!$A$1:$ZZ$1, 0))</f>
        <v/>
      </c>
      <c r="B192">
        <f>INDEX(resultados!$A$2:$ZZ$337, 186, MATCH($B$2, resultados!$A$1:$ZZ$1, 0))</f>
        <v/>
      </c>
      <c r="C192">
        <f>INDEX(resultados!$A$2:$ZZ$337, 186, MATCH($B$3, resultados!$A$1:$ZZ$1, 0))</f>
        <v/>
      </c>
    </row>
    <row r="193">
      <c r="A193">
        <f>INDEX(resultados!$A$2:$ZZ$337, 187, MATCH($B$1, resultados!$A$1:$ZZ$1, 0))</f>
        <v/>
      </c>
      <c r="B193">
        <f>INDEX(resultados!$A$2:$ZZ$337, 187, MATCH($B$2, resultados!$A$1:$ZZ$1, 0))</f>
        <v/>
      </c>
      <c r="C193">
        <f>INDEX(resultados!$A$2:$ZZ$337, 187, MATCH($B$3, resultados!$A$1:$ZZ$1, 0))</f>
        <v/>
      </c>
    </row>
    <row r="194">
      <c r="A194">
        <f>INDEX(resultados!$A$2:$ZZ$337, 188, MATCH($B$1, resultados!$A$1:$ZZ$1, 0))</f>
        <v/>
      </c>
      <c r="B194">
        <f>INDEX(resultados!$A$2:$ZZ$337, 188, MATCH($B$2, resultados!$A$1:$ZZ$1, 0))</f>
        <v/>
      </c>
      <c r="C194">
        <f>INDEX(resultados!$A$2:$ZZ$337, 188, MATCH($B$3, resultados!$A$1:$ZZ$1, 0))</f>
        <v/>
      </c>
    </row>
    <row r="195">
      <c r="A195">
        <f>INDEX(resultados!$A$2:$ZZ$337, 189, MATCH($B$1, resultados!$A$1:$ZZ$1, 0))</f>
        <v/>
      </c>
      <c r="B195">
        <f>INDEX(resultados!$A$2:$ZZ$337, 189, MATCH($B$2, resultados!$A$1:$ZZ$1, 0))</f>
        <v/>
      </c>
      <c r="C195">
        <f>INDEX(resultados!$A$2:$ZZ$337, 189, MATCH($B$3, resultados!$A$1:$ZZ$1, 0))</f>
        <v/>
      </c>
    </row>
    <row r="196">
      <c r="A196">
        <f>INDEX(resultados!$A$2:$ZZ$337, 190, MATCH($B$1, resultados!$A$1:$ZZ$1, 0))</f>
        <v/>
      </c>
      <c r="B196">
        <f>INDEX(resultados!$A$2:$ZZ$337, 190, MATCH($B$2, resultados!$A$1:$ZZ$1, 0))</f>
        <v/>
      </c>
      <c r="C196">
        <f>INDEX(resultados!$A$2:$ZZ$337, 190, MATCH($B$3, resultados!$A$1:$ZZ$1, 0))</f>
        <v/>
      </c>
    </row>
    <row r="197">
      <c r="A197">
        <f>INDEX(resultados!$A$2:$ZZ$337, 191, MATCH($B$1, resultados!$A$1:$ZZ$1, 0))</f>
        <v/>
      </c>
      <c r="B197">
        <f>INDEX(resultados!$A$2:$ZZ$337, 191, MATCH($B$2, resultados!$A$1:$ZZ$1, 0))</f>
        <v/>
      </c>
      <c r="C197">
        <f>INDEX(resultados!$A$2:$ZZ$337, 191, MATCH($B$3, resultados!$A$1:$ZZ$1, 0))</f>
        <v/>
      </c>
    </row>
    <row r="198">
      <c r="A198">
        <f>INDEX(resultados!$A$2:$ZZ$337, 192, MATCH($B$1, resultados!$A$1:$ZZ$1, 0))</f>
        <v/>
      </c>
      <c r="B198">
        <f>INDEX(resultados!$A$2:$ZZ$337, 192, MATCH($B$2, resultados!$A$1:$ZZ$1, 0))</f>
        <v/>
      </c>
      <c r="C198">
        <f>INDEX(resultados!$A$2:$ZZ$337, 192, MATCH($B$3, resultados!$A$1:$ZZ$1, 0))</f>
        <v/>
      </c>
    </row>
    <row r="199">
      <c r="A199">
        <f>INDEX(resultados!$A$2:$ZZ$337, 193, MATCH($B$1, resultados!$A$1:$ZZ$1, 0))</f>
        <v/>
      </c>
      <c r="B199">
        <f>INDEX(resultados!$A$2:$ZZ$337, 193, MATCH($B$2, resultados!$A$1:$ZZ$1, 0))</f>
        <v/>
      </c>
      <c r="C199">
        <f>INDEX(resultados!$A$2:$ZZ$337, 193, MATCH($B$3, resultados!$A$1:$ZZ$1, 0))</f>
        <v/>
      </c>
    </row>
    <row r="200">
      <c r="A200">
        <f>INDEX(resultados!$A$2:$ZZ$337, 194, MATCH($B$1, resultados!$A$1:$ZZ$1, 0))</f>
        <v/>
      </c>
      <c r="B200">
        <f>INDEX(resultados!$A$2:$ZZ$337, 194, MATCH($B$2, resultados!$A$1:$ZZ$1, 0))</f>
        <v/>
      </c>
      <c r="C200">
        <f>INDEX(resultados!$A$2:$ZZ$337, 194, MATCH($B$3, resultados!$A$1:$ZZ$1, 0))</f>
        <v/>
      </c>
    </row>
    <row r="201">
      <c r="A201">
        <f>INDEX(resultados!$A$2:$ZZ$337, 195, MATCH($B$1, resultados!$A$1:$ZZ$1, 0))</f>
        <v/>
      </c>
      <c r="B201">
        <f>INDEX(resultados!$A$2:$ZZ$337, 195, MATCH($B$2, resultados!$A$1:$ZZ$1, 0))</f>
        <v/>
      </c>
      <c r="C201">
        <f>INDEX(resultados!$A$2:$ZZ$337, 195, MATCH($B$3, resultados!$A$1:$ZZ$1, 0))</f>
        <v/>
      </c>
    </row>
    <row r="202">
      <c r="A202">
        <f>INDEX(resultados!$A$2:$ZZ$337, 196, MATCH($B$1, resultados!$A$1:$ZZ$1, 0))</f>
        <v/>
      </c>
      <c r="B202">
        <f>INDEX(resultados!$A$2:$ZZ$337, 196, MATCH($B$2, resultados!$A$1:$ZZ$1, 0))</f>
        <v/>
      </c>
      <c r="C202">
        <f>INDEX(resultados!$A$2:$ZZ$337, 196, MATCH($B$3, resultados!$A$1:$ZZ$1, 0))</f>
        <v/>
      </c>
    </row>
    <row r="203">
      <c r="A203">
        <f>INDEX(resultados!$A$2:$ZZ$337, 197, MATCH($B$1, resultados!$A$1:$ZZ$1, 0))</f>
        <v/>
      </c>
      <c r="B203">
        <f>INDEX(resultados!$A$2:$ZZ$337, 197, MATCH($B$2, resultados!$A$1:$ZZ$1, 0))</f>
        <v/>
      </c>
      <c r="C203">
        <f>INDEX(resultados!$A$2:$ZZ$337, 197, MATCH($B$3, resultados!$A$1:$ZZ$1, 0))</f>
        <v/>
      </c>
    </row>
    <row r="204">
      <c r="A204">
        <f>INDEX(resultados!$A$2:$ZZ$337, 198, MATCH($B$1, resultados!$A$1:$ZZ$1, 0))</f>
        <v/>
      </c>
      <c r="B204">
        <f>INDEX(resultados!$A$2:$ZZ$337, 198, MATCH($B$2, resultados!$A$1:$ZZ$1, 0))</f>
        <v/>
      </c>
      <c r="C204">
        <f>INDEX(resultados!$A$2:$ZZ$337, 198, MATCH($B$3, resultados!$A$1:$ZZ$1, 0))</f>
        <v/>
      </c>
    </row>
    <row r="205">
      <c r="A205">
        <f>INDEX(resultados!$A$2:$ZZ$337, 199, MATCH($B$1, resultados!$A$1:$ZZ$1, 0))</f>
        <v/>
      </c>
      <c r="B205">
        <f>INDEX(resultados!$A$2:$ZZ$337, 199, MATCH($B$2, resultados!$A$1:$ZZ$1, 0))</f>
        <v/>
      </c>
      <c r="C205">
        <f>INDEX(resultados!$A$2:$ZZ$337, 199, MATCH($B$3, resultados!$A$1:$ZZ$1, 0))</f>
        <v/>
      </c>
    </row>
    <row r="206">
      <c r="A206">
        <f>INDEX(resultados!$A$2:$ZZ$337, 200, MATCH($B$1, resultados!$A$1:$ZZ$1, 0))</f>
        <v/>
      </c>
      <c r="B206">
        <f>INDEX(resultados!$A$2:$ZZ$337, 200, MATCH($B$2, resultados!$A$1:$ZZ$1, 0))</f>
        <v/>
      </c>
      <c r="C206">
        <f>INDEX(resultados!$A$2:$ZZ$337, 200, MATCH($B$3, resultados!$A$1:$ZZ$1, 0))</f>
        <v/>
      </c>
    </row>
    <row r="207">
      <c r="A207">
        <f>INDEX(resultados!$A$2:$ZZ$337, 201, MATCH($B$1, resultados!$A$1:$ZZ$1, 0))</f>
        <v/>
      </c>
      <c r="B207">
        <f>INDEX(resultados!$A$2:$ZZ$337, 201, MATCH($B$2, resultados!$A$1:$ZZ$1, 0))</f>
        <v/>
      </c>
      <c r="C207">
        <f>INDEX(resultados!$A$2:$ZZ$337, 201, MATCH($B$3, resultados!$A$1:$ZZ$1, 0))</f>
        <v/>
      </c>
    </row>
    <row r="208">
      <c r="A208">
        <f>INDEX(resultados!$A$2:$ZZ$337, 202, MATCH($B$1, resultados!$A$1:$ZZ$1, 0))</f>
        <v/>
      </c>
      <c r="B208">
        <f>INDEX(resultados!$A$2:$ZZ$337, 202, MATCH($B$2, resultados!$A$1:$ZZ$1, 0))</f>
        <v/>
      </c>
      <c r="C208">
        <f>INDEX(resultados!$A$2:$ZZ$337, 202, MATCH($B$3, resultados!$A$1:$ZZ$1, 0))</f>
        <v/>
      </c>
    </row>
    <row r="209">
      <c r="A209">
        <f>INDEX(resultados!$A$2:$ZZ$337, 203, MATCH($B$1, resultados!$A$1:$ZZ$1, 0))</f>
        <v/>
      </c>
      <c r="B209">
        <f>INDEX(resultados!$A$2:$ZZ$337, 203, MATCH($B$2, resultados!$A$1:$ZZ$1, 0))</f>
        <v/>
      </c>
      <c r="C209">
        <f>INDEX(resultados!$A$2:$ZZ$337, 203, MATCH($B$3, resultados!$A$1:$ZZ$1, 0))</f>
        <v/>
      </c>
    </row>
    <row r="210">
      <c r="A210">
        <f>INDEX(resultados!$A$2:$ZZ$337, 204, MATCH($B$1, resultados!$A$1:$ZZ$1, 0))</f>
        <v/>
      </c>
      <c r="B210">
        <f>INDEX(resultados!$A$2:$ZZ$337, 204, MATCH($B$2, resultados!$A$1:$ZZ$1, 0))</f>
        <v/>
      </c>
      <c r="C210">
        <f>INDEX(resultados!$A$2:$ZZ$337, 204, MATCH($B$3, resultados!$A$1:$ZZ$1, 0))</f>
        <v/>
      </c>
    </row>
    <row r="211">
      <c r="A211">
        <f>INDEX(resultados!$A$2:$ZZ$337, 205, MATCH($B$1, resultados!$A$1:$ZZ$1, 0))</f>
        <v/>
      </c>
      <c r="B211">
        <f>INDEX(resultados!$A$2:$ZZ$337, 205, MATCH($B$2, resultados!$A$1:$ZZ$1, 0))</f>
        <v/>
      </c>
      <c r="C211">
        <f>INDEX(resultados!$A$2:$ZZ$337, 205, MATCH($B$3, resultados!$A$1:$ZZ$1, 0))</f>
        <v/>
      </c>
    </row>
    <row r="212">
      <c r="A212">
        <f>INDEX(resultados!$A$2:$ZZ$337, 206, MATCH($B$1, resultados!$A$1:$ZZ$1, 0))</f>
        <v/>
      </c>
      <c r="B212">
        <f>INDEX(resultados!$A$2:$ZZ$337, 206, MATCH($B$2, resultados!$A$1:$ZZ$1, 0))</f>
        <v/>
      </c>
      <c r="C212">
        <f>INDEX(resultados!$A$2:$ZZ$337, 206, MATCH($B$3, resultados!$A$1:$ZZ$1, 0))</f>
        <v/>
      </c>
    </row>
    <row r="213">
      <c r="A213">
        <f>INDEX(resultados!$A$2:$ZZ$337, 207, MATCH($B$1, resultados!$A$1:$ZZ$1, 0))</f>
        <v/>
      </c>
      <c r="B213">
        <f>INDEX(resultados!$A$2:$ZZ$337, 207, MATCH($B$2, resultados!$A$1:$ZZ$1, 0))</f>
        <v/>
      </c>
      <c r="C213">
        <f>INDEX(resultados!$A$2:$ZZ$337, 207, MATCH($B$3, resultados!$A$1:$ZZ$1, 0))</f>
        <v/>
      </c>
    </row>
    <row r="214">
      <c r="A214">
        <f>INDEX(resultados!$A$2:$ZZ$337, 208, MATCH($B$1, resultados!$A$1:$ZZ$1, 0))</f>
        <v/>
      </c>
      <c r="B214">
        <f>INDEX(resultados!$A$2:$ZZ$337, 208, MATCH($B$2, resultados!$A$1:$ZZ$1, 0))</f>
        <v/>
      </c>
      <c r="C214">
        <f>INDEX(resultados!$A$2:$ZZ$337, 208, MATCH($B$3, resultados!$A$1:$ZZ$1, 0))</f>
        <v/>
      </c>
    </row>
    <row r="215">
      <c r="A215">
        <f>INDEX(resultados!$A$2:$ZZ$337, 209, MATCH($B$1, resultados!$A$1:$ZZ$1, 0))</f>
        <v/>
      </c>
      <c r="B215">
        <f>INDEX(resultados!$A$2:$ZZ$337, 209, MATCH($B$2, resultados!$A$1:$ZZ$1, 0))</f>
        <v/>
      </c>
      <c r="C215">
        <f>INDEX(resultados!$A$2:$ZZ$337, 209, MATCH($B$3, resultados!$A$1:$ZZ$1, 0))</f>
        <v/>
      </c>
    </row>
    <row r="216">
      <c r="A216">
        <f>INDEX(resultados!$A$2:$ZZ$337, 210, MATCH($B$1, resultados!$A$1:$ZZ$1, 0))</f>
        <v/>
      </c>
      <c r="B216">
        <f>INDEX(resultados!$A$2:$ZZ$337, 210, MATCH($B$2, resultados!$A$1:$ZZ$1, 0))</f>
        <v/>
      </c>
      <c r="C216">
        <f>INDEX(resultados!$A$2:$ZZ$337, 210, MATCH($B$3, resultados!$A$1:$ZZ$1, 0))</f>
        <v/>
      </c>
    </row>
    <row r="217">
      <c r="A217">
        <f>INDEX(resultados!$A$2:$ZZ$337, 211, MATCH($B$1, resultados!$A$1:$ZZ$1, 0))</f>
        <v/>
      </c>
      <c r="B217">
        <f>INDEX(resultados!$A$2:$ZZ$337, 211, MATCH($B$2, resultados!$A$1:$ZZ$1, 0))</f>
        <v/>
      </c>
      <c r="C217">
        <f>INDEX(resultados!$A$2:$ZZ$337, 211, MATCH($B$3, resultados!$A$1:$ZZ$1, 0))</f>
        <v/>
      </c>
    </row>
    <row r="218">
      <c r="A218">
        <f>INDEX(resultados!$A$2:$ZZ$337, 212, MATCH($B$1, resultados!$A$1:$ZZ$1, 0))</f>
        <v/>
      </c>
      <c r="B218">
        <f>INDEX(resultados!$A$2:$ZZ$337, 212, MATCH($B$2, resultados!$A$1:$ZZ$1, 0))</f>
        <v/>
      </c>
      <c r="C218">
        <f>INDEX(resultados!$A$2:$ZZ$337, 212, MATCH($B$3, resultados!$A$1:$ZZ$1, 0))</f>
        <v/>
      </c>
    </row>
    <row r="219">
      <c r="A219">
        <f>INDEX(resultados!$A$2:$ZZ$337, 213, MATCH($B$1, resultados!$A$1:$ZZ$1, 0))</f>
        <v/>
      </c>
      <c r="B219">
        <f>INDEX(resultados!$A$2:$ZZ$337, 213, MATCH($B$2, resultados!$A$1:$ZZ$1, 0))</f>
        <v/>
      </c>
      <c r="C219">
        <f>INDEX(resultados!$A$2:$ZZ$337, 213, MATCH($B$3, resultados!$A$1:$ZZ$1, 0))</f>
        <v/>
      </c>
    </row>
    <row r="220">
      <c r="A220">
        <f>INDEX(resultados!$A$2:$ZZ$337, 214, MATCH($B$1, resultados!$A$1:$ZZ$1, 0))</f>
        <v/>
      </c>
      <c r="B220">
        <f>INDEX(resultados!$A$2:$ZZ$337, 214, MATCH($B$2, resultados!$A$1:$ZZ$1, 0))</f>
        <v/>
      </c>
      <c r="C220">
        <f>INDEX(resultados!$A$2:$ZZ$337, 214, MATCH($B$3, resultados!$A$1:$ZZ$1, 0))</f>
        <v/>
      </c>
    </row>
    <row r="221">
      <c r="A221">
        <f>INDEX(resultados!$A$2:$ZZ$337, 215, MATCH($B$1, resultados!$A$1:$ZZ$1, 0))</f>
        <v/>
      </c>
      <c r="B221">
        <f>INDEX(resultados!$A$2:$ZZ$337, 215, MATCH($B$2, resultados!$A$1:$ZZ$1, 0))</f>
        <v/>
      </c>
      <c r="C221">
        <f>INDEX(resultados!$A$2:$ZZ$337, 215, MATCH($B$3, resultados!$A$1:$ZZ$1, 0))</f>
        <v/>
      </c>
    </row>
    <row r="222">
      <c r="A222">
        <f>INDEX(resultados!$A$2:$ZZ$337, 216, MATCH($B$1, resultados!$A$1:$ZZ$1, 0))</f>
        <v/>
      </c>
      <c r="B222">
        <f>INDEX(resultados!$A$2:$ZZ$337, 216, MATCH($B$2, resultados!$A$1:$ZZ$1, 0))</f>
        <v/>
      </c>
      <c r="C222">
        <f>INDEX(resultados!$A$2:$ZZ$337, 216, MATCH($B$3, resultados!$A$1:$ZZ$1, 0))</f>
        <v/>
      </c>
    </row>
    <row r="223">
      <c r="A223">
        <f>INDEX(resultados!$A$2:$ZZ$337, 217, MATCH($B$1, resultados!$A$1:$ZZ$1, 0))</f>
        <v/>
      </c>
      <c r="B223">
        <f>INDEX(resultados!$A$2:$ZZ$337, 217, MATCH($B$2, resultados!$A$1:$ZZ$1, 0))</f>
        <v/>
      </c>
      <c r="C223">
        <f>INDEX(resultados!$A$2:$ZZ$337, 217, MATCH($B$3, resultados!$A$1:$ZZ$1, 0))</f>
        <v/>
      </c>
    </row>
    <row r="224">
      <c r="A224">
        <f>INDEX(resultados!$A$2:$ZZ$337, 218, MATCH($B$1, resultados!$A$1:$ZZ$1, 0))</f>
        <v/>
      </c>
      <c r="B224">
        <f>INDEX(resultados!$A$2:$ZZ$337, 218, MATCH($B$2, resultados!$A$1:$ZZ$1, 0))</f>
        <v/>
      </c>
      <c r="C224">
        <f>INDEX(resultados!$A$2:$ZZ$337, 218, MATCH($B$3, resultados!$A$1:$ZZ$1, 0))</f>
        <v/>
      </c>
    </row>
    <row r="225">
      <c r="A225">
        <f>INDEX(resultados!$A$2:$ZZ$337, 219, MATCH($B$1, resultados!$A$1:$ZZ$1, 0))</f>
        <v/>
      </c>
      <c r="B225">
        <f>INDEX(resultados!$A$2:$ZZ$337, 219, MATCH($B$2, resultados!$A$1:$ZZ$1, 0))</f>
        <v/>
      </c>
      <c r="C225">
        <f>INDEX(resultados!$A$2:$ZZ$337, 219, MATCH($B$3, resultados!$A$1:$ZZ$1, 0))</f>
        <v/>
      </c>
    </row>
    <row r="226">
      <c r="A226">
        <f>INDEX(resultados!$A$2:$ZZ$337, 220, MATCH($B$1, resultados!$A$1:$ZZ$1, 0))</f>
        <v/>
      </c>
      <c r="B226">
        <f>INDEX(resultados!$A$2:$ZZ$337, 220, MATCH($B$2, resultados!$A$1:$ZZ$1, 0))</f>
        <v/>
      </c>
      <c r="C226">
        <f>INDEX(resultados!$A$2:$ZZ$337, 220, MATCH($B$3, resultados!$A$1:$ZZ$1, 0))</f>
        <v/>
      </c>
    </row>
    <row r="227">
      <c r="A227">
        <f>INDEX(resultados!$A$2:$ZZ$337, 221, MATCH($B$1, resultados!$A$1:$ZZ$1, 0))</f>
        <v/>
      </c>
      <c r="B227">
        <f>INDEX(resultados!$A$2:$ZZ$337, 221, MATCH($B$2, resultados!$A$1:$ZZ$1, 0))</f>
        <v/>
      </c>
      <c r="C227">
        <f>INDEX(resultados!$A$2:$ZZ$337, 221, MATCH($B$3, resultados!$A$1:$ZZ$1, 0))</f>
        <v/>
      </c>
    </row>
    <row r="228">
      <c r="A228">
        <f>INDEX(resultados!$A$2:$ZZ$337, 222, MATCH($B$1, resultados!$A$1:$ZZ$1, 0))</f>
        <v/>
      </c>
      <c r="B228">
        <f>INDEX(resultados!$A$2:$ZZ$337, 222, MATCH($B$2, resultados!$A$1:$ZZ$1, 0))</f>
        <v/>
      </c>
      <c r="C228">
        <f>INDEX(resultados!$A$2:$ZZ$337, 222, MATCH($B$3, resultados!$A$1:$ZZ$1, 0))</f>
        <v/>
      </c>
    </row>
    <row r="229">
      <c r="A229">
        <f>INDEX(resultados!$A$2:$ZZ$337, 223, MATCH($B$1, resultados!$A$1:$ZZ$1, 0))</f>
        <v/>
      </c>
      <c r="B229">
        <f>INDEX(resultados!$A$2:$ZZ$337, 223, MATCH($B$2, resultados!$A$1:$ZZ$1, 0))</f>
        <v/>
      </c>
      <c r="C229">
        <f>INDEX(resultados!$A$2:$ZZ$337, 223, MATCH($B$3, resultados!$A$1:$ZZ$1, 0))</f>
        <v/>
      </c>
    </row>
    <row r="230">
      <c r="A230">
        <f>INDEX(resultados!$A$2:$ZZ$337, 224, MATCH($B$1, resultados!$A$1:$ZZ$1, 0))</f>
        <v/>
      </c>
      <c r="B230">
        <f>INDEX(resultados!$A$2:$ZZ$337, 224, MATCH($B$2, resultados!$A$1:$ZZ$1, 0))</f>
        <v/>
      </c>
      <c r="C230">
        <f>INDEX(resultados!$A$2:$ZZ$337, 224, MATCH($B$3, resultados!$A$1:$ZZ$1, 0))</f>
        <v/>
      </c>
    </row>
    <row r="231">
      <c r="A231">
        <f>INDEX(resultados!$A$2:$ZZ$337, 225, MATCH($B$1, resultados!$A$1:$ZZ$1, 0))</f>
        <v/>
      </c>
      <c r="B231">
        <f>INDEX(resultados!$A$2:$ZZ$337, 225, MATCH($B$2, resultados!$A$1:$ZZ$1, 0))</f>
        <v/>
      </c>
      <c r="C231">
        <f>INDEX(resultados!$A$2:$ZZ$337, 225, MATCH($B$3, resultados!$A$1:$ZZ$1, 0))</f>
        <v/>
      </c>
    </row>
    <row r="232">
      <c r="A232">
        <f>INDEX(resultados!$A$2:$ZZ$337, 226, MATCH($B$1, resultados!$A$1:$ZZ$1, 0))</f>
        <v/>
      </c>
      <c r="B232">
        <f>INDEX(resultados!$A$2:$ZZ$337, 226, MATCH($B$2, resultados!$A$1:$ZZ$1, 0))</f>
        <v/>
      </c>
      <c r="C232">
        <f>INDEX(resultados!$A$2:$ZZ$337, 226, MATCH($B$3, resultados!$A$1:$ZZ$1, 0))</f>
        <v/>
      </c>
    </row>
    <row r="233">
      <c r="A233">
        <f>INDEX(resultados!$A$2:$ZZ$337, 227, MATCH($B$1, resultados!$A$1:$ZZ$1, 0))</f>
        <v/>
      </c>
      <c r="B233">
        <f>INDEX(resultados!$A$2:$ZZ$337, 227, MATCH($B$2, resultados!$A$1:$ZZ$1, 0))</f>
        <v/>
      </c>
      <c r="C233">
        <f>INDEX(resultados!$A$2:$ZZ$337, 227, MATCH($B$3, resultados!$A$1:$ZZ$1, 0))</f>
        <v/>
      </c>
    </row>
    <row r="234">
      <c r="A234">
        <f>INDEX(resultados!$A$2:$ZZ$337, 228, MATCH($B$1, resultados!$A$1:$ZZ$1, 0))</f>
        <v/>
      </c>
      <c r="B234">
        <f>INDEX(resultados!$A$2:$ZZ$337, 228, MATCH($B$2, resultados!$A$1:$ZZ$1, 0))</f>
        <v/>
      </c>
      <c r="C234">
        <f>INDEX(resultados!$A$2:$ZZ$337, 228, MATCH($B$3, resultados!$A$1:$ZZ$1, 0))</f>
        <v/>
      </c>
    </row>
    <row r="235">
      <c r="A235">
        <f>INDEX(resultados!$A$2:$ZZ$337, 229, MATCH($B$1, resultados!$A$1:$ZZ$1, 0))</f>
        <v/>
      </c>
      <c r="B235">
        <f>INDEX(resultados!$A$2:$ZZ$337, 229, MATCH($B$2, resultados!$A$1:$ZZ$1, 0))</f>
        <v/>
      </c>
      <c r="C235">
        <f>INDEX(resultados!$A$2:$ZZ$337, 229, MATCH($B$3, resultados!$A$1:$ZZ$1, 0))</f>
        <v/>
      </c>
    </row>
    <row r="236">
      <c r="A236">
        <f>INDEX(resultados!$A$2:$ZZ$337, 230, MATCH($B$1, resultados!$A$1:$ZZ$1, 0))</f>
        <v/>
      </c>
      <c r="B236">
        <f>INDEX(resultados!$A$2:$ZZ$337, 230, MATCH($B$2, resultados!$A$1:$ZZ$1, 0))</f>
        <v/>
      </c>
      <c r="C236">
        <f>INDEX(resultados!$A$2:$ZZ$337, 230, MATCH($B$3, resultados!$A$1:$ZZ$1, 0))</f>
        <v/>
      </c>
    </row>
    <row r="237">
      <c r="A237">
        <f>INDEX(resultados!$A$2:$ZZ$337, 231, MATCH($B$1, resultados!$A$1:$ZZ$1, 0))</f>
        <v/>
      </c>
      <c r="B237">
        <f>INDEX(resultados!$A$2:$ZZ$337, 231, MATCH($B$2, resultados!$A$1:$ZZ$1, 0))</f>
        <v/>
      </c>
      <c r="C237">
        <f>INDEX(resultados!$A$2:$ZZ$337, 231, MATCH($B$3, resultados!$A$1:$ZZ$1, 0))</f>
        <v/>
      </c>
    </row>
    <row r="238">
      <c r="A238">
        <f>INDEX(resultados!$A$2:$ZZ$337, 232, MATCH($B$1, resultados!$A$1:$ZZ$1, 0))</f>
        <v/>
      </c>
      <c r="B238">
        <f>INDEX(resultados!$A$2:$ZZ$337, 232, MATCH($B$2, resultados!$A$1:$ZZ$1, 0))</f>
        <v/>
      </c>
      <c r="C238">
        <f>INDEX(resultados!$A$2:$ZZ$337, 232, MATCH($B$3, resultados!$A$1:$ZZ$1, 0))</f>
        <v/>
      </c>
    </row>
    <row r="239">
      <c r="A239">
        <f>INDEX(resultados!$A$2:$ZZ$337, 233, MATCH($B$1, resultados!$A$1:$ZZ$1, 0))</f>
        <v/>
      </c>
      <c r="B239">
        <f>INDEX(resultados!$A$2:$ZZ$337, 233, MATCH($B$2, resultados!$A$1:$ZZ$1, 0))</f>
        <v/>
      </c>
      <c r="C239">
        <f>INDEX(resultados!$A$2:$ZZ$337, 233, MATCH($B$3, resultados!$A$1:$ZZ$1, 0))</f>
        <v/>
      </c>
    </row>
    <row r="240">
      <c r="A240">
        <f>INDEX(resultados!$A$2:$ZZ$337, 234, MATCH($B$1, resultados!$A$1:$ZZ$1, 0))</f>
        <v/>
      </c>
      <c r="B240">
        <f>INDEX(resultados!$A$2:$ZZ$337, 234, MATCH($B$2, resultados!$A$1:$ZZ$1, 0))</f>
        <v/>
      </c>
      <c r="C240">
        <f>INDEX(resultados!$A$2:$ZZ$337, 234, MATCH($B$3, resultados!$A$1:$ZZ$1, 0))</f>
        <v/>
      </c>
    </row>
    <row r="241">
      <c r="A241">
        <f>INDEX(resultados!$A$2:$ZZ$337, 235, MATCH($B$1, resultados!$A$1:$ZZ$1, 0))</f>
        <v/>
      </c>
      <c r="B241">
        <f>INDEX(resultados!$A$2:$ZZ$337, 235, MATCH($B$2, resultados!$A$1:$ZZ$1, 0))</f>
        <v/>
      </c>
      <c r="C241">
        <f>INDEX(resultados!$A$2:$ZZ$337, 235, MATCH($B$3, resultados!$A$1:$ZZ$1, 0))</f>
        <v/>
      </c>
    </row>
    <row r="242">
      <c r="A242">
        <f>INDEX(resultados!$A$2:$ZZ$337, 236, MATCH($B$1, resultados!$A$1:$ZZ$1, 0))</f>
        <v/>
      </c>
      <c r="B242">
        <f>INDEX(resultados!$A$2:$ZZ$337, 236, MATCH($B$2, resultados!$A$1:$ZZ$1, 0))</f>
        <v/>
      </c>
      <c r="C242">
        <f>INDEX(resultados!$A$2:$ZZ$337, 236, MATCH($B$3, resultados!$A$1:$ZZ$1, 0))</f>
        <v/>
      </c>
    </row>
    <row r="243">
      <c r="A243">
        <f>INDEX(resultados!$A$2:$ZZ$337, 237, MATCH($B$1, resultados!$A$1:$ZZ$1, 0))</f>
        <v/>
      </c>
      <c r="B243">
        <f>INDEX(resultados!$A$2:$ZZ$337, 237, MATCH($B$2, resultados!$A$1:$ZZ$1, 0))</f>
        <v/>
      </c>
      <c r="C243">
        <f>INDEX(resultados!$A$2:$ZZ$337, 237, MATCH($B$3, resultados!$A$1:$ZZ$1, 0))</f>
        <v/>
      </c>
    </row>
    <row r="244">
      <c r="A244">
        <f>INDEX(resultados!$A$2:$ZZ$337, 238, MATCH($B$1, resultados!$A$1:$ZZ$1, 0))</f>
        <v/>
      </c>
      <c r="B244">
        <f>INDEX(resultados!$A$2:$ZZ$337, 238, MATCH($B$2, resultados!$A$1:$ZZ$1, 0))</f>
        <v/>
      </c>
      <c r="C244">
        <f>INDEX(resultados!$A$2:$ZZ$337, 238, MATCH($B$3, resultados!$A$1:$ZZ$1, 0))</f>
        <v/>
      </c>
    </row>
    <row r="245">
      <c r="A245">
        <f>INDEX(resultados!$A$2:$ZZ$337, 239, MATCH($B$1, resultados!$A$1:$ZZ$1, 0))</f>
        <v/>
      </c>
      <c r="B245">
        <f>INDEX(resultados!$A$2:$ZZ$337, 239, MATCH($B$2, resultados!$A$1:$ZZ$1, 0))</f>
        <v/>
      </c>
      <c r="C245">
        <f>INDEX(resultados!$A$2:$ZZ$337, 239, MATCH($B$3, resultados!$A$1:$ZZ$1, 0))</f>
        <v/>
      </c>
    </row>
    <row r="246">
      <c r="A246">
        <f>INDEX(resultados!$A$2:$ZZ$337, 240, MATCH($B$1, resultados!$A$1:$ZZ$1, 0))</f>
        <v/>
      </c>
      <c r="B246">
        <f>INDEX(resultados!$A$2:$ZZ$337, 240, MATCH($B$2, resultados!$A$1:$ZZ$1, 0))</f>
        <v/>
      </c>
      <c r="C246">
        <f>INDEX(resultados!$A$2:$ZZ$337, 240, MATCH($B$3, resultados!$A$1:$ZZ$1, 0))</f>
        <v/>
      </c>
    </row>
    <row r="247">
      <c r="A247">
        <f>INDEX(resultados!$A$2:$ZZ$337, 241, MATCH($B$1, resultados!$A$1:$ZZ$1, 0))</f>
        <v/>
      </c>
      <c r="B247">
        <f>INDEX(resultados!$A$2:$ZZ$337, 241, MATCH($B$2, resultados!$A$1:$ZZ$1, 0))</f>
        <v/>
      </c>
      <c r="C247">
        <f>INDEX(resultados!$A$2:$ZZ$337, 241, MATCH($B$3, resultados!$A$1:$ZZ$1, 0))</f>
        <v/>
      </c>
    </row>
    <row r="248">
      <c r="A248">
        <f>INDEX(resultados!$A$2:$ZZ$337, 242, MATCH($B$1, resultados!$A$1:$ZZ$1, 0))</f>
        <v/>
      </c>
      <c r="B248">
        <f>INDEX(resultados!$A$2:$ZZ$337, 242, MATCH($B$2, resultados!$A$1:$ZZ$1, 0))</f>
        <v/>
      </c>
      <c r="C248">
        <f>INDEX(resultados!$A$2:$ZZ$337, 242, MATCH($B$3, resultados!$A$1:$ZZ$1, 0))</f>
        <v/>
      </c>
    </row>
    <row r="249">
      <c r="A249">
        <f>INDEX(resultados!$A$2:$ZZ$337, 243, MATCH($B$1, resultados!$A$1:$ZZ$1, 0))</f>
        <v/>
      </c>
      <c r="B249">
        <f>INDEX(resultados!$A$2:$ZZ$337, 243, MATCH($B$2, resultados!$A$1:$ZZ$1, 0))</f>
        <v/>
      </c>
      <c r="C249">
        <f>INDEX(resultados!$A$2:$ZZ$337, 243, MATCH($B$3, resultados!$A$1:$ZZ$1, 0))</f>
        <v/>
      </c>
    </row>
    <row r="250">
      <c r="A250">
        <f>INDEX(resultados!$A$2:$ZZ$337, 244, MATCH($B$1, resultados!$A$1:$ZZ$1, 0))</f>
        <v/>
      </c>
      <c r="B250">
        <f>INDEX(resultados!$A$2:$ZZ$337, 244, MATCH($B$2, resultados!$A$1:$ZZ$1, 0))</f>
        <v/>
      </c>
      <c r="C250">
        <f>INDEX(resultados!$A$2:$ZZ$337, 244, MATCH($B$3, resultados!$A$1:$ZZ$1, 0))</f>
        <v/>
      </c>
    </row>
    <row r="251">
      <c r="A251">
        <f>INDEX(resultados!$A$2:$ZZ$337, 245, MATCH($B$1, resultados!$A$1:$ZZ$1, 0))</f>
        <v/>
      </c>
      <c r="B251">
        <f>INDEX(resultados!$A$2:$ZZ$337, 245, MATCH($B$2, resultados!$A$1:$ZZ$1, 0))</f>
        <v/>
      </c>
      <c r="C251">
        <f>INDEX(resultados!$A$2:$ZZ$337, 245, MATCH($B$3, resultados!$A$1:$ZZ$1, 0))</f>
        <v/>
      </c>
    </row>
    <row r="252">
      <c r="A252">
        <f>INDEX(resultados!$A$2:$ZZ$337, 246, MATCH($B$1, resultados!$A$1:$ZZ$1, 0))</f>
        <v/>
      </c>
      <c r="B252">
        <f>INDEX(resultados!$A$2:$ZZ$337, 246, MATCH($B$2, resultados!$A$1:$ZZ$1, 0))</f>
        <v/>
      </c>
      <c r="C252">
        <f>INDEX(resultados!$A$2:$ZZ$337, 246, MATCH($B$3, resultados!$A$1:$ZZ$1, 0))</f>
        <v/>
      </c>
    </row>
    <row r="253">
      <c r="A253">
        <f>INDEX(resultados!$A$2:$ZZ$337, 247, MATCH($B$1, resultados!$A$1:$ZZ$1, 0))</f>
        <v/>
      </c>
      <c r="B253">
        <f>INDEX(resultados!$A$2:$ZZ$337, 247, MATCH($B$2, resultados!$A$1:$ZZ$1, 0))</f>
        <v/>
      </c>
      <c r="C253">
        <f>INDEX(resultados!$A$2:$ZZ$337, 247, MATCH($B$3, resultados!$A$1:$ZZ$1, 0))</f>
        <v/>
      </c>
    </row>
    <row r="254">
      <c r="A254">
        <f>INDEX(resultados!$A$2:$ZZ$337, 248, MATCH($B$1, resultados!$A$1:$ZZ$1, 0))</f>
        <v/>
      </c>
      <c r="B254">
        <f>INDEX(resultados!$A$2:$ZZ$337, 248, MATCH($B$2, resultados!$A$1:$ZZ$1, 0))</f>
        <v/>
      </c>
      <c r="C254">
        <f>INDEX(resultados!$A$2:$ZZ$337, 248, MATCH($B$3, resultados!$A$1:$ZZ$1, 0))</f>
        <v/>
      </c>
    </row>
    <row r="255">
      <c r="A255">
        <f>INDEX(resultados!$A$2:$ZZ$337, 249, MATCH($B$1, resultados!$A$1:$ZZ$1, 0))</f>
        <v/>
      </c>
      <c r="B255">
        <f>INDEX(resultados!$A$2:$ZZ$337, 249, MATCH($B$2, resultados!$A$1:$ZZ$1, 0))</f>
        <v/>
      </c>
      <c r="C255">
        <f>INDEX(resultados!$A$2:$ZZ$337, 249, MATCH($B$3, resultados!$A$1:$ZZ$1, 0))</f>
        <v/>
      </c>
    </row>
    <row r="256">
      <c r="A256">
        <f>INDEX(resultados!$A$2:$ZZ$337, 250, MATCH($B$1, resultados!$A$1:$ZZ$1, 0))</f>
        <v/>
      </c>
      <c r="B256">
        <f>INDEX(resultados!$A$2:$ZZ$337, 250, MATCH($B$2, resultados!$A$1:$ZZ$1, 0))</f>
        <v/>
      </c>
      <c r="C256">
        <f>INDEX(resultados!$A$2:$ZZ$337, 250, MATCH($B$3, resultados!$A$1:$ZZ$1, 0))</f>
        <v/>
      </c>
    </row>
    <row r="257">
      <c r="A257">
        <f>INDEX(resultados!$A$2:$ZZ$337, 251, MATCH($B$1, resultados!$A$1:$ZZ$1, 0))</f>
        <v/>
      </c>
      <c r="B257">
        <f>INDEX(resultados!$A$2:$ZZ$337, 251, MATCH($B$2, resultados!$A$1:$ZZ$1, 0))</f>
        <v/>
      </c>
      <c r="C257">
        <f>INDEX(resultados!$A$2:$ZZ$337, 251, MATCH($B$3, resultados!$A$1:$ZZ$1, 0))</f>
        <v/>
      </c>
    </row>
    <row r="258">
      <c r="A258">
        <f>INDEX(resultados!$A$2:$ZZ$337, 252, MATCH($B$1, resultados!$A$1:$ZZ$1, 0))</f>
        <v/>
      </c>
      <c r="B258">
        <f>INDEX(resultados!$A$2:$ZZ$337, 252, MATCH($B$2, resultados!$A$1:$ZZ$1, 0))</f>
        <v/>
      </c>
      <c r="C258">
        <f>INDEX(resultados!$A$2:$ZZ$337, 252, MATCH($B$3, resultados!$A$1:$ZZ$1, 0))</f>
        <v/>
      </c>
    </row>
    <row r="259">
      <c r="A259">
        <f>INDEX(resultados!$A$2:$ZZ$337, 253, MATCH($B$1, resultados!$A$1:$ZZ$1, 0))</f>
        <v/>
      </c>
      <c r="B259">
        <f>INDEX(resultados!$A$2:$ZZ$337, 253, MATCH($B$2, resultados!$A$1:$ZZ$1, 0))</f>
        <v/>
      </c>
      <c r="C259">
        <f>INDEX(resultados!$A$2:$ZZ$337, 253, MATCH($B$3, resultados!$A$1:$ZZ$1, 0))</f>
        <v/>
      </c>
    </row>
    <row r="260">
      <c r="A260">
        <f>INDEX(resultados!$A$2:$ZZ$337, 254, MATCH($B$1, resultados!$A$1:$ZZ$1, 0))</f>
        <v/>
      </c>
      <c r="B260">
        <f>INDEX(resultados!$A$2:$ZZ$337, 254, MATCH($B$2, resultados!$A$1:$ZZ$1, 0))</f>
        <v/>
      </c>
      <c r="C260">
        <f>INDEX(resultados!$A$2:$ZZ$337, 254, MATCH($B$3, resultados!$A$1:$ZZ$1, 0))</f>
        <v/>
      </c>
    </row>
    <row r="261">
      <c r="A261">
        <f>INDEX(resultados!$A$2:$ZZ$337, 255, MATCH($B$1, resultados!$A$1:$ZZ$1, 0))</f>
        <v/>
      </c>
      <c r="B261">
        <f>INDEX(resultados!$A$2:$ZZ$337, 255, MATCH($B$2, resultados!$A$1:$ZZ$1, 0))</f>
        <v/>
      </c>
      <c r="C261">
        <f>INDEX(resultados!$A$2:$ZZ$337, 255, MATCH($B$3, resultados!$A$1:$ZZ$1, 0))</f>
        <v/>
      </c>
    </row>
    <row r="262">
      <c r="A262">
        <f>INDEX(resultados!$A$2:$ZZ$337, 256, MATCH($B$1, resultados!$A$1:$ZZ$1, 0))</f>
        <v/>
      </c>
      <c r="B262">
        <f>INDEX(resultados!$A$2:$ZZ$337, 256, MATCH($B$2, resultados!$A$1:$ZZ$1, 0))</f>
        <v/>
      </c>
      <c r="C262">
        <f>INDEX(resultados!$A$2:$ZZ$337, 256, MATCH($B$3, resultados!$A$1:$ZZ$1, 0))</f>
        <v/>
      </c>
    </row>
    <row r="263">
      <c r="A263">
        <f>INDEX(resultados!$A$2:$ZZ$337, 257, MATCH($B$1, resultados!$A$1:$ZZ$1, 0))</f>
        <v/>
      </c>
      <c r="B263">
        <f>INDEX(resultados!$A$2:$ZZ$337, 257, MATCH($B$2, resultados!$A$1:$ZZ$1, 0))</f>
        <v/>
      </c>
      <c r="C263">
        <f>INDEX(resultados!$A$2:$ZZ$337, 257, MATCH($B$3, resultados!$A$1:$ZZ$1, 0))</f>
        <v/>
      </c>
    </row>
    <row r="264">
      <c r="A264">
        <f>INDEX(resultados!$A$2:$ZZ$337, 258, MATCH($B$1, resultados!$A$1:$ZZ$1, 0))</f>
        <v/>
      </c>
      <c r="B264">
        <f>INDEX(resultados!$A$2:$ZZ$337, 258, MATCH($B$2, resultados!$A$1:$ZZ$1, 0))</f>
        <v/>
      </c>
      <c r="C264">
        <f>INDEX(resultados!$A$2:$ZZ$337, 258, MATCH($B$3, resultados!$A$1:$ZZ$1, 0))</f>
        <v/>
      </c>
    </row>
    <row r="265">
      <c r="A265">
        <f>INDEX(resultados!$A$2:$ZZ$337, 259, MATCH($B$1, resultados!$A$1:$ZZ$1, 0))</f>
        <v/>
      </c>
      <c r="B265">
        <f>INDEX(resultados!$A$2:$ZZ$337, 259, MATCH($B$2, resultados!$A$1:$ZZ$1, 0))</f>
        <v/>
      </c>
      <c r="C265">
        <f>INDEX(resultados!$A$2:$ZZ$337, 259, MATCH($B$3, resultados!$A$1:$ZZ$1, 0))</f>
        <v/>
      </c>
    </row>
    <row r="266">
      <c r="A266">
        <f>INDEX(resultados!$A$2:$ZZ$337, 260, MATCH($B$1, resultados!$A$1:$ZZ$1, 0))</f>
        <v/>
      </c>
      <c r="B266">
        <f>INDEX(resultados!$A$2:$ZZ$337, 260, MATCH($B$2, resultados!$A$1:$ZZ$1, 0))</f>
        <v/>
      </c>
      <c r="C266">
        <f>INDEX(resultados!$A$2:$ZZ$337, 260, MATCH($B$3, resultados!$A$1:$ZZ$1, 0))</f>
        <v/>
      </c>
    </row>
    <row r="267">
      <c r="A267">
        <f>INDEX(resultados!$A$2:$ZZ$337, 261, MATCH($B$1, resultados!$A$1:$ZZ$1, 0))</f>
        <v/>
      </c>
      <c r="B267">
        <f>INDEX(resultados!$A$2:$ZZ$337, 261, MATCH($B$2, resultados!$A$1:$ZZ$1, 0))</f>
        <v/>
      </c>
      <c r="C267">
        <f>INDEX(resultados!$A$2:$ZZ$337, 261, MATCH($B$3, resultados!$A$1:$ZZ$1, 0))</f>
        <v/>
      </c>
    </row>
    <row r="268">
      <c r="A268">
        <f>INDEX(resultados!$A$2:$ZZ$337, 262, MATCH($B$1, resultados!$A$1:$ZZ$1, 0))</f>
        <v/>
      </c>
      <c r="B268">
        <f>INDEX(resultados!$A$2:$ZZ$337, 262, MATCH($B$2, resultados!$A$1:$ZZ$1, 0))</f>
        <v/>
      </c>
      <c r="C268">
        <f>INDEX(resultados!$A$2:$ZZ$337, 262, MATCH($B$3, resultados!$A$1:$ZZ$1, 0))</f>
        <v/>
      </c>
    </row>
    <row r="269">
      <c r="A269">
        <f>INDEX(resultados!$A$2:$ZZ$337, 263, MATCH($B$1, resultados!$A$1:$ZZ$1, 0))</f>
        <v/>
      </c>
      <c r="B269">
        <f>INDEX(resultados!$A$2:$ZZ$337, 263, MATCH($B$2, resultados!$A$1:$ZZ$1, 0))</f>
        <v/>
      </c>
      <c r="C269">
        <f>INDEX(resultados!$A$2:$ZZ$337, 263, MATCH($B$3, resultados!$A$1:$ZZ$1, 0))</f>
        <v/>
      </c>
    </row>
    <row r="270">
      <c r="A270">
        <f>INDEX(resultados!$A$2:$ZZ$337, 264, MATCH($B$1, resultados!$A$1:$ZZ$1, 0))</f>
        <v/>
      </c>
      <c r="B270">
        <f>INDEX(resultados!$A$2:$ZZ$337, 264, MATCH($B$2, resultados!$A$1:$ZZ$1, 0))</f>
        <v/>
      </c>
      <c r="C270">
        <f>INDEX(resultados!$A$2:$ZZ$337, 264, MATCH($B$3, resultados!$A$1:$ZZ$1, 0))</f>
        <v/>
      </c>
    </row>
    <row r="271">
      <c r="A271">
        <f>INDEX(resultados!$A$2:$ZZ$337, 265, MATCH($B$1, resultados!$A$1:$ZZ$1, 0))</f>
        <v/>
      </c>
      <c r="B271">
        <f>INDEX(resultados!$A$2:$ZZ$337, 265, MATCH($B$2, resultados!$A$1:$ZZ$1, 0))</f>
        <v/>
      </c>
      <c r="C271">
        <f>INDEX(resultados!$A$2:$ZZ$337, 265, MATCH($B$3, resultados!$A$1:$ZZ$1, 0))</f>
        <v/>
      </c>
    </row>
    <row r="272">
      <c r="A272">
        <f>INDEX(resultados!$A$2:$ZZ$337, 266, MATCH($B$1, resultados!$A$1:$ZZ$1, 0))</f>
        <v/>
      </c>
      <c r="B272">
        <f>INDEX(resultados!$A$2:$ZZ$337, 266, MATCH($B$2, resultados!$A$1:$ZZ$1, 0))</f>
        <v/>
      </c>
      <c r="C272">
        <f>INDEX(resultados!$A$2:$ZZ$337, 266, MATCH($B$3, resultados!$A$1:$ZZ$1, 0))</f>
        <v/>
      </c>
    </row>
    <row r="273">
      <c r="A273">
        <f>INDEX(resultados!$A$2:$ZZ$337, 267, MATCH($B$1, resultados!$A$1:$ZZ$1, 0))</f>
        <v/>
      </c>
      <c r="B273">
        <f>INDEX(resultados!$A$2:$ZZ$337, 267, MATCH($B$2, resultados!$A$1:$ZZ$1, 0))</f>
        <v/>
      </c>
      <c r="C273">
        <f>INDEX(resultados!$A$2:$ZZ$337, 267, MATCH($B$3, resultados!$A$1:$ZZ$1, 0))</f>
        <v/>
      </c>
    </row>
    <row r="274">
      <c r="A274">
        <f>INDEX(resultados!$A$2:$ZZ$337, 268, MATCH($B$1, resultados!$A$1:$ZZ$1, 0))</f>
        <v/>
      </c>
      <c r="B274">
        <f>INDEX(resultados!$A$2:$ZZ$337, 268, MATCH($B$2, resultados!$A$1:$ZZ$1, 0))</f>
        <v/>
      </c>
      <c r="C274">
        <f>INDEX(resultados!$A$2:$ZZ$337, 268, MATCH($B$3, resultados!$A$1:$ZZ$1, 0))</f>
        <v/>
      </c>
    </row>
    <row r="275">
      <c r="A275">
        <f>INDEX(resultados!$A$2:$ZZ$337, 269, MATCH($B$1, resultados!$A$1:$ZZ$1, 0))</f>
        <v/>
      </c>
      <c r="B275">
        <f>INDEX(resultados!$A$2:$ZZ$337, 269, MATCH($B$2, resultados!$A$1:$ZZ$1, 0))</f>
        <v/>
      </c>
      <c r="C275">
        <f>INDEX(resultados!$A$2:$ZZ$337, 269, MATCH($B$3, resultados!$A$1:$ZZ$1, 0))</f>
        <v/>
      </c>
    </row>
    <row r="276">
      <c r="A276">
        <f>INDEX(resultados!$A$2:$ZZ$337, 270, MATCH($B$1, resultados!$A$1:$ZZ$1, 0))</f>
        <v/>
      </c>
      <c r="B276">
        <f>INDEX(resultados!$A$2:$ZZ$337, 270, MATCH($B$2, resultados!$A$1:$ZZ$1, 0))</f>
        <v/>
      </c>
      <c r="C276">
        <f>INDEX(resultados!$A$2:$ZZ$337, 270, MATCH($B$3, resultados!$A$1:$ZZ$1, 0))</f>
        <v/>
      </c>
    </row>
    <row r="277">
      <c r="A277">
        <f>INDEX(resultados!$A$2:$ZZ$337, 271, MATCH($B$1, resultados!$A$1:$ZZ$1, 0))</f>
        <v/>
      </c>
      <c r="B277">
        <f>INDEX(resultados!$A$2:$ZZ$337, 271, MATCH($B$2, resultados!$A$1:$ZZ$1, 0))</f>
        <v/>
      </c>
      <c r="C277">
        <f>INDEX(resultados!$A$2:$ZZ$337, 271, MATCH($B$3, resultados!$A$1:$ZZ$1, 0))</f>
        <v/>
      </c>
    </row>
    <row r="278">
      <c r="A278">
        <f>INDEX(resultados!$A$2:$ZZ$337, 272, MATCH($B$1, resultados!$A$1:$ZZ$1, 0))</f>
        <v/>
      </c>
      <c r="B278">
        <f>INDEX(resultados!$A$2:$ZZ$337, 272, MATCH($B$2, resultados!$A$1:$ZZ$1, 0))</f>
        <v/>
      </c>
      <c r="C278">
        <f>INDEX(resultados!$A$2:$ZZ$337, 272, MATCH($B$3, resultados!$A$1:$ZZ$1, 0))</f>
        <v/>
      </c>
    </row>
    <row r="279">
      <c r="A279">
        <f>INDEX(resultados!$A$2:$ZZ$337, 273, MATCH($B$1, resultados!$A$1:$ZZ$1, 0))</f>
        <v/>
      </c>
      <c r="B279">
        <f>INDEX(resultados!$A$2:$ZZ$337, 273, MATCH($B$2, resultados!$A$1:$ZZ$1, 0))</f>
        <v/>
      </c>
      <c r="C279">
        <f>INDEX(resultados!$A$2:$ZZ$337, 273, MATCH($B$3, resultados!$A$1:$ZZ$1, 0))</f>
        <v/>
      </c>
    </row>
    <row r="280">
      <c r="A280">
        <f>INDEX(resultados!$A$2:$ZZ$337, 274, MATCH($B$1, resultados!$A$1:$ZZ$1, 0))</f>
        <v/>
      </c>
      <c r="B280">
        <f>INDEX(resultados!$A$2:$ZZ$337, 274, MATCH($B$2, resultados!$A$1:$ZZ$1, 0))</f>
        <v/>
      </c>
      <c r="C280">
        <f>INDEX(resultados!$A$2:$ZZ$337, 274, MATCH($B$3, resultados!$A$1:$ZZ$1, 0))</f>
        <v/>
      </c>
    </row>
    <row r="281">
      <c r="A281">
        <f>INDEX(resultados!$A$2:$ZZ$337, 275, MATCH($B$1, resultados!$A$1:$ZZ$1, 0))</f>
        <v/>
      </c>
      <c r="B281">
        <f>INDEX(resultados!$A$2:$ZZ$337, 275, MATCH($B$2, resultados!$A$1:$ZZ$1, 0))</f>
        <v/>
      </c>
      <c r="C281">
        <f>INDEX(resultados!$A$2:$ZZ$337, 275, MATCH($B$3, resultados!$A$1:$ZZ$1, 0))</f>
        <v/>
      </c>
    </row>
    <row r="282">
      <c r="A282">
        <f>INDEX(resultados!$A$2:$ZZ$337, 276, MATCH($B$1, resultados!$A$1:$ZZ$1, 0))</f>
        <v/>
      </c>
      <c r="B282">
        <f>INDEX(resultados!$A$2:$ZZ$337, 276, MATCH($B$2, resultados!$A$1:$ZZ$1, 0))</f>
        <v/>
      </c>
      <c r="C282">
        <f>INDEX(resultados!$A$2:$ZZ$337, 276, MATCH($B$3, resultados!$A$1:$ZZ$1, 0))</f>
        <v/>
      </c>
    </row>
    <row r="283">
      <c r="A283">
        <f>INDEX(resultados!$A$2:$ZZ$337, 277, MATCH($B$1, resultados!$A$1:$ZZ$1, 0))</f>
        <v/>
      </c>
      <c r="B283">
        <f>INDEX(resultados!$A$2:$ZZ$337, 277, MATCH($B$2, resultados!$A$1:$ZZ$1, 0))</f>
        <v/>
      </c>
      <c r="C283">
        <f>INDEX(resultados!$A$2:$ZZ$337, 277, MATCH($B$3, resultados!$A$1:$ZZ$1, 0))</f>
        <v/>
      </c>
    </row>
    <row r="284">
      <c r="A284">
        <f>INDEX(resultados!$A$2:$ZZ$337, 278, MATCH($B$1, resultados!$A$1:$ZZ$1, 0))</f>
        <v/>
      </c>
      <c r="B284">
        <f>INDEX(resultados!$A$2:$ZZ$337, 278, MATCH($B$2, resultados!$A$1:$ZZ$1, 0))</f>
        <v/>
      </c>
      <c r="C284">
        <f>INDEX(resultados!$A$2:$ZZ$337, 278, MATCH($B$3, resultados!$A$1:$ZZ$1, 0))</f>
        <v/>
      </c>
    </row>
    <row r="285">
      <c r="A285">
        <f>INDEX(resultados!$A$2:$ZZ$337, 279, MATCH($B$1, resultados!$A$1:$ZZ$1, 0))</f>
        <v/>
      </c>
      <c r="B285">
        <f>INDEX(resultados!$A$2:$ZZ$337, 279, MATCH($B$2, resultados!$A$1:$ZZ$1, 0))</f>
        <v/>
      </c>
      <c r="C285">
        <f>INDEX(resultados!$A$2:$ZZ$337, 279, MATCH($B$3, resultados!$A$1:$ZZ$1, 0))</f>
        <v/>
      </c>
    </row>
    <row r="286">
      <c r="A286">
        <f>INDEX(resultados!$A$2:$ZZ$337, 280, MATCH($B$1, resultados!$A$1:$ZZ$1, 0))</f>
        <v/>
      </c>
      <c r="B286">
        <f>INDEX(resultados!$A$2:$ZZ$337, 280, MATCH($B$2, resultados!$A$1:$ZZ$1, 0))</f>
        <v/>
      </c>
      <c r="C286">
        <f>INDEX(resultados!$A$2:$ZZ$337, 280, MATCH($B$3, resultados!$A$1:$ZZ$1, 0))</f>
        <v/>
      </c>
    </row>
    <row r="287">
      <c r="A287">
        <f>INDEX(resultados!$A$2:$ZZ$337, 281, MATCH($B$1, resultados!$A$1:$ZZ$1, 0))</f>
        <v/>
      </c>
      <c r="B287">
        <f>INDEX(resultados!$A$2:$ZZ$337, 281, MATCH($B$2, resultados!$A$1:$ZZ$1, 0))</f>
        <v/>
      </c>
      <c r="C287">
        <f>INDEX(resultados!$A$2:$ZZ$337, 281, MATCH($B$3, resultados!$A$1:$ZZ$1, 0))</f>
        <v/>
      </c>
    </row>
    <row r="288">
      <c r="A288">
        <f>INDEX(resultados!$A$2:$ZZ$337, 282, MATCH($B$1, resultados!$A$1:$ZZ$1, 0))</f>
        <v/>
      </c>
      <c r="B288">
        <f>INDEX(resultados!$A$2:$ZZ$337, 282, MATCH($B$2, resultados!$A$1:$ZZ$1, 0))</f>
        <v/>
      </c>
      <c r="C288">
        <f>INDEX(resultados!$A$2:$ZZ$337, 282, MATCH($B$3, resultados!$A$1:$ZZ$1, 0))</f>
        <v/>
      </c>
    </row>
    <row r="289">
      <c r="A289">
        <f>INDEX(resultados!$A$2:$ZZ$337, 283, MATCH($B$1, resultados!$A$1:$ZZ$1, 0))</f>
        <v/>
      </c>
      <c r="B289">
        <f>INDEX(resultados!$A$2:$ZZ$337, 283, MATCH($B$2, resultados!$A$1:$ZZ$1, 0))</f>
        <v/>
      </c>
      <c r="C289">
        <f>INDEX(resultados!$A$2:$ZZ$337, 283, MATCH($B$3, resultados!$A$1:$ZZ$1, 0))</f>
        <v/>
      </c>
    </row>
    <row r="290">
      <c r="A290">
        <f>INDEX(resultados!$A$2:$ZZ$337, 284, MATCH($B$1, resultados!$A$1:$ZZ$1, 0))</f>
        <v/>
      </c>
      <c r="B290">
        <f>INDEX(resultados!$A$2:$ZZ$337, 284, MATCH($B$2, resultados!$A$1:$ZZ$1, 0))</f>
        <v/>
      </c>
      <c r="C290">
        <f>INDEX(resultados!$A$2:$ZZ$337, 284, MATCH($B$3, resultados!$A$1:$ZZ$1, 0))</f>
        <v/>
      </c>
    </row>
    <row r="291">
      <c r="A291">
        <f>INDEX(resultados!$A$2:$ZZ$337, 285, MATCH($B$1, resultados!$A$1:$ZZ$1, 0))</f>
        <v/>
      </c>
      <c r="B291">
        <f>INDEX(resultados!$A$2:$ZZ$337, 285, MATCH($B$2, resultados!$A$1:$ZZ$1, 0))</f>
        <v/>
      </c>
      <c r="C291">
        <f>INDEX(resultados!$A$2:$ZZ$337, 285, MATCH($B$3, resultados!$A$1:$ZZ$1, 0))</f>
        <v/>
      </c>
    </row>
    <row r="292">
      <c r="A292">
        <f>INDEX(resultados!$A$2:$ZZ$337, 286, MATCH($B$1, resultados!$A$1:$ZZ$1, 0))</f>
        <v/>
      </c>
      <c r="B292">
        <f>INDEX(resultados!$A$2:$ZZ$337, 286, MATCH($B$2, resultados!$A$1:$ZZ$1, 0))</f>
        <v/>
      </c>
      <c r="C292">
        <f>INDEX(resultados!$A$2:$ZZ$337, 286, MATCH($B$3, resultados!$A$1:$ZZ$1, 0))</f>
        <v/>
      </c>
    </row>
    <row r="293">
      <c r="A293">
        <f>INDEX(resultados!$A$2:$ZZ$337, 287, MATCH($B$1, resultados!$A$1:$ZZ$1, 0))</f>
        <v/>
      </c>
      <c r="B293">
        <f>INDEX(resultados!$A$2:$ZZ$337, 287, MATCH($B$2, resultados!$A$1:$ZZ$1, 0))</f>
        <v/>
      </c>
      <c r="C293">
        <f>INDEX(resultados!$A$2:$ZZ$337, 287, MATCH($B$3, resultados!$A$1:$ZZ$1, 0))</f>
        <v/>
      </c>
    </row>
    <row r="294">
      <c r="A294">
        <f>INDEX(resultados!$A$2:$ZZ$337, 288, MATCH($B$1, resultados!$A$1:$ZZ$1, 0))</f>
        <v/>
      </c>
      <c r="B294">
        <f>INDEX(resultados!$A$2:$ZZ$337, 288, MATCH($B$2, resultados!$A$1:$ZZ$1, 0))</f>
        <v/>
      </c>
      <c r="C294">
        <f>INDEX(resultados!$A$2:$ZZ$337, 288, MATCH($B$3, resultados!$A$1:$ZZ$1, 0))</f>
        <v/>
      </c>
    </row>
    <row r="295">
      <c r="A295">
        <f>INDEX(resultados!$A$2:$ZZ$337, 289, MATCH($B$1, resultados!$A$1:$ZZ$1, 0))</f>
        <v/>
      </c>
      <c r="B295">
        <f>INDEX(resultados!$A$2:$ZZ$337, 289, MATCH($B$2, resultados!$A$1:$ZZ$1, 0))</f>
        <v/>
      </c>
      <c r="C295">
        <f>INDEX(resultados!$A$2:$ZZ$337, 289, MATCH($B$3, resultados!$A$1:$ZZ$1, 0))</f>
        <v/>
      </c>
    </row>
    <row r="296">
      <c r="A296">
        <f>INDEX(resultados!$A$2:$ZZ$337, 290, MATCH($B$1, resultados!$A$1:$ZZ$1, 0))</f>
        <v/>
      </c>
      <c r="B296">
        <f>INDEX(resultados!$A$2:$ZZ$337, 290, MATCH($B$2, resultados!$A$1:$ZZ$1, 0))</f>
        <v/>
      </c>
      <c r="C296">
        <f>INDEX(resultados!$A$2:$ZZ$337, 290, MATCH($B$3, resultados!$A$1:$ZZ$1, 0))</f>
        <v/>
      </c>
    </row>
    <row r="297">
      <c r="A297">
        <f>INDEX(resultados!$A$2:$ZZ$337, 291, MATCH($B$1, resultados!$A$1:$ZZ$1, 0))</f>
        <v/>
      </c>
      <c r="B297">
        <f>INDEX(resultados!$A$2:$ZZ$337, 291, MATCH($B$2, resultados!$A$1:$ZZ$1, 0))</f>
        <v/>
      </c>
      <c r="C297">
        <f>INDEX(resultados!$A$2:$ZZ$337, 291, MATCH($B$3, resultados!$A$1:$ZZ$1, 0))</f>
        <v/>
      </c>
    </row>
    <row r="298">
      <c r="A298">
        <f>INDEX(resultados!$A$2:$ZZ$337, 292, MATCH($B$1, resultados!$A$1:$ZZ$1, 0))</f>
        <v/>
      </c>
      <c r="B298">
        <f>INDEX(resultados!$A$2:$ZZ$337, 292, MATCH($B$2, resultados!$A$1:$ZZ$1, 0))</f>
        <v/>
      </c>
      <c r="C298">
        <f>INDEX(resultados!$A$2:$ZZ$337, 292, MATCH($B$3, resultados!$A$1:$ZZ$1, 0))</f>
        <v/>
      </c>
    </row>
    <row r="299">
      <c r="A299">
        <f>INDEX(resultados!$A$2:$ZZ$337, 293, MATCH($B$1, resultados!$A$1:$ZZ$1, 0))</f>
        <v/>
      </c>
      <c r="B299">
        <f>INDEX(resultados!$A$2:$ZZ$337, 293, MATCH($B$2, resultados!$A$1:$ZZ$1, 0))</f>
        <v/>
      </c>
      <c r="C299">
        <f>INDEX(resultados!$A$2:$ZZ$337, 293, MATCH($B$3, resultados!$A$1:$ZZ$1, 0))</f>
        <v/>
      </c>
    </row>
    <row r="300">
      <c r="A300">
        <f>INDEX(resultados!$A$2:$ZZ$337, 294, MATCH($B$1, resultados!$A$1:$ZZ$1, 0))</f>
        <v/>
      </c>
      <c r="B300">
        <f>INDEX(resultados!$A$2:$ZZ$337, 294, MATCH($B$2, resultados!$A$1:$ZZ$1, 0))</f>
        <v/>
      </c>
      <c r="C300">
        <f>INDEX(resultados!$A$2:$ZZ$337, 294, MATCH($B$3, resultados!$A$1:$ZZ$1, 0))</f>
        <v/>
      </c>
    </row>
    <row r="301">
      <c r="A301">
        <f>INDEX(resultados!$A$2:$ZZ$337, 295, MATCH($B$1, resultados!$A$1:$ZZ$1, 0))</f>
        <v/>
      </c>
      <c r="B301">
        <f>INDEX(resultados!$A$2:$ZZ$337, 295, MATCH($B$2, resultados!$A$1:$ZZ$1, 0))</f>
        <v/>
      </c>
      <c r="C301">
        <f>INDEX(resultados!$A$2:$ZZ$337, 295, MATCH($B$3, resultados!$A$1:$ZZ$1, 0))</f>
        <v/>
      </c>
    </row>
    <row r="302">
      <c r="A302">
        <f>INDEX(resultados!$A$2:$ZZ$337, 296, MATCH($B$1, resultados!$A$1:$ZZ$1, 0))</f>
        <v/>
      </c>
      <c r="B302">
        <f>INDEX(resultados!$A$2:$ZZ$337, 296, MATCH($B$2, resultados!$A$1:$ZZ$1, 0))</f>
        <v/>
      </c>
      <c r="C302">
        <f>INDEX(resultados!$A$2:$ZZ$337, 296, MATCH($B$3, resultados!$A$1:$ZZ$1, 0))</f>
        <v/>
      </c>
    </row>
    <row r="303">
      <c r="A303">
        <f>INDEX(resultados!$A$2:$ZZ$337, 297, MATCH($B$1, resultados!$A$1:$ZZ$1, 0))</f>
        <v/>
      </c>
      <c r="B303">
        <f>INDEX(resultados!$A$2:$ZZ$337, 297, MATCH($B$2, resultados!$A$1:$ZZ$1, 0))</f>
        <v/>
      </c>
      <c r="C303">
        <f>INDEX(resultados!$A$2:$ZZ$337, 297, MATCH($B$3, resultados!$A$1:$ZZ$1, 0))</f>
        <v/>
      </c>
    </row>
    <row r="304">
      <c r="A304">
        <f>INDEX(resultados!$A$2:$ZZ$337, 298, MATCH($B$1, resultados!$A$1:$ZZ$1, 0))</f>
        <v/>
      </c>
      <c r="B304">
        <f>INDEX(resultados!$A$2:$ZZ$337, 298, MATCH($B$2, resultados!$A$1:$ZZ$1, 0))</f>
        <v/>
      </c>
      <c r="C304">
        <f>INDEX(resultados!$A$2:$ZZ$337, 298, MATCH($B$3, resultados!$A$1:$ZZ$1, 0))</f>
        <v/>
      </c>
    </row>
    <row r="305">
      <c r="A305">
        <f>INDEX(resultados!$A$2:$ZZ$337, 299, MATCH($B$1, resultados!$A$1:$ZZ$1, 0))</f>
        <v/>
      </c>
      <c r="B305">
        <f>INDEX(resultados!$A$2:$ZZ$337, 299, MATCH($B$2, resultados!$A$1:$ZZ$1, 0))</f>
        <v/>
      </c>
      <c r="C305">
        <f>INDEX(resultados!$A$2:$ZZ$337, 299, MATCH($B$3, resultados!$A$1:$ZZ$1, 0))</f>
        <v/>
      </c>
    </row>
    <row r="306">
      <c r="A306">
        <f>INDEX(resultados!$A$2:$ZZ$337, 300, MATCH($B$1, resultados!$A$1:$ZZ$1, 0))</f>
        <v/>
      </c>
      <c r="B306">
        <f>INDEX(resultados!$A$2:$ZZ$337, 300, MATCH($B$2, resultados!$A$1:$ZZ$1, 0))</f>
        <v/>
      </c>
      <c r="C306">
        <f>INDEX(resultados!$A$2:$ZZ$337, 300, MATCH($B$3, resultados!$A$1:$ZZ$1, 0))</f>
        <v/>
      </c>
    </row>
    <row r="307">
      <c r="A307">
        <f>INDEX(resultados!$A$2:$ZZ$337, 301, MATCH($B$1, resultados!$A$1:$ZZ$1, 0))</f>
        <v/>
      </c>
      <c r="B307">
        <f>INDEX(resultados!$A$2:$ZZ$337, 301, MATCH($B$2, resultados!$A$1:$ZZ$1, 0))</f>
        <v/>
      </c>
      <c r="C307">
        <f>INDEX(resultados!$A$2:$ZZ$337, 301, MATCH($B$3, resultados!$A$1:$ZZ$1, 0))</f>
        <v/>
      </c>
    </row>
    <row r="308">
      <c r="A308">
        <f>INDEX(resultados!$A$2:$ZZ$337, 302, MATCH($B$1, resultados!$A$1:$ZZ$1, 0))</f>
        <v/>
      </c>
      <c r="B308">
        <f>INDEX(resultados!$A$2:$ZZ$337, 302, MATCH($B$2, resultados!$A$1:$ZZ$1, 0))</f>
        <v/>
      </c>
      <c r="C308">
        <f>INDEX(resultados!$A$2:$ZZ$337, 302, MATCH($B$3, resultados!$A$1:$ZZ$1, 0))</f>
        <v/>
      </c>
    </row>
    <row r="309">
      <c r="A309">
        <f>INDEX(resultados!$A$2:$ZZ$337, 303, MATCH($B$1, resultados!$A$1:$ZZ$1, 0))</f>
        <v/>
      </c>
      <c r="B309">
        <f>INDEX(resultados!$A$2:$ZZ$337, 303, MATCH($B$2, resultados!$A$1:$ZZ$1, 0))</f>
        <v/>
      </c>
      <c r="C309">
        <f>INDEX(resultados!$A$2:$ZZ$337, 303, MATCH($B$3, resultados!$A$1:$ZZ$1, 0))</f>
        <v/>
      </c>
    </row>
    <row r="310">
      <c r="A310">
        <f>INDEX(resultados!$A$2:$ZZ$337, 304, MATCH($B$1, resultados!$A$1:$ZZ$1, 0))</f>
        <v/>
      </c>
      <c r="B310">
        <f>INDEX(resultados!$A$2:$ZZ$337, 304, MATCH($B$2, resultados!$A$1:$ZZ$1, 0))</f>
        <v/>
      </c>
      <c r="C310">
        <f>INDEX(resultados!$A$2:$ZZ$337, 304, MATCH($B$3, resultados!$A$1:$ZZ$1, 0))</f>
        <v/>
      </c>
    </row>
    <row r="311">
      <c r="A311">
        <f>INDEX(resultados!$A$2:$ZZ$337, 305, MATCH($B$1, resultados!$A$1:$ZZ$1, 0))</f>
        <v/>
      </c>
      <c r="B311">
        <f>INDEX(resultados!$A$2:$ZZ$337, 305, MATCH($B$2, resultados!$A$1:$ZZ$1, 0))</f>
        <v/>
      </c>
      <c r="C311">
        <f>INDEX(resultados!$A$2:$ZZ$337, 305, MATCH($B$3, resultados!$A$1:$ZZ$1, 0))</f>
        <v/>
      </c>
    </row>
    <row r="312">
      <c r="A312">
        <f>INDEX(resultados!$A$2:$ZZ$337, 306, MATCH($B$1, resultados!$A$1:$ZZ$1, 0))</f>
        <v/>
      </c>
      <c r="B312">
        <f>INDEX(resultados!$A$2:$ZZ$337, 306, MATCH($B$2, resultados!$A$1:$ZZ$1, 0))</f>
        <v/>
      </c>
      <c r="C312">
        <f>INDEX(resultados!$A$2:$ZZ$337, 306, MATCH($B$3, resultados!$A$1:$ZZ$1, 0))</f>
        <v/>
      </c>
    </row>
    <row r="313">
      <c r="A313">
        <f>INDEX(resultados!$A$2:$ZZ$337, 307, MATCH($B$1, resultados!$A$1:$ZZ$1, 0))</f>
        <v/>
      </c>
      <c r="B313">
        <f>INDEX(resultados!$A$2:$ZZ$337, 307, MATCH($B$2, resultados!$A$1:$ZZ$1, 0))</f>
        <v/>
      </c>
      <c r="C313">
        <f>INDEX(resultados!$A$2:$ZZ$337, 307, MATCH($B$3, resultados!$A$1:$ZZ$1, 0))</f>
        <v/>
      </c>
    </row>
    <row r="314">
      <c r="A314">
        <f>INDEX(resultados!$A$2:$ZZ$337, 308, MATCH($B$1, resultados!$A$1:$ZZ$1, 0))</f>
        <v/>
      </c>
      <c r="B314">
        <f>INDEX(resultados!$A$2:$ZZ$337, 308, MATCH($B$2, resultados!$A$1:$ZZ$1, 0))</f>
        <v/>
      </c>
      <c r="C314">
        <f>INDEX(resultados!$A$2:$ZZ$337, 308, MATCH($B$3, resultados!$A$1:$ZZ$1, 0))</f>
        <v/>
      </c>
    </row>
    <row r="315">
      <c r="A315">
        <f>INDEX(resultados!$A$2:$ZZ$337, 309, MATCH($B$1, resultados!$A$1:$ZZ$1, 0))</f>
        <v/>
      </c>
      <c r="B315">
        <f>INDEX(resultados!$A$2:$ZZ$337, 309, MATCH($B$2, resultados!$A$1:$ZZ$1, 0))</f>
        <v/>
      </c>
      <c r="C315">
        <f>INDEX(resultados!$A$2:$ZZ$337, 309, MATCH($B$3, resultados!$A$1:$ZZ$1, 0))</f>
        <v/>
      </c>
    </row>
    <row r="316">
      <c r="A316">
        <f>INDEX(resultados!$A$2:$ZZ$337, 310, MATCH($B$1, resultados!$A$1:$ZZ$1, 0))</f>
        <v/>
      </c>
      <c r="B316">
        <f>INDEX(resultados!$A$2:$ZZ$337, 310, MATCH($B$2, resultados!$A$1:$ZZ$1, 0))</f>
        <v/>
      </c>
      <c r="C316">
        <f>INDEX(resultados!$A$2:$ZZ$337, 310, MATCH($B$3, resultados!$A$1:$ZZ$1, 0))</f>
        <v/>
      </c>
    </row>
    <row r="317">
      <c r="A317">
        <f>INDEX(resultados!$A$2:$ZZ$337, 311, MATCH($B$1, resultados!$A$1:$ZZ$1, 0))</f>
        <v/>
      </c>
      <c r="B317">
        <f>INDEX(resultados!$A$2:$ZZ$337, 311, MATCH($B$2, resultados!$A$1:$ZZ$1, 0))</f>
        <v/>
      </c>
      <c r="C317">
        <f>INDEX(resultados!$A$2:$ZZ$337, 311, MATCH($B$3, resultados!$A$1:$ZZ$1, 0))</f>
        <v/>
      </c>
    </row>
    <row r="318">
      <c r="A318">
        <f>INDEX(resultados!$A$2:$ZZ$337, 312, MATCH($B$1, resultados!$A$1:$ZZ$1, 0))</f>
        <v/>
      </c>
      <c r="B318">
        <f>INDEX(resultados!$A$2:$ZZ$337, 312, MATCH($B$2, resultados!$A$1:$ZZ$1, 0))</f>
        <v/>
      </c>
      <c r="C318">
        <f>INDEX(resultados!$A$2:$ZZ$337, 312, MATCH($B$3, resultados!$A$1:$ZZ$1, 0))</f>
        <v/>
      </c>
    </row>
    <row r="319">
      <c r="A319">
        <f>INDEX(resultados!$A$2:$ZZ$337, 313, MATCH($B$1, resultados!$A$1:$ZZ$1, 0))</f>
        <v/>
      </c>
      <c r="B319">
        <f>INDEX(resultados!$A$2:$ZZ$337, 313, MATCH($B$2, resultados!$A$1:$ZZ$1, 0))</f>
        <v/>
      </c>
      <c r="C319">
        <f>INDEX(resultados!$A$2:$ZZ$337, 313, MATCH($B$3, resultados!$A$1:$ZZ$1, 0))</f>
        <v/>
      </c>
    </row>
    <row r="320">
      <c r="A320">
        <f>INDEX(resultados!$A$2:$ZZ$337, 314, MATCH($B$1, resultados!$A$1:$ZZ$1, 0))</f>
        <v/>
      </c>
      <c r="B320">
        <f>INDEX(resultados!$A$2:$ZZ$337, 314, MATCH($B$2, resultados!$A$1:$ZZ$1, 0))</f>
        <v/>
      </c>
      <c r="C320">
        <f>INDEX(resultados!$A$2:$ZZ$337, 314, MATCH($B$3, resultados!$A$1:$ZZ$1, 0))</f>
        <v/>
      </c>
    </row>
    <row r="321">
      <c r="A321">
        <f>INDEX(resultados!$A$2:$ZZ$337, 315, MATCH($B$1, resultados!$A$1:$ZZ$1, 0))</f>
        <v/>
      </c>
      <c r="B321">
        <f>INDEX(resultados!$A$2:$ZZ$337, 315, MATCH($B$2, resultados!$A$1:$ZZ$1, 0))</f>
        <v/>
      </c>
      <c r="C321">
        <f>INDEX(resultados!$A$2:$ZZ$337, 315, MATCH($B$3, resultados!$A$1:$ZZ$1, 0))</f>
        <v/>
      </c>
    </row>
    <row r="322">
      <c r="A322">
        <f>INDEX(resultados!$A$2:$ZZ$337, 316, MATCH($B$1, resultados!$A$1:$ZZ$1, 0))</f>
        <v/>
      </c>
      <c r="B322">
        <f>INDEX(resultados!$A$2:$ZZ$337, 316, MATCH($B$2, resultados!$A$1:$ZZ$1, 0))</f>
        <v/>
      </c>
      <c r="C322">
        <f>INDEX(resultados!$A$2:$ZZ$337, 316, MATCH($B$3, resultados!$A$1:$ZZ$1, 0))</f>
        <v/>
      </c>
    </row>
    <row r="323">
      <c r="A323">
        <f>INDEX(resultados!$A$2:$ZZ$337, 317, MATCH($B$1, resultados!$A$1:$ZZ$1, 0))</f>
        <v/>
      </c>
      <c r="B323">
        <f>INDEX(resultados!$A$2:$ZZ$337, 317, MATCH($B$2, resultados!$A$1:$ZZ$1, 0))</f>
        <v/>
      </c>
      <c r="C323">
        <f>INDEX(resultados!$A$2:$ZZ$337, 317, MATCH($B$3, resultados!$A$1:$ZZ$1, 0))</f>
        <v/>
      </c>
    </row>
    <row r="324">
      <c r="A324">
        <f>INDEX(resultados!$A$2:$ZZ$337, 318, MATCH($B$1, resultados!$A$1:$ZZ$1, 0))</f>
        <v/>
      </c>
      <c r="B324">
        <f>INDEX(resultados!$A$2:$ZZ$337, 318, MATCH($B$2, resultados!$A$1:$ZZ$1, 0))</f>
        <v/>
      </c>
      <c r="C324">
        <f>INDEX(resultados!$A$2:$ZZ$337, 318, MATCH($B$3, resultados!$A$1:$ZZ$1, 0))</f>
        <v/>
      </c>
    </row>
    <row r="325">
      <c r="A325">
        <f>INDEX(resultados!$A$2:$ZZ$337, 319, MATCH($B$1, resultados!$A$1:$ZZ$1, 0))</f>
        <v/>
      </c>
      <c r="B325">
        <f>INDEX(resultados!$A$2:$ZZ$337, 319, MATCH($B$2, resultados!$A$1:$ZZ$1, 0))</f>
        <v/>
      </c>
      <c r="C325">
        <f>INDEX(resultados!$A$2:$ZZ$337, 319, MATCH($B$3, resultados!$A$1:$ZZ$1, 0))</f>
        <v/>
      </c>
    </row>
    <row r="326">
      <c r="A326">
        <f>INDEX(resultados!$A$2:$ZZ$337, 320, MATCH($B$1, resultados!$A$1:$ZZ$1, 0))</f>
        <v/>
      </c>
      <c r="B326">
        <f>INDEX(resultados!$A$2:$ZZ$337, 320, MATCH($B$2, resultados!$A$1:$ZZ$1, 0))</f>
        <v/>
      </c>
      <c r="C326">
        <f>INDEX(resultados!$A$2:$ZZ$337, 320, MATCH($B$3, resultados!$A$1:$ZZ$1, 0))</f>
        <v/>
      </c>
    </row>
    <row r="327">
      <c r="A327">
        <f>INDEX(resultados!$A$2:$ZZ$337, 321, MATCH($B$1, resultados!$A$1:$ZZ$1, 0))</f>
        <v/>
      </c>
      <c r="B327">
        <f>INDEX(resultados!$A$2:$ZZ$337, 321, MATCH($B$2, resultados!$A$1:$ZZ$1, 0))</f>
        <v/>
      </c>
      <c r="C327">
        <f>INDEX(resultados!$A$2:$ZZ$337, 321, MATCH($B$3, resultados!$A$1:$ZZ$1, 0))</f>
        <v/>
      </c>
    </row>
    <row r="328">
      <c r="A328">
        <f>INDEX(resultados!$A$2:$ZZ$337, 322, MATCH($B$1, resultados!$A$1:$ZZ$1, 0))</f>
        <v/>
      </c>
      <c r="B328">
        <f>INDEX(resultados!$A$2:$ZZ$337, 322, MATCH($B$2, resultados!$A$1:$ZZ$1, 0))</f>
        <v/>
      </c>
      <c r="C328">
        <f>INDEX(resultados!$A$2:$ZZ$337, 322, MATCH($B$3, resultados!$A$1:$ZZ$1, 0))</f>
        <v/>
      </c>
    </row>
    <row r="329">
      <c r="A329">
        <f>INDEX(resultados!$A$2:$ZZ$337, 323, MATCH($B$1, resultados!$A$1:$ZZ$1, 0))</f>
        <v/>
      </c>
      <c r="B329">
        <f>INDEX(resultados!$A$2:$ZZ$337, 323, MATCH($B$2, resultados!$A$1:$ZZ$1, 0))</f>
        <v/>
      </c>
      <c r="C329">
        <f>INDEX(resultados!$A$2:$ZZ$337, 323, MATCH($B$3, resultados!$A$1:$ZZ$1, 0))</f>
        <v/>
      </c>
    </row>
    <row r="330">
      <c r="A330">
        <f>INDEX(resultados!$A$2:$ZZ$337, 324, MATCH($B$1, resultados!$A$1:$ZZ$1, 0))</f>
        <v/>
      </c>
      <c r="B330">
        <f>INDEX(resultados!$A$2:$ZZ$337, 324, MATCH($B$2, resultados!$A$1:$ZZ$1, 0))</f>
        <v/>
      </c>
      <c r="C330">
        <f>INDEX(resultados!$A$2:$ZZ$337, 324, MATCH($B$3, resultados!$A$1:$ZZ$1, 0))</f>
        <v/>
      </c>
    </row>
    <row r="331">
      <c r="A331">
        <f>INDEX(resultados!$A$2:$ZZ$337, 325, MATCH($B$1, resultados!$A$1:$ZZ$1, 0))</f>
        <v/>
      </c>
      <c r="B331">
        <f>INDEX(resultados!$A$2:$ZZ$337, 325, MATCH($B$2, resultados!$A$1:$ZZ$1, 0))</f>
        <v/>
      </c>
      <c r="C331">
        <f>INDEX(resultados!$A$2:$ZZ$337, 325, MATCH($B$3, resultados!$A$1:$ZZ$1, 0))</f>
        <v/>
      </c>
    </row>
    <row r="332">
      <c r="A332">
        <f>INDEX(resultados!$A$2:$ZZ$337, 326, MATCH($B$1, resultados!$A$1:$ZZ$1, 0))</f>
        <v/>
      </c>
      <c r="B332">
        <f>INDEX(resultados!$A$2:$ZZ$337, 326, MATCH($B$2, resultados!$A$1:$ZZ$1, 0))</f>
        <v/>
      </c>
      <c r="C332">
        <f>INDEX(resultados!$A$2:$ZZ$337, 326, MATCH($B$3, resultados!$A$1:$ZZ$1, 0))</f>
        <v/>
      </c>
    </row>
    <row r="333">
      <c r="A333">
        <f>INDEX(resultados!$A$2:$ZZ$337, 327, MATCH($B$1, resultados!$A$1:$ZZ$1, 0))</f>
        <v/>
      </c>
      <c r="B333">
        <f>INDEX(resultados!$A$2:$ZZ$337, 327, MATCH($B$2, resultados!$A$1:$ZZ$1, 0))</f>
        <v/>
      </c>
      <c r="C333">
        <f>INDEX(resultados!$A$2:$ZZ$337, 327, MATCH($B$3, resultados!$A$1:$ZZ$1, 0))</f>
        <v/>
      </c>
    </row>
    <row r="334">
      <c r="A334">
        <f>INDEX(resultados!$A$2:$ZZ$337, 328, MATCH($B$1, resultados!$A$1:$ZZ$1, 0))</f>
        <v/>
      </c>
      <c r="B334">
        <f>INDEX(resultados!$A$2:$ZZ$337, 328, MATCH($B$2, resultados!$A$1:$ZZ$1, 0))</f>
        <v/>
      </c>
      <c r="C334">
        <f>INDEX(resultados!$A$2:$ZZ$337, 328, MATCH($B$3, resultados!$A$1:$ZZ$1, 0))</f>
        <v/>
      </c>
    </row>
    <row r="335">
      <c r="A335">
        <f>INDEX(resultados!$A$2:$ZZ$337, 329, MATCH($B$1, resultados!$A$1:$ZZ$1, 0))</f>
        <v/>
      </c>
      <c r="B335">
        <f>INDEX(resultados!$A$2:$ZZ$337, 329, MATCH($B$2, resultados!$A$1:$ZZ$1, 0))</f>
        <v/>
      </c>
      <c r="C335">
        <f>INDEX(resultados!$A$2:$ZZ$337, 329, MATCH($B$3, resultados!$A$1:$ZZ$1, 0))</f>
        <v/>
      </c>
    </row>
    <row r="336">
      <c r="A336">
        <f>INDEX(resultados!$A$2:$ZZ$337, 330, MATCH($B$1, resultados!$A$1:$ZZ$1, 0))</f>
        <v/>
      </c>
      <c r="B336">
        <f>INDEX(resultados!$A$2:$ZZ$337, 330, MATCH($B$2, resultados!$A$1:$ZZ$1, 0))</f>
        <v/>
      </c>
      <c r="C336">
        <f>INDEX(resultados!$A$2:$ZZ$337, 330, MATCH($B$3, resultados!$A$1:$ZZ$1, 0))</f>
        <v/>
      </c>
    </row>
    <row r="337">
      <c r="A337">
        <f>INDEX(resultados!$A$2:$ZZ$337, 331, MATCH($B$1, resultados!$A$1:$ZZ$1, 0))</f>
        <v/>
      </c>
      <c r="B337">
        <f>INDEX(resultados!$A$2:$ZZ$337, 331, MATCH($B$2, resultados!$A$1:$ZZ$1, 0))</f>
        <v/>
      </c>
      <c r="C337">
        <f>INDEX(resultados!$A$2:$ZZ$337, 331, MATCH($B$3, resultados!$A$1:$ZZ$1, 0))</f>
        <v/>
      </c>
    </row>
    <row r="338">
      <c r="A338">
        <f>INDEX(resultados!$A$2:$ZZ$337, 332, MATCH($B$1, resultados!$A$1:$ZZ$1, 0))</f>
        <v/>
      </c>
      <c r="B338">
        <f>INDEX(resultados!$A$2:$ZZ$337, 332, MATCH($B$2, resultados!$A$1:$ZZ$1, 0))</f>
        <v/>
      </c>
      <c r="C338">
        <f>INDEX(resultados!$A$2:$ZZ$337, 332, MATCH($B$3, resultados!$A$1:$ZZ$1, 0))</f>
        <v/>
      </c>
    </row>
    <row r="339">
      <c r="A339">
        <f>INDEX(resultados!$A$2:$ZZ$337, 333, MATCH($B$1, resultados!$A$1:$ZZ$1, 0))</f>
        <v/>
      </c>
      <c r="B339">
        <f>INDEX(resultados!$A$2:$ZZ$337, 333, MATCH($B$2, resultados!$A$1:$ZZ$1, 0))</f>
        <v/>
      </c>
      <c r="C339">
        <f>INDEX(resultados!$A$2:$ZZ$337, 333, MATCH($B$3, resultados!$A$1:$ZZ$1, 0))</f>
        <v/>
      </c>
    </row>
    <row r="340">
      <c r="A340">
        <f>INDEX(resultados!$A$2:$ZZ$337, 334, MATCH($B$1, resultados!$A$1:$ZZ$1, 0))</f>
        <v/>
      </c>
      <c r="B340">
        <f>INDEX(resultados!$A$2:$ZZ$337, 334, MATCH($B$2, resultados!$A$1:$ZZ$1, 0))</f>
        <v/>
      </c>
      <c r="C340">
        <f>INDEX(resultados!$A$2:$ZZ$337, 334, MATCH($B$3, resultados!$A$1:$ZZ$1, 0))</f>
        <v/>
      </c>
    </row>
    <row r="341">
      <c r="A341">
        <f>INDEX(resultados!$A$2:$ZZ$337, 335, MATCH($B$1, resultados!$A$1:$ZZ$1, 0))</f>
        <v/>
      </c>
      <c r="B341">
        <f>INDEX(resultados!$A$2:$ZZ$337, 335, MATCH($B$2, resultados!$A$1:$ZZ$1, 0))</f>
        <v/>
      </c>
      <c r="C341">
        <f>INDEX(resultados!$A$2:$ZZ$337, 335, MATCH($B$3, resultados!$A$1:$ZZ$1, 0))</f>
        <v/>
      </c>
    </row>
    <row r="342">
      <c r="A342">
        <f>INDEX(resultados!$A$2:$ZZ$337, 336, MATCH($B$1, resultados!$A$1:$ZZ$1, 0))</f>
        <v/>
      </c>
      <c r="B342">
        <f>INDEX(resultados!$A$2:$ZZ$337, 336, MATCH($B$2, resultados!$A$1:$ZZ$1, 0))</f>
        <v/>
      </c>
      <c r="C342">
        <f>INDEX(resultados!$A$2:$ZZ$337, 336,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10.44</v>
      </c>
      <c r="G2" t="n">
        <v>5.31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162.99</v>
      </c>
      <c r="Q2" t="n">
        <v>1693.31</v>
      </c>
      <c r="R2" t="n">
        <v>103.39</v>
      </c>
      <c r="S2" t="n">
        <v>25.68</v>
      </c>
      <c r="T2" t="n">
        <v>37611.83</v>
      </c>
      <c r="U2" t="n">
        <v>0.25</v>
      </c>
      <c r="V2" t="n">
        <v>0.7</v>
      </c>
      <c r="W2" t="n">
        <v>1.4</v>
      </c>
      <c r="X2" t="n">
        <v>2.43</v>
      </c>
      <c r="Y2" t="n">
        <v>1</v>
      </c>
      <c r="Z2" t="n">
        <v>10</v>
      </c>
      <c r="AA2" t="n">
        <v>465.0021876767712</v>
      </c>
      <c r="AB2" t="n">
        <v>636.2365076280424</v>
      </c>
      <c r="AC2" t="n">
        <v>575.514988303568</v>
      </c>
      <c r="AD2" t="n">
        <v>465002.1876767712</v>
      </c>
      <c r="AE2" t="n">
        <v>636236.5076280425</v>
      </c>
      <c r="AF2" t="n">
        <v>2.155894739839196e-06</v>
      </c>
      <c r="AG2" t="n">
        <v>12.22005208333333</v>
      </c>
      <c r="AH2" t="n">
        <v>575514.988303568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5.9903</v>
      </c>
      <c r="E3" t="n">
        <v>16.69</v>
      </c>
      <c r="F3" t="n">
        <v>9.779999999999999</v>
      </c>
      <c r="G3" t="n">
        <v>6.67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151.02</v>
      </c>
      <c r="Q3" t="n">
        <v>1693.45</v>
      </c>
      <c r="R3" t="n">
        <v>82.79000000000001</v>
      </c>
      <c r="S3" t="n">
        <v>25.68</v>
      </c>
      <c r="T3" t="n">
        <v>27461.99</v>
      </c>
      <c r="U3" t="n">
        <v>0.31</v>
      </c>
      <c r="V3" t="n">
        <v>0.75</v>
      </c>
      <c r="W3" t="n">
        <v>1.35</v>
      </c>
      <c r="X3" t="n">
        <v>1.78</v>
      </c>
      <c r="Y3" t="n">
        <v>1</v>
      </c>
      <c r="Z3" t="n">
        <v>10</v>
      </c>
      <c r="AA3" t="n">
        <v>401.0116118173934</v>
      </c>
      <c r="AB3" t="n">
        <v>548.6817786722768</v>
      </c>
      <c r="AC3" t="n">
        <v>496.3163597955069</v>
      </c>
      <c r="AD3" t="n">
        <v>401011.6118173934</v>
      </c>
      <c r="AE3" t="n">
        <v>548681.7786722768</v>
      </c>
      <c r="AF3" t="n">
        <v>2.423520541221051e-06</v>
      </c>
      <c r="AG3" t="n">
        <v>10.86588541666667</v>
      </c>
      <c r="AH3" t="n">
        <v>496316.3597955069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6.4584</v>
      </c>
      <c r="E4" t="n">
        <v>15.48</v>
      </c>
      <c r="F4" t="n">
        <v>9.42</v>
      </c>
      <c r="G4" t="n">
        <v>8.08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144.01</v>
      </c>
      <c r="Q4" t="n">
        <v>1693.04</v>
      </c>
      <c r="R4" t="n">
        <v>71.64</v>
      </c>
      <c r="S4" t="n">
        <v>25.68</v>
      </c>
      <c r="T4" t="n">
        <v>21972.64</v>
      </c>
      <c r="U4" t="n">
        <v>0.36</v>
      </c>
      <c r="V4" t="n">
        <v>0.77</v>
      </c>
      <c r="W4" t="n">
        <v>1.32</v>
      </c>
      <c r="X4" t="n">
        <v>1.42</v>
      </c>
      <c r="Y4" t="n">
        <v>1</v>
      </c>
      <c r="Z4" t="n">
        <v>10</v>
      </c>
      <c r="AA4" t="n">
        <v>367.573089931794</v>
      </c>
      <c r="AB4" t="n">
        <v>502.9297178249287</v>
      </c>
      <c r="AC4" t="n">
        <v>454.930811422009</v>
      </c>
      <c r="AD4" t="n">
        <v>367573.089931794</v>
      </c>
      <c r="AE4" t="n">
        <v>502929.7178249287</v>
      </c>
      <c r="AF4" t="n">
        <v>2.612901701654681e-06</v>
      </c>
      <c r="AG4" t="n">
        <v>10.078125</v>
      </c>
      <c r="AH4" t="n">
        <v>454930.811422009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6.825</v>
      </c>
      <c r="E5" t="n">
        <v>14.65</v>
      </c>
      <c r="F5" t="n">
        <v>9.16</v>
      </c>
      <c r="G5" t="n">
        <v>9.470000000000001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138.06</v>
      </c>
      <c r="Q5" t="n">
        <v>1693.16</v>
      </c>
      <c r="R5" t="n">
        <v>63.46</v>
      </c>
      <c r="S5" t="n">
        <v>25.68</v>
      </c>
      <c r="T5" t="n">
        <v>17946.01</v>
      </c>
      <c r="U5" t="n">
        <v>0.4</v>
      </c>
      <c r="V5" t="n">
        <v>0.8</v>
      </c>
      <c r="W5" t="n">
        <v>1.29</v>
      </c>
      <c r="X5" t="n">
        <v>1.15</v>
      </c>
      <c r="Y5" t="n">
        <v>1</v>
      </c>
      <c r="Z5" t="n">
        <v>10</v>
      </c>
      <c r="AA5" t="n">
        <v>340.3517965844617</v>
      </c>
      <c r="AB5" t="n">
        <v>465.6843433484029</v>
      </c>
      <c r="AC5" t="n">
        <v>421.2400832113113</v>
      </c>
      <c r="AD5" t="n">
        <v>340351.7965844618</v>
      </c>
      <c r="AE5" t="n">
        <v>465684.3433484029</v>
      </c>
      <c r="AF5" t="n">
        <v>2.761218585685804e-06</v>
      </c>
      <c r="AG5" t="n">
        <v>9.537760416666666</v>
      </c>
      <c r="AH5" t="n">
        <v>421240.0832113114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7.1121</v>
      </c>
      <c r="E6" t="n">
        <v>14.06</v>
      </c>
      <c r="F6" t="n">
        <v>8.99</v>
      </c>
      <c r="G6" t="n">
        <v>11.01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133.9</v>
      </c>
      <c r="Q6" t="n">
        <v>1693.08</v>
      </c>
      <c r="R6" t="n">
        <v>58.23</v>
      </c>
      <c r="S6" t="n">
        <v>25.68</v>
      </c>
      <c r="T6" t="n">
        <v>15373.35</v>
      </c>
      <c r="U6" t="n">
        <v>0.44</v>
      </c>
      <c r="V6" t="n">
        <v>0.8100000000000001</v>
      </c>
      <c r="W6" t="n">
        <v>1.28</v>
      </c>
      <c r="X6" t="n">
        <v>0.99</v>
      </c>
      <c r="Y6" t="n">
        <v>1</v>
      </c>
      <c r="Z6" t="n">
        <v>10</v>
      </c>
      <c r="AA6" t="n">
        <v>317.849986961587</v>
      </c>
      <c r="AB6" t="n">
        <v>434.896374712607</v>
      </c>
      <c r="AC6" t="n">
        <v>393.3904750909305</v>
      </c>
      <c r="AD6" t="n">
        <v>317849.986961587</v>
      </c>
      <c r="AE6" t="n">
        <v>434896.374712607</v>
      </c>
      <c r="AF6" t="n">
        <v>2.877371824652895e-06</v>
      </c>
      <c r="AG6" t="n">
        <v>9.153645833333334</v>
      </c>
      <c r="AH6" t="n">
        <v>393390.4750909305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7.3333</v>
      </c>
      <c r="E7" t="n">
        <v>13.64</v>
      </c>
      <c r="F7" t="n">
        <v>8.85</v>
      </c>
      <c r="G7" t="n">
        <v>12.35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130.32</v>
      </c>
      <c r="Q7" t="n">
        <v>1693.15</v>
      </c>
      <c r="R7" t="n">
        <v>53.97</v>
      </c>
      <c r="S7" t="n">
        <v>25.68</v>
      </c>
      <c r="T7" t="n">
        <v>13274.32</v>
      </c>
      <c r="U7" t="n">
        <v>0.48</v>
      </c>
      <c r="V7" t="n">
        <v>0.82</v>
      </c>
      <c r="W7" t="n">
        <v>1.27</v>
      </c>
      <c r="X7" t="n">
        <v>0.85</v>
      </c>
      <c r="Y7" t="n">
        <v>1</v>
      </c>
      <c r="Z7" t="n">
        <v>10</v>
      </c>
      <c r="AA7" t="n">
        <v>310.3150667579897</v>
      </c>
      <c r="AB7" t="n">
        <v>424.5867644728266</v>
      </c>
      <c r="AC7" t="n">
        <v>384.0647995828058</v>
      </c>
      <c r="AD7" t="n">
        <v>310315.0667579896</v>
      </c>
      <c r="AE7" t="n">
        <v>424586.7644728266</v>
      </c>
      <c r="AF7" t="n">
        <v>2.966863627019738e-06</v>
      </c>
      <c r="AG7" t="n">
        <v>8.880208333333334</v>
      </c>
      <c r="AH7" t="n">
        <v>384064.7995828058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7.5127</v>
      </c>
      <c r="E8" t="n">
        <v>13.31</v>
      </c>
      <c r="F8" t="n">
        <v>8.76</v>
      </c>
      <c r="G8" t="n">
        <v>13.83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127.35</v>
      </c>
      <c r="Q8" t="n">
        <v>1693.02</v>
      </c>
      <c r="R8" t="n">
        <v>50.99</v>
      </c>
      <c r="S8" t="n">
        <v>25.68</v>
      </c>
      <c r="T8" t="n">
        <v>11808.03</v>
      </c>
      <c r="U8" t="n">
        <v>0.5</v>
      </c>
      <c r="V8" t="n">
        <v>0.83</v>
      </c>
      <c r="W8" t="n">
        <v>1.27</v>
      </c>
      <c r="X8" t="n">
        <v>0.76</v>
      </c>
      <c r="Y8" t="n">
        <v>1</v>
      </c>
      <c r="Z8" t="n">
        <v>10</v>
      </c>
      <c r="AA8" t="n">
        <v>304.7012492774385</v>
      </c>
      <c r="AB8" t="n">
        <v>416.9056917317885</v>
      </c>
      <c r="AC8" t="n">
        <v>377.1167976437192</v>
      </c>
      <c r="AD8" t="n">
        <v>304701.2492774385</v>
      </c>
      <c r="AE8" t="n">
        <v>416905.6917317885</v>
      </c>
      <c r="AF8" t="n">
        <v>3.039444229843479e-06</v>
      </c>
      <c r="AG8" t="n">
        <v>8.665364583333334</v>
      </c>
      <c r="AH8" t="n">
        <v>377116.7976437192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8.67</v>
      </c>
      <c r="G9" t="n">
        <v>15.3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124.59</v>
      </c>
      <c r="Q9" t="n">
        <v>1693.05</v>
      </c>
      <c r="R9" t="n">
        <v>48</v>
      </c>
      <c r="S9" t="n">
        <v>25.68</v>
      </c>
      <c r="T9" t="n">
        <v>10333.04</v>
      </c>
      <c r="U9" t="n">
        <v>0.53</v>
      </c>
      <c r="V9" t="n">
        <v>0.84</v>
      </c>
      <c r="W9" t="n">
        <v>1.26</v>
      </c>
      <c r="X9" t="n">
        <v>0.67</v>
      </c>
      <c r="Y9" t="n">
        <v>1</v>
      </c>
      <c r="Z9" t="n">
        <v>10</v>
      </c>
      <c r="AA9" t="n">
        <v>287.1112493337119</v>
      </c>
      <c r="AB9" t="n">
        <v>392.8382777927529</v>
      </c>
      <c r="AC9" t="n">
        <v>355.3463439121975</v>
      </c>
      <c r="AD9" t="n">
        <v>287111.2493337119</v>
      </c>
      <c r="AE9" t="n">
        <v>392838.2777927529</v>
      </c>
      <c r="AF9" t="n">
        <v>3.104742497935741e-06</v>
      </c>
      <c r="AG9" t="n">
        <v>8.483072916666666</v>
      </c>
      <c r="AH9" t="n">
        <v>355346.3439121975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7.7755</v>
      </c>
      <c r="E10" t="n">
        <v>12.86</v>
      </c>
      <c r="F10" t="n">
        <v>8.640000000000001</v>
      </c>
      <c r="G10" t="n">
        <v>16.72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122.68</v>
      </c>
      <c r="Q10" t="n">
        <v>1693.07</v>
      </c>
      <c r="R10" t="n">
        <v>47</v>
      </c>
      <c r="S10" t="n">
        <v>25.68</v>
      </c>
      <c r="T10" t="n">
        <v>9848.690000000001</v>
      </c>
      <c r="U10" t="n">
        <v>0.55</v>
      </c>
      <c r="V10" t="n">
        <v>0.84</v>
      </c>
      <c r="W10" t="n">
        <v>1.27</v>
      </c>
      <c r="X10" t="n">
        <v>0.64</v>
      </c>
      <c r="Y10" t="n">
        <v>1</v>
      </c>
      <c r="Z10" t="n">
        <v>10</v>
      </c>
      <c r="AA10" t="n">
        <v>284.0968334458557</v>
      </c>
      <c r="AB10" t="n">
        <v>388.7138209883447</v>
      </c>
      <c r="AC10" t="n">
        <v>351.6155194764905</v>
      </c>
      <c r="AD10" t="n">
        <v>284096.8334458557</v>
      </c>
      <c r="AE10" t="n">
        <v>388713.8209883447</v>
      </c>
      <c r="AF10" t="n">
        <v>3.145766316923073e-06</v>
      </c>
      <c r="AG10" t="n">
        <v>8.372395833333334</v>
      </c>
      <c r="AH10" t="n">
        <v>351615.5194764906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7.9213</v>
      </c>
      <c r="E11" t="n">
        <v>12.62</v>
      </c>
      <c r="F11" t="n">
        <v>8.539999999999999</v>
      </c>
      <c r="G11" t="n">
        <v>18.31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118.93</v>
      </c>
      <c r="Q11" t="n">
        <v>1693.19</v>
      </c>
      <c r="R11" t="n">
        <v>44.52</v>
      </c>
      <c r="S11" t="n">
        <v>25.68</v>
      </c>
      <c r="T11" t="n">
        <v>8626.040000000001</v>
      </c>
      <c r="U11" t="n">
        <v>0.58</v>
      </c>
      <c r="V11" t="n">
        <v>0.85</v>
      </c>
      <c r="W11" t="n">
        <v>1.25</v>
      </c>
      <c r="X11" t="n">
        <v>0.54</v>
      </c>
      <c r="Y11" t="n">
        <v>1</v>
      </c>
      <c r="Z11" t="n">
        <v>10</v>
      </c>
      <c r="AA11" t="n">
        <v>279.0053451522165</v>
      </c>
      <c r="AB11" t="n">
        <v>381.747422084377</v>
      </c>
      <c r="AC11" t="n">
        <v>345.3139839065153</v>
      </c>
      <c r="AD11" t="n">
        <v>279005.3451522166</v>
      </c>
      <c r="AE11" t="n">
        <v>381747.422084377</v>
      </c>
      <c r="AF11" t="n">
        <v>3.204753228248053e-06</v>
      </c>
      <c r="AG11" t="n">
        <v>8.216145833333334</v>
      </c>
      <c r="AH11" t="n">
        <v>345313.9839065153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8.0463</v>
      </c>
      <c r="E12" t="n">
        <v>12.43</v>
      </c>
      <c r="F12" t="n">
        <v>8.49</v>
      </c>
      <c r="G12" t="n">
        <v>20.38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116.29</v>
      </c>
      <c r="Q12" t="n">
        <v>1693.06</v>
      </c>
      <c r="R12" t="n">
        <v>42.21</v>
      </c>
      <c r="S12" t="n">
        <v>25.68</v>
      </c>
      <c r="T12" t="n">
        <v>7487.26</v>
      </c>
      <c r="U12" t="n">
        <v>0.61</v>
      </c>
      <c r="V12" t="n">
        <v>0.86</v>
      </c>
      <c r="W12" t="n">
        <v>1.26</v>
      </c>
      <c r="X12" t="n">
        <v>0.49</v>
      </c>
      <c r="Y12" t="n">
        <v>1</v>
      </c>
      <c r="Z12" t="n">
        <v>10</v>
      </c>
      <c r="AA12" t="n">
        <v>275.3015447604696</v>
      </c>
      <c r="AB12" t="n">
        <v>376.6797189882478</v>
      </c>
      <c r="AC12" t="n">
        <v>340.7299352813147</v>
      </c>
      <c r="AD12" t="n">
        <v>275301.5447604696</v>
      </c>
      <c r="AE12" t="n">
        <v>376679.7189882478</v>
      </c>
      <c r="AF12" t="n">
        <v>3.255324997216657e-06</v>
      </c>
      <c r="AG12" t="n">
        <v>8.092447916666666</v>
      </c>
      <c r="AH12" t="n">
        <v>340729.9352813147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8.140599999999999</v>
      </c>
      <c r="E13" t="n">
        <v>12.28</v>
      </c>
      <c r="F13" t="n">
        <v>8.44</v>
      </c>
      <c r="G13" t="n">
        <v>22.02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</v>
      </c>
      <c r="Q13" t="n">
        <v>1692.94</v>
      </c>
      <c r="R13" t="n">
        <v>40.9</v>
      </c>
      <c r="S13" t="n">
        <v>25.68</v>
      </c>
      <c r="T13" t="n">
        <v>6838.27</v>
      </c>
      <c r="U13" t="n">
        <v>0.63</v>
      </c>
      <c r="V13" t="n">
        <v>0.86</v>
      </c>
      <c r="W13" t="n">
        <v>1.25</v>
      </c>
      <c r="X13" t="n">
        <v>0.44</v>
      </c>
      <c r="Y13" t="n">
        <v>1</v>
      </c>
      <c r="Z13" t="n">
        <v>10</v>
      </c>
      <c r="AA13" t="n">
        <v>272.1699743348932</v>
      </c>
      <c r="AB13" t="n">
        <v>372.3949661768376</v>
      </c>
      <c r="AC13" t="n">
        <v>336.8541132645371</v>
      </c>
      <c r="AD13" t="n">
        <v>272169.9743348932</v>
      </c>
      <c r="AE13" t="n">
        <v>372394.9661768376</v>
      </c>
      <c r="AF13" t="n">
        <v>3.293476339726572e-06</v>
      </c>
      <c r="AG13" t="n">
        <v>7.994791666666667</v>
      </c>
      <c r="AH13" t="n">
        <v>336854.1132645371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8.1813</v>
      </c>
      <c r="E14" t="n">
        <v>12.22</v>
      </c>
      <c r="F14" t="n">
        <v>8.43</v>
      </c>
      <c r="G14" t="n">
        <v>22.98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112.72</v>
      </c>
      <c r="Q14" t="n">
        <v>1692.9</v>
      </c>
      <c r="R14" t="n">
        <v>40.73</v>
      </c>
      <c r="S14" t="n">
        <v>25.68</v>
      </c>
      <c r="T14" t="n">
        <v>6759.89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270.759118648533</v>
      </c>
      <c r="AB14" t="n">
        <v>370.4645711841995</v>
      </c>
      <c r="AC14" t="n">
        <v>335.10795246067</v>
      </c>
      <c r="AD14" t="n">
        <v>270759.118648533</v>
      </c>
      <c r="AE14" t="n">
        <v>370464.5711841995</v>
      </c>
      <c r="AF14" t="n">
        <v>3.309942507702751e-06</v>
      </c>
      <c r="AG14" t="n">
        <v>7.955729166666667</v>
      </c>
      <c r="AH14" t="n">
        <v>335107.95246067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8.2858</v>
      </c>
      <c r="E15" t="n">
        <v>12.07</v>
      </c>
      <c r="F15" t="n">
        <v>8.369999999999999</v>
      </c>
      <c r="G15" t="n">
        <v>25.1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109.01</v>
      </c>
      <c r="Q15" t="n">
        <v>1693.06</v>
      </c>
      <c r="R15" t="n">
        <v>38.88</v>
      </c>
      <c r="S15" t="n">
        <v>25.68</v>
      </c>
      <c r="T15" t="n">
        <v>5846.12</v>
      </c>
      <c r="U15" t="n">
        <v>0.66</v>
      </c>
      <c r="V15" t="n">
        <v>0.87</v>
      </c>
      <c r="W15" t="n">
        <v>1.23</v>
      </c>
      <c r="X15" t="n">
        <v>0.36</v>
      </c>
      <c r="Y15" t="n">
        <v>1</v>
      </c>
      <c r="Z15" t="n">
        <v>10</v>
      </c>
      <c r="AA15" t="n">
        <v>254.3074104406727</v>
      </c>
      <c r="AB15" t="n">
        <v>347.9546182158987</v>
      </c>
      <c r="AC15" t="n">
        <v>314.7463178108511</v>
      </c>
      <c r="AD15" t="n">
        <v>254307.4104406727</v>
      </c>
      <c r="AE15" t="n">
        <v>347954.6182158988</v>
      </c>
      <c r="AF15" t="n">
        <v>3.352220506560504e-06</v>
      </c>
      <c r="AG15" t="n">
        <v>7.858072916666667</v>
      </c>
      <c r="AH15" t="n">
        <v>314746.3178108511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8.375400000000001</v>
      </c>
      <c r="E16" t="n">
        <v>11.94</v>
      </c>
      <c r="F16" t="n">
        <v>8.33</v>
      </c>
      <c r="G16" t="n">
        <v>27.78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105.95</v>
      </c>
      <c r="Q16" t="n">
        <v>1692.88</v>
      </c>
      <c r="R16" t="n">
        <v>37.73</v>
      </c>
      <c r="S16" t="n">
        <v>25.68</v>
      </c>
      <c r="T16" t="n">
        <v>5281.6</v>
      </c>
      <c r="U16" t="n">
        <v>0.68</v>
      </c>
      <c r="V16" t="n">
        <v>0.88</v>
      </c>
      <c r="W16" t="n">
        <v>1.23</v>
      </c>
      <c r="X16" t="n">
        <v>0.33</v>
      </c>
      <c r="Y16" t="n">
        <v>1</v>
      </c>
      <c r="Z16" t="n">
        <v>10</v>
      </c>
      <c r="AA16" t="n">
        <v>251.1128185656755</v>
      </c>
      <c r="AB16" t="n">
        <v>343.5836366770828</v>
      </c>
      <c r="AC16" t="n">
        <v>310.7924966153873</v>
      </c>
      <c r="AD16" t="n">
        <v>251112.8185656755</v>
      </c>
      <c r="AE16" t="n">
        <v>343583.6366770829</v>
      </c>
      <c r="AF16" t="n">
        <v>3.3884703505572e-06</v>
      </c>
      <c r="AG16" t="n">
        <v>7.7734375</v>
      </c>
      <c r="AH16" t="n">
        <v>310792.4966153873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8.411199999999999</v>
      </c>
      <c r="E17" t="n">
        <v>11.89</v>
      </c>
      <c r="F17" t="n">
        <v>8.33</v>
      </c>
      <c r="G17" t="n">
        <v>29.4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104.39</v>
      </c>
      <c r="Q17" t="n">
        <v>1692.92</v>
      </c>
      <c r="R17" t="n">
        <v>37.59</v>
      </c>
      <c r="S17" t="n">
        <v>25.68</v>
      </c>
      <c r="T17" t="n">
        <v>5213.14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249.6908677955639</v>
      </c>
      <c r="AB17" t="n">
        <v>341.6380609013767</v>
      </c>
      <c r="AC17" t="n">
        <v>309.032603861081</v>
      </c>
      <c r="AD17" t="n">
        <v>249690.8677955639</v>
      </c>
      <c r="AE17" t="n">
        <v>341638.0609013767</v>
      </c>
      <c r="AF17" t="n">
        <v>3.402954105189807e-06</v>
      </c>
      <c r="AG17" t="n">
        <v>7.740885416666667</v>
      </c>
      <c r="AH17" t="n">
        <v>309032.6038610811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8.395300000000001</v>
      </c>
      <c r="E18" t="n">
        <v>11.91</v>
      </c>
      <c r="F18" t="n">
        <v>8.35</v>
      </c>
      <c r="G18" t="n">
        <v>29.48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10</v>
      </c>
      <c r="N18" t="n">
        <v>61.27</v>
      </c>
      <c r="O18" t="n">
        <v>31036.22</v>
      </c>
      <c r="P18" t="n">
        <v>103.82</v>
      </c>
      <c r="Q18" t="n">
        <v>1693.05</v>
      </c>
      <c r="R18" t="n">
        <v>38.08</v>
      </c>
      <c r="S18" t="n">
        <v>25.68</v>
      </c>
      <c r="T18" t="n">
        <v>5461.07</v>
      </c>
      <c r="U18" t="n">
        <v>0.67</v>
      </c>
      <c r="V18" t="n">
        <v>0.87</v>
      </c>
      <c r="W18" t="n">
        <v>1.24</v>
      </c>
      <c r="X18" t="n">
        <v>0.35</v>
      </c>
      <c r="Y18" t="n">
        <v>1</v>
      </c>
      <c r="Z18" t="n">
        <v>10</v>
      </c>
      <c r="AA18" t="n">
        <v>249.5696404144796</v>
      </c>
      <c r="AB18" t="n">
        <v>341.4721922504025</v>
      </c>
      <c r="AC18" t="n">
        <v>308.8825654813577</v>
      </c>
      <c r="AD18" t="n">
        <v>249569.6404144795</v>
      </c>
      <c r="AE18" t="n">
        <v>341472.1922504025</v>
      </c>
      <c r="AF18" t="n">
        <v>3.396521376177002e-06</v>
      </c>
      <c r="AG18" t="n">
        <v>7.75390625</v>
      </c>
      <c r="AH18" t="n">
        <v>308882.5654813577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8.4551</v>
      </c>
      <c r="E19" t="n">
        <v>11.83</v>
      </c>
      <c r="F19" t="n">
        <v>8.31</v>
      </c>
      <c r="G19" t="n">
        <v>31.18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6</v>
      </c>
      <c r="N19" t="n">
        <v>61.47</v>
      </c>
      <c r="O19" t="n">
        <v>31091.59</v>
      </c>
      <c r="P19" t="n">
        <v>101.62</v>
      </c>
      <c r="Q19" t="n">
        <v>1692.98</v>
      </c>
      <c r="R19" t="n">
        <v>36.88</v>
      </c>
      <c r="S19" t="n">
        <v>25.68</v>
      </c>
      <c r="T19" t="n">
        <v>4864.64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247.3451565109237</v>
      </c>
      <c r="AB19" t="n">
        <v>338.4285552362552</v>
      </c>
      <c r="AC19" t="n">
        <v>306.1294089120684</v>
      </c>
      <c r="AD19" t="n">
        <v>247345.1565109237</v>
      </c>
      <c r="AE19" t="n">
        <v>338428.5552362552</v>
      </c>
      <c r="AF19" t="n">
        <v>3.420714910451581e-06</v>
      </c>
      <c r="AG19" t="n">
        <v>7.701822916666667</v>
      </c>
      <c r="AH19" t="n">
        <v>306129.4089120683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8.4954</v>
      </c>
      <c r="E20" t="n">
        <v>11.77</v>
      </c>
      <c r="F20" t="n">
        <v>8.31</v>
      </c>
      <c r="G20" t="n">
        <v>33.22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4</v>
      </c>
      <c r="N20" t="n">
        <v>61.67</v>
      </c>
      <c r="O20" t="n">
        <v>31147.02</v>
      </c>
      <c r="P20" t="n">
        <v>100.06</v>
      </c>
      <c r="Q20" t="n">
        <v>1693.17</v>
      </c>
      <c r="R20" t="n">
        <v>36.69</v>
      </c>
      <c r="S20" t="n">
        <v>25.68</v>
      </c>
      <c r="T20" t="n">
        <v>4776.1</v>
      </c>
      <c r="U20" t="n">
        <v>0.7</v>
      </c>
      <c r="V20" t="n">
        <v>0.88</v>
      </c>
      <c r="W20" t="n">
        <v>1.24</v>
      </c>
      <c r="X20" t="n">
        <v>0.3</v>
      </c>
      <c r="Y20" t="n">
        <v>1</v>
      </c>
      <c r="Z20" t="n">
        <v>10</v>
      </c>
      <c r="AA20" t="n">
        <v>245.9038169108244</v>
      </c>
      <c r="AB20" t="n">
        <v>336.456450807985</v>
      </c>
      <c r="AC20" t="n">
        <v>304.3455193625657</v>
      </c>
      <c r="AD20" t="n">
        <v>245903.8169108244</v>
      </c>
      <c r="AE20" t="n">
        <v>336456.450807985</v>
      </c>
      <c r="AF20" t="n">
        <v>3.43701924876706e-06</v>
      </c>
      <c r="AG20" t="n">
        <v>7.662760416666667</v>
      </c>
      <c r="AH20" t="n">
        <v>304345.5193625657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8.490600000000001</v>
      </c>
      <c r="E21" t="n">
        <v>11.78</v>
      </c>
      <c r="F21" t="n">
        <v>8.31</v>
      </c>
      <c r="G21" t="n">
        <v>33.25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2</v>
      </c>
      <c r="N21" t="n">
        <v>61.87</v>
      </c>
      <c r="O21" t="n">
        <v>31202.53</v>
      </c>
      <c r="P21" t="n">
        <v>100.64</v>
      </c>
      <c r="Q21" t="n">
        <v>1692.88</v>
      </c>
      <c r="R21" t="n">
        <v>36.66</v>
      </c>
      <c r="S21" t="n">
        <v>25.68</v>
      </c>
      <c r="T21" t="n">
        <v>4759.2</v>
      </c>
      <c r="U21" t="n">
        <v>0.7</v>
      </c>
      <c r="V21" t="n">
        <v>0.88</v>
      </c>
      <c r="W21" t="n">
        <v>1.25</v>
      </c>
      <c r="X21" t="n">
        <v>0.31</v>
      </c>
      <c r="Y21" t="n">
        <v>1</v>
      </c>
      <c r="Z21" t="n">
        <v>10</v>
      </c>
      <c r="AA21" t="n">
        <v>246.3274264385706</v>
      </c>
      <c r="AB21" t="n">
        <v>337.0360520521805</v>
      </c>
      <c r="AC21" t="n">
        <v>304.8698042774907</v>
      </c>
      <c r="AD21" t="n">
        <v>246327.4264385706</v>
      </c>
      <c r="AE21" t="n">
        <v>337036.0520521805</v>
      </c>
      <c r="AF21" t="n">
        <v>3.435077292838665e-06</v>
      </c>
      <c r="AG21" t="n">
        <v>7.669270833333333</v>
      </c>
      <c r="AH21" t="n">
        <v>304869.8042774908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8.486800000000001</v>
      </c>
      <c r="E22" t="n">
        <v>11.78</v>
      </c>
      <c r="F22" t="n">
        <v>8.32</v>
      </c>
      <c r="G22" t="n">
        <v>33.27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0</v>
      </c>
      <c r="N22" t="n">
        <v>62.07</v>
      </c>
      <c r="O22" t="n">
        <v>31258.11</v>
      </c>
      <c r="P22" t="n">
        <v>101.02</v>
      </c>
      <c r="Q22" t="n">
        <v>1693.08</v>
      </c>
      <c r="R22" t="n">
        <v>36.72</v>
      </c>
      <c r="S22" t="n">
        <v>25.68</v>
      </c>
      <c r="T22" t="n">
        <v>4789.74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246.6456623350769</v>
      </c>
      <c r="AB22" t="n">
        <v>337.4714764453571</v>
      </c>
      <c r="AC22" t="n">
        <v>305.2636723777048</v>
      </c>
      <c r="AD22" t="n">
        <v>246645.6623350769</v>
      </c>
      <c r="AE22" t="n">
        <v>337471.4764453571</v>
      </c>
      <c r="AF22" t="n">
        <v>3.43353991106202e-06</v>
      </c>
      <c r="AG22" t="n">
        <v>7.669270833333333</v>
      </c>
      <c r="AH22" t="n">
        <v>305263.6723777048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8.346299999999999</v>
      </c>
      <c r="E2" t="n">
        <v>11.98</v>
      </c>
      <c r="F2" t="n">
        <v>9.24</v>
      </c>
      <c r="G2" t="n">
        <v>9.550000000000001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53.12</v>
      </c>
      <c r="Q2" t="n">
        <v>1693.58</v>
      </c>
      <c r="R2" t="n">
        <v>63.36</v>
      </c>
      <c r="S2" t="n">
        <v>25.68</v>
      </c>
      <c r="T2" t="n">
        <v>17895.79</v>
      </c>
      <c r="U2" t="n">
        <v>0.41</v>
      </c>
      <c r="V2" t="n">
        <v>0.79</v>
      </c>
      <c r="W2" t="n">
        <v>1.38</v>
      </c>
      <c r="X2" t="n">
        <v>1.23</v>
      </c>
      <c r="Y2" t="n">
        <v>1</v>
      </c>
      <c r="Z2" t="n">
        <v>10</v>
      </c>
      <c r="AA2" t="n">
        <v>177.5586052087954</v>
      </c>
      <c r="AB2" t="n">
        <v>242.9435169793761</v>
      </c>
      <c r="AC2" t="n">
        <v>219.7573286923025</v>
      </c>
      <c r="AD2" t="n">
        <v>177558.6052087954</v>
      </c>
      <c r="AE2" t="n">
        <v>242943.5169793761</v>
      </c>
      <c r="AF2" t="n">
        <v>4.976432971152257e-06</v>
      </c>
      <c r="AG2" t="n">
        <v>7.799479166666667</v>
      </c>
      <c r="AH2" t="n">
        <v>219757.3286923025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7.4619</v>
      </c>
      <c r="E2" t="n">
        <v>13.4</v>
      </c>
      <c r="F2" t="n">
        <v>10.44</v>
      </c>
      <c r="G2" t="n">
        <v>5.49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41.23</v>
      </c>
      <c r="Q2" t="n">
        <v>1693.81</v>
      </c>
      <c r="R2" t="n">
        <v>98.56999999999999</v>
      </c>
      <c r="S2" t="n">
        <v>25.68</v>
      </c>
      <c r="T2" t="n">
        <v>35220.18</v>
      </c>
      <c r="U2" t="n">
        <v>0.26</v>
      </c>
      <c r="V2" t="n">
        <v>0.7</v>
      </c>
      <c r="W2" t="n">
        <v>1.54</v>
      </c>
      <c r="X2" t="n">
        <v>2.43</v>
      </c>
      <c r="Y2" t="n">
        <v>1</v>
      </c>
      <c r="Z2" t="n">
        <v>10</v>
      </c>
      <c r="AA2" t="n">
        <v>182.198425426768</v>
      </c>
      <c r="AB2" t="n">
        <v>249.2919236960245</v>
      </c>
      <c r="AC2" t="n">
        <v>225.4998523819608</v>
      </c>
      <c r="AD2" t="n">
        <v>182198.425426768</v>
      </c>
      <c r="AE2" t="n">
        <v>249291.9236960245</v>
      </c>
      <c r="AF2" t="n">
        <v>5.224853510660456e-06</v>
      </c>
      <c r="AG2" t="n">
        <v>8.723958333333334</v>
      </c>
      <c r="AH2" t="n">
        <v>225499.8523819608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7.2524</v>
      </c>
      <c r="E2" t="n">
        <v>13.79</v>
      </c>
      <c r="F2" t="n">
        <v>9.48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99.06</v>
      </c>
      <c r="Q2" t="n">
        <v>1693.53</v>
      </c>
      <c r="R2" t="n">
        <v>73.3</v>
      </c>
      <c r="S2" t="n">
        <v>25.68</v>
      </c>
      <c r="T2" t="n">
        <v>22794.23</v>
      </c>
      <c r="U2" t="n">
        <v>0.35</v>
      </c>
      <c r="V2" t="n">
        <v>0.77</v>
      </c>
      <c r="W2" t="n">
        <v>1.33</v>
      </c>
      <c r="X2" t="n">
        <v>1.47</v>
      </c>
      <c r="Y2" t="n">
        <v>1</v>
      </c>
      <c r="Z2" t="n">
        <v>10</v>
      </c>
      <c r="AA2" t="n">
        <v>267.0398358143879</v>
      </c>
      <c r="AB2" t="n">
        <v>365.3756843273437</v>
      </c>
      <c r="AC2" t="n">
        <v>330.504741823135</v>
      </c>
      <c r="AD2" t="n">
        <v>267039.8358143878</v>
      </c>
      <c r="AE2" t="n">
        <v>365375.6843273437</v>
      </c>
      <c r="AF2" t="n">
        <v>3.464863137185347e-06</v>
      </c>
      <c r="AG2" t="n">
        <v>8.977864583333334</v>
      </c>
      <c r="AH2" t="n">
        <v>330504.7418231349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7.7698</v>
      </c>
      <c r="E3" t="n">
        <v>12.87</v>
      </c>
      <c r="F3" t="n">
        <v>9.08</v>
      </c>
      <c r="G3" t="n">
        <v>10.09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91.75</v>
      </c>
      <c r="Q3" t="n">
        <v>1693.04</v>
      </c>
      <c r="R3" t="n">
        <v>60.84</v>
      </c>
      <c r="S3" t="n">
        <v>25.68</v>
      </c>
      <c r="T3" t="n">
        <v>16655.93</v>
      </c>
      <c r="U3" t="n">
        <v>0.42</v>
      </c>
      <c r="V3" t="n">
        <v>0.8</v>
      </c>
      <c r="W3" t="n">
        <v>1.3</v>
      </c>
      <c r="X3" t="n">
        <v>1.08</v>
      </c>
      <c r="Y3" t="n">
        <v>1</v>
      </c>
      <c r="Z3" t="n">
        <v>10</v>
      </c>
      <c r="AA3" t="n">
        <v>242.3482641915557</v>
      </c>
      <c r="AB3" t="n">
        <v>331.5915867175687</v>
      </c>
      <c r="AC3" t="n">
        <v>299.9449510730575</v>
      </c>
      <c r="AD3" t="n">
        <v>242348.2641915557</v>
      </c>
      <c r="AE3" t="n">
        <v>331591.5867175687</v>
      </c>
      <c r="AF3" t="n">
        <v>3.712053058753338e-06</v>
      </c>
      <c r="AG3" t="n">
        <v>8.37890625</v>
      </c>
      <c r="AH3" t="n">
        <v>299944.9510730575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8.104799999999999</v>
      </c>
      <c r="E4" t="n">
        <v>12.34</v>
      </c>
      <c r="F4" t="n">
        <v>8.869999999999999</v>
      </c>
      <c r="G4" t="n">
        <v>12.37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86.51000000000001</v>
      </c>
      <c r="Q4" t="n">
        <v>1693.08</v>
      </c>
      <c r="R4" t="n">
        <v>54.13</v>
      </c>
      <c r="S4" t="n">
        <v>25.68</v>
      </c>
      <c r="T4" t="n">
        <v>13354.85</v>
      </c>
      <c r="U4" t="n">
        <v>0.47</v>
      </c>
      <c r="V4" t="n">
        <v>0.82</v>
      </c>
      <c r="W4" t="n">
        <v>1.28</v>
      </c>
      <c r="X4" t="n">
        <v>0.86</v>
      </c>
      <c r="Y4" t="n">
        <v>1</v>
      </c>
      <c r="Z4" t="n">
        <v>10</v>
      </c>
      <c r="AA4" t="n">
        <v>234.5136261487648</v>
      </c>
      <c r="AB4" t="n">
        <v>320.8718893075911</v>
      </c>
      <c r="AC4" t="n">
        <v>290.248326538695</v>
      </c>
      <c r="AD4" t="n">
        <v>234513.6261487648</v>
      </c>
      <c r="AE4" t="n">
        <v>320871.8893075911</v>
      </c>
      <c r="AF4" t="n">
        <v>3.872100650027549e-06</v>
      </c>
      <c r="AG4" t="n">
        <v>8.033854166666666</v>
      </c>
      <c r="AH4" t="n">
        <v>290248.326538695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8.3696</v>
      </c>
      <c r="E5" t="n">
        <v>11.95</v>
      </c>
      <c r="F5" t="n">
        <v>8.710000000000001</v>
      </c>
      <c r="G5" t="n">
        <v>14.93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81.22</v>
      </c>
      <c r="Q5" t="n">
        <v>1692.95</v>
      </c>
      <c r="R5" t="n">
        <v>49.17</v>
      </c>
      <c r="S5" t="n">
        <v>25.68</v>
      </c>
      <c r="T5" t="n">
        <v>10916.82</v>
      </c>
      <c r="U5" t="n">
        <v>0.52</v>
      </c>
      <c r="V5" t="n">
        <v>0.84</v>
      </c>
      <c r="W5" t="n">
        <v>1.27</v>
      </c>
      <c r="X5" t="n">
        <v>0.71</v>
      </c>
      <c r="Y5" t="n">
        <v>1</v>
      </c>
      <c r="Z5" t="n">
        <v>10</v>
      </c>
      <c r="AA5" t="n">
        <v>216.510943182437</v>
      </c>
      <c r="AB5" t="n">
        <v>296.2398242507547</v>
      </c>
      <c r="AC5" t="n">
        <v>267.9671111995547</v>
      </c>
      <c r="AD5" t="n">
        <v>216510.943182437</v>
      </c>
      <c r="AE5" t="n">
        <v>296239.8242507547</v>
      </c>
      <c r="AF5" t="n">
        <v>3.998609910234747e-06</v>
      </c>
      <c r="AG5" t="n">
        <v>7.779947916666667</v>
      </c>
      <c r="AH5" t="n">
        <v>267967.1111995547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8.588800000000001</v>
      </c>
      <c r="E6" t="n">
        <v>11.64</v>
      </c>
      <c r="F6" t="n">
        <v>8.58</v>
      </c>
      <c r="G6" t="n">
        <v>17.75</v>
      </c>
      <c r="H6" t="n">
        <v>0.25</v>
      </c>
      <c r="I6" t="n">
        <v>29</v>
      </c>
      <c r="J6" t="n">
        <v>143.17</v>
      </c>
      <c r="K6" t="n">
        <v>47.83</v>
      </c>
      <c r="L6" t="n">
        <v>2</v>
      </c>
      <c r="M6" t="n">
        <v>19</v>
      </c>
      <c r="N6" t="n">
        <v>23.34</v>
      </c>
      <c r="O6" t="n">
        <v>17891.86</v>
      </c>
      <c r="P6" t="n">
        <v>76.36</v>
      </c>
      <c r="Q6" t="n">
        <v>1693.04</v>
      </c>
      <c r="R6" t="n">
        <v>45.02</v>
      </c>
      <c r="S6" t="n">
        <v>25.68</v>
      </c>
      <c r="T6" t="n">
        <v>8871.33</v>
      </c>
      <c r="U6" t="n">
        <v>0.57</v>
      </c>
      <c r="V6" t="n">
        <v>0.85</v>
      </c>
      <c r="W6" t="n">
        <v>1.26</v>
      </c>
      <c r="X6" t="n">
        <v>0.57</v>
      </c>
      <c r="Y6" t="n">
        <v>1</v>
      </c>
      <c r="Z6" t="n">
        <v>10</v>
      </c>
      <c r="AA6" t="n">
        <v>211.1511205954697</v>
      </c>
      <c r="AB6" t="n">
        <v>288.9062785285856</v>
      </c>
      <c r="AC6" t="n">
        <v>261.333468788411</v>
      </c>
      <c r="AD6" t="n">
        <v>211151.1205954697</v>
      </c>
      <c r="AE6" t="n">
        <v>288906.2785285856</v>
      </c>
      <c r="AF6" t="n">
        <v>4.103333587868499e-06</v>
      </c>
      <c r="AG6" t="n">
        <v>7.578125</v>
      </c>
      <c r="AH6" t="n">
        <v>261333.4687884111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8.6952</v>
      </c>
      <c r="E7" t="n">
        <v>11.5</v>
      </c>
      <c r="F7" t="n">
        <v>8.52</v>
      </c>
      <c r="G7" t="n">
        <v>19.66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9</v>
      </c>
      <c r="N7" t="n">
        <v>23.44</v>
      </c>
      <c r="O7" t="n">
        <v>17934.06</v>
      </c>
      <c r="P7" t="n">
        <v>73.92</v>
      </c>
      <c r="Q7" t="n">
        <v>1693.05</v>
      </c>
      <c r="R7" t="n">
        <v>43.01</v>
      </c>
      <c r="S7" t="n">
        <v>25.68</v>
      </c>
      <c r="T7" t="n">
        <v>7879.12</v>
      </c>
      <c r="U7" t="n">
        <v>0.6</v>
      </c>
      <c r="V7" t="n">
        <v>0.86</v>
      </c>
      <c r="W7" t="n">
        <v>1.26</v>
      </c>
      <c r="X7" t="n">
        <v>0.52</v>
      </c>
      <c r="Y7" t="n">
        <v>1</v>
      </c>
      <c r="Z7" t="n">
        <v>10</v>
      </c>
      <c r="AA7" t="n">
        <v>208.4336025860206</v>
      </c>
      <c r="AB7" t="n">
        <v>285.1880504996259</v>
      </c>
      <c r="AC7" t="n">
        <v>257.9701032239683</v>
      </c>
      <c r="AD7" t="n">
        <v>208433.6025860206</v>
      </c>
      <c r="AE7" t="n">
        <v>285188.050499626</v>
      </c>
      <c r="AF7" t="n">
        <v>4.154166613873204e-06</v>
      </c>
      <c r="AG7" t="n">
        <v>7.486979166666667</v>
      </c>
      <c r="AH7" t="n">
        <v>257970.1032239683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8.678900000000001</v>
      </c>
      <c r="E8" t="n">
        <v>11.52</v>
      </c>
      <c r="F8" t="n">
        <v>8.539999999999999</v>
      </c>
      <c r="G8" t="n">
        <v>19.71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1</v>
      </c>
      <c r="N8" t="n">
        <v>23.53</v>
      </c>
      <c r="O8" t="n">
        <v>17976.29</v>
      </c>
      <c r="P8" t="n">
        <v>73.48999999999999</v>
      </c>
      <c r="Q8" t="n">
        <v>1693.18</v>
      </c>
      <c r="R8" t="n">
        <v>43.37</v>
      </c>
      <c r="S8" t="n">
        <v>25.68</v>
      </c>
      <c r="T8" t="n">
        <v>8062.35</v>
      </c>
      <c r="U8" t="n">
        <v>0.59</v>
      </c>
      <c r="V8" t="n">
        <v>0.85</v>
      </c>
      <c r="W8" t="n">
        <v>1.27</v>
      </c>
      <c r="X8" t="n">
        <v>0.54</v>
      </c>
      <c r="Y8" t="n">
        <v>1</v>
      </c>
      <c r="Z8" t="n">
        <v>10</v>
      </c>
      <c r="AA8" t="n">
        <v>208.3435792193779</v>
      </c>
      <c r="AB8" t="n">
        <v>285.0648765578348</v>
      </c>
      <c r="AC8" t="n">
        <v>257.858684830306</v>
      </c>
      <c r="AD8" t="n">
        <v>208343.5792193779</v>
      </c>
      <c r="AE8" t="n">
        <v>285064.8765578348</v>
      </c>
      <c r="AF8" t="n">
        <v>4.146379223611206e-06</v>
      </c>
      <c r="AG8" t="n">
        <v>7.5</v>
      </c>
      <c r="AH8" t="n">
        <v>257858.684830306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8.679500000000001</v>
      </c>
      <c r="E9" t="n">
        <v>11.52</v>
      </c>
      <c r="F9" t="n">
        <v>8.539999999999999</v>
      </c>
      <c r="G9" t="n">
        <v>19.71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73.63</v>
      </c>
      <c r="Q9" t="n">
        <v>1693.15</v>
      </c>
      <c r="R9" t="n">
        <v>43.34</v>
      </c>
      <c r="S9" t="n">
        <v>25.68</v>
      </c>
      <c r="T9" t="n">
        <v>8045.34</v>
      </c>
      <c r="U9" t="n">
        <v>0.59</v>
      </c>
      <c r="V9" t="n">
        <v>0.85</v>
      </c>
      <c r="W9" t="n">
        <v>1.28</v>
      </c>
      <c r="X9" t="n">
        <v>0.54</v>
      </c>
      <c r="Y9" t="n">
        <v>1</v>
      </c>
      <c r="Z9" t="n">
        <v>10</v>
      </c>
      <c r="AA9" t="n">
        <v>208.4266507384778</v>
      </c>
      <c r="AB9" t="n">
        <v>285.1785386751241</v>
      </c>
      <c r="AC9" t="n">
        <v>257.9614991946469</v>
      </c>
      <c r="AD9" t="n">
        <v>208426.6507384778</v>
      </c>
      <c r="AE9" t="n">
        <v>285178.5386751241</v>
      </c>
      <c r="AF9" t="n">
        <v>4.146665876013488e-06</v>
      </c>
      <c r="AG9" t="n">
        <v>7.5</v>
      </c>
      <c r="AH9" t="n">
        <v>257961.4991946469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6.4939</v>
      </c>
      <c r="E2" t="n">
        <v>15.4</v>
      </c>
      <c r="F2" t="n">
        <v>9.81</v>
      </c>
      <c r="G2" t="n">
        <v>6.62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122.19</v>
      </c>
      <c r="Q2" t="n">
        <v>1693.39</v>
      </c>
      <c r="R2" t="n">
        <v>83.69</v>
      </c>
      <c r="S2" t="n">
        <v>25.68</v>
      </c>
      <c r="T2" t="n">
        <v>27903.36</v>
      </c>
      <c r="U2" t="n">
        <v>0.31</v>
      </c>
      <c r="V2" t="n">
        <v>0.74</v>
      </c>
      <c r="W2" t="n">
        <v>1.35</v>
      </c>
      <c r="X2" t="n">
        <v>1.81</v>
      </c>
      <c r="Y2" t="n">
        <v>1</v>
      </c>
      <c r="Z2" t="n">
        <v>10</v>
      </c>
      <c r="AA2" t="n">
        <v>333.8963136077629</v>
      </c>
      <c r="AB2" t="n">
        <v>456.8516667438745</v>
      </c>
      <c r="AC2" t="n">
        <v>413.2503848651798</v>
      </c>
      <c r="AD2" t="n">
        <v>333896.3136077629</v>
      </c>
      <c r="AE2" t="n">
        <v>456851.6667438745</v>
      </c>
      <c r="AF2" t="n">
        <v>2.890770030470848e-06</v>
      </c>
      <c r="AG2" t="n">
        <v>10.02604166666667</v>
      </c>
      <c r="AH2" t="n">
        <v>413250.3848651798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7.0623</v>
      </c>
      <c r="E3" t="n">
        <v>14.16</v>
      </c>
      <c r="F3" t="n">
        <v>9.359999999999999</v>
      </c>
      <c r="G3" t="n">
        <v>8.380000000000001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113.85</v>
      </c>
      <c r="Q3" t="n">
        <v>1693.42</v>
      </c>
      <c r="R3" t="n">
        <v>69.84999999999999</v>
      </c>
      <c r="S3" t="n">
        <v>25.68</v>
      </c>
      <c r="T3" t="n">
        <v>21094.85</v>
      </c>
      <c r="U3" t="n">
        <v>0.37</v>
      </c>
      <c r="V3" t="n">
        <v>0.78</v>
      </c>
      <c r="W3" t="n">
        <v>1.31</v>
      </c>
      <c r="X3" t="n">
        <v>1.35</v>
      </c>
      <c r="Y3" t="n">
        <v>1</v>
      </c>
      <c r="Z3" t="n">
        <v>10</v>
      </c>
      <c r="AA3" t="n">
        <v>290.6678620372085</v>
      </c>
      <c r="AB3" t="n">
        <v>397.7045922003555</v>
      </c>
      <c r="AC3" t="n">
        <v>359.7482241026536</v>
      </c>
      <c r="AD3" t="n">
        <v>290667.8620372085</v>
      </c>
      <c r="AE3" t="n">
        <v>397704.5922003555</v>
      </c>
      <c r="AF3" t="n">
        <v>3.143794204745109e-06</v>
      </c>
      <c r="AG3" t="n">
        <v>9.21875</v>
      </c>
      <c r="AH3" t="n">
        <v>359748.2241026536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7.472</v>
      </c>
      <c r="E4" t="n">
        <v>13.38</v>
      </c>
      <c r="F4" t="n">
        <v>9.08</v>
      </c>
      <c r="G4" t="n">
        <v>10.28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108.3</v>
      </c>
      <c r="Q4" t="n">
        <v>1693.01</v>
      </c>
      <c r="R4" t="n">
        <v>60.77</v>
      </c>
      <c r="S4" t="n">
        <v>25.68</v>
      </c>
      <c r="T4" t="n">
        <v>16625.27</v>
      </c>
      <c r="U4" t="n">
        <v>0.42</v>
      </c>
      <c r="V4" t="n">
        <v>0.8</v>
      </c>
      <c r="W4" t="n">
        <v>1.3</v>
      </c>
      <c r="X4" t="n">
        <v>1.08</v>
      </c>
      <c r="Y4" t="n">
        <v>1</v>
      </c>
      <c r="Z4" t="n">
        <v>10</v>
      </c>
      <c r="AA4" t="n">
        <v>278.918183889231</v>
      </c>
      <c r="AB4" t="n">
        <v>381.6281641990768</v>
      </c>
      <c r="AC4" t="n">
        <v>345.2061078264086</v>
      </c>
      <c r="AD4" t="n">
        <v>278918.1838892311</v>
      </c>
      <c r="AE4" t="n">
        <v>381628.1641990768</v>
      </c>
      <c r="AF4" t="n">
        <v>3.326172818749623e-06</v>
      </c>
      <c r="AG4" t="n">
        <v>8.7109375</v>
      </c>
      <c r="AH4" t="n">
        <v>345206.1078264086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7.7784</v>
      </c>
      <c r="E5" t="n">
        <v>12.86</v>
      </c>
      <c r="F5" t="n">
        <v>8.869999999999999</v>
      </c>
      <c r="G5" t="n">
        <v>12.1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</v>
      </c>
      <c r="Q5" t="n">
        <v>1693.05</v>
      </c>
      <c r="R5" t="n">
        <v>54.48</v>
      </c>
      <c r="S5" t="n">
        <v>25.68</v>
      </c>
      <c r="T5" t="n">
        <v>13522.53</v>
      </c>
      <c r="U5" t="n">
        <v>0.47</v>
      </c>
      <c r="V5" t="n">
        <v>0.82</v>
      </c>
      <c r="W5" t="n">
        <v>1.28</v>
      </c>
      <c r="X5" t="n">
        <v>0.87</v>
      </c>
      <c r="Y5" t="n">
        <v>1</v>
      </c>
      <c r="Z5" t="n">
        <v>10</v>
      </c>
      <c r="AA5" t="n">
        <v>258.5429130293635</v>
      </c>
      <c r="AB5" t="n">
        <v>353.7498197150965</v>
      </c>
      <c r="AC5" t="n">
        <v>319.9884334124771</v>
      </c>
      <c r="AD5" t="n">
        <v>258542.9130293636</v>
      </c>
      <c r="AE5" t="n">
        <v>353749.8197150965</v>
      </c>
      <c r="AF5" t="n">
        <v>3.462567271595566e-06</v>
      </c>
      <c r="AG5" t="n">
        <v>8.372395833333334</v>
      </c>
      <c r="AH5" t="n">
        <v>319988.4334124771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8.0191</v>
      </c>
      <c r="E6" t="n">
        <v>12.47</v>
      </c>
      <c r="F6" t="n">
        <v>8.73</v>
      </c>
      <c r="G6" t="n">
        <v>14.16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99.3</v>
      </c>
      <c r="Q6" t="n">
        <v>1693.14</v>
      </c>
      <c r="R6" t="n">
        <v>50.33</v>
      </c>
      <c r="S6" t="n">
        <v>25.68</v>
      </c>
      <c r="T6" t="n">
        <v>11485.03</v>
      </c>
      <c r="U6" t="n">
        <v>0.51</v>
      </c>
      <c r="V6" t="n">
        <v>0.84</v>
      </c>
      <c r="W6" t="n">
        <v>1.26</v>
      </c>
      <c r="X6" t="n">
        <v>0.73</v>
      </c>
      <c r="Y6" t="n">
        <v>1</v>
      </c>
      <c r="Z6" t="n">
        <v>10</v>
      </c>
      <c r="AA6" t="n">
        <v>252.3096507714101</v>
      </c>
      <c r="AB6" t="n">
        <v>345.2211953014787</v>
      </c>
      <c r="AC6" t="n">
        <v>312.2737689429993</v>
      </c>
      <c r="AD6" t="n">
        <v>252309.6507714101</v>
      </c>
      <c r="AE6" t="n">
        <v>345221.1953014787</v>
      </c>
      <c r="AF6" t="n">
        <v>3.569715263762727e-06</v>
      </c>
      <c r="AG6" t="n">
        <v>8.118489583333334</v>
      </c>
      <c r="AH6" t="n">
        <v>312273.7689429993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8.2049</v>
      </c>
      <c r="E7" t="n">
        <v>12.19</v>
      </c>
      <c r="F7" t="n">
        <v>8.630000000000001</v>
      </c>
      <c r="G7" t="n">
        <v>16.18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1693.25</v>
      </c>
      <c r="R7" t="n">
        <v>46.8</v>
      </c>
      <c r="S7" t="n">
        <v>25.68</v>
      </c>
      <c r="T7" t="n">
        <v>9744.51</v>
      </c>
      <c r="U7" t="n">
        <v>0.55</v>
      </c>
      <c r="V7" t="n">
        <v>0.85</v>
      </c>
      <c r="W7" t="n">
        <v>1.26</v>
      </c>
      <c r="X7" t="n">
        <v>0.63</v>
      </c>
      <c r="Y7" t="n">
        <v>1</v>
      </c>
      <c r="Z7" t="n">
        <v>10</v>
      </c>
      <c r="AA7" t="n">
        <v>247.4194674619786</v>
      </c>
      <c r="AB7" t="n">
        <v>338.5302307578564</v>
      </c>
      <c r="AC7" t="n">
        <v>306.2213806645904</v>
      </c>
      <c r="AD7" t="n">
        <v>247419.4674619786</v>
      </c>
      <c r="AE7" t="n">
        <v>338530.2307578564</v>
      </c>
      <c r="AF7" t="n">
        <v>3.652424432622964e-06</v>
      </c>
      <c r="AG7" t="n">
        <v>7.936197916666667</v>
      </c>
      <c r="AH7" t="n">
        <v>306221.3806645904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8.3476</v>
      </c>
      <c r="E8" t="n">
        <v>11.98</v>
      </c>
      <c r="F8" t="n">
        <v>8.56</v>
      </c>
      <c r="G8" t="n">
        <v>18.35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91.68000000000001</v>
      </c>
      <c r="Q8" t="n">
        <v>1692.88</v>
      </c>
      <c r="R8" t="n">
        <v>44.74</v>
      </c>
      <c r="S8" t="n">
        <v>25.68</v>
      </c>
      <c r="T8" t="n">
        <v>8734.110000000001</v>
      </c>
      <c r="U8" t="n">
        <v>0.57</v>
      </c>
      <c r="V8" t="n">
        <v>0.85</v>
      </c>
      <c r="W8" t="n">
        <v>1.26</v>
      </c>
      <c r="X8" t="n">
        <v>0.5600000000000001</v>
      </c>
      <c r="Y8" t="n">
        <v>1</v>
      </c>
      <c r="Z8" t="n">
        <v>10</v>
      </c>
      <c r="AA8" t="n">
        <v>231.1387141284962</v>
      </c>
      <c r="AB8" t="n">
        <v>316.2541857908518</v>
      </c>
      <c r="AC8" t="n">
        <v>286.0713301646043</v>
      </c>
      <c r="AD8" t="n">
        <v>231138.7141284962</v>
      </c>
      <c r="AE8" t="n">
        <v>316254.1857908518</v>
      </c>
      <c r="AF8" t="n">
        <v>3.715947567156631e-06</v>
      </c>
      <c r="AG8" t="n">
        <v>7.799479166666667</v>
      </c>
      <c r="AH8" t="n">
        <v>286071.3301646042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8.509600000000001</v>
      </c>
      <c r="E9" t="n">
        <v>11.75</v>
      </c>
      <c r="F9" t="n">
        <v>8.48</v>
      </c>
      <c r="G9" t="n">
        <v>21.19</v>
      </c>
      <c r="H9" t="n">
        <v>0.27</v>
      </c>
      <c r="I9" t="n">
        <v>24</v>
      </c>
      <c r="J9" t="n">
        <v>179.33</v>
      </c>
      <c r="K9" t="n">
        <v>52.44</v>
      </c>
      <c r="L9" t="n">
        <v>2.75</v>
      </c>
      <c r="M9" t="n">
        <v>19</v>
      </c>
      <c r="N9" t="n">
        <v>34.14</v>
      </c>
      <c r="O9" t="n">
        <v>22351.34</v>
      </c>
      <c r="P9" t="n">
        <v>88.05</v>
      </c>
      <c r="Q9" t="n">
        <v>1692.96</v>
      </c>
      <c r="R9" t="n">
        <v>42.08</v>
      </c>
      <c r="S9" t="n">
        <v>25.68</v>
      </c>
      <c r="T9" t="n">
        <v>7424.06</v>
      </c>
      <c r="U9" t="n">
        <v>0.61</v>
      </c>
      <c r="V9" t="n">
        <v>0.86</v>
      </c>
      <c r="W9" t="n">
        <v>1.25</v>
      </c>
      <c r="X9" t="n">
        <v>0.47</v>
      </c>
      <c r="Y9" t="n">
        <v>1</v>
      </c>
      <c r="Z9" t="n">
        <v>10</v>
      </c>
      <c r="AA9" t="n">
        <v>226.963480690648</v>
      </c>
      <c r="AB9" t="n">
        <v>310.5414472028916</v>
      </c>
      <c r="AC9" t="n">
        <v>280.9038073295981</v>
      </c>
      <c r="AD9" t="n">
        <v>226963.480690648</v>
      </c>
      <c r="AE9" t="n">
        <v>310541.4472028916</v>
      </c>
      <c r="AF9" t="n">
        <v>3.788062127734447e-06</v>
      </c>
      <c r="AG9" t="n">
        <v>7.649739583333333</v>
      </c>
      <c r="AH9" t="n">
        <v>280903.8073295981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8.593299999999999</v>
      </c>
      <c r="E10" t="n">
        <v>11.64</v>
      </c>
      <c r="F10" t="n">
        <v>8.43</v>
      </c>
      <c r="G10" t="n">
        <v>23</v>
      </c>
      <c r="H10" t="n">
        <v>0.3</v>
      </c>
      <c r="I10" t="n">
        <v>22</v>
      </c>
      <c r="J10" t="n">
        <v>179.7</v>
      </c>
      <c r="K10" t="n">
        <v>52.44</v>
      </c>
      <c r="L10" t="n">
        <v>3</v>
      </c>
      <c r="M10" t="n">
        <v>13</v>
      </c>
      <c r="N10" t="n">
        <v>34.26</v>
      </c>
      <c r="O10" t="n">
        <v>22397.24</v>
      </c>
      <c r="P10" t="n">
        <v>84.45999999999999</v>
      </c>
      <c r="Q10" t="n">
        <v>1693.16</v>
      </c>
      <c r="R10" t="n">
        <v>40.46</v>
      </c>
      <c r="S10" t="n">
        <v>25.68</v>
      </c>
      <c r="T10" t="n">
        <v>6623.31</v>
      </c>
      <c r="U10" t="n">
        <v>0.63</v>
      </c>
      <c r="V10" t="n">
        <v>0.87</v>
      </c>
      <c r="W10" t="n">
        <v>1.25</v>
      </c>
      <c r="X10" t="n">
        <v>0.43</v>
      </c>
      <c r="Y10" t="n">
        <v>1</v>
      </c>
      <c r="Z10" t="n">
        <v>10</v>
      </c>
      <c r="AA10" t="n">
        <v>223.7572315740819</v>
      </c>
      <c r="AB10" t="n">
        <v>306.15451571188</v>
      </c>
      <c r="AC10" t="n">
        <v>276.9355584229903</v>
      </c>
      <c r="AD10" t="n">
        <v>223757.2315740819</v>
      </c>
      <c r="AE10" t="n">
        <v>306154.51571188</v>
      </c>
      <c r="AF10" t="n">
        <v>3.825321317366319e-06</v>
      </c>
      <c r="AG10" t="n">
        <v>7.578125</v>
      </c>
      <c r="AH10" t="n">
        <v>276935.5584229903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8.628500000000001</v>
      </c>
      <c r="E11" t="n">
        <v>11.59</v>
      </c>
      <c r="F11" t="n">
        <v>8.42</v>
      </c>
      <c r="G11" t="n">
        <v>24.06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7</v>
      </c>
      <c r="N11" t="n">
        <v>34.38</v>
      </c>
      <c r="O11" t="n">
        <v>22443.18</v>
      </c>
      <c r="P11" t="n">
        <v>84.31999999999999</v>
      </c>
      <c r="Q11" t="n">
        <v>1693.16</v>
      </c>
      <c r="R11" t="n">
        <v>39.81</v>
      </c>
      <c r="S11" t="n">
        <v>25.68</v>
      </c>
      <c r="T11" t="n">
        <v>6305.77</v>
      </c>
      <c r="U11" t="n">
        <v>0.64</v>
      </c>
      <c r="V11" t="n">
        <v>0.87</v>
      </c>
      <c r="W11" t="n">
        <v>1.26</v>
      </c>
      <c r="X11" t="n">
        <v>0.42</v>
      </c>
      <c r="Y11" t="n">
        <v>1</v>
      </c>
      <c r="Z11" t="n">
        <v>10</v>
      </c>
      <c r="AA11" t="n">
        <v>223.3229737144667</v>
      </c>
      <c r="AB11" t="n">
        <v>305.5603449502501</v>
      </c>
      <c r="AC11" t="n">
        <v>276.3980944849262</v>
      </c>
      <c r="AD11" t="n">
        <v>223322.9737144666</v>
      </c>
      <c r="AE11" t="n">
        <v>305560.3449502501</v>
      </c>
      <c r="AF11" t="n">
        <v>3.840990653985697e-06</v>
      </c>
      <c r="AG11" t="n">
        <v>7.545572916666667</v>
      </c>
      <c r="AH11" t="n">
        <v>276398.0944849262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8.6676</v>
      </c>
      <c r="E12" t="n">
        <v>11.54</v>
      </c>
      <c r="F12" t="n">
        <v>8.41</v>
      </c>
      <c r="G12" t="n">
        <v>25.22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3</v>
      </c>
      <c r="N12" t="n">
        <v>34.51</v>
      </c>
      <c r="O12" t="n">
        <v>22489.16</v>
      </c>
      <c r="P12" t="n">
        <v>82.78</v>
      </c>
      <c r="Q12" t="n">
        <v>1693.18</v>
      </c>
      <c r="R12" t="n">
        <v>39.18</v>
      </c>
      <c r="S12" t="n">
        <v>25.68</v>
      </c>
      <c r="T12" t="n">
        <v>5995</v>
      </c>
      <c r="U12" t="n">
        <v>0.66</v>
      </c>
      <c r="V12" t="n">
        <v>0.87</v>
      </c>
      <c r="W12" t="n">
        <v>1.26</v>
      </c>
      <c r="X12" t="n">
        <v>0.4</v>
      </c>
      <c r="Y12" t="n">
        <v>1</v>
      </c>
      <c r="Z12" t="n">
        <v>10</v>
      </c>
      <c r="AA12" t="n">
        <v>221.9786493021247</v>
      </c>
      <c r="AB12" t="n">
        <v>303.7209809818773</v>
      </c>
      <c r="AC12" t="n">
        <v>274.7342768321308</v>
      </c>
      <c r="AD12" t="n">
        <v>221978.6493021247</v>
      </c>
      <c r="AE12" t="n">
        <v>303720.9809818774</v>
      </c>
      <c r="AF12" t="n">
        <v>3.858396081878243e-06</v>
      </c>
      <c r="AG12" t="n">
        <v>7.513020833333333</v>
      </c>
      <c r="AH12" t="n">
        <v>274734.2768321309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8.41</v>
      </c>
      <c r="G13" t="n">
        <v>25.24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82.81</v>
      </c>
      <c r="Q13" t="n">
        <v>1693.14</v>
      </c>
      <c r="R13" t="n">
        <v>39.41</v>
      </c>
      <c r="S13" t="n">
        <v>25.68</v>
      </c>
      <c r="T13" t="n">
        <v>6108.63</v>
      </c>
      <c r="U13" t="n">
        <v>0.65</v>
      </c>
      <c r="V13" t="n">
        <v>0.87</v>
      </c>
      <c r="W13" t="n">
        <v>1.26</v>
      </c>
      <c r="X13" t="n">
        <v>0.41</v>
      </c>
      <c r="Y13" t="n">
        <v>1</v>
      </c>
      <c r="Z13" t="n">
        <v>10</v>
      </c>
      <c r="AA13" t="n">
        <v>222.0466267315678</v>
      </c>
      <c r="AB13" t="n">
        <v>303.8139906997939</v>
      </c>
      <c r="AC13" t="n">
        <v>274.8184098331095</v>
      </c>
      <c r="AD13" t="n">
        <v>222046.6267315678</v>
      </c>
      <c r="AE13" t="n">
        <v>303813.9906997939</v>
      </c>
      <c r="AF13" t="n">
        <v>3.855903232870615e-06</v>
      </c>
      <c r="AG13" t="n">
        <v>7.513020833333333</v>
      </c>
      <c r="AH13" t="n">
        <v>274818.4098331095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5.8153</v>
      </c>
      <c r="E2" t="n">
        <v>17.2</v>
      </c>
      <c r="F2" t="n">
        <v>10.15</v>
      </c>
      <c r="G2" t="n">
        <v>5.8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144.89</v>
      </c>
      <c r="Q2" t="n">
        <v>1693.57</v>
      </c>
      <c r="R2" t="n">
        <v>94.58</v>
      </c>
      <c r="S2" t="n">
        <v>25.68</v>
      </c>
      <c r="T2" t="n">
        <v>33268.96</v>
      </c>
      <c r="U2" t="n">
        <v>0.27</v>
      </c>
      <c r="V2" t="n">
        <v>0.72</v>
      </c>
      <c r="W2" t="n">
        <v>1.37</v>
      </c>
      <c r="X2" t="n">
        <v>2.14</v>
      </c>
      <c r="Y2" t="n">
        <v>1</v>
      </c>
      <c r="Z2" t="n">
        <v>10</v>
      </c>
      <c r="AA2" t="n">
        <v>395.591519477805</v>
      </c>
      <c r="AB2" t="n">
        <v>541.2657692156541</v>
      </c>
      <c r="AC2" t="n">
        <v>489.6081238729896</v>
      </c>
      <c r="AD2" t="n">
        <v>395591.519477805</v>
      </c>
      <c r="AE2" t="n">
        <v>541265.7692156541</v>
      </c>
      <c r="AF2" t="n">
        <v>2.442896413442327e-06</v>
      </c>
      <c r="AG2" t="n">
        <v>11.19791666666667</v>
      </c>
      <c r="AH2" t="n">
        <v>489608.1238729896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6.4295</v>
      </c>
      <c r="E3" t="n">
        <v>15.55</v>
      </c>
      <c r="F3" t="n">
        <v>9.609999999999999</v>
      </c>
      <c r="G3" t="n">
        <v>7.29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135.3</v>
      </c>
      <c r="Q3" t="n">
        <v>1693.38</v>
      </c>
      <c r="R3" t="n">
        <v>77.23999999999999</v>
      </c>
      <c r="S3" t="n">
        <v>25.68</v>
      </c>
      <c r="T3" t="n">
        <v>24730.16</v>
      </c>
      <c r="U3" t="n">
        <v>0.33</v>
      </c>
      <c r="V3" t="n">
        <v>0.76</v>
      </c>
      <c r="W3" t="n">
        <v>1.34</v>
      </c>
      <c r="X3" t="n">
        <v>1.6</v>
      </c>
      <c r="Y3" t="n">
        <v>1</v>
      </c>
      <c r="Z3" t="n">
        <v>10</v>
      </c>
      <c r="AA3" t="n">
        <v>355.229187816312</v>
      </c>
      <c r="AB3" t="n">
        <v>486.0402463759992</v>
      </c>
      <c r="AC3" t="n">
        <v>439.6532474236432</v>
      </c>
      <c r="AD3" t="n">
        <v>355229.1878163121</v>
      </c>
      <c r="AE3" t="n">
        <v>486040.2463759992</v>
      </c>
      <c r="AF3" t="n">
        <v>2.70091009754053e-06</v>
      </c>
      <c r="AG3" t="n">
        <v>10.12369791666667</v>
      </c>
      <c r="AH3" t="n">
        <v>439653.2474236432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6.8834</v>
      </c>
      <c r="E4" t="n">
        <v>14.53</v>
      </c>
      <c r="F4" t="n">
        <v>9.26</v>
      </c>
      <c r="G4" t="n">
        <v>8.81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128.35</v>
      </c>
      <c r="Q4" t="n">
        <v>1692.98</v>
      </c>
      <c r="R4" t="n">
        <v>66.62</v>
      </c>
      <c r="S4" t="n">
        <v>25.68</v>
      </c>
      <c r="T4" t="n">
        <v>19502.13</v>
      </c>
      <c r="U4" t="n">
        <v>0.39</v>
      </c>
      <c r="V4" t="n">
        <v>0.79</v>
      </c>
      <c r="W4" t="n">
        <v>1.3</v>
      </c>
      <c r="X4" t="n">
        <v>1.25</v>
      </c>
      <c r="Y4" t="n">
        <v>1</v>
      </c>
      <c r="Z4" t="n">
        <v>10</v>
      </c>
      <c r="AA4" t="n">
        <v>325.6098430164847</v>
      </c>
      <c r="AB4" t="n">
        <v>445.513752107606</v>
      </c>
      <c r="AC4" t="n">
        <v>402.9945448889335</v>
      </c>
      <c r="AD4" t="n">
        <v>325609.8430164846</v>
      </c>
      <c r="AE4" t="n">
        <v>445513.752107606</v>
      </c>
      <c r="AF4" t="n">
        <v>2.891584814590635e-06</v>
      </c>
      <c r="AG4" t="n">
        <v>9.459635416666666</v>
      </c>
      <c r="AH4" t="n">
        <v>402994.5448889335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7.2195</v>
      </c>
      <c r="E5" t="n">
        <v>13.85</v>
      </c>
      <c r="F5" t="n">
        <v>9.039999999999999</v>
      </c>
      <c r="G5" t="n">
        <v>10.43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123.67</v>
      </c>
      <c r="Q5" t="n">
        <v>1693.32</v>
      </c>
      <c r="R5" t="n">
        <v>59.72</v>
      </c>
      <c r="S5" t="n">
        <v>25.68</v>
      </c>
      <c r="T5" t="n">
        <v>16103.19</v>
      </c>
      <c r="U5" t="n">
        <v>0.43</v>
      </c>
      <c r="V5" t="n">
        <v>0.8100000000000001</v>
      </c>
      <c r="W5" t="n">
        <v>1.29</v>
      </c>
      <c r="X5" t="n">
        <v>1.04</v>
      </c>
      <c r="Y5" t="n">
        <v>1</v>
      </c>
      <c r="Z5" t="n">
        <v>10</v>
      </c>
      <c r="AA5" t="n">
        <v>302.6374844489982</v>
      </c>
      <c r="AB5" t="n">
        <v>414.0819576466381</v>
      </c>
      <c r="AC5" t="n">
        <v>374.5625567765198</v>
      </c>
      <c r="AD5" t="n">
        <v>302637.4844489982</v>
      </c>
      <c r="AE5" t="n">
        <v>414081.9576466381</v>
      </c>
      <c r="AF5" t="n">
        <v>3.03277400251868e-06</v>
      </c>
      <c r="AG5" t="n">
        <v>9.016927083333334</v>
      </c>
      <c r="AH5" t="n">
        <v>374562.5567765199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7.4914</v>
      </c>
      <c r="E6" t="n">
        <v>13.35</v>
      </c>
      <c r="F6" t="n">
        <v>8.880000000000001</v>
      </c>
      <c r="G6" t="n">
        <v>12.11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</v>
      </c>
      <c r="Q6" t="n">
        <v>1693.27</v>
      </c>
      <c r="R6" t="n">
        <v>54.89</v>
      </c>
      <c r="S6" t="n">
        <v>25.68</v>
      </c>
      <c r="T6" t="n">
        <v>13728.19</v>
      </c>
      <c r="U6" t="n">
        <v>0.47</v>
      </c>
      <c r="V6" t="n">
        <v>0.82</v>
      </c>
      <c r="W6" t="n">
        <v>1.27</v>
      </c>
      <c r="X6" t="n">
        <v>0.87</v>
      </c>
      <c r="Y6" t="n">
        <v>1</v>
      </c>
      <c r="Z6" t="n">
        <v>10</v>
      </c>
      <c r="AA6" t="n">
        <v>294.1883868967288</v>
      </c>
      <c r="AB6" t="n">
        <v>402.5215296277462</v>
      </c>
      <c r="AC6" t="n">
        <v>364.1054397825884</v>
      </c>
      <c r="AD6" t="n">
        <v>294188.3868967288</v>
      </c>
      <c r="AE6" t="n">
        <v>402521.5296277462</v>
      </c>
      <c r="AF6" t="n">
        <v>3.146993997156097e-06</v>
      </c>
      <c r="AG6" t="n">
        <v>8.69140625</v>
      </c>
      <c r="AH6" t="n">
        <v>364105.4397825884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7.7056</v>
      </c>
      <c r="E7" t="n">
        <v>12.98</v>
      </c>
      <c r="F7" t="n">
        <v>8.76</v>
      </c>
      <c r="G7" t="n">
        <v>13.83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115.85</v>
      </c>
      <c r="Q7" t="n">
        <v>1693.29</v>
      </c>
      <c r="R7" t="n">
        <v>50.87</v>
      </c>
      <c r="S7" t="n">
        <v>25.68</v>
      </c>
      <c r="T7" t="n">
        <v>11750.54</v>
      </c>
      <c r="U7" t="n">
        <v>0.5</v>
      </c>
      <c r="V7" t="n">
        <v>0.83</v>
      </c>
      <c r="W7" t="n">
        <v>1.27</v>
      </c>
      <c r="X7" t="n">
        <v>0.76</v>
      </c>
      <c r="Y7" t="n">
        <v>1</v>
      </c>
      <c r="Z7" t="n">
        <v>10</v>
      </c>
      <c r="AA7" t="n">
        <v>275.5755237599532</v>
      </c>
      <c r="AB7" t="n">
        <v>377.0545891424416</v>
      </c>
      <c r="AC7" t="n">
        <v>341.0690283541258</v>
      </c>
      <c r="AD7" t="n">
        <v>275575.5237599532</v>
      </c>
      <c r="AE7" t="n">
        <v>377054.5891424416</v>
      </c>
      <c r="AF7" t="n">
        <v>3.236975324303337e-06</v>
      </c>
      <c r="AG7" t="n">
        <v>8.450520833333334</v>
      </c>
      <c r="AH7" t="n">
        <v>341069.0283541258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7.8623</v>
      </c>
      <c r="E8" t="n">
        <v>12.72</v>
      </c>
      <c r="F8" t="n">
        <v>8.67</v>
      </c>
      <c r="G8" t="n">
        <v>15.3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112.81</v>
      </c>
      <c r="Q8" t="n">
        <v>1693.29</v>
      </c>
      <c r="R8" t="n">
        <v>48.31</v>
      </c>
      <c r="S8" t="n">
        <v>25.68</v>
      </c>
      <c r="T8" t="n">
        <v>10488.83</v>
      </c>
      <c r="U8" t="n">
        <v>0.53</v>
      </c>
      <c r="V8" t="n">
        <v>0.84</v>
      </c>
      <c r="W8" t="n">
        <v>1.26</v>
      </c>
      <c r="X8" t="n">
        <v>0.67</v>
      </c>
      <c r="Y8" t="n">
        <v>1</v>
      </c>
      <c r="Z8" t="n">
        <v>10</v>
      </c>
      <c r="AA8" t="n">
        <v>270.9252389357075</v>
      </c>
      <c r="AB8" t="n">
        <v>370.6918642898214</v>
      </c>
      <c r="AC8" t="n">
        <v>335.3135530312991</v>
      </c>
      <c r="AD8" t="n">
        <v>270925.2389357075</v>
      </c>
      <c r="AE8" t="n">
        <v>370691.8642898214</v>
      </c>
      <c r="AF8" t="n">
        <v>3.302802000138877e-06</v>
      </c>
      <c r="AG8" t="n">
        <v>8.28125</v>
      </c>
      <c r="AH8" t="n">
        <v>335313.5530312991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8.015000000000001</v>
      </c>
      <c r="E9" t="n">
        <v>12.48</v>
      </c>
      <c r="F9" t="n">
        <v>8.6</v>
      </c>
      <c r="G9" t="n">
        <v>17.19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109.56</v>
      </c>
      <c r="Q9" t="n">
        <v>1692.99</v>
      </c>
      <c r="R9" t="n">
        <v>46</v>
      </c>
      <c r="S9" t="n">
        <v>25.68</v>
      </c>
      <c r="T9" t="n">
        <v>9354.74</v>
      </c>
      <c r="U9" t="n">
        <v>0.5600000000000001</v>
      </c>
      <c r="V9" t="n">
        <v>0.85</v>
      </c>
      <c r="W9" t="n">
        <v>1.25</v>
      </c>
      <c r="X9" t="n">
        <v>0.59</v>
      </c>
      <c r="Y9" t="n">
        <v>1</v>
      </c>
      <c r="Z9" t="n">
        <v>10</v>
      </c>
      <c r="AA9" t="n">
        <v>266.4326045125879</v>
      </c>
      <c r="AB9" t="n">
        <v>364.5448436710668</v>
      </c>
      <c r="AC9" t="n">
        <v>329.7531954330009</v>
      </c>
      <c r="AD9" t="n">
        <v>266432.6045125879</v>
      </c>
      <c r="AE9" t="n">
        <v>364544.8436710668</v>
      </c>
      <c r="AF9" t="n">
        <v>3.366948352404907e-06</v>
      </c>
      <c r="AG9" t="n">
        <v>8.125</v>
      </c>
      <c r="AH9" t="n">
        <v>329753.1954330009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8.1349</v>
      </c>
      <c r="E10" t="n">
        <v>12.29</v>
      </c>
      <c r="F10" t="n">
        <v>8.539999999999999</v>
      </c>
      <c r="G10" t="n">
        <v>18.98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106.79</v>
      </c>
      <c r="Q10" t="n">
        <v>1692.9</v>
      </c>
      <c r="R10" t="n">
        <v>44.18</v>
      </c>
      <c r="S10" t="n">
        <v>25.68</v>
      </c>
      <c r="T10" t="n">
        <v>8459.780000000001</v>
      </c>
      <c r="U10" t="n">
        <v>0.58</v>
      </c>
      <c r="V10" t="n">
        <v>0.85</v>
      </c>
      <c r="W10" t="n">
        <v>1.25</v>
      </c>
      <c r="X10" t="n">
        <v>0.54</v>
      </c>
      <c r="Y10" t="n">
        <v>1</v>
      </c>
      <c r="Z10" t="n">
        <v>10</v>
      </c>
      <c r="AA10" t="n">
        <v>262.8606803677602</v>
      </c>
      <c r="AB10" t="n">
        <v>359.6575794739418</v>
      </c>
      <c r="AC10" t="n">
        <v>325.3323648715311</v>
      </c>
      <c r="AD10" t="n">
        <v>262860.6803677602</v>
      </c>
      <c r="AE10" t="n">
        <v>359657.5794739418</v>
      </c>
      <c r="AF10" t="n">
        <v>3.417316051400958e-06</v>
      </c>
      <c r="AG10" t="n">
        <v>8.001302083333334</v>
      </c>
      <c r="AH10" t="n">
        <v>325332.3648715311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8.2616</v>
      </c>
      <c r="E11" t="n">
        <v>12.1</v>
      </c>
      <c r="F11" t="n">
        <v>8.48</v>
      </c>
      <c r="G11" t="n">
        <v>21.2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104.03</v>
      </c>
      <c r="Q11" t="n">
        <v>1692.96</v>
      </c>
      <c r="R11" t="n">
        <v>42.29</v>
      </c>
      <c r="S11" t="n">
        <v>25.68</v>
      </c>
      <c r="T11" t="n">
        <v>7529.42</v>
      </c>
      <c r="U11" t="n">
        <v>0.61</v>
      </c>
      <c r="V11" t="n">
        <v>0.86</v>
      </c>
      <c r="W11" t="n">
        <v>1.24</v>
      </c>
      <c r="X11" t="n">
        <v>0.47</v>
      </c>
      <c r="Y11" t="n">
        <v>1</v>
      </c>
      <c r="Z11" t="n">
        <v>10</v>
      </c>
      <c r="AA11" t="n">
        <v>246.9278034430671</v>
      </c>
      <c r="AB11" t="n">
        <v>337.8575143564962</v>
      </c>
      <c r="AC11" t="n">
        <v>305.6128673724125</v>
      </c>
      <c r="AD11" t="n">
        <v>246927.8034430671</v>
      </c>
      <c r="AE11" t="n">
        <v>337857.5143564962</v>
      </c>
      <c r="AF11" t="n">
        <v>3.470540300465175e-06</v>
      </c>
      <c r="AG11" t="n">
        <v>7.877604166666667</v>
      </c>
      <c r="AH11" t="n">
        <v>305612.8673724125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8.356199999999999</v>
      </c>
      <c r="E12" t="n">
        <v>11.97</v>
      </c>
      <c r="F12" t="n">
        <v>8.43</v>
      </c>
      <c r="G12" t="n">
        <v>22.98</v>
      </c>
      <c r="H12" t="n">
        <v>0.29</v>
      </c>
      <c r="I12" t="n">
        <v>22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101.13</v>
      </c>
      <c r="Q12" t="n">
        <v>1693.11</v>
      </c>
      <c r="R12" t="n">
        <v>40.49</v>
      </c>
      <c r="S12" t="n">
        <v>25.68</v>
      </c>
      <c r="T12" t="n">
        <v>6642.3</v>
      </c>
      <c r="U12" t="n">
        <v>0.63</v>
      </c>
      <c r="V12" t="n">
        <v>0.87</v>
      </c>
      <c r="W12" t="n">
        <v>1.24</v>
      </c>
      <c r="X12" t="n">
        <v>0.42</v>
      </c>
      <c r="Y12" t="n">
        <v>1</v>
      </c>
      <c r="Z12" t="n">
        <v>10</v>
      </c>
      <c r="AA12" t="n">
        <v>243.7908853197225</v>
      </c>
      <c r="AB12" t="n">
        <v>333.5654445890779</v>
      </c>
      <c r="AC12" t="n">
        <v>301.7304267196375</v>
      </c>
      <c r="AD12" t="n">
        <v>243790.8853197225</v>
      </c>
      <c r="AE12" t="n">
        <v>333565.4445890778</v>
      </c>
      <c r="AF12" t="n">
        <v>3.510279952884077e-06</v>
      </c>
      <c r="AG12" t="n">
        <v>7.79296875</v>
      </c>
      <c r="AH12" t="n">
        <v>301730.4267196375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8.448700000000001</v>
      </c>
      <c r="E13" t="n">
        <v>11.84</v>
      </c>
      <c r="F13" t="n">
        <v>8.380000000000001</v>
      </c>
      <c r="G13" t="n">
        <v>25.14</v>
      </c>
      <c r="H13" t="n">
        <v>0.31</v>
      </c>
      <c r="I13" t="n">
        <v>20</v>
      </c>
      <c r="J13" t="n">
        <v>217.86</v>
      </c>
      <c r="K13" t="n">
        <v>56.13</v>
      </c>
      <c r="L13" t="n">
        <v>3.75</v>
      </c>
      <c r="M13" t="n">
        <v>16</v>
      </c>
      <c r="N13" t="n">
        <v>47.98</v>
      </c>
      <c r="O13" t="n">
        <v>27103.65</v>
      </c>
      <c r="P13" t="n">
        <v>98.09999999999999</v>
      </c>
      <c r="Q13" t="n">
        <v>1693.03</v>
      </c>
      <c r="R13" t="n">
        <v>39.2</v>
      </c>
      <c r="S13" t="n">
        <v>25.68</v>
      </c>
      <c r="T13" t="n">
        <v>6007.26</v>
      </c>
      <c r="U13" t="n">
        <v>0.65</v>
      </c>
      <c r="V13" t="n">
        <v>0.87</v>
      </c>
      <c r="W13" t="n">
        <v>1.24</v>
      </c>
      <c r="X13" t="n">
        <v>0.38</v>
      </c>
      <c r="Y13" t="n">
        <v>1</v>
      </c>
      <c r="Z13" t="n">
        <v>10</v>
      </c>
      <c r="AA13" t="n">
        <v>240.6628013911668</v>
      </c>
      <c r="AB13" t="n">
        <v>329.2854621567068</v>
      </c>
      <c r="AC13" t="n">
        <v>297.8589198036174</v>
      </c>
      <c r="AD13" t="n">
        <v>240662.8013911668</v>
      </c>
      <c r="AE13" t="n">
        <v>329285.4621567068</v>
      </c>
      <c r="AF13" t="n">
        <v>3.549137435428987e-06</v>
      </c>
      <c r="AG13" t="n">
        <v>7.708333333333333</v>
      </c>
      <c r="AH13" t="n">
        <v>297858.9198036174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8.4696</v>
      </c>
      <c r="E14" t="n">
        <v>11.81</v>
      </c>
      <c r="F14" t="n">
        <v>8.390000000000001</v>
      </c>
      <c r="G14" t="n">
        <v>26.5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96.09</v>
      </c>
      <c r="Q14" t="n">
        <v>1693.07</v>
      </c>
      <c r="R14" t="n">
        <v>39.22</v>
      </c>
      <c r="S14" t="n">
        <v>25.68</v>
      </c>
      <c r="T14" t="n">
        <v>6019.54</v>
      </c>
      <c r="U14" t="n">
        <v>0.65</v>
      </c>
      <c r="V14" t="n">
        <v>0.87</v>
      </c>
      <c r="W14" t="n">
        <v>1.25</v>
      </c>
      <c r="X14" t="n">
        <v>0.39</v>
      </c>
      <c r="Y14" t="n">
        <v>1</v>
      </c>
      <c r="Z14" t="n">
        <v>10</v>
      </c>
      <c r="AA14" t="n">
        <v>239.1813870213326</v>
      </c>
      <c r="AB14" t="n">
        <v>327.2585256605112</v>
      </c>
      <c r="AC14" t="n">
        <v>296.0254312817949</v>
      </c>
      <c r="AD14" t="n">
        <v>239181.3870213326</v>
      </c>
      <c r="AE14" t="n">
        <v>327258.5256605112</v>
      </c>
      <c r="AF14" t="n">
        <v>3.557917126079675e-06</v>
      </c>
      <c r="AG14" t="n">
        <v>7.688802083333333</v>
      </c>
      <c r="AH14" t="n">
        <v>296025.4312817949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8.5221</v>
      </c>
      <c r="E15" t="n">
        <v>11.73</v>
      </c>
      <c r="F15" t="n">
        <v>8.359999999999999</v>
      </c>
      <c r="G15" t="n">
        <v>27.87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9</v>
      </c>
      <c r="N15" t="n">
        <v>48.31</v>
      </c>
      <c r="O15" t="n">
        <v>27204.98</v>
      </c>
      <c r="P15" t="n">
        <v>94.23999999999999</v>
      </c>
      <c r="Q15" t="n">
        <v>1692.98</v>
      </c>
      <c r="R15" t="n">
        <v>38.24</v>
      </c>
      <c r="S15" t="n">
        <v>25.68</v>
      </c>
      <c r="T15" t="n">
        <v>5536.1</v>
      </c>
      <c r="U15" t="n">
        <v>0.67</v>
      </c>
      <c r="V15" t="n">
        <v>0.87</v>
      </c>
      <c r="W15" t="n">
        <v>1.25</v>
      </c>
      <c r="X15" t="n">
        <v>0.36</v>
      </c>
      <c r="Y15" t="n">
        <v>1</v>
      </c>
      <c r="Z15" t="n">
        <v>10</v>
      </c>
      <c r="AA15" t="n">
        <v>237.3613815492216</v>
      </c>
      <c r="AB15" t="n">
        <v>324.7683138805956</v>
      </c>
      <c r="AC15" t="n">
        <v>293.7728818191194</v>
      </c>
      <c r="AD15" t="n">
        <v>237361.3815492216</v>
      </c>
      <c r="AE15" t="n">
        <v>324768.3138805956</v>
      </c>
      <c r="AF15" t="n">
        <v>3.579971372929489e-06</v>
      </c>
      <c r="AG15" t="n">
        <v>7.63671875</v>
      </c>
      <c r="AH15" t="n">
        <v>293772.8818191194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8.5616</v>
      </c>
      <c r="E16" t="n">
        <v>11.68</v>
      </c>
      <c r="F16" t="n">
        <v>8.35</v>
      </c>
      <c r="G16" t="n">
        <v>29.47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4</v>
      </c>
      <c r="N16" t="n">
        <v>48.47</v>
      </c>
      <c r="O16" t="n">
        <v>27255.72</v>
      </c>
      <c r="P16" t="n">
        <v>92.81999999999999</v>
      </c>
      <c r="Q16" t="n">
        <v>1692.88</v>
      </c>
      <c r="R16" t="n">
        <v>37.75</v>
      </c>
      <c r="S16" t="n">
        <v>25.68</v>
      </c>
      <c r="T16" t="n">
        <v>5295.45</v>
      </c>
      <c r="U16" t="n">
        <v>0.68</v>
      </c>
      <c r="V16" t="n">
        <v>0.87</v>
      </c>
      <c r="W16" t="n">
        <v>1.25</v>
      </c>
      <c r="X16" t="n">
        <v>0.35</v>
      </c>
      <c r="Y16" t="n">
        <v>1</v>
      </c>
      <c r="Z16" t="n">
        <v>10</v>
      </c>
      <c r="AA16" t="n">
        <v>236.028314791209</v>
      </c>
      <c r="AB16" t="n">
        <v>322.9443531315289</v>
      </c>
      <c r="AC16" t="n">
        <v>292.122997323998</v>
      </c>
      <c r="AD16" t="n">
        <v>236028.314791209</v>
      </c>
      <c r="AE16" t="n">
        <v>322944.3531315289</v>
      </c>
      <c r="AF16" t="n">
        <v>3.596564568178397e-06</v>
      </c>
      <c r="AG16" t="n">
        <v>7.604166666666667</v>
      </c>
      <c r="AH16" t="n">
        <v>292122.9973239981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8.5627</v>
      </c>
      <c r="E17" t="n">
        <v>11.68</v>
      </c>
      <c r="F17" t="n">
        <v>8.35</v>
      </c>
      <c r="G17" t="n">
        <v>29.46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</v>
      </c>
      <c r="N17" t="n">
        <v>48.63</v>
      </c>
      <c r="O17" t="n">
        <v>27306.53</v>
      </c>
      <c r="P17" t="n">
        <v>92.7</v>
      </c>
      <c r="Q17" t="n">
        <v>1692.88</v>
      </c>
      <c r="R17" t="n">
        <v>37.61</v>
      </c>
      <c r="S17" t="n">
        <v>25.68</v>
      </c>
      <c r="T17" t="n">
        <v>5224.13</v>
      </c>
      <c r="U17" t="n">
        <v>0.68</v>
      </c>
      <c r="V17" t="n">
        <v>0.87</v>
      </c>
      <c r="W17" t="n">
        <v>1.25</v>
      </c>
      <c r="X17" t="n">
        <v>0.35</v>
      </c>
      <c r="Y17" t="n">
        <v>1</v>
      </c>
      <c r="Z17" t="n">
        <v>10</v>
      </c>
      <c r="AA17" t="n">
        <v>235.9411074192171</v>
      </c>
      <c r="AB17" t="n">
        <v>322.825032157852</v>
      </c>
      <c r="AC17" t="n">
        <v>292.0150641765808</v>
      </c>
      <c r="AD17" t="n">
        <v>235941.1074192171</v>
      </c>
      <c r="AE17" t="n">
        <v>322825.032157852</v>
      </c>
      <c r="AF17" t="n">
        <v>3.597026657160011e-06</v>
      </c>
      <c r="AG17" t="n">
        <v>7.604166666666667</v>
      </c>
      <c r="AH17" t="n">
        <v>292015.0641765808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8.559799999999999</v>
      </c>
      <c r="E18" t="n">
        <v>11.68</v>
      </c>
      <c r="F18" t="n">
        <v>8.35</v>
      </c>
      <c r="G18" t="n">
        <v>29.48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0</v>
      </c>
      <c r="N18" t="n">
        <v>48.79</v>
      </c>
      <c r="O18" t="n">
        <v>27357.39</v>
      </c>
      <c r="P18" t="n">
        <v>92.79000000000001</v>
      </c>
      <c r="Q18" t="n">
        <v>1692.88</v>
      </c>
      <c r="R18" t="n">
        <v>37.63</v>
      </c>
      <c r="S18" t="n">
        <v>25.68</v>
      </c>
      <c r="T18" t="n">
        <v>5236.3</v>
      </c>
      <c r="U18" t="n">
        <v>0.68</v>
      </c>
      <c r="V18" t="n">
        <v>0.87</v>
      </c>
      <c r="W18" t="n">
        <v>1.26</v>
      </c>
      <c r="X18" t="n">
        <v>0.35</v>
      </c>
      <c r="Y18" t="n">
        <v>1</v>
      </c>
      <c r="Z18" t="n">
        <v>10</v>
      </c>
      <c r="AA18" t="n">
        <v>236.0271536906212</v>
      </c>
      <c r="AB18" t="n">
        <v>322.9427644624806</v>
      </c>
      <c r="AC18" t="n">
        <v>292.121560275294</v>
      </c>
      <c r="AD18" t="n">
        <v>236027.1536906212</v>
      </c>
      <c r="AE18" t="n">
        <v>322942.7644624806</v>
      </c>
      <c r="AF18" t="n">
        <v>3.595808422572117e-06</v>
      </c>
      <c r="AG18" t="n">
        <v>7.604166666666667</v>
      </c>
      <c r="AH18" t="n">
        <v>292121.5602752939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2024-09-24T15:25:32Z</dcterms:created>
  <dcterms:modified xmlns:dcterms="http://purl.org/dc/terms/" xmlns:xsi="http://www.w3.org/2001/XMLSchema-instance" xsi:type="dcterms:W3CDTF">2024-09-24T15:25:32Z</dcterms:modified>
</cp:coreProperties>
</file>