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gráficos!$A$7:$A$433</f>
              <numCache>
                <formatCode>General</formatCode>
                <ptCount val="42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</numCache>
            </numRef>
          </xVal>
          <yVal>
            <numRef>
              <f>gráficos!$B$7:$B$433</f>
              <numCache>
                <formatCode>General</formatCode>
                <ptCount val="42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10.507</v>
      </c>
      <c r="E2" t="n">
        <v>9.52</v>
      </c>
      <c r="F2" t="n">
        <v>5.06</v>
      </c>
      <c r="G2" t="n">
        <v>6.07</v>
      </c>
      <c r="H2" t="n">
        <v>0.09</v>
      </c>
      <c r="I2" t="n">
        <v>50</v>
      </c>
      <c r="J2" t="n">
        <v>194.77</v>
      </c>
      <c r="K2" t="n">
        <v>54.38</v>
      </c>
      <c r="L2" t="n">
        <v>1</v>
      </c>
      <c r="M2" t="n">
        <v>48</v>
      </c>
      <c r="N2" t="n">
        <v>39.4</v>
      </c>
      <c r="O2" t="n">
        <v>24256.19</v>
      </c>
      <c r="P2" t="n">
        <v>68.16</v>
      </c>
      <c r="Q2" t="n">
        <v>610.41</v>
      </c>
      <c r="R2" t="n">
        <v>45.8</v>
      </c>
      <c r="S2" t="n">
        <v>13.88</v>
      </c>
      <c r="T2" t="n">
        <v>15854.22</v>
      </c>
      <c r="U2" t="n">
        <v>0.3</v>
      </c>
      <c r="V2" t="n">
        <v>0.79</v>
      </c>
      <c r="W2" t="n">
        <v>0.13</v>
      </c>
      <c r="X2" t="n">
        <v>1.02</v>
      </c>
      <c r="Y2" t="n">
        <v>1</v>
      </c>
      <c r="Z2" t="n">
        <v>10</v>
      </c>
      <c r="AA2" t="n">
        <v>171.67104776012</v>
      </c>
      <c r="AB2" t="n">
        <v>234.8879011373994</v>
      </c>
      <c r="AC2" t="n">
        <v>212.4705295201537</v>
      </c>
      <c r="AD2" t="n">
        <v>171671.04776012</v>
      </c>
      <c r="AE2" t="n">
        <v>234887.9011373994</v>
      </c>
      <c r="AF2" t="n">
        <v>4.537752830074188e-06</v>
      </c>
      <c r="AG2" t="n">
        <v>6.197916666666667</v>
      </c>
      <c r="AH2" t="n">
        <v>212470.5295201537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11.374</v>
      </c>
      <c r="E3" t="n">
        <v>8.789999999999999</v>
      </c>
      <c r="F3" t="n">
        <v>4.8</v>
      </c>
      <c r="G3" t="n">
        <v>7.58</v>
      </c>
      <c r="H3" t="n">
        <v>0.11</v>
      </c>
      <c r="I3" t="n">
        <v>38</v>
      </c>
      <c r="J3" t="n">
        <v>195.16</v>
      </c>
      <c r="K3" t="n">
        <v>54.38</v>
      </c>
      <c r="L3" t="n">
        <v>1.25</v>
      </c>
      <c r="M3" t="n">
        <v>36</v>
      </c>
      <c r="N3" t="n">
        <v>39.53</v>
      </c>
      <c r="O3" t="n">
        <v>24303.87</v>
      </c>
      <c r="P3" t="n">
        <v>63.93</v>
      </c>
      <c r="Q3" t="n">
        <v>610.47</v>
      </c>
      <c r="R3" t="n">
        <v>37.66</v>
      </c>
      <c r="S3" t="n">
        <v>13.88</v>
      </c>
      <c r="T3" t="n">
        <v>11845.54</v>
      </c>
      <c r="U3" t="n">
        <v>0.37</v>
      </c>
      <c r="V3" t="n">
        <v>0.83</v>
      </c>
      <c r="W3" t="n">
        <v>0.11</v>
      </c>
      <c r="X3" t="n">
        <v>0.76</v>
      </c>
      <c r="Y3" t="n">
        <v>1</v>
      </c>
      <c r="Z3" t="n">
        <v>10</v>
      </c>
      <c r="AA3" t="n">
        <v>153.2220116811296</v>
      </c>
      <c r="AB3" t="n">
        <v>209.6451160601088</v>
      </c>
      <c r="AC3" t="n">
        <v>189.6368804221603</v>
      </c>
      <c r="AD3" t="n">
        <v>153222.0116811296</v>
      </c>
      <c r="AE3" t="n">
        <v>209645.1160601088</v>
      </c>
      <c r="AF3" t="n">
        <v>4.912191937685716e-06</v>
      </c>
      <c r="AG3" t="n">
        <v>5.72265625</v>
      </c>
      <c r="AH3" t="n">
        <v>189636.8804221603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11.9391</v>
      </c>
      <c r="E4" t="n">
        <v>8.380000000000001</v>
      </c>
      <c r="F4" t="n">
        <v>4.65</v>
      </c>
      <c r="G4" t="n">
        <v>9.01</v>
      </c>
      <c r="H4" t="n">
        <v>0.14</v>
      </c>
      <c r="I4" t="n">
        <v>31</v>
      </c>
      <c r="J4" t="n">
        <v>195.55</v>
      </c>
      <c r="K4" t="n">
        <v>54.38</v>
      </c>
      <c r="L4" t="n">
        <v>1.5</v>
      </c>
      <c r="M4" t="n">
        <v>29</v>
      </c>
      <c r="N4" t="n">
        <v>39.67</v>
      </c>
      <c r="O4" t="n">
        <v>24351.61</v>
      </c>
      <c r="P4" t="n">
        <v>61.26</v>
      </c>
      <c r="Q4" t="n">
        <v>610.39</v>
      </c>
      <c r="R4" t="n">
        <v>33.12</v>
      </c>
      <c r="S4" t="n">
        <v>13.88</v>
      </c>
      <c r="T4" t="n">
        <v>9609.860000000001</v>
      </c>
      <c r="U4" t="n">
        <v>0.42</v>
      </c>
      <c r="V4" t="n">
        <v>0.86</v>
      </c>
      <c r="W4" t="n">
        <v>0.1</v>
      </c>
      <c r="X4" t="n">
        <v>0.61</v>
      </c>
      <c r="Y4" t="n">
        <v>1</v>
      </c>
      <c r="Z4" t="n">
        <v>10</v>
      </c>
      <c r="AA4" t="n">
        <v>149.5461586554095</v>
      </c>
      <c r="AB4" t="n">
        <v>204.6156517831307</v>
      </c>
      <c r="AC4" t="n">
        <v>185.087421156878</v>
      </c>
      <c r="AD4" t="n">
        <v>149546.1586554095</v>
      </c>
      <c r="AE4" t="n">
        <v>204615.6517831307</v>
      </c>
      <c r="AF4" t="n">
        <v>5.156246770109331e-06</v>
      </c>
      <c r="AG4" t="n">
        <v>5.455729166666667</v>
      </c>
      <c r="AH4" t="n">
        <v>185087.4211568779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12.3869</v>
      </c>
      <c r="E5" t="n">
        <v>8.07</v>
      </c>
      <c r="F5" t="n">
        <v>4.55</v>
      </c>
      <c r="G5" t="n">
        <v>10.49</v>
      </c>
      <c r="H5" t="n">
        <v>0.16</v>
      </c>
      <c r="I5" t="n">
        <v>26</v>
      </c>
      <c r="J5" t="n">
        <v>195.93</v>
      </c>
      <c r="K5" t="n">
        <v>54.38</v>
      </c>
      <c r="L5" t="n">
        <v>1.75</v>
      </c>
      <c r="M5" t="n">
        <v>24</v>
      </c>
      <c r="N5" t="n">
        <v>39.81</v>
      </c>
      <c r="O5" t="n">
        <v>24399.39</v>
      </c>
      <c r="P5" t="n">
        <v>59.13</v>
      </c>
      <c r="Q5" t="n">
        <v>610.36</v>
      </c>
      <c r="R5" t="n">
        <v>29.7</v>
      </c>
      <c r="S5" t="n">
        <v>13.88</v>
      </c>
      <c r="T5" t="n">
        <v>7926.58</v>
      </c>
      <c r="U5" t="n">
        <v>0.47</v>
      </c>
      <c r="V5" t="n">
        <v>0.88</v>
      </c>
      <c r="W5" t="n">
        <v>0.1</v>
      </c>
      <c r="X5" t="n">
        <v>0.5</v>
      </c>
      <c r="Y5" t="n">
        <v>1</v>
      </c>
      <c r="Z5" t="n">
        <v>10</v>
      </c>
      <c r="AA5" t="n">
        <v>135.0038022837017</v>
      </c>
      <c r="AB5" t="n">
        <v>184.7181582318863</v>
      </c>
      <c r="AC5" t="n">
        <v>167.0889164638504</v>
      </c>
      <c r="AD5" t="n">
        <v>135003.8022837017</v>
      </c>
      <c r="AE5" t="n">
        <v>184718.1582318863</v>
      </c>
      <c r="AF5" t="n">
        <v>5.349642193856092e-06</v>
      </c>
      <c r="AG5" t="n">
        <v>5.25390625</v>
      </c>
      <c r="AH5" t="n">
        <v>167088.9164638504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12.7728</v>
      </c>
      <c r="E6" t="n">
        <v>7.83</v>
      </c>
      <c r="F6" t="n">
        <v>4.46</v>
      </c>
      <c r="G6" t="n">
        <v>12.16</v>
      </c>
      <c r="H6" t="n">
        <v>0.18</v>
      </c>
      <c r="I6" t="n">
        <v>22</v>
      </c>
      <c r="J6" t="n">
        <v>196.32</v>
      </c>
      <c r="K6" t="n">
        <v>54.38</v>
      </c>
      <c r="L6" t="n">
        <v>2</v>
      </c>
      <c r="M6" t="n">
        <v>20</v>
      </c>
      <c r="N6" t="n">
        <v>39.95</v>
      </c>
      <c r="O6" t="n">
        <v>24447.22</v>
      </c>
      <c r="P6" t="n">
        <v>57.25</v>
      </c>
      <c r="Q6" t="n">
        <v>610.3200000000001</v>
      </c>
      <c r="R6" t="n">
        <v>26.9</v>
      </c>
      <c r="S6" t="n">
        <v>13.88</v>
      </c>
      <c r="T6" t="n">
        <v>6542.56</v>
      </c>
      <c r="U6" t="n">
        <v>0.52</v>
      </c>
      <c r="V6" t="n">
        <v>0.89</v>
      </c>
      <c r="W6" t="n">
        <v>0.09</v>
      </c>
      <c r="X6" t="n">
        <v>0.42</v>
      </c>
      <c r="Y6" t="n">
        <v>1</v>
      </c>
      <c r="Z6" t="n">
        <v>10</v>
      </c>
      <c r="AA6" t="n">
        <v>132.9492943966981</v>
      </c>
      <c r="AB6" t="n">
        <v>181.9070899023984</v>
      </c>
      <c r="AC6" t="n">
        <v>164.5461325503687</v>
      </c>
      <c r="AD6" t="n">
        <v>132949.2943966981</v>
      </c>
      <c r="AE6" t="n">
        <v>181907.0899023984</v>
      </c>
      <c r="AF6" t="n">
        <v>5.516304306459655e-06</v>
      </c>
      <c r="AG6" t="n">
        <v>5.09765625</v>
      </c>
      <c r="AH6" t="n">
        <v>164546.1325503687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13.1974</v>
      </c>
      <c r="E7" t="n">
        <v>7.58</v>
      </c>
      <c r="F7" t="n">
        <v>4.32</v>
      </c>
      <c r="G7" t="n">
        <v>13.65</v>
      </c>
      <c r="H7" t="n">
        <v>0.2</v>
      </c>
      <c r="I7" t="n">
        <v>19</v>
      </c>
      <c r="J7" t="n">
        <v>196.71</v>
      </c>
      <c r="K7" t="n">
        <v>54.38</v>
      </c>
      <c r="L7" t="n">
        <v>2.25</v>
      </c>
      <c r="M7" t="n">
        <v>17</v>
      </c>
      <c r="N7" t="n">
        <v>40.08</v>
      </c>
      <c r="O7" t="n">
        <v>24495.09</v>
      </c>
      <c r="P7" t="n">
        <v>54.49</v>
      </c>
      <c r="Q7" t="n">
        <v>610.3200000000001</v>
      </c>
      <c r="R7" t="n">
        <v>22.65</v>
      </c>
      <c r="S7" t="n">
        <v>13.88</v>
      </c>
      <c r="T7" t="n">
        <v>4435.48</v>
      </c>
      <c r="U7" t="n">
        <v>0.61</v>
      </c>
      <c r="V7" t="n">
        <v>0.92</v>
      </c>
      <c r="W7" t="n">
        <v>0.08</v>
      </c>
      <c r="X7" t="n">
        <v>0.28</v>
      </c>
      <c r="Y7" t="n">
        <v>1</v>
      </c>
      <c r="Z7" t="n">
        <v>10</v>
      </c>
      <c r="AA7" t="n">
        <v>130.2916646115878</v>
      </c>
      <c r="AB7" t="n">
        <v>178.270803584061</v>
      </c>
      <c r="AC7" t="n">
        <v>161.2568882946923</v>
      </c>
      <c r="AD7" t="n">
        <v>130291.6646115878</v>
      </c>
      <c r="AE7" t="n">
        <v>178270.803584061</v>
      </c>
      <c r="AF7" t="n">
        <v>5.699680137015428e-06</v>
      </c>
      <c r="AG7" t="n">
        <v>4.934895833333333</v>
      </c>
      <c r="AH7" t="n">
        <v>161256.8882946923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13.2436</v>
      </c>
      <c r="E8" t="n">
        <v>7.55</v>
      </c>
      <c r="F8" t="n">
        <v>4.37</v>
      </c>
      <c r="G8" t="n">
        <v>15.43</v>
      </c>
      <c r="H8" t="n">
        <v>0.23</v>
      </c>
      <c r="I8" t="n">
        <v>17</v>
      </c>
      <c r="J8" t="n">
        <v>197.1</v>
      </c>
      <c r="K8" t="n">
        <v>54.38</v>
      </c>
      <c r="L8" t="n">
        <v>2.5</v>
      </c>
      <c r="M8" t="n">
        <v>15</v>
      </c>
      <c r="N8" t="n">
        <v>40.22</v>
      </c>
      <c r="O8" t="n">
        <v>24543.01</v>
      </c>
      <c r="P8" t="n">
        <v>54.69</v>
      </c>
      <c r="Q8" t="n">
        <v>610.26</v>
      </c>
      <c r="R8" t="n">
        <v>24.59</v>
      </c>
      <c r="S8" t="n">
        <v>13.88</v>
      </c>
      <c r="T8" t="n">
        <v>5415.9</v>
      </c>
      <c r="U8" t="n">
        <v>0.5600000000000001</v>
      </c>
      <c r="V8" t="n">
        <v>0.91</v>
      </c>
      <c r="W8" t="n">
        <v>0.08</v>
      </c>
      <c r="X8" t="n">
        <v>0.33</v>
      </c>
      <c r="Y8" t="n">
        <v>1</v>
      </c>
      <c r="Z8" t="n">
        <v>10</v>
      </c>
      <c r="AA8" t="n">
        <v>130.3634882582159</v>
      </c>
      <c r="AB8" t="n">
        <v>178.3690758660131</v>
      </c>
      <c r="AC8" t="n">
        <v>161.345781607981</v>
      </c>
      <c r="AD8" t="n">
        <v>130363.4882582158</v>
      </c>
      <c r="AE8" t="n">
        <v>178369.0758660131</v>
      </c>
      <c r="AF8" t="n">
        <v>5.719632947594035e-06</v>
      </c>
      <c r="AG8" t="n">
        <v>4.915364583333333</v>
      </c>
      <c r="AH8" t="n">
        <v>161345.781607981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13.4559</v>
      </c>
      <c r="E9" t="n">
        <v>7.43</v>
      </c>
      <c r="F9" t="n">
        <v>4.33</v>
      </c>
      <c r="G9" t="n">
        <v>17.33</v>
      </c>
      <c r="H9" t="n">
        <v>0.25</v>
      </c>
      <c r="I9" t="n">
        <v>15</v>
      </c>
      <c r="J9" t="n">
        <v>197.49</v>
      </c>
      <c r="K9" t="n">
        <v>54.38</v>
      </c>
      <c r="L9" t="n">
        <v>2.75</v>
      </c>
      <c r="M9" t="n">
        <v>13</v>
      </c>
      <c r="N9" t="n">
        <v>40.36</v>
      </c>
      <c r="O9" t="n">
        <v>24590.98</v>
      </c>
      <c r="P9" t="n">
        <v>53.45</v>
      </c>
      <c r="Q9" t="n">
        <v>610.26</v>
      </c>
      <c r="R9" t="n">
        <v>23.09</v>
      </c>
      <c r="S9" t="n">
        <v>13.88</v>
      </c>
      <c r="T9" t="n">
        <v>4673.56</v>
      </c>
      <c r="U9" t="n">
        <v>0.6</v>
      </c>
      <c r="V9" t="n">
        <v>0.92</v>
      </c>
      <c r="W9" t="n">
        <v>0.08</v>
      </c>
      <c r="X9" t="n">
        <v>0.29</v>
      </c>
      <c r="Y9" t="n">
        <v>1</v>
      </c>
      <c r="Z9" t="n">
        <v>10</v>
      </c>
      <c r="AA9" t="n">
        <v>129.2961731348263</v>
      </c>
      <c r="AB9" t="n">
        <v>176.9087282275721</v>
      </c>
      <c r="AC9" t="n">
        <v>160.0248074985416</v>
      </c>
      <c r="AD9" t="n">
        <v>129296.1731348263</v>
      </c>
      <c r="AE9" t="n">
        <v>176908.7282275721</v>
      </c>
      <c r="AF9" t="n">
        <v>5.811320862871922e-06</v>
      </c>
      <c r="AG9" t="n">
        <v>4.837239583333333</v>
      </c>
      <c r="AH9" t="n">
        <v>160024.8074985416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13.5711</v>
      </c>
      <c r="E10" t="n">
        <v>7.37</v>
      </c>
      <c r="F10" t="n">
        <v>4.31</v>
      </c>
      <c r="G10" t="n">
        <v>18.46</v>
      </c>
      <c r="H10" t="n">
        <v>0.27</v>
      </c>
      <c r="I10" t="n">
        <v>14</v>
      </c>
      <c r="J10" t="n">
        <v>197.88</v>
      </c>
      <c r="K10" t="n">
        <v>54.38</v>
      </c>
      <c r="L10" t="n">
        <v>3</v>
      </c>
      <c r="M10" t="n">
        <v>12</v>
      </c>
      <c r="N10" t="n">
        <v>40.5</v>
      </c>
      <c r="O10" t="n">
        <v>24639</v>
      </c>
      <c r="P10" t="n">
        <v>52.39</v>
      </c>
      <c r="Q10" t="n">
        <v>610.36</v>
      </c>
      <c r="R10" t="n">
        <v>22.47</v>
      </c>
      <c r="S10" t="n">
        <v>13.88</v>
      </c>
      <c r="T10" t="n">
        <v>4372.01</v>
      </c>
      <c r="U10" t="n">
        <v>0.62</v>
      </c>
      <c r="V10" t="n">
        <v>0.93</v>
      </c>
      <c r="W10" t="n">
        <v>0.07000000000000001</v>
      </c>
      <c r="X10" t="n">
        <v>0.27</v>
      </c>
      <c r="Y10" t="n">
        <v>1</v>
      </c>
      <c r="Z10" t="n">
        <v>10</v>
      </c>
      <c r="AA10" t="n">
        <v>128.5789973998565</v>
      </c>
      <c r="AB10" t="n">
        <v>175.9274567474266</v>
      </c>
      <c r="AC10" t="n">
        <v>159.1371871912376</v>
      </c>
      <c r="AD10" t="n">
        <v>128578.9973998565</v>
      </c>
      <c r="AE10" t="n">
        <v>175927.4567474266</v>
      </c>
      <c r="AF10" t="n">
        <v>5.861073325613383e-06</v>
      </c>
      <c r="AG10" t="n">
        <v>4.798177083333333</v>
      </c>
      <c r="AH10" t="n">
        <v>159137.1871912376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13.6908</v>
      </c>
      <c r="E11" t="n">
        <v>7.3</v>
      </c>
      <c r="F11" t="n">
        <v>4.28</v>
      </c>
      <c r="G11" t="n">
        <v>19.76</v>
      </c>
      <c r="H11" t="n">
        <v>0.29</v>
      </c>
      <c r="I11" t="n">
        <v>13</v>
      </c>
      <c r="J11" t="n">
        <v>198.27</v>
      </c>
      <c r="K11" t="n">
        <v>54.38</v>
      </c>
      <c r="L11" t="n">
        <v>3.25</v>
      </c>
      <c r="M11" t="n">
        <v>11</v>
      </c>
      <c r="N11" t="n">
        <v>40.64</v>
      </c>
      <c r="O11" t="n">
        <v>24687.06</v>
      </c>
      <c r="P11" t="n">
        <v>51.21</v>
      </c>
      <c r="Q11" t="n">
        <v>610.26</v>
      </c>
      <c r="R11" t="n">
        <v>21.52</v>
      </c>
      <c r="S11" t="n">
        <v>13.88</v>
      </c>
      <c r="T11" t="n">
        <v>3902.28</v>
      </c>
      <c r="U11" t="n">
        <v>0.65</v>
      </c>
      <c r="V11" t="n">
        <v>0.93</v>
      </c>
      <c r="W11" t="n">
        <v>0.08</v>
      </c>
      <c r="X11" t="n">
        <v>0.24</v>
      </c>
      <c r="Y11" t="n">
        <v>1</v>
      </c>
      <c r="Z11" t="n">
        <v>10</v>
      </c>
      <c r="AA11" t="n">
        <v>127.7979595120319</v>
      </c>
      <c r="AB11" t="n">
        <v>174.8588062523458</v>
      </c>
      <c r="AC11" t="n">
        <v>158.1705271995466</v>
      </c>
      <c r="AD11" t="n">
        <v>127797.9595120319</v>
      </c>
      <c r="AE11" t="n">
        <v>174858.8062523458</v>
      </c>
      <c r="AF11" t="n">
        <v>5.912769243930684e-06</v>
      </c>
      <c r="AG11" t="n">
        <v>4.752604166666667</v>
      </c>
      <c r="AH11" t="n">
        <v>158170.5271995466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13.801</v>
      </c>
      <c r="E12" t="n">
        <v>7.25</v>
      </c>
      <c r="F12" t="n">
        <v>4.26</v>
      </c>
      <c r="G12" t="n">
        <v>21.31</v>
      </c>
      <c r="H12" t="n">
        <v>0.31</v>
      </c>
      <c r="I12" t="n">
        <v>12</v>
      </c>
      <c r="J12" t="n">
        <v>198.66</v>
      </c>
      <c r="K12" t="n">
        <v>54.38</v>
      </c>
      <c r="L12" t="n">
        <v>3.5</v>
      </c>
      <c r="M12" t="n">
        <v>10</v>
      </c>
      <c r="N12" t="n">
        <v>40.78</v>
      </c>
      <c r="O12" t="n">
        <v>24735.17</v>
      </c>
      <c r="P12" t="n">
        <v>50.07</v>
      </c>
      <c r="Q12" t="n">
        <v>610.36</v>
      </c>
      <c r="R12" t="n">
        <v>21.06</v>
      </c>
      <c r="S12" t="n">
        <v>13.88</v>
      </c>
      <c r="T12" t="n">
        <v>3674.04</v>
      </c>
      <c r="U12" t="n">
        <v>0.66</v>
      </c>
      <c r="V12" t="n">
        <v>0.9399999999999999</v>
      </c>
      <c r="W12" t="n">
        <v>0.07000000000000001</v>
      </c>
      <c r="X12" t="n">
        <v>0.22</v>
      </c>
      <c r="Y12" t="n">
        <v>1</v>
      </c>
      <c r="Z12" t="n">
        <v>10</v>
      </c>
      <c r="AA12" t="n">
        <v>127.0839914114725</v>
      </c>
      <c r="AB12" t="n">
        <v>173.8819235991113</v>
      </c>
      <c r="AC12" t="n">
        <v>157.2868768556731</v>
      </c>
      <c r="AD12" t="n">
        <v>127083.9914114725</v>
      </c>
      <c r="AE12" t="n">
        <v>173881.9235991113</v>
      </c>
      <c r="AF12" t="n">
        <v>5.960362311587881e-06</v>
      </c>
      <c r="AG12" t="n">
        <v>4.720052083333333</v>
      </c>
      <c r="AH12" t="n">
        <v>157286.8768556731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13.9297</v>
      </c>
      <c r="E13" t="n">
        <v>7.18</v>
      </c>
      <c r="F13" t="n">
        <v>4.23</v>
      </c>
      <c r="G13" t="n">
        <v>23.1</v>
      </c>
      <c r="H13" t="n">
        <v>0.33</v>
      </c>
      <c r="I13" t="n">
        <v>11</v>
      </c>
      <c r="J13" t="n">
        <v>199.05</v>
      </c>
      <c r="K13" t="n">
        <v>54.38</v>
      </c>
      <c r="L13" t="n">
        <v>3.75</v>
      </c>
      <c r="M13" t="n">
        <v>9</v>
      </c>
      <c r="N13" t="n">
        <v>40.92</v>
      </c>
      <c r="O13" t="n">
        <v>24783.33</v>
      </c>
      <c r="P13" t="n">
        <v>48.81</v>
      </c>
      <c r="Q13" t="n">
        <v>610.35</v>
      </c>
      <c r="R13" t="n">
        <v>19.99</v>
      </c>
      <c r="S13" t="n">
        <v>13.88</v>
      </c>
      <c r="T13" t="n">
        <v>3147.48</v>
      </c>
      <c r="U13" t="n">
        <v>0.6899999999999999</v>
      </c>
      <c r="V13" t="n">
        <v>0.9399999999999999</v>
      </c>
      <c r="W13" t="n">
        <v>0.07000000000000001</v>
      </c>
      <c r="X13" t="n">
        <v>0.19</v>
      </c>
      <c r="Y13" t="n">
        <v>1</v>
      </c>
      <c r="Z13" t="n">
        <v>10</v>
      </c>
      <c r="AA13" t="n">
        <v>126.2800339337853</v>
      </c>
      <c r="AB13" t="n">
        <v>172.7819135100395</v>
      </c>
      <c r="AC13" t="n">
        <v>156.2918501856281</v>
      </c>
      <c r="AD13" t="n">
        <v>126280.0339337853</v>
      </c>
      <c r="AE13" t="n">
        <v>172781.9135100395</v>
      </c>
      <c r="AF13" t="n">
        <v>6.015945141056859e-06</v>
      </c>
      <c r="AG13" t="n">
        <v>4.674479166666667</v>
      </c>
      <c r="AH13" t="n">
        <v>156291.8501856281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14.084</v>
      </c>
      <c r="E14" t="n">
        <v>7.1</v>
      </c>
      <c r="F14" t="n">
        <v>4.19</v>
      </c>
      <c r="G14" t="n">
        <v>25.17</v>
      </c>
      <c r="H14" t="n">
        <v>0.36</v>
      </c>
      <c r="I14" t="n">
        <v>10</v>
      </c>
      <c r="J14" t="n">
        <v>199.44</v>
      </c>
      <c r="K14" t="n">
        <v>54.38</v>
      </c>
      <c r="L14" t="n">
        <v>4</v>
      </c>
      <c r="M14" t="n">
        <v>8</v>
      </c>
      <c r="N14" t="n">
        <v>41.06</v>
      </c>
      <c r="O14" t="n">
        <v>24831.54</v>
      </c>
      <c r="P14" t="n">
        <v>47.57</v>
      </c>
      <c r="Q14" t="n">
        <v>610.26</v>
      </c>
      <c r="R14" t="n">
        <v>18.91</v>
      </c>
      <c r="S14" t="n">
        <v>13.88</v>
      </c>
      <c r="T14" t="n">
        <v>2610.45</v>
      </c>
      <c r="U14" t="n">
        <v>0.73</v>
      </c>
      <c r="V14" t="n">
        <v>0.95</v>
      </c>
      <c r="W14" t="n">
        <v>0.07000000000000001</v>
      </c>
      <c r="X14" t="n">
        <v>0.15</v>
      </c>
      <c r="Y14" t="n">
        <v>1</v>
      </c>
      <c r="Z14" t="n">
        <v>10</v>
      </c>
      <c r="AA14" t="n">
        <v>125.4327007337258</v>
      </c>
      <c r="AB14" t="n">
        <v>171.6225548440162</v>
      </c>
      <c r="AC14" t="n">
        <v>155.2431390835196</v>
      </c>
      <c r="AD14" t="n">
        <v>125432.7007337258</v>
      </c>
      <c r="AE14" t="n">
        <v>171622.5548440162</v>
      </c>
      <c r="AF14" t="n">
        <v>6.082584073357273e-06</v>
      </c>
      <c r="AG14" t="n">
        <v>4.622395833333333</v>
      </c>
      <c r="AH14" t="n">
        <v>155243.1390835196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14.1476</v>
      </c>
      <c r="E15" t="n">
        <v>7.07</v>
      </c>
      <c r="F15" t="n">
        <v>4.2</v>
      </c>
      <c r="G15" t="n">
        <v>28.01</v>
      </c>
      <c r="H15" t="n">
        <v>0.38</v>
      </c>
      <c r="I15" t="n">
        <v>9</v>
      </c>
      <c r="J15" t="n">
        <v>199.83</v>
      </c>
      <c r="K15" t="n">
        <v>54.38</v>
      </c>
      <c r="L15" t="n">
        <v>4.25</v>
      </c>
      <c r="M15" t="n">
        <v>7</v>
      </c>
      <c r="N15" t="n">
        <v>41.2</v>
      </c>
      <c r="O15" t="n">
        <v>24879.79</v>
      </c>
      <c r="P15" t="n">
        <v>46.83</v>
      </c>
      <c r="Q15" t="n">
        <v>610.26</v>
      </c>
      <c r="R15" t="n">
        <v>19.08</v>
      </c>
      <c r="S15" t="n">
        <v>13.88</v>
      </c>
      <c r="T15" t="n">
        <v>2699.09</v>
      </c>
      <c r="U15" t="n">
        <v>0.73</v>
      </c>
      <c r="V15" t="n">
        <v>0.95</v>
      </c>
      <c r="W15" t="n">
        <v>0.07000000000000001</v>
      </c>
      <c r="X15" t="n">
        <v>0.16</v>
      </c>
      <c r="Y15" t="n">
        <v>1</v>
      </c>
      <c r="Z15" t="n">
        <v>10</v>
      </c>
      <c r="AA15" t="n">
        <v>113.0242189020664</v>
      </c>
      <c r="AB15" t="n">
        <v>154.6447225783651</v>
      </c>
      <c r="AC15" t="n">
        <v>139.8856473007596</v>
      </c>
      <c r="AD15" t="n">
        <v>113024.2189020664</v>
      </c>
      <c r="AE15" t="n">
        <v>154644.7225783651</v>
      </c>
      <c r="AF15" t="n">
        <v>6.110051578829123e-06</v>
      </c>
      <c r="AG15" t="n">
        <v>4.602864583333333</v>
      </c>
      <c r="AH15" t="n">
        <v>139885.6473007596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14.1321</v>
      </c>
      <c r="E16" t="n">
        <v>7.08</v>
      </c>
      <c r="F16" t="n">
        <v>4.21</v>
      </c>
      <c r="G16" t="n">
        <v>28.06</v>
      </c>
      <c r="H16" t="n">
        <v>0.4</v>
      </c>
      <c r="I16" t="n">
        <v>9</v>
      </c>
      <c r="J16" t="n">
        <v>200.22</v>
      </c>
      <c r="K16" t="n">
        <v>54.38</v>
      </c>
      <c r="L16" t="n">
        <v>4.5</v>
      </c>
      <c r="M16" t="n">
        <v>7</v>
      </c>
      <c r="N16" t="n">
        <v>41.35</v>
      </c>
      <c r="O16" t="n">
        <v>24928.09</v>
      </c>
      <c r="P16" t="n">
        <v>45.91</v>
      </c>
      <c r="Q16" t="n">
        <v>610.26</v>
      </c>
      <c r="R16" t="n">
        <v>19.39</v>
      </c>
      <c r="S16" t="n">
        <v>13.88</v>
      </c>
      <c r="T16" t="n">
        <v>2856.26</v>
      </c>
      <c r="U16" t="n">
        <v>0.72</v>
      </c>
      <c r="V16" t="n">
        <v>0.95</v>
      </c>
      <c r="W16" t="n">
        <v>0.07000000000000001</v>
      </c>
      <c r="X16" t="n">
        <v>0.17</v>
      </c>
      <c r="Y16" t="n">
        <v>1</v>
      </c>
      <c r="Z16" t="n">
        <v>10</v>
      </c>
      <c r="AA16" t="n">
        <v>112.7163924196163</v>
      </c>
      <c r="AB16" t="n">
        <v>154.2235408047311</v>
      </c>
      <c r="AC16" t="n">
        <v>139.5046625244688</v>
      </c>
      <c r="AD16" t="n">
        <v>112716.3924196163</v>
      </c>
      <c r="AE16" t="n">
        <v>154223.5408047311</v>
      </c>
      <c r="AF16" t="n">
        <v>6.103357454067901e-06</v>
      </c>
      <c r="AG16" t="n">
        <v>4.609375</v>
      </c>
      <c r="AH16" t="n">
        <v>139504.6625244688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14.2636</v>
      </c>
      <c r="E17" t="n">
        <v>7.01</v>
      </c>
      <c r="F17" t="n">
        <v>4.18</v>
      </c>
      <c r="G17" t="n">
        <v>31.37</v>
      </c>
      <c r="H17" t="n">
        <v>0.42</v>
      </c>
      <c r="I17" t="n">
        <v>8</v>
      </c>
      <c r="J17" t="n">
        <v>200.61</v>
      </c>
      <c r="K17" t="n">
        <v>54.38</v>
      </c>
      <c r="L17" t="n">
        <v>4.75</v>
      </c>
      <c r="M17" t="n">
        <v>5</v>
      </c>
      <c r="N17" t="n">
        <v>41.49</v>
      </c>
      <c r="O17" t="n">
        <v>24976.45</v>
      </c>
      <c r="P17" t="n">
        <v>44.52</v>
      </c>
      <c r="Q17" t="n">
        <v>610.26</v>
      </c>
      <c r="R17" t="n">
        <v>18.41</v>
      </c>
      <c r="S17" t="n">
        <v>13.88</v>
      </c>
      <c r="T17" t="n">
        <v>2368.31</v>
      </c>
      <c r="U17" t="n">
        <v>0.75</v>
      </c>
      <c r="V17" t="n">
        <v>0.95</v>
      </c>
      <c r="W17" t="n">
        <v>0.07000000000000001</v>
      </c>
      <c r="X17" t="n">
        <v>0.14</v>
      </c>
      <c r="Y17" t="n">
        <v>1</v>
      </c>
      <c r="Z17" t="n">
        <v>10</v>
      </c>
      <c r="AA17" t="n">
        <v>111.8978133191633</v>
      </c>
      <c r="AB17" t="n">
        <v>153.1035247663308</v>
      </c>
      <c r="AC17" t="n">
        <v>138.4915392448206</v>
      </c>
      <c r="AD17" t="n">
        <v>111897.8133191633</v>
      </c>
      <c r="AE17" t="n">
        <v>153103.5247663308</v>
      </c>
      <c r="AF17" t="n">
        <v>6.160149544784068e-06</v>
      </c>
      <c r="AG17" t="n">
        <v>4.563802083333333</v>
      </c>
      <c r="AH17" t="n">
        <v>138491.5392448206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14.2523</v>
      </c>
      <c r="E18" t="n">
        <v>7.02</v>
      </c>
      <c r="F18" t="n">
        <v>4.19</v>
      </c>
      <c r="G18" t="n">
        <v>31.41</v>
      </c>
      <c r="H18" t="n">
        <v>0.44</v>
      </c>
      <c r="I18" t="n">
        <v>8</v>
      </c>
      <c r="J18" t="n">
        <v>201.01</v>
      </c>
      <c r="K18" t="n">
        <v>54.38</v>
      </c>
      <c r="L18" t="n">
        <v>5</v>
      </c>
      <c r="M18" t="n">
        <v>3</v>
      </c>
      <c r="N18" t="n">
        <v>41.63</v>
      </c>
      <c r="O18" t="n">
        <v>25024.84</v>
      </c>
      <c r="P18" t="n">
        <v>44.14</v>
      </c>
      <c r="Q18" t="n">
        <v>610.26</v>
      </c>
      <c r="R18" t="n">
        <v>18.52</v>
      </c>
      <c r="S18" t="n">
        <v>13.88</v>
      </c>
      <c r="T18" t="n">
        <v>2425.09</v>
      </c>
      <c r="U18" t="n">
        <v>0.75</v>
      </c>
      <c r="V18" t="n">
        <v>0.95</v>
      </c>
      <c r="W18" t="n">
        <v>0.07000000000000001</v>
      </c>
      <c r="X18" t="n">
        <v>0.15</v>
      </c>
      <c r="Y18" t="n">
        <v>1</v>
      </c>
      <c r="Z18" t="n">
        <v>10</v>
      </c>
      <c r="AA18" t="n">
        <v>111.7903100879998</v>
      </c>
      <c r="AB18" t="n">
        <v>152.9564341027451</v>
      </c>
      <c r="AC18" t="n">
        <v>138.3584867077245</v>
      </c>
      <c r="AD18" t="n">
        <v>111790.3100879998</v>
      </c>
      <c r="AE18" t="n">
        <v>152956.4341027451</v>
      </c>
      <c r="AF18" t="n">
        <v>6.155269311893629e-06</v>
      </c>
      <c r="AG18" t="n">
        <v>4.5703125</v>
      </c>
      <c r="AH18" t="n">
        <v>138358.4867077245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14.2411</v>
      </c>
      <c r="E19" t="n">
        <v>7.02</v>
      </c>
      <c r="F19" t="n">
        <v>4.19</v>
      </c>
      <c r="G19" t="n">
        <v>31.46</v>
      </c>
      <c r="H19" t="n">
        <v>0.46</v>
      </c>
      <c r="I19" t="n">
        <v>8</v>
      </c>
      <c r="J19" t="n">
        <v>201.4</v>
      </c>
      <c r="K19" t="n">
        <v>54.38</v>
      </c>
      <c r="L19" t="n">
        <v>5.25</v>
      </c>
      <c r="M19" t="n">
        <v>0</v>
      </c>
      <c r="N19" t="n">
        <v>41.77</v>
      </c>
      <c r="O19" t="n">
        <v>25073.29</v>
      </c>
      <c r="P19" t="n">
        <v>43.62</v>
      </c>
      <c r="Q19" t="n">
        <v>610.26</v>
      </c>
      <c r="R19" t="n">
        <v>18.59</v>
      </c>
      <c r="S19" t="n">
        <v>13.88</v>
      </c>
      <c r="T19" t="n">
        <v>2460.62</v>
      </c>
      <c r="U19" t="n">
        <v>0.75</v>
      </c>
      <c r="V19" t="n">
        <v>0.95</v>
      </c>
      <c r="W19" t="n">
        <v>0.08</v>
      </c>
      <c r="X19" t="n">
        <v>0.15</v>
      </c>
      <c r="Y19" t="n">
        <v>1</v>
      </c>
      <c r="Z19" t="n">
        <v>10</v>
      </c>
      <c r="AA19" t="n">
        <v>111.6108293033925</v>
      </c>
      <c r="AB19" t="n">
        <v>152.710860575112</v>
      </c>
      <c r="AC19" t="n">
        <v>138.136350372904</v>
      </c>
      <c r="AD19" t="n">
        <v>111610.8293033925</v>
      </c>
      <c r="AE19" t="n">
        <v>152710.860575112</v>
      </c>
      <c r="AF19" t="n">
        <v>6.150432266904876e-06</v>
      </c>
      <c r="AG19" t="n">
        <v>4.5703125</v>
      </c>
      <c r="AH19" t="n">
        <v>138136.350372904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7.9318</v>
      </c>
      <c r="E2" t="n">
        <v>12.61</v>
      </c>
      <c r="F2" t="n">
        <v>5.55</v>
      </c>
      <c r="G2" t="n">
        <v>4.57</v>
      </c>
      <c r="H2" t="n">
        <v>0.06</v>
      </c>
      <c r="I2" t="n">
        <v>73</v>
      </c>
      <c r="J2" t="n">
        <v>296.65</v>
      </c>
      <c r="K2" t="n">
        <v>61.82</v>
      </c>
      <c r="L2" t="n">
        <v>1</v>
      </c>
      <c r="M2" t="n">
        <v>71</v>
      </c>
      <c r="N2" t="n">
        <v>83.83</v>
      </c>
      <c r="O2" t="n">
        <v>36821.52</v>
      </c>
      <c r="P2" t="n">
        <v>99.48999999999999</v>
      </c>
      <c r="Q2" t="n">
        <v>610.41</v>
      </c>
      <c r="R2" t="n">
        <v>61.4</v>
      </c>
      <c r="S2" t="n">
        <v>13.88</v>
      </c>
      <c r="T2" t="n">
        <v>23541.29</v>
      </c>
      <c r="U2" t="n">
        <v>0.23</v>
      </c>
      <c r="V2" t="n">
        <v>0.72</v>
      </c>
      <c r="W2" t="n">
        <v>0.17</v>
      </c>
      <c r="X2" t="n">
        <v>1.51</v>
      </c>
      <c r="Y2" t="n">
        <v>1</v>
      </c>
      <c r="Z2" t="n">
        <v>10</v>
      </c>
      <c r="AA2" t="n">
        <v>261.8208681677503</v>
      </c>
      <c r="AB2" t="n">
        <v>358.2348625486117</v>
      </c>
      <c r="AC2" t="n">
        <v>324.0454300527588</v>
      </c>
      <c r="AD2" t="n">
        <v>261820.8681677504</v>
      </c>
      <c r="AE2" t="n">
        <v>358234.8625486117</v>
      </c>
      <c r="AF2" t="n">
        <v>3.03867487946889e-06</v>
      </c>
      <c r="AG2" t="n">
        <v>8.209635416666666</v>
      </c>
      <c r="AH2" t="n">
        <v>324045.4300527588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8.9778</v>
      </c>
      <c r="E3" t="n">
        <v>11.14</v>
      </c>
      <c r="F3" t="n">
        <v>5.14</v>
      </c>
      <c r="G3" t="n">
        <v>5.71</v>
      </c>
      <c r="H3" t="n">
        <v>0.07000000000000001</v>
      </c>
      <c r="I3" t="n">
        <v>54</v>
      </c>
      <c r="J3" t="n">
        <v>297.17</v>
      </c>
      <c r="K3" t="n">
        <v>61.82</v>
      </c>
      <c r="L3" t="n">
        <v>1.25</v>
      </c>
      <c r="M3" t="n">
        <v>52</v>
      </c>
      <c r="N3" t="n">
        <v>84.09999999999999</v>
      </c>
      <c r="O3" t="n">
        <v>36885.7</v>
      </c>
      <c r="P3" t="n">
        <v>91.59</v>
      </c>
      <c r="Q3" t="n">
        <v>610.37</v>
      </c>
      <c r="R3" t="n">
        <v>48.38</v>
      </c>
      <c r="S3" t="n">
        <v>13.88</v>
      </c>
      <c r="T3" t="n">
        <v>17125.32</v>
      </c>
      <c r="U3" t="n">
        <v>0.29</v>
      </c>
      <c r="V3" t="n">
        <v>0.78</v>
      </c>
      <c r="W3" t="n">
        <v>0.14</v>
      </c>
      <c r="X3" t="n">
        <v>1.1</v>
      </c>
      <c r="Y3" t="n">
        <v>1</v>
      </c>
      <c r="Z3" t="n">
        <v>10</v>
      </c>
      <c r="AA3" t="n">
        <v>219.0360984498476</v>
      </c>
      <c r="AB3" t="n">
        <v>299.6948530896122</v>
      </c>
      <c r="AC3" t="n">
        <v>271.0923969351962</v>
      </c>
      <c r="AD3" t="n">
        <v>219036.0984498476</v>
      </c>
      <c r="AE3" t="n">
        <v>299694.8530896122</v>
      </c>
      <c r="AF3" t="n">
        <v>3.439397782709574e-06</v>
      </c>
      <c r="AG3" t="n">
        <v>7.252604166666667</v>
      </c>
      <c r="AH3" t="n">
        <v>271092.3969351962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9.718400000000001</v>
      </c>
      <c r="E4" t="n">
        <v>10.29</v>
      </c>
      <c r="F4" t="n">
        <v>4.9</v>
      </c>
      <c r="G4" t="n">
        <v>6.84</v>
      </c>
      <c r="H4" t="n">
        <v>0.09</v>
      </c>
      <c r="I4" t="n">
        <v>43</v>
      </c>
      <c r="J4" t="n">
        <v>297.7</v>
      </c>
      <c r="K4" t="n">
        <v>61.82</v>
      </c>
      <c r="L4" t="n">
        <v>1.5</v>
      </c>
      <c r="M4" t="n">
        <v>41</v>
      </c>
      <c r="N4" t="n">
        <v>84.37</v>
      </c>
      <c r="O4" t="n">
        <v>36949.99</v>
      </c>
      <c r="P4" t="n">
        <v>86.88</v>
      </c>
      <c r="Q4" t="n">
        <v>610.33</v>
      </c>
      <c r="R4" t="n">
        <v>41.02</v>
      </c>
      <c r="S4" t="n">
        <v>13.88</v>
      </c>
      <c r="T4" t="n">
        <v>13499.78</v>
      </c>
      <c r="U4" t="n">
        <v>0.34</v>
      </c>
      <c r="V4" t="n">
        <v>0.8100000000000001</v>
      </c>
      <c r="W4" t="n">
        <v>0.12</v>
      </c>
      <c r="X4" t="n">
        <v>0.86</v>
      </c>
      <c r="Y4" t="n">
        <v>1</v>
      </c>
      <c r="Z4" t="n">
        <v>10</v>
      </c>
      <c r="AA4" t="n">
        <v>209.918836597545</v>
      </c>
      <c r="AB4" t="n">
        <v>287.2202131980928</v>
      </c>
      <c r="AC4" t="n">
        <v>259.8083191666523</v>
      </c>
      <c r="AD4" t="n">
        <v>209918.836597545</v>
      </c>
      <c r="AE4" t="n">
        <v>287220.2131980928</v>
      </c>
      <c r="AF4" t="n">
        <v>3.723121857413255e-06</v>
      </c>
      <c r="AG4" t="n">
        <v>6.69921875</v>
      </c>
      <c r="AH4" t="n">
        <v>259808.3191666523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10.2617</v>
      </c>
      <c r="E5" t="n">
        <v>9.74</v>
      </c>
      <c r="F5" t="n">
        <v>4.75</v>
      </c>
      <c r="G5" t="n">
        <v>7.91</v>
      </c>
      <c r="H5" t="n">
        <v>0.1</v>
      </c>
      <c r="I5" t="n">
        <v>36</v>
      </c>
      <c r="J5" t="n">
        <v>298.22</v>
      </c>
      <c r="K5" t="n">
        <v>61.82</v>
      </c>
      <c r="L5" t="n">
        <v>1.75</v>
      </c>
      <c r="M5" t="n">
        <v>34</v>
      </c>
      <c r="N5" t="n">
        <v>84.65000000000001</v>
      </c>
      <c r="O5" t="n">
        <v>37014.39</v>
      </c>
      <c r="P5" t="n">
        <v>83.62</v>
      </c>
      <c r="Q5" t="n">
        <v>610.51</v>
      </c>
      <c r="R5" t="n">
        <v>35.95</v>
      </c>
      <c r="S5" t="n">
        <v>13.88</v>
      </c>
      <c r="T5" t="n">
        <v>10998.83</v>
      </c>
      <c r="U5" t="n">
        <v>0.39</v>
      </c>
      <c r="V5" t="n">
        <v>0.84</v>
      </c>
      <c r="W5" t="n">
        <v>0.11</v>
      </c>
      <c r="X5" t="n">
        <v>0.71</v>
      </c>
      <c r="Y5" t="n">
        <v>1</v>
      </c>
      <c r="Z5" t="n">
        <v>10</v>
      </c>
      <c r="AA5" t="n">
        <v>191.270521236857</v>
      </c>
      <c r="AB5" t="n">
        <v>261.7047654160021</v>
      </c>
      <c r="AC5" t="n">
        <v>236.7280299097204</v>
      </c>
      <c r="AD5" t="n">
        <v>191270.521236857</v>
      </c>
      <c r="AE5" t="n">
        <v>261704.7654160021</v>
      </c>
      <c r="AF5" t="n">
        <v>3.93126024491867e-06</v>
      </c>
      <c r="AG5" t="n">
        <v>6.341145833333333</v>
      </c>
      <c r="AH5" t="n">
        <v>236728.0299097204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10.6667</v>
      </c>
      <c r="E6" t="n">
        <v>9.380000000000001</v>
      </c>
      <c r="F6" t="n">
        <v>4.66</v>
      </c>
      <c r="G6" t="n">
        <v>9.01</v>
      </c>
      <c r="H6" t="n">
        <v>0.12</v>
      </c>
      <c r="I6" t="n">
        <v>31</v>
      </c>
      <c r="J6" t="n">
        <v>298.74</v>
      </c>
      <c r="K6" t="n">
        <v>61.82</v>
      </c>
      <c r="L6" t="n">
        <v>2</v>
      </c>
      <c r="M6" t="n">
        <v>29</v>
      </c>
      <c r="N6" t="n">
        <v>84.92</v>
      </c>
      <c r="O6" t="n">
        <v>37078.91</v>
      </c>
      <c r="P6" t="n">
        <v>81.59</v>
      </c>
      <c r="Q6" t="n">
        <v>610.3099999999999</v>
      </c>
      <c r="R6" t="n">
        <v>33.13</v>
      </c>
      <c r="S6" t="n">
        <v>13.88</v>
      </c>
      <c r="T6" t="n">
        <v>9614.6</v>
      </c>
      <c r="U6" t="n">
        <v>0.42</v>
      </c>
      <c r="V6" t="n">
        <v>0.86</v>
      </c>
      <c r="W6" t="n">
        <v>0.1</v>
      </c>
      <c r="X6" t="n">
        <v>0.61</v>
      </c>
      <c r="Y6" t="n">
        <v>1</v>
      </c>
      <c r="Z6" t="n">
        <v>10</v>
      </c>
      <c r="AA6" t="n">
        <v>187.7598271968515</v>
      </c>
      <c r="AB6" t="n">
        <v>256.901278949579</v>
      </c>
      <c r="AC6" t="n">
        <v>232.3829814499156</v>
      </c>
      <c r="AD6" t="n">
        <v>187759.8271968515</v>
      </c>
      <c r="AE6" t="n">
        <v>256901.278949579</v>
      </c>
      <c r="AF6" t="n">
        <v>4.086415862330216e-06</v>
      </c>
      <c r="AG6" t="n">
        <v>6.106770833333333</v>
      </c>
      <c r="AH6" t="n">
        <v>232382.9814499156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11.0362</v>
      </c>
      <c r="E7" t="n">
        <v>9.06</v>
      </c>
      <c r="F7" t="n">
        <v>4.56</v>
      </c>
      <c r="G7" t="n">
        <v>10.14</v>
      </c>
      <c r="H7" t="n">
        <v>0.13</v>
      </c>
      <c r="I7" t="n">
        <v>27</v>
      </c>
      <c r="J7" t="n">
        <v>299.26</v>
      </c>
      <c r="K7" t="n">
        <v>61.82</v>
      </c>
      <c r="L7" t="n">
        <v>2.25</v>
      </c>
      <c r="M7" t="n">
        <v>25</v>
      </c>
      <c r="N7" t="n">
        <v>85.19</v>
      </c>
      <c r="O7" t="n">
        <v>37143.54</v>
      </c>
      <c r="P7" t="n">
        <v>79.59999999999999</v>
      </c>
      <c r="Q7" t="n">
        <v>610.39</v>
      </c>
      <c r="R7" t="n">
        <v>30.28</v>
      </c>
      <c r="S7" t="n">
        <v>13.88</v>
      </c>
      <c r="T7" t="n">
        <v>8210.4</v>
      </c>
      <c r="U7" t="n">
        <v>0.46</v>
      </c>
      <c r="V7" t="n">
        <v>0.87</v>
      </c>
      <c r="W7" t="n">
        <v>0.1</v>
      </c>
      <c r="X7" t="n">
        <v>0.52</v>
      </c>
      <c r="Y7" t="n">
        <v>1</v>
      </c>
      <c r="Z7" t="n">
        <v>10</v>
      </c>
      <c r="AA7" t="n">
        <v>171.5772675616192</v>
      </c>
      <c r="AB7" t="n">
        <v>234.7595869325204</v>
      </c>
      <c r="AC7" t="n">
        <v>212.3544614428981</v>
      </c>
      <c r="AD7" t="n">
        <v>171577.2675616192</v>
      </c>
      <c r="AE7" t="n">
        <v>234759.5869325204</v>
      </c>
      <c r="AF7" t="n">
        <v>4.227971419450132e-06</v>
      </c>
      <c r="AG7" t="n">
        <v>5.8984375</v>
      </c>
      <c r="AH7" t="n">
        <v>212354.4614428981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11.3247</v>
      </c>
      <c r="E8" t="n">
        <v>8.83</v>
      </c>
      <c r="F8" t="n">
        <v>4.5</v>
      </c>
      <c r="G8" t="n">
        <v>11.25</v>
      </c>
      <c r="H8" t="n">
        <v>0.15</v>
      </c>
      <c r="I8" t="n">
        <v>24</v>
      </c>
      <c r="J8" t="n">
        <v>299.79</v>
      </c>
      <c r="K8" t="n">
        <v>61.82</v>
      </c>
      <c r="L8" t="n">
        <v>2.5</v>
      </c>
      <c r="M8" t="n">
        <v>22</v>
      </c>
      <c r="N8" t="n">
        <v>85.47</v>
      </c>
      <c r="O8" t="n">
        <v>37208.42</v>
      </c>
      <c r="P8" t="n">
        <v>78.06</v>
      </c>
      <c r="Q8" t="n">
        <v>610.3099999999999</v>
      </c>
      <c r="R8" t="n">
        <v>28.23</v>
      </c>
      <c r="S8" t="n">
        <v>13.88</v>
      </c>
      <c r="T8" t="n">
        <v>7198.45</v>
      </c>
      <c r="U8" t="n">
        <v>0.49</v>
      </c>
      <c r="V8" t="n">
        <v>0.89</v>
      </c>
      <c r="W8" t="n">
        <v>0.09</v>
      </c>
      <c r="X8" t="n">
        <v>0.46</v>
      </c>
      <c r="Y8" t="n">
        <v>1</v>
      </c>
      <c r="Z8" t="n">
        <v>10</v>
      </c>
      <c r="AA8" t="n">
        <v>169.3559427647921</v>
      </c>
      <c r="AB8" t="n">
        <v>231.7202723475694</v>
      </c>
      <c r="AC8" t="n">
        <v>209.605214776229</v>
      </c>
      <c r="AD8" t="n">
        <v>169355.9427647921</v>
      </c>
      <c r="AE8" t="n">
        <v>231720.2723475694</v>
      </c>
      <c r="AF8" t="n">
        <v>4.33849585308774e-06</v>
      </c>
      <c r="AG8" t="n">
        <v>5.748697916666667</v>
      </c>
      <c r="AH8" t="n">
        <v>209605.2147762291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11.6332</v>
      </c>
      <c r="E9" t="n">
        <v>8.6</v>
      </c>
      <c r="F9" t="n">
        <v>4.43</v>
      </c>
      <c r="G9" t="n">
        <v>12.66</v>
      </c>
      <c r="H9" t="n">
        <v>0.16</v>
      </c>
      <c r="I9" t="n">
        <v>21</v>
      </c>
      <c r="J9" t="n">
        <v>300.32</v>
      </c>
      <c r="K9" t="n">
        <v>61.82</v>
      </c>
      <c r="L9" t="n">
        <v>2.75</v>
      </c>
      <c r="M9" t="n">
        <v>19</v>
      </c>
      <c r="N9" t="n">
        <v>85.73999999999999</v>
      </c>
      <c r="O9" t="n">
        <v>37273.29</v>
      </c>
      <c r="P9" t="n">
        <v>76.39</v>
      </c>
      <c r="Q9" t="n">
        <v>610.26</v>
      </c>
      <c r="R9" t="n">
        <v>26.21</v>
      </c>
      <c r="S9" t="n">
        <v>13.88</v>
      </c>
      <c r="T9" t="n">
        <v>6204.69</v>
      </c>
      <c r="U9" t="n">
        <v>0.53</v>
      </c>
      <c r="V9" t="n">
        <v>0.9</v>
      </c>
      <c r="W9" t="n">
        <v>0.09</v>
      </c>
      <c r="X9" t="n">
        <v>0.39</v>
      </c>
      <c r="Y9" t="n">
        <v>1</v>
      </c>
      <c r="Z9" t="n">
        <v>10</v>
      </c>
      <c r="AA9" t="n">
        <v>167.0763800919426</v>
      </c>
      <c r="AB9" t="n">
        <v>228.6012741313707</v>
      </c>
      <c r="AC9" t="n">
        <v>206.7838893722419</v>
      </c>
      <c r="AD9" t="n">
        <v>167076.3800919426</v>
      </c>
      <c r="AE9" t="n">
        <v>228601.2741313707</v>
      </c>
      <c r="AF9" t="n">
        <v>4.456682292523448e-06</v>
      </c>
      <c r="AG9" t="n">
        <v>5.598958333333333</v>
      </c>
      <c r="AH9" t="n">
        <v>206783.8893722419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11.9201</v>
      </c>
      <c r="E10" t="n">
        <v>8.390000000000001</v>
      </c>
      <c r="F10" t="n">
        <v>4.34</v>
      </c>
      <c r="G10" t="n">
        <v>13.69</v>
      </c>
      <c r="H10" t="n">
        <v>0.18</v>
      </c>
      <c r="I10" t="n">
        <v>19</v>
      </c>
      <c r="J10" t="n">
        <v>300.84</v>
      </c>
      <c r="K10" t="n">
        <v>61.82</v>
      </c>
      <c r="L10" t="n">
        <v>3</v>
      </c>
      <c r="M10" t="n">
        <v>17</v>
      </c>
      <c r="N10" t="n">
        <v>86.02</v>
      </c>
      <c r="O10" t="n">
        <v>37338.27</v>
      </c>
      <c r="P10" t="n">
        <v>74.22</v>
      </c>
      <c r="Q10" t="n">
        <v>610.26</v>
      </c>
      <c r="R10" t="n">
        <v>22.95</v>
      </c>
      <c r="S10" t="n">
        <v>13.88</v>
      </c>
      <c r="T10" t="n">
        <v>4585.2</v>
      </c>
      <c r="U10" t="n">
        <v>0.6</v>
      </c>
      <c r="V10" t="n">
        <v>0.92</v>
      </c>
      <c r="W10" t="n">
        <v>0.08</v>
      </c>
      <c r="X10" t="n">
        <v>0.3</v>
      </c>
      <c r="Y10" t="n">
        <v>1</v>
      </c>
      <c r="Z10" t="n">
        <v>10</v>
      </c>
      <c r="AA10" t="n">
        <v>164.5465249989723</v>
      </c>
      <c r="AB10" t="n">
        <v>225.1398147838408</v>
      </c>
      <c r="AC10" t="n">
        <v>203.6527868466505</v>
      </c>
      <c r="AD10" t="n">
        <v>164546.5249989723</v>
      </c>
      <c r="AE10" t="n">
        <v>225139.8147838408</v>
      </c>
      <c r="AF10" t="n">
        <v>4.566593765697208e-06</v>
      </c>
      <c r="AG10" t="n">
        <v>5.462239583333333</v>
      </c>
      <c r="AH10" t="n">
        <v>203652.7868466505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11.8757</v>
      </c>
      <c r="E11" t="n">
        <v>8.42</v>
      </c>
      <c r="F11" t="n">
        <v>4.42</v>
      </c>
      <c r="G11" t="n">
        <v>14.74</v>
      </c>
      <c r="H11" t="n">
        <v>0.19</v>
      </c>
      <c r="I11" t="n">
        <v>18</v>
      </c>
      <c r="J11" t="n">
        <v>301.37</v>
      </c>
      <c r="K11" t="n">
        <v>61.82</v>
      </c>
      <c r="L11" t="n">
        <v>3.25</v>
      </c>
      <c r="M11" t="n">
        <v>16</v>
      </c>
      <c r="N11" t="n">
        <v>86.3</v>
      </c>
      <c r="O11" t="n">
        <v>37403.38</v>
      </c>
      <c r="P11" t="n">
        <v>75.55</v>
      </c>
      <c r="Q11" t="n">
        <v>610.3</v>
      </c>
      <c r="R11" t="n">
        <v>26.54</v>
      </c>
      <c r="S11" t="n">
        <v>13.88</v>
      </c>
      <c r="T11" t="n">
        <v>6382.82</v>
      </c>
      <c r="U11" t="n">
        <v>0.52</v>
      </c>
      <c r="V11" t="n">
        <v>0.9</v>
      </c>
      <c r="W11" t="n">
        <v>0.07000000000000001</v>
      </c>
      <c r="X11" t="n">
        <v>0.38</v>
      </c>
      <c r="Y11" t="n">
        <v>1</v>
      </c>
      <c r="Z11" t="n">
        <v>10</v>
      </c>
      <c r="AA11" t="n">
        <v>165.529002095419</v>
      </c>
      <c r="AB11" t="n">
        <v>226.4840832910289</v>
      </c>
      <c r="AC11" t="n">
        <v>204.8687602542057</v>
      </c>
      <c r="AD11" t="n">
        <v>165529.002095419</v>
      </c>
      <c r="AE11" t="n">
        <v>226484.0832910289</v>
      </c>
      <c r="AF11" t="n">
        <v>4.549584112825423e-06</v>
      </c>
      <c r="AG11" t="n">
        <v>5.481770833333333</v>
      </c>
      <c r="AH11" t="n">
        <v>204868.7602542056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12.0112</v>
      </c>
      <c r="E12" t="n">
        <v>8.33</v>
      </c>
      <c r="F12" t="n">
        <v>4.38</v>
      </c>
      <c r="G12" t="n">
        <v>15.47</v>
      </c>
      <c r="H12" t="n">
        <v>0.21</v>
      </c>
      <c r="I12" t="n">
        <v>17</v>
      </c>
      <c r="J12" t="n">
        <v>301.9</v>
      </c>
      <c r="K12" t="n">
        <v>61.82</v>
      </c>
      <c r="L12" t="n">
        <v>3.5</v>
      </c>
      <c r="M12" t="n">
        <v>15</v>
      </c>
      <c r="N12" t="n">
        <v>86.58</v>
      </c>
      <c r="O12" t="n">
        <v>37468.6</v>
      </c>
      <c r="P12" t="n">
        <v>74.37</v>
      </c>
      <c r="Q12" t="n">
        <v>610.29</v>
      </c>
      <c r="R12" t="n">
        <v>24.86</v>
      </c>
      <c r="S12" t="n">
        <v>13.88</v>
      </c>
      <c r="T12" t="n">
        <v>5549.45</v>
      </c>
      <c r="U12" t="n">
        <v>0.5600000000000001</v>
      </c>
      <c r="V12" t="n">
        <v>0.91</v>
      </c>
      <c r="W12" t="n">
        <v>0.08</v>
      </c>
      <c r="X12" t="n">
        <v>0.34</v>
      </c>
      <c r="Y12" t="n">
        <v>1</v>
      </c>
      <c r="Z12" t="n">
        <v>10</v>
      </c>
      <c r="AA12" t="n">
        <v>164.3747900815095</v>
      </c>
      <c r="AB12" t="n">
        <v>224.9048394933585</v>
      </c>
      <c r="AC12" t="n">
        <v>203.4402372681018</v>
      </c>
      <c r="AD12" t="n">
        <v>164374.7900815095</v>
      </c>
      <c r="AE12" t="n">
        <v>224904.8394933585</v>
      </c>
      <c r="AF12" t="n">
        <v>4.601494202107559e-06</v>
      </c>
      <c r="AG12" t="n">
        <v>5.423177083333333</v>
      </c>
      <c r="AH12" t="n">
        <v>203440.2372681018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12.2532</v>
      </c>
      <c r="E13" t="n">
        <v>8.16</v>
      </c>
      <c r="F13" t="n">
        <v>4.33</v>
      </c>
      <c r="G13" t="n">
        <v>17.32</v>
      </c>
      <c r="H13" t="n">
        <v>0.22</v>
      </c>
      <c r="I13" t="n">
        <v>15</v>
      </c>
      <c r="J13" t="n">
        <v>302.43</v>
      </c>
      <c r="K13" t="n">
        <v>61.82</v>
      </c>
      <c r="L13" t="n">
        <v>3.75</v>
      </c>
      <c r="M13" t="n">
        <v>13</v>
      </c>
      <c r="N13" t="n">
        <v>86.86</v>
      </c>
      <c r="O13" t="n">
        <v>37533.94</v>
      </c>
      <c r="P13" t="n">
        <v>73.04000000000001</v>
      </c>
      <c r="Q13" t="n">
        <v>610.3099999999999</v>
      </c>
      <c r="R13" t="n">
        <v>23.08</v>
      </c>
      <c r="S13" t="n">
        <v>13.88</v>
      </c>
      <c r="T13" t="n">
        <v>4671.52</v>
      </c>
      <c r="U13" t="n">
        <v>0.6</v>
      </c>
      <c r="V13" t="n">
        <v>0.92</v>
      </c>
      <c r="W13" t="n">
        <v>0.08</v>
      </c>
      <c r="X13" t="n">
        <v>0.29</v>
      </c>
      <c r="Y13" t="n">
        <v>1</v>
      </c>
      <c r="Z13" t="n">
        <v>10</v>
      </c>
      <c r="AA13" t="n">
        <v>162.7754129895185</v>
      </c>
      <c r="AB13" t="n">
        <v>222.7165011965601</v>
      </c>
      <c r="AC13" t="n">
        <v>201.4607509069971</v>
      </c>
      <c r="AD13" t="n">
        <v>162775.4129895185</v>
      </c>
      <c r="AE13" t="n">
        <v>222716.5011965601</v>
      </c>
      <c r="AF13" t="n">
        <v>4.69420447226458e-06</v>
      </c>
      <c r="AG13" t="n">
        <v>5.3125</v>
      </c>
      <c r="AH13" t="n">
        <v>201460.7509069971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12.3856</v>
      </c>
      <c r="E14" t="n">
        <v>8.07</v>
      </c>
      <c r="F14" t="n">
        <v>4.3</v>
      </c>
      <c r="G14" t="n">
        <v>18.42</v>
      </c>
      <c r="H14" t="n">
        <v>0.24</v>
      </c>
      <c r="I14" t="n">
        <v>14</v>
      </c>
      <c r="J14" t="n">
        <v>302.96</v>
      </c>
      <c r="K14" t="n">
        <v>61.82</v>
      </c>
      <c r="L14" t="n">
        <v>4</v>
      </c>
      <c r="M14" t="n">
        <v>12</v>
      </c>
      <c r="N14" t="n">
        <v>87.14</v>
      </c>
      <c r="O14" t="n">
        <v>37599.4</v>
      </c>
      <c r="P14" t="n">
        <v>71.84999999999999</v>
      </c>
      <c r="Q14" t="n">
        <v>610.34</v>
      </c>
      <c r="R14" t="n">
        <v>22.1</v>
      </c>
      <c r="S14" t="n">
        <v>13.88</v>
      </c>
      <c r="T14" t="n">
        <v>4184.8</v>
      </c>
      <c r="U14" t="n">
        <v>0.63</v>
      </c>
      <c r="V14" t="n">
        <v>0.93</v>
      </c>
      <c r="W14" t="n">
        <v>0.08</v>
      </c>
      <c r="X14" t="n">
        <v>0.26</v>
      </c>
      <c r="Y14" t="n">
        <v>1</v>
      </c>
      <c r="Z14" t="n">
        <v>10</v>
      </c>
      <c r="AA14" t="n">
        <v>148.8007391408127</v>
      </c>
      <c r="AB14" t="n">
        <v>203.595735917672</v>
      </c>
      <c r="AC14" t="n">
        <v>184.1648446301573</v>
      </c>
      <c r="AD14" t="n">
        <v>148800.7391408127</v>
      </c>
      <c r="AE14" t="n">
        <v>203595.735917672</v>
      </c>
      <c r="AF14" t="n">
        <v>4.74492695064801e-06</v>
      </c>
      <c r="AG14" t="n">
        <v>5.25390625</v>
      </c>
      <c r="AH14" t="n">
        <v>184164.8446301573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12.4957</v>
      </c>
      <c r="E15" t="n">
        <v>8</v>
      </c>
      <c r="F15" t="n">
        <v>4.28</v>
      </c>
      <c r="G15" t="n">
        <v>19.77</v>
      </c>
      <c r="H15" t="n">
        <v>0.25</v>
      </c>
      <c r="I15" t="n">
        <v>13</v>
      </c>
      <c r="J15" t="n">
        <v>303.49</v>
      </c>
      <c r="K15" t="n">
        <v>61.82</v>
      </c>
      <c r="L15" t="n">
        <v>4.25</v>
      </c>
      <c r="M15" t="n">
        <v>11</v>
      </c>
      <c r="N15" t="n">
        <v>87.42</v>
      </c>
      <c r="O15" t="n">
        <v>37664.98</v>
      </c>
      <c r="P15" t="n">
        <v>71.25</v>
      </c>
      <c r="Q15" t="n">
        <v>610.29</v>
      </c>
      <c r="R15" t="n">
        <v>21.59</v>
      </c>
      <c r="S15" t="n">
        <v>13.88</v>
      </c>
      <c r="T15" t="n">
        <v>3934.33</v>
      </c>
      <c r="U15" t="n">
        <v>0.64</v>
      </c>
      <c r="V15" t="n">
        <v>0.93</v>
      </c>
      <c r="W15" t="n">
        <v>0.07000000000000001</v>
      </c>
      <c r="X15" t="n">
        <v>0.24</v>
      </c>
      <c r="Y15" t="n">
        <v>1</v>
      </c>
      <c r="Z15" t="n">
        <v>10</v>
      </c>
      <c r="AA15" t="n">
        <v>148.119534667746</v>
      </c>
      <c r="AB15" t="n">
        <v>202.6636819050021</v>
      </c>
      <c r="AC15" t="n">
        <v>183.3217445443103</v>
      </c>
      <c r="AD15" t="n">
        <v>148119.534667746</v>
      </c>
      <c r="AE15" t="n">
        <v>202663.6819050021</v>
      </c>
      <c r="AF15" t="n">
        <v>4.787106292566556e-06</v>
      </c>
      <c r="AG15" t="n">
        <v>5.208333333333333</v>
      </c>
      <c r="AH15" t="n">
        <v>183321.7445443103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12.4948</v>
      </c>
      <c r="E16" t="n">
        <v>8</v>
      </c>
      <c r="F16" t="n">
        <v>4.28</v>
      </c>
      <c r="G16" t="n">
        <v>19.77</v>
      </c>
      <c r="H16" t="n">
        <v>0.26</v>
      </c>
      <c r="I16" t="n">
        <v>13</v>
      </c>
      <c r="J16" t="n">
        <v>304.03</v>
      </c>
      <c r="K16" t="n">
        <v>61.82</v>
      </c>
      <c r="L16" t="n">
        <v>4.5</v>
      </c>
      <c r="M16" t="n">
        <v>11</v>
      </c>
      <c r="N16" t="n">
        <v>87.7</v>
      </c>
      <c r="O16" t="n">
        <v>37730.68</v>
      </c>
      <c r="P16" t="n">
        <v>70.97</v>
      </c>
      <c r="Q16" t="n">
        <v>610.28</v>
      </c>
      <c r="R16" t="n">
        <v>21.57</v>
      </c>
      <c r="S16" t="n">
        <v>13.88</v>
      </c>
      <c r="T16" t="n">
        <v>3922.55</v>
      </c>
      <c r="U16" t="n">
        <v>0.64</v>
      </c>
      <c r="V16" t="n">
        <v>0.93</v>
      </c>
      <c r="W16" t="n">
        <v>0.08</v>
      </c>
      <c r="X16" t="n">
        <v>0.24</v>
      </c>
      <c r="Y16" t="n">
        <v>1</v>
      </c>
      <c r="Z16" t="n">
        <v>10</v>
      </c>
      <c r="AA16" t="n">
        <v>148.0005696470175</v>
      </c>
      <c r="AB16" t="n">
        <v>202.5009087152752</v>
      </c>
      <c r="AC16" t="n">
        <v>183.1745061993573</v>
      </c>
      <c r="AD16" t="n">
        <v>148000.5696470175</v>
      </c>
      <c r="AE16" t="n">
        <v>202500.9087152752</v>
      </c>
      <c r="AF16" t="n">
        <v>4.786761502305641e-06</v>
      </c>
      <c r="AG16" t="n">
        <v>5.208333333333333</v>
      </c>
      <c r="AH16" t="n">
        <v>183174.5061993573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12.6192</v>
      </c>
      <c r="E17" t="n">
        <v>7.92</v>
      </c>
      <c r="F17" t="n">
        <v>4.26</v>
      </c>
      <c r="G17" t="n">
        <v>21.3</v>
      </c>
      <c r="H17" t="n">
        <v>0.28</v>
      </c>
      <c r="I17" t="n">
        <v>12</v>
      </c>
      <c r="J17" t="n">
        <v>304.56</v>
      </c>
      <c r="K17" t="n">
        <v>61.82</v>
      </c>
      <c r="L17" t="n">
        <v>4.75</v>
      </c>
      <c r="M17" t="n">
        <v>10</v>
      </c>
      <c r="N17" t="n">
        <v>87.98999999999999</v>
      </c>
      <c r="O17" t="n">
        <v>37796.51</v>
      </c>
      <c r="P17" t="n">
        <v>70.12</v>
      </c>
      <c r="Q17" t="n">
        <v>610.26</v>
      </c>
      <c r="R17" t="n">
        <v>20.9</v>
      </c>
      <c r="S17" t="n">
        <v>13.88</v>
      </c>
      <c r="T17" t="n">
        <v>3596.22</v>
      </c>
      <c r="U17" t="n">
        <v>0.66</v>
      </c>
      <c r="V17" t="n">
        <v>0.9399999999999999</v>
      </c>
      <c r="W17" t="n">
        <v>0.07000000000000001</v>
      </c>
      <c r="X17" t="n">
        <v>0.22</v>
      </c>
      <c r="Y17" t="n">
        <v>1</v>
      </c>
      <c r="Z17" t="n">
        <v>10</v>
      </c>
      <c r="AA17" t="n">
        <v>147.178366993818</v>
      </c>
      <c r="AB17" t="n">
        <v>201.3759347721471</v>
      </c>
      <c r="AC17" t="n">
        <v>182.1568981904502</v>
      </c>
      <c r="AD17" t="n">
        <v>147178.366993818</v>
      </c>
      <c r="AE17" t="n">
        <v>201375.9347721471</v>
      </c>
      <c r="AF17" t="n">
        <v>4.83441917836983e-06</v>
      </c>
      <c r="AG17" t="n">
        <v>5.15625</v>
      </c>
      <c r="AH17" t="n">
        <v>182156.8981904502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12.7366</v>
      </c>
      <c r="E18" t="n">
        <v>7.85</v>
      </c>
      <c r="F18" t="n">
        <v>4.24</v>
      </c>
      <c r="G18" t="n">
        <v>23.14</v>
      </c>
      <c r="H18" t="n">
        <v>0.29</v>
      </c>
      <c r="I18" t="n">
        <v>11</v>
      </c>
      <c r="J18" t="n">
        <v>305.09</v>
      </c>
      <c r="K18" t="n">
        <v>61.82</v>
      </c>
      <c r="L18" t="n">
        <v>5</v>
      </c>
      <c r="M18" t="n">
        <v>9</v>
      </c>
      <c r="N18" t="n">
        <v>88.27</v>
      </c>
      <c r="O18" t="n">
        <v>37862.45</v>
      </c>
      <c r="P18" t="n">
        <v>69.25</v>
      </c>
      <c r="Q18" t="n">
        <v>610.28</v>
      </c>
      <c r="R18" t="n">
        <v>20.28</v>
      </c>
      <c r="S18" t="n">
        <v>13.88</v>
      </c>
      <c r="T18" t="n">
        <v>3289.72</v>
      </c>
      <c r="U18" t="n">
        <v>0.68</v>
      </c>
      <c r="V18" t="n">
        <v>0.9399999999999999</v>
      </c>
      <c r="W18" t="n">
        <v>0.07000000000000001</v>
      </c>
      <c r="X18" t="n">
        <v>0.2</v>
      </c>
      <c r="Y18" t="n">
        <v>1</v>
      </c>
      <c r="Z18" t="n">
        <v>10</v>
      </c>
      <c r="AA18" t="n">
        <v>146.3854912790034</v>
      </c>
      <c r="AB18" t="n">
        <v>200.2910872399306</v>
      </c>
      <c r="AC18" t="n">
        <v>181.1755869841149</v>
      </c>
      <c r="AD18" t="n">
        <v>146385.4912790034</v>
      </c>
      <c r="AE18" t="n">
        <v>200291.0872399306</v>
      </c>
      <c r="AF18" t="n">
        <v>4.879395152404682e-06</v>
      </c>
      <c r="AG18" t="n">
        <v>5.110677083333333</v>
      </c>
      <c r="AH18" t="n">
        <v>181175.586984115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12.7438</v>
      </c>
      <c r="E19" t="n">
        <v>7.85</v>
      </c>
      <c r="F19" t="n">
        <v>4.24</v>
      </c>
      <c r="G19" t="n">
        <v>23.12</v>
      </c>
      <c r="H19" t="n">
        <v>0.31</v>
      </c>
      <c r="I19" t="n">
        <v>11</v>
      </c>
      <c r="J19" t="n">
        <v>305.63</v>
      </c>
      <c r="K19" t="n">
        <v>61.82</v>
      </c>
      <c r="L19" t="n">
        <v>5.25</v>
      </c>
      <c r="M19" t="n">
        <v>9</v>
      </c>
      <c r="N19" t="n">
        <v>88.56</v>
      </c>
      <c r="O19" t="n">
        <v>37928.52</v>
      </c>
      <c r="P19" t="n">
        <v>68.83</v>
      </c>
      <c r="Q19" t="n">
        <v>610.3200000000001</v>
      </c>
      <c r="R19" t="n">
        <v>20.16</v>
      </c>
      <c r="S19" t="n">
        <v>13.88</v>
      </c>
      <c r="T19" t="n">
        <v>3231.01</v>
      </c>
      <c r="U19" t="n">
        <v>0.6899999999999999</v>
      </c>
      <c r="V19" t="n">
        <v>0.9399999999999999</v>
      </c>
      <c r="W19" t="n">
        <v>0.07000000000000001</v>
      </c>
      <c r="X19" t="n">
        <v>0.2</v>
      </c>
      <c r="Y19" t="n">
        <v>1</v>
      </c>
      <c r="Z19" t="n">
        <v>10</v>
      </c>
      <c r="AA19" t="n">
        <v>146.1837012675683</v>
      </c>
      <c r="AB19" t="n">
        <v>200.0149892439382</v>
      </c>
      <c r="AC19" t="n">
        <v>180.925839393354</v>
      </c>
      <c r="AD19" t="n">
        <v>146183.7012675683</v>
      </c>
      <c r="AE19" t="n">
        <v>200014.9892439382</v>
      </c>
      <c r="AF19" t="n">
        <v>4.882153474491998e-06</v>
      </c>
      <c r="AG19" t="n">
        <v>5.110677083333333</v>
      </c>
      <c r="AH19" t="n">
        <v>180925.839393354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12.9269</v>
      </c>
      <c r="E20" t="n">
        <v>7.74</v>
      </c>
      <c r="F20" t="n">
        <v>4.18</v>
      </c>
      <c r="G20" t="n">
        <v>25.1</v>
      </c>
      <c r="H20" t="n">
        <v>0.32</v>
      </c>
      <c r="I20" t="n">
        <v>10</v>
      </c>
      <c r="J20" t="n">
        <v>306.17</v>
      </c>
      <c r="K20" t="n">
        <v>61.82</v>
      </c>
      <c r="L20" t="n">
        <v>5.5</v>
      </c>
      <c r="M20" t="n">
        <v>8</v>
      </c>
      <c r="N20" t="n">
        <v>88.84</v>
      </c>
      <c r="O20" t="n">
        <v>37994.72</v>
      </c>
      <c r="P20" t="n">
        <v>67.29000000000001</v>
      </c>
      <c r="Q20" t="n">
        <v>610.26</v>
      </c>
      <c r="R20" t="n">
        <v>18.21</v>
      </c>
      <c r="S20" t="n">
        <v>13.88</v>
      </c>
      <c r="T20" t="n">
        <v>2260.99</v>
      </c>
      <c r="U20" t="n">
        <v>0.76</v>
      </c>
      <c r="V20" t="n">
        <v>0.95</v>
      </c>
      <c r="W20" t="n">
        <v>0.07000000000000001</v>
      </c>
      <c r="X20" t="n">
        <v>0.14</v>
      </c>
      <c r="Y20" t="n">
        <v>1</v>
      </c>
      <c r="Z20" t="n">
        <v>10</v>
      </c>
      <c r="AA20" t="n">
        <v>144.8345224667024</v>
      </c>
      <c r="AB20" t="n">
        <v>198.1689832870265</v>
      </c>
      <c r="AC20" t="n">
        <v>179.2560136540838</v>
      </c>
      <c r="AD20" t="n">
        <v>144834.5224667024</v>
      </c>
      <c r="AE20" t="n">
        <v>198168.9832870266</v>
      </c>
      <c r="AF20" t="n">
        <v>4.952299137573614e-06</v>
      </c>
      <c r="AG20" t="n">
        <v>5.0390625</v>
      </c>
      <c r="AH20" t="n">
        <v>179256.0136540838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12.8783</v>
      </c>
      <c r="E21" t="n">
        <v>7.76</v>
      </c>
      <c r="F21" t="n">
        <v>4.21</v>
      </c>
      <c r="G21" t="n">
        <v>25.27</v>
      </c>
      <c r="H21" t="n">
        <v>0.33</v>
      </c>
      <c r="I21" t="n">
        <v>10</v>
      </c>
      <c r="J21" t="n">
        <v>306.7</v>
      </c>
      <c r="K21" t="n">
        <v>61.82</v>
      </c>
      <c r="L21" t="n">
        <v>5.75</v>
      </c>
      <c r="M21" t="n">
        <v>8</v>
      </c>
      <c r="N21" t="n">
        <v>89.13</v>
      </c>
      <c r="O21" t="n">
        <v>38061.04</v>
      </c>
      <c r="P21" t="n">
        <v>67.65000000000001</v>
      </c>
      <c r="Q21" t="n">
        <v>610.41</v>
      </c>
      <c r="R21" t="n">
        <v>19.5</v>
      </c>
      <c r="S21" t="n">
        <v>13.88</v>
      </c>
      <c r="T21" t="n">
        <v>2904.17</v>
      </c>
      <c r="U21" t="n">
        <v>0.71</v>
      </c>
      <c r="V21" t="n">
        <v>0.95</v>
      </c>
      <c r="W21" t="n">
        <v>0.07000000000000001</v>
      </c>
      <c r="X21" t="n">
        <v>0.17</v>
      </c>
      <c r="Y21" t="n">
        <v>1</v>
      </c>
      <c r="Z21" t="n">
        <v>10</v>
      </c>
      <c r="AA21" t="n">
        <v>145.2015335306332</v>
      </c>
      <c r="AB21" t="n">
        <v>198.6711440160818</v>
      </c>
      <c r="AC21" t="n">
        <v>179.7102488679452</v>
      </c>
      <c r="AD21" t="n">
        <v>145201.5335306332</v>
      </c>
      <c r="AE21" t="n">
        <v>198671.1440160818</v>
      </c>
      <c r="AF21" t="n">
        <v>4.933680463484228e-06</v>
      </c>
      <c r="AG21" t="n">
        <v>5.052083333333333</v>
      </c>
      <c r="AH21" t="n">
        <v>179710.2488679452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12.9805</v>
      </c>
      <c r="E22" t="n">
        <v>7.7</v>
      </c>
      <c r="F22" t="n">
        <v>4.21</v>
      </c>
      <c r="G22" t="n">
        <v>28.04</v>
      </c>
      <c r="H22" t="n">
        <v>0.35</v>
      </c>
      <c r="I22" t="n">
        <v>9</v>
      </c>
      <c r="J22" t="n">
        <v>307.24</v>
      </c>
      <c r="K22" t="n">
        <v>61.82</v>
      </c>
      <c r="L22" t="n">
        <v>6</v>
      </c>
      <c r="M22" t="n">
        <v>7</v>
      </c>
      <c r="N22" t="n">
        <v>89.42</v>
      </c>
      <c r="O22" t="n">
        <v>38127.48</v>
      </c>
      <c r="P22" t="n">
        <v>66.92</v>
      </c>
      <c r="Q22" t="n">
        <v>610.3</v>
      </c>
      <c r="R22" t="n">
        <v>19.25</v>
      </c>
      <c r="S22" t="n">
        <v>13.88</v>
      </c>
      <c r="T22" t="n">
        <v>2785.11</v>
      </c>
      <c r="U22" t="n">
        <v>0.72</v>
      </c>
      <c r="V22" t="n">
        <v>0.95</v>
      </c>
      <c r="W22" t="n">
        <v>0.07000000000000001</v>
      </c>
      <c r="X22" t="n">
        <v>0.17</v>
      </c>
      <c r="Y22" t="n">
        <v>1</v>
      </c>
      <c r="Z22" t="n">
        <v>10</v>
      </c>
      <c r="AA22" t="n">
        <v>144.5921181960082</v>
      </c>
      <c r="AB22" t="n">
        <v>197.8373150697411</v>
      </c>
      <c r="AC22" t="n">
        <v>178.9559993859567</v>
      </c>
      <c r="AD22" t="n">
        <v>144592.1181960081</v>
      </c>
      <c r="AE22" t="n">
        <v>197837.3150697411</v>
      </c>
      <c r="AF22" t="n">
        <v>4.972833313112525e-06</v>
      </c>
      <c r="AG22" t="n">
        <v>5.013020833333333</v>
      </c>
      <c r="AH22" t="n">
        <v>178955.9993859567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12.9753</v>
      </c>
      <c r="E23" t="n">
        <v>7.71</v>
      </c>
      <c r="F23" t="n">
        <v>4.21</v>
      </c>
      <c r="G23" t="n">
        <v>28.06</v>
      </c>
      <c r="H23" t="n">
        <v>0.36</v>
      </c>
      <c r="I23" t="n">
        <v>9</v>
      </c>
      <c r="J23" t="n">
        <v>307.78</v>
      </c>
      <c r="K23" t="n">
        <v>61.82</v>
      </c>
      <c r="L23" t="n">
        <v>6.25</v>
      </c>
      <c r="M23" t="n">
        <v>7</v>
      </c>
      <c r="N23" t="n">
        <v>89.70999999999999</v>
      </c>
      <c r="O23" t="n">
        <v>38194.05</v>
      </c>
      <c r="P23" t="n">
        <v>66.70999999999999</v>
      </c>
      <c r="Q23" t="n">
        <v>610.26</v>
      </c>
      <c r="R23" t="n">
        <v>19.29</v>
      </c>
      <c r="S23" t="n">
        <v>13.88</v>
      </c>
      <c r="T23" t="n">
        <v>2804.59</v>
      </c>
      <c r="U23" t="n">
        <v>0.72</v>
      </c>
      <c r="V23" t="n">
        <v>0.95</v>
      </c>
      <c r="W23" t="n">
        <v>0.07000000000000001</v>
      </c>
      <c r="X23" t="n">
        <v>0.17</v>
      </c>
      <c r="Y23" t="n">
        <v>1</v>
      </c>
      <c r="Z23" t="n">
        <v>10</v>
      </c>
      <c r="AA23" t="n">
        <v>144.5192398692436</v>
      </c>
      <c r="AB23" t="n">
        <v>197.7375997278971</v>
      </c>
      <c r="AC23" t="n">
        <v>178.8658007363869</v>
      </c>
      <c r="AD23" t="n">
        <v>144519.2398692436</v>
      </c>
      <c r="AE23" t="n">
        <v>197737.5997278971</v>
      </c>
      <c r="AF23" t="n">
        <v>4.970841191605019e-06</v>
      </c>
      <c r="AG23" t="n">
        <v>5.01953125</v>
      </c>
      <c r="AH23" t="n">
        <v>178865.8007363869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12.9739</v>
      </c>
      <c r="E24" t="n">
        <v>7.71</v>
      </c>
      <c r="F24" t="n">
        <v>4.21</v>
      </c>
      <c r="G24" t="n">
        <v>28.07</v>
      </c>
      <c r="H24" t="n">
        <v>0.38</v>
      </c>
      <c r="I24" t="n">
        <v>9</v>
      </c>
      <c r="J24" t="n">
        <v>308.32</v>
      </c>
      <c r="K24" t="n">
        <v>61.82</v>
      </c>
      <c r="L24" t="n">
        <v>6.5</v>
      </c>
      <c r="M24" t="n">
        <v>7</v>
      </c>
      <c r="N24" t="n">
        <v>90</v>
      </c>
      <c r="O24" t="n">
        <v>38260.74</v>
      </c>
      <c r="P24" t="n">
        <v>66.22</v>
      </c>
      <c r="Q24" t="n">
        <v>610.37</v>
      </c>
      <c r="R24" t="n">
        <v>19.39</v>
      </c>
      <c r="S24" t="n">
        <v>13.88</v>
      </c>
      <c r="T24" t="n">
        <v>2855.7</v>
      </c>
      <c r="U24" t="n">
        <v>0.72</v>
      </c>
      <c r="V24" t="n">
        <v>0.95</v>
      </c>
      <c r="W24" t="n">
        <v>0.07000000000000001</v>
      </c>
      <c r="X24" t="n">
        <v>0.17</v>
      </c>
      <c r="Y24" t="n">
        <v>1</v>
      </c>
      <c r="Z24" t="n">
        <v>10</v>
      </c>
      <c r="AA24" t="n">
        <v>144.3177914793888</v>
      </c>
      <c r="AB24" t="n">
        <v>197.4619691536221</v>
      </c>
      <c r="AC24" t="n">
        <v>178.6164759572707</v>
      </c>
      <c r="AD24" t="n">
        <v>144317.7914793888</v>
      </c>
      <c r="AE24" t="n">
        <v>197461.9691536221</v>
      </c>
      <c r="AF24" t="n">
        <v>4.970304851199151e-06</v>
      </c>
      <c r="AG24" t="n">
        <v>5.01953125</v>
      </c>
      <c r="AH24" t="n">
        <v>178616.4759572707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13.1157</v>
      </c>
      <c r="E25" t="n">
        <v>7.62</v>
      </c>
      <c r="F25" t="n">
        <v>4.18</v>
      </c>
      <c r="G25" t="n">
        <v>31.37</v>
      </c>
      <c r="H25" t="n">
        <v>0.39</v>
      </c>
      <c r="I25" t="n">
        <v>8</v>
      </c>
      <c r="J25" t="n">
        <v>308.86</v>
      </c>
      <c r="K25" t="n">
        <v>61.82</v>
      </c>
      <c r="L25" t="n">
        <v>6.75</v>
      </c>
      <c r="M25" t="n">
        <v>6</v>
      </c>
      <c r="N25" t="n">
        <v>90.29000000000001</v>
      </c>
      <c r="O25" t="n">
        <v>38327.57</v>
      </c>
      <c r="P25" t="n">
        <v>65.17</v>
      </c>
      <c r="Q25" t="n">
        <v>610.35</v>
      </c>
      <c r="R25" t="n">
        <v>18.48</v>
      </c>
      <c r="S25" t="n">
        <v>13.88</v>
      </c>
      <c r="T25" t="n">
        <v>2403.62</v>
      </c>
      <c r="U25" t="n">
        <v>0.75</v>
      </c>
      <c r="V25" t="n">
        <v>0.95</v>
      </c>
      <c r="W25" t="n">
        <v>0.07000000000000001</v>
      </c>
      <c r="X25" t="n">
        <v>0.14</v>
      </c>
      <c r="Y25" t="n">
        <v>1</v>
      </c>
      <c r="Z25" t="n">
        <v>10</v>
      </c>
      <c r="AA25" t="n">
        <v>143.234929438787</v>
      </c>
      <c r="AB25" t="n">
        <v>195.98034953717</v>
      </c>
      <c r="AC25" t="n">
        <v>177.2762600375461</v>
      </c>
      <c r="AD25" t="n">
        <v>143234.929438787</v>
      </c>
      <c r="AE25" t="n">
        <v>195980.34953717</v>
      </c>
      <c r="AF25" t="n">
        <v>5.024628472307687e-06</v>
      </c>
      <c r="AG25" t="n">
        <v>4.9609375</v>
      </c>
      <c r="AH25" t="n">
        <v>177276.2600375461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13.1181</v>
      </c>
      <c r="E26" t="n">
        <v>7.62</v>
      </c>
      <c r="F26" t="n">
        <v>4.18</v>
      </c>
      <c r="G26" t="n">
        <v>31.36</v>
      </c>
      <c r="H26" t="n">
        <v>0.4</v>
      </c>
      <c r="I26" t="n">
        <v>8</v>
      </c>
      <c r="J26" t="n">
        <v>309.41</v>
      </c>
      <c r="K26" t="n">
        <v>61.82</v>
      </c>
      <c r="L26" t="n">
        <v>7</v>
      </c>
      <c r="M26" t="n">
        <v>6</v>
      </c>
      <c r="N26" t="n">
        <v>90.59</v>
      </c>
      <c r="O26" t="n">
        <v>38394.52</v>
      </c>
      <c r="P26" t="n">
        <v>64.78</v>
      </c>
      <c r="Q26" t="n">
        <v>610.26</v>
      </c>
      <c r="R26" t="n">
        <v>18.43</v>
      </c>
      <c r="S26" t="n">
        <v>13.88</v>
      </c>
      <c r="T26" t="n">
        <v>2382.12</v>
      </c>
      <c r="U26" t="n">
        <v>0.75</v>
      </c>
      <c r="V26" t="n">
        <v>0.95</v>
      </c>
      <c r="W26" t="n">
        <v>0.07000000000000001</v>
      </c>
      <c r="X26" t="n">
        <v>0.14</v>
      </c>
      <c r="Y26" t="n">
        <v>1</v>
      </c>
      <c r="Z26" t="n">
        <v>10</v>
      </c>
      <c r="AA26" t="n">
        <v>143.0664196522697</v>
      </c>
      <c r="AB26" t="n">
        <v>195.7497870131299</v>
      </c>
      <c r="AC26" t="n">
        <v>177.0677020772038</v>
      </c>
      <c r="AD26" t="n">
        <v>143066.4196522697</v>
      </c>
      <c r="AE26" t="n">
        <v>195749.7870131299</v>
      </c>
      <c r="AF26" t="n">
        <v>5.025547913003459e-06</v>
      </c>
      <c r="AG26" t="n">
        <v>4.9609375</v>
      </c>
      <c r="AH26" t="n">
        <v>177067.7020772038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13.1157</v>
      </c>
      <c r="E27" t="n">
        <v>7.62</v>
      </c>
      <c r="F27" t="n">
        <v>4.18</v>
      </c>
      <c r="G27" t="n">
        <v>31.37</v>
      </c>
      <c r="H27" t="n">
        <v>0.42</v>
      </c>
      <c r="I27" t="n">
        <v>8</v>
      </c>
      <c r="J27" t="n">
        <v>309.95</v>
      </c>
      <c r="K27" t="n">
        <v>61.82</v>
      </c>
      <c r="L27" t="n">
        <v>7.25</v>
      </c>
      <c r="M27" t="n">
        <v>6</v>
      </c>
      <c r="N27" t="n">
        <v>90.88</v>
      </c>
      <c r="O27" t="n">
        <v>38461.6</v>
      </c>
      <c r="P27" t="n">
        <v>64.43000000000001</v>
      </c>
      <c r="Q27" t="n">
        <v>610.26</v>
      </c>
      <c r="R27" t="n">
        <v>18.5</v>
      </c>
      <c r="S27" t="n">
        <v>13.88</v>
      </c>
      <c r="T27" t="n">
        <v>2414.89</v>
      </c>
      <c r="U27" t="n">
        <v>0.75</v>
      </c>
      <c r="V27" t="n">
        <v>0.95</v>
      </c>
      <c r="W27" t="n">
        <v>0.07000000000000001</v>
      </c>
      <c r="X27" t="n">
        <v>0.14</v>
      </c>
      <c r="Y27" t="n">
        <v>1</v>
      </c>
      <c r="Z27" t="n">
        <v>10</v>
      </c>
      <c r="AA27" t="n">
        <v>142.9278890719329</v>
      </c>
      <c r="AB27" t="n">
        <v>195.5602433615753</v>
      </c>
      <c r="AC27" t="n">
        <v>176.8962482057273</v>
      </c>
      <c r="AD27" t="n">
        <v>142927.8890719329</v>
      </c>
      <c r="AE27" t="n">
        <v>195560.2433615753</v>
      </c>
      <c r="AF27" t="n">
        <v>5.024628472307687e-06</v>
      </c>
      <c r="AG27" t="n">
        <v>4.9609375</v>
      </c>
      <c r="AH27" t="n">
        <v>176896.2482057273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13.1214</v>
      </c>
      <c r="E28" t="n">
        <v>7.62</v>
      </c>
      <c r="F28" t="n">
        <v>4.18</v>
      </c>
      <c r="G28" t="n">
        <v>31.35</v>
      </c>
      <c r="H28" t="n">
        <v>0.43</v>
      </c>
      <c r="I28" t="n">
        <v>8</v>
      </c>
      <c r="J28" t="n">
        <v>310.5</v>
      </c>
      <c r="K28" t="n">
        <v>61.82</v>
      </c>
      <c r="L28" t="n">
        <v>7.5</v>
      </c>
      <c r="M28" t="n">
        <v>6</v>
      </c>
      <c r="N28" t="n">
        <v>91.18000000000001</v>
      </c>
      <c r="O28" t="n">
        <v>38528.81</v>
      </c>
      <c r="P28" t="n">
        <v>63.65</v>
      </c>
      <c r="Q28" t="n">
        <v>610.3099999999999</v>
      </c>
      <c r="R28" t="n">
        <v>18.28</v>
      </c>
      <c r="S28" t="n">
        <v>13.88</v>
      </c>
      <c r="T28" t="n">
        <v>2305.8</v>
      </c>
      <c r="U28" t="n">
        <v>0.76</v>
      </c>
      <c r="V28" t="n">
        <v>0.95</v>
      </c>
      <c r="W28" t="n">
        <v>0.07000000000000001</v>
      </c>
      <c r="X28" t="n">
        <v>0.14</v>
      </c>
      <c r="Y28" t="n">
        <v>1</v>
      </c>
      <c r="Z28" t="n">
        <v>10</v>
      </c>
      <c r="AA28" t="n">
        <v>142.5885679646608</v>
      </c>
      <c r="AB28" t="n">
        <v>195.0959692528151</v>
      </c>
      <c r="AC28" t="n">
        <v>176.4762837662942</v>
      </c>
      <c r="AD28" t="n">
        <v>142588.5679646608</v>
      </c>
      <c r="AE28" t="n">
        <v>195095.9692528151</v>
      </c>
      <c r="AF28" t="n">
        <v>5.026812143960146e-06</v>
      </c>
      <c r="AG28" t="n">
        <v>4.9609375</v>
      </c>
      <c r="AH28" t="n">
        <v>176476.2837662942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13.3067</v>
      </c>
      <c r="E29" t="n">
        <v>7.52</v>
      </c>
      <c r="F29" t="n">
        <v>4.13</v>
      </c>
      <c r="G29" t="n">
        <v>35.39</v>
      </c>
      <c r="H29" t="n">
        <v>0.44</v>
      </c>
      <c r="I29" t="n">
        <v>7</v>
      </c>
      <c r="J29" t="n">
        <v>311.04</v>
      </c>
      <c r="K29" t="n">
        <v>61.82</v>
      </c>
      <c r="L29" t="n">
        <v>7.75</v>
      </c>
      <c r="M29" t="n">
        <v>5</v>
      </c>
      <c r="N29" t="n">
        <v>91.47</v>
      </c>
      <c r="O29" t="n">
        <v>38596.15</v>
      </c>
      <c r="P29" t="n">
        <v>62.39</v>
      </c>
      <c r="Q29" t="n">
        <v>610.27</v>
      </c>
      <c r="R29" t="n">
        <v>16.66</v>
      </c>
      <c r="S29" t="n">
        <v>13.88</v>
      </c>
      <c r="T29" t="n">
        <v>1497.57</v>
      </c>
      <c r="U29" t="n">
        <v>0.83</v>
      </c>
      <c r="V29" t="n">
        <v>0.97</v>
      </c>
      <c r="W29" t="n">
        <v>0.06</v>
      </c>
      <c r="X29" t="n">
        <v>0.09</v>
      </c>
      <c r="Y29" t="n">
        <v>1</v>
      </c>
      <c r="Z29" t="n">
        <v>10</v>
      </c>
      <c r="AA29" t="n">
        <v>141.4564229146947</v>
      </c>
      <c r="AB29" t="n">
        <v>193.5469184487378</v>
      </c>
      <c r="AC29" t="n">
        <v>175.0750721968511</v>
      </c>
      <c r="AD29" t="n">
        <v>141456.4229146947</v>
      </c>
      <c r="AE29" t="n">
        <v>193546.9184487378</v>
      </c>
      <c r="AF29" t="n">
        <v>5.097800627679552e-06</v>
      </c>
      <c r="AG29" t="n">
        <v>4.895833333333333</v>
      </c>
      <c r="AH29" t="n">
        <v>175075.0721968511</v>
      </c>
    </row>
    <row r="30">
      <c r="A30" t="n">
        <v>28</v>
      </c>
      <c r="B30" t="n">
        <v>150</v>
      </c>
      <c r="C30" t="inlineStr">
        <is>
          <t xml:space="preserve">CONCLUIDO	</t>
        </is>
      </c>
      <c r="D30" t="n">
        <v>13.248</v>
      </c>
      <c r="E30" t="n">
        <v>7.55</v>
      </c>
      <c r="F30" t="n">
        <v>4.16</v>
      </c>
      <c r="G30" t="n">
        <v>35.68</v>
      </c>
      <c r="H30" t="n">
        <v>0.46</v>
      </c>
      <c r="I30" t="n">
        <v>7</v>
      </c>
      <c r="J30" t="n">
        <v>311.59</v>
      </c>
      <c r="K30" t="n">
        <v>61.82</v>
      </c>
      <c r="L30" t="n">
        <v>8</v>
      </c>
      <c r="M30" t="n">
        <v>5</v>
      </c>
      <c r="N30" t="n">
        <v>91.77</v>
      </c>
      <c r="O30" t="n">
        <v>38663.62</v>
      </c>
      <c r="P30" t="n">
        <v>62.56</v>
      </c>
      <c r="Q30" t="n">
        <v>610.28</v>
      </c>
      <c r="R30" t="n">
        <v>17.94</v>
      </c>
      <c r="S30" t="n">
        <v>13.88</v>
      </c>
      <c r="T30" t="n">
        <v>2142.38</v>
      </c>
      <c r="U30" t="n">
        <v>0.77</v>
      </c>
      <c r="V30" t="n">
        <v>0.96</v>
      </c>
      <c r="W30" t="n">
        <v>0.06</v>
      </c>
      <c r="X30" t="n">
        <v>0.12</v>
      </c>
      <c r="Y30" t="n">
        <v>1</v>
      </c>
      <c r="Z30" t="n">
        <v>10</v>
      </c>
      <c r="AA30" t="n">
        <v>141.7500282756887</v>
      </c>
      <c r="AB30" t="n">
        <v>193.948642256604</v>
      </c>
      <c r="AC30" t="n">
        <v>175.4384560483176</v>
      </c>
      <c r="AD30" t="n">
        <v>141750.0282756888</v>
      </c>
      <c r="AE30" t="n">
        <v>193948.642256604</v>
      </c>
      <c r="AF30" t="n">
        <v>5.075312640662125e-06</v>
      </c>
      <c r="AG30" t="n">
        <v>4.915364583333333</v>
      </c>
      <c r="AH30" t="n">
        <v>175438.4560483176</v>
      </c>
    </row>
    <row r="31">
      <c r="A31" t="n">
        <v>29</v>
      </c>
      <c r="B31" t="n">
        <v>150</v>
      </c>
      <c r="C31" t="inlineStr">
        <is>
          <t xml:space="preserve">CONCLUIDO	</t>
        </is>
      </c>
      <c r="D31" t="n">
        <v>13.2392</v>
      </c>
      <c r="E31" t="n">
        <v>7.55</v>
      </c>
      <c r="F31" t="n">
        <v>4.17</v>
      </c>
      <c r="G31" t="n">
        <v>35.72</v>
      </c>
      <c r="H31" t="n">
        <v>0.47</v>
      </c>
      <c r="I31" t="n">
        <v>7</v>
      </c>
      <c r="J31" t="n">
        <v>312.14</v>
      </c>
      <c r="K31" t="n">
        <v>61.82</v>
      </c>
      <c r="L31" t="n">
        <v>8.25</v>
      </c>
      <c r="M31" t="n">
        <v>5</v>
      </c>
      <c r="N31" t="n">
        <v>92.06999999999999</v>
      </c>
      <c r="O31" t="n">
        <v>38731.35</v>
      </c>
      <c r="P31" t="n">
        <v>61.96</v>
      </c>
      <c r="Q31" t="n">
        <v>610.29</v>
      </c>
      <c r="R31" t="n">
        <v>18.03</v>
      </c>
      <c r="S31" t="n">
        <v>13.88</v>
      </c>
      <c r="T31" t="n">
        <v>2187.31</v>
      </c>
      <c r="U31" t="n">
        <v>0.77</v>
      </c>
      <c r="V31" t="n">
        <v>0.96</v>
      </c>
      <c r="W31" t="n">
        <v>0.06</v>
      </c>
      <c r="X31" t="n">
        <v>0.13</v>
      </c>
      <c r="Y31" t="n">
        <v>1</v>
      </c>
      <c r="Z31" t="n">
        <v>10</v>
      </c>
      <c r="AA31" t="n">
        <v>141.5498066270275</v>
      </c>
      <c r="AB31" t="n">
        <v>193.67469016375</v>
      </c>
      <c r="AC31" t="n">
        <v>175.1906495587113</v>
      </c>
      <c r="AD31" t="n">
        <v>141549.8066270275</v>
      </c>
      <c r="AE31" t="n">
        <v>193674.69016375</v>
      </c>
      <c r="AF31" t="n">
        <v>5.071941358110962e-06</v>
      </c>
      <c r="AG31" t="n">
        <v>4.915364583333333</v>
      </c>
      <c r="AH31" t="n">
        <v>175190.6495587113</v>
      </c>
    </row>
    <row r="32">
      <c r="A32" t="n">
        <v>30</v>
      </c>
      <c r="B32" t="n">
        <v>150</v>
      </c>
      <c r="C32" t="inlineStr">
        <is>
          <t xml:space="preserve">CONCLUIDO	</t>
        </is>
      </c>
      <c r="D32" t="n">
        <v>13.2392</v>
      </c>
      <c r="E32" t="n">
        <v>7.55</v>
      </c>
      <c r="F32" t="n">
        <v>4.17</v>
      </c>
      <c r="G32" t="n">
        <v>35.72</v>
      </c>
      <c r="H32" t="n">
        <v>0.48</v>
      </c>
      <c r="I32" t="n">
        <v>7</v>
      </c>
      <c r="J32" t="n">
        <v>312.69</v>
      </c>
      <c r="K32" t="n">
        <v>61.82</v>
      </c>
      <c r="L32" t="n">
        <v>8.5</v>
      </c>
      <c r="M32" t="n">
        <v>5</v>
      </c>
      <c r="N32" t="n">
        <v>92.37</v>
      </c>
      <c r="O32" t="n">
        <v>38799.09</v>
      </c>
      <c r="P32" t="n">
        <v>60.89</v>
      </c>
      <c r="Q32" t="n">
        <v>610.26</v>
      </c>
      <c r="R32" t="n">
        <v>18.05</v>
      </c>
      <c r="S32" t="n">
        <v>13.88</v>
      </c>
      <c r="T32" t="n">
        <v>2196.86</v>
      </c>
      <c r="U32" t="n">
        <v>0.77</v>
      </c>
      <c r="V32" t="n">
        <v>0.96</v>
      </c>
      <c r="W32" t="n">
        <v>0.06</v>
      </c>
      <c r="X32" t="n">
        <v>0.13</v>
      </c>
      <c r="Y32" t="n">
        <v>1</v>
      </c>
      <c r="Z32" t="n">
        <v>10</v>
      </c>
      <c r="AA32" t="n">
        <v>141.1099843064457</v>
      </c>
      <c r="AB32" t="n">
        <v>193.072905861139</v>
      </c>
      <c r="AC32" t="n">
        <v>174.6462987053318</v>
      </c>
      <c r="AD32" t="n">
        <v>141109.9843064457</v>
      </c>
      <c r="AE32" t="n">
        <v>193072.905861139</v>
      </c>
      <c r="AF32" t="n">
        <v>5.071941358110962e-06</v>
      </c>
      <c r="AG32" t="n">
        <v>4.915364583333333</v>
      </c>
      <c r="AH32" t="n">
        <v>174646.2987053318</v>
      </c>
    </row>
    <row r="33">
      <c r="A33" t="n">
        <v>31</v>
      </c>
      <c r="B33" t="n">
        <v>150</v>
      </c>
      <c r="C33" t="inlineStr">
        <is>
          <t xml:space="preserve">CONCLUIDO	</t>
        </is>
      </c>
      <c r="D33" t="n">
        <v>13.3829</v>
      </c>
      <c r="E33" t="n">
        <v>7.47</v>
      </c>
      <c r="F33" t="n">
        <v>4.14</v>
      </c>
      <c r="G33" t="n">
        <v>41.42</v>
      </c>
      <c r="H33" t="n">
        <v>0.5</v>
      </c>
      <c r="I33" t="n">
        <v>6</v>
      </c>
      <c r="J33" t="n">
        <v>313.24</v>
      </c>
      <c r="K33" t="n">
        <v>61.82</v>
      </c>
      <c r="L33" t="n">
        <v>8.75</v>
      </c>
      <c r="M33" t="n">
        <v>4</v>
      </c>
      <c r="N33" t="n">
        <v>92.67</v>
      </c>
      <c r="O33" t="n">
        <v>38866.96</v>
      </c>
      <c r="P33" t="n">
        <v>60.3</v>
      </c>
      <c r="Q33" t="n">
        <v>610.4400000000001</v>
      </c>
      <c r="R33" t="n">
        <v>17.11</v>
      </c>
      <c r="S33" t="n">
        <v>13.88</v>
      </c>
      <c r="T33" t="n">
        <v>1727.6</v>
      </c>
      <c r="U33" t="n">
        <v>0.8100000000000001</v>
      </c>
      <c r="V33" t="n">
        <v>0.96</v>
      </c>
      <c r="W33" t="n">
        <v>0.07000000000000001</v>
      </c>
      <c r="X33" t="n">
        <v>0.1</v>
      </c>
      <c r="Y33" t="n">
        <v>1</v>
      </c>
      <c r="Z33" t="n">
        <v>10</v>
      </c>
      <c r="AA33" t="n">
        <v>140.4302483053357</v>
      </c>
      <c r="AB33" t="n">
        <v>192.1428610765848</v>
      </c>
      <c r="AC33" t="n">
        <v>173.805016089689</v>
      </c>
      <c r="AD33" t="n">
        <v>140430.2483053357</v>
      </c>
      <c r="AE33" t="n">
        <v>192142.8610765848</v>
      </c>
      <c r="AF33" t="n">
        <v>5.126992869770318e-06</v>
      </c>
      <c r="AG33" t="n">
        <v>4.86328125</v>
      </c>
      <c r="AH33" t="n">
        <v>173805.016089689</v>
      </c>
    </row>
    <row r="34">
      <c r="A34" t="n">
        <v>32</v>
      </c>
      <c r="B34" t="n">
        <v>150</v>
      </c>
      <c r="C34" t="inlineStr">
        <is>
          <t xml:space="preserve">CONCLUIDO	</t>
        </is>
      </c>
      <c r="D34" t="n">
        <v>13.3854</v>
      </c>
      <c r="E34" t="n">
        <v>7.47</v>
      </c>
      <c r="F34" t="n">
        <v>4.14</v>
      </c>
      <c r="G34" t="n">
        <v>41.4</v>
      </c>
      <c r="H34" t="n">
        <v>0.51</v>
      </c>
      <c r="I34" t="n">
        <v>6</v>
      </c>
      <c r="J34" t="n">
        <v>313.79</v>
      </c>
      <c r="K34" t="n">
        <v>61.82</v>
      </c>
      <c r="L34" t="n">
        <v>9</v>
      </c>
      <c r="M34" t="n">
        <v>4</v>
      </c>
      <c r="N34" t="n">
        <v>92.97</v>
      </c>
      <c r="O34" t="n">
        <v>38934.97</v>
      </c>
      <c r="P34" t="n">
        <v>60.39</v>
      </c>
      <c r="Q34" t="n">
        <v>610.26</v>
      </c>
      <c r="R34" t="n">
        <v>17.12</v>
      </c>
      <c r="S34" t="n">
        <v>13.88</v>
      </c>
      <c r="T34" t="n">
        <v>1734.36</v>
      </c>
      <c r="U34" t="n">
        <v>0.8100000000000001</v>
      </c>
      <c r="V34" t="n">
        <v>0.96</v>
      </c>
      <c r="W34" t="n">
        <v>0.06</v>
      </c>
      <c r="X34" t="n">
        <v>0.1</v>
      </c>
      <c r="Y34" t="n">
        <v>1</v>
      </c>
      <c r="Z34" t="n">
        <v>10</v>
      </c>
      <c r="AA34" t="n">
        <v>140.4605014220326</v>
      </c>
      <c r="AB34" t="n">
        <v>192.1842547255229</v>
      </c>
      <c r="AC34" t="n">
        <v>173.8424591868688</v>
      </c>
      <c r="AD34" t="n">
        <v>140460.5014220326</v>
      </c>
      <c r="AE34" t="n">
        <v>192184.2547255229</v>
      </c>
      <c r="AF34" t="n">
        <v>5.12795062049508e-06</v>
      </c>
      <c r="AG34" t="n">
        <v>4.86328125</v>
      </c>
      <c r="AH34" t="n">
        <v>173842.4591868688</v>
      </c>
    </row>
    <row r="35">
      <c r="A35" t="n">
        <v>33</v>
      </c>
      <c r="B35" t="n">
        <v>150</v>
      </c>
      <c r="C35" t="inlineStr">
        <is>
          <t xml:space="preserve">CONCLUIDO	</t>
        </is>
      </c>
      <c r="D35" t="n">
        <v>13.3919</v>
      </c>
      <c r="E35" t="n">
        <v>7.47</v>
      </c>
      <c r="F35" t="n">
        <v>4.14</v>
      </c>
      <c r="G35" t="n">
        <v>41.37</v>
      </c>
      <c r="H35" t="n">
        <v>0.52</v>
      </c>
      <c r="I35" t="n">
        <v>6</v>
      </c>
      <c r="J35" t="n">
        <v>314.34</v>
      </c>
      <c r="K35" t="n">
        <v>61.82</v>
      </c>
      <c r="L35" t="n">
        <v>9.25</v>
      </c>
      <c r="M35" t="n">
        <v>4</v>
      </c>
      <c r="N35" t="n">
        <v>93.27</v>
      </c>
      <c r="O35" t="n">
        <v>39003.11</v>
      </c>
      <c r="P35" t="n">
        <v>59.76</v>
      </c>
      <c r="Q35" t="n">
        <v>610.26</v>
      </c>
      <c r="R35" t="n">
        <v>17.02</v>
      </c>
      <c r="S35" t="n">
        <v>13.88</v>
      </c>
      <c r="T35" t="n">
        <v>1686.84</v>
      </c>
      <c r="U35" t="n">
        <v>0.82</v>
      </c>
      <c r="V35" t="n">
        <v>0.96</v>
      </c>
      <c r="W35" t="n">
        <v>0.06</v>
      </c>
      <c r="X35" t="n">
        <v>0.1</v>
      </c>
      <c r="Y35" t="n">
        <v>1</v>
      </c>
      <c r="Z35" t="n">
        <v>10</v>
      </c>
      <c r="AA35" t="n">
        <v>140.1880099406372</v>
      </c>
      <c r="AB35" t="n">
        <v>191.8114198592021</v>
      </c>
      <c r="AC35" t="n">
        <v>173.5052071569126</v>
      </c>
      <c r="AD35" t="n">
        <v>140188.0099406372</v>
      </c>
      <c r="AE35" t="n">
        <v>191811.4198592021</v>
      </c>
      <c r="AF35" t="n">
        <v>5.130440772379463e-06</v>
      </c>
      <c r="AG35" t="n">
        <v>4.86328125</v>
      </c>
      <c r="AH35" t="n">
        <v>173505.2071569126</v>
      </c>
    </row>
    <row r="36">
      <c r="A36" t="n">
        <v>34</v>
      </c>
      <c r="B36" t="n">
        <v>150</v>
      </c>
      <c r="C36" t="inlineStr">
        <is>
          <t xml:space="preserve">CONCLUIDO	</t>
        </is>
      </c>
      <c r="D36" t="n">
        <v>13.4163</v>
      </c>
      <c r="E36" t="n">
        <v>7.45</v>
      </c>
      <c r="F36" t="n">
        <v>4.12</v>
      </c>
      <c r="G36" t="n">
        <v>41.23</v>
      </c>
      <c r="H36" t="n">
        <v>0.54</v>
      </c>
      <c r="I36" t="n">
        <v>6</v>
      </c>
      <c r="J36" t="n">
        <v>314.9</v>
      </c>
      <c r="K36" t="n">
        <v>61.82</v>
      </c>
      <c r="L36" t="n">
        <v>9.5</v>
      </c>
      <c r="M36" t="n">
        <v>4</v>
      </c>
      <c r="N36" t="n">
        <v>93.56999999999999</v>
      </c>
      <c r="O36" t="n">
        <v>39071.38</v>
      </c>
      <c r="P36" t="n">
        <v>58.5</v>
      </c>
      <c r="Q36" t="n">
        <v>610.35</v>
      </c>
      <c r="R36" t="n">
        <v>16.39</v>
      </c>
      <c r="S36" t="n">
        <v>13.88</v>
      </c>
      <c r="T36" t="n">
        <v>1369.24</v>
      </c>
      <c r="U36" t="n">
        <v>0.85</v>
      </c>
      <c r="V36" t="n">
        <v>0.97</v>
      </c>
      <c r="W36" t="n">
        <v>0.07000000000000001</v>
      </c>
      <c r="X36" t="n">
        <v>0.08</v>
      </c>
      <c r="Y36" t="n">
        <v>1</v>
      </c>
      <c r="Z36" t="n">
        <v>10</v>
      </c>
      <c r="AA36" t="n">
        <v>139.5703092555885</v>
      </c>
      <c r="AB36" t="n">
        <v>190.966254530888</v>
      </c>
      <c r="AC36" t="n">
        <v>172.7407032213355</v>
      </c>
      <c r="AD36" t="n">
        <v>139570.3092555885</v>
      </c>
      <c r="AE36" t="n">
        <v>190966.254530888</v>
      </c>
      <c r="AF36" t="n">
        <v>5.139788419453146e-06</v>
      </c>
      <c r="AG36" t="n">
        <v>4.850260416666667</v>
      </c>
      <c r="AH36" t="n">
        <v>172740.7032213355</v>
      </c>
    </row>
    <row r="37">
      <c r="A37" t="n">
        <v>35</v>
      </c>
      <c r="B37" t="n">
        <v>150</v>
      </c>
      <c r="C37" t="inlineStr">
        <is>
          <t xml:space="preserve">CONCLUIDO	</t>
        </is>
      </c>
      <c r="D37" t="n">
        <v>13.4023</v>
      </c>
      <c r="E37" t="n">
        <v>7.46</v>
      </c>
      <c r="F37" t="n">
        <v>4.13</v>
      </c>
      <c r="G37" t="n">
        <v>41.31</v>
      </c>
      <c r="H37" t="n">
        <v>0.55</v>
      </c>
      <c r="I37" t="n">
        <v>6</v>
      </c>
      <c r="J37" t="n">
        <v>315.45</v>
      </c>
      <c r="K37" t="n">
        <v>61.82</v>
      </c>
      <c r="L37" t="n">
        <v>9.75</v>
      </c>
      <c r="M37" t="n">
        <v>3</v>
      </c>
      <c r="N37" t="n">
        <v>93.88</v>
      </c>
      <c r="O37" t="n">
        <v>39139.8</v>
      </c>
      <c r="P37" t="n">
        <v>57.97</v>
      </c>
      <c r="Q37" t="n">
        <v>610.4</v>
      </c>
      <c r="R37" t="n">
        <v>16.79</v>
      </c>
      <c r="S37" t="n">
        <v>13.88</v>
      </c>
      <c r="T37" t="n">
        <v>1571.91</v>
      </c>
      <c r="U37" t="n">
        <v>0.83</v>
      </c>
      <c r="V37" t="n">
        <v>0.97</v>
      </c>
      <c r="W37" t="n">
        <v>0.06</v>
      </c>
      <c r="X37" t="n">
        <v>0.09</v>
      </c>
      <c r="Y37" t="n">
        <v>1</v>
      </c>
      <c r="Z37" t="n">
        <v>10</v>
      </c>
      <c r="AA37" t="n">
        <v>139.4123474087488</v>
      </c>
      <c r="AB37" t="n">
        <v>190.7501241632571</v>
      </c>
      <c r="AC37" t="n">
        <v>172.5452000326504</v>
      </c>
      <c r="AD37" t="n">
        <v>139412.3474087488</v>
      </c>
      <c r="AE37" t="n">
        <v>190750.1241632571</v>
      </c>
      <c r="AF37" t="n">
        <v>5.134425015394475e-06</v>
      </c>
      <c r="AG37" t="n">
        <v>4.856770833333333</v>
      </c>
      <c r="AH37" t="n">
        <v>172545.2000326504</v>
      </c>
    </row>
    <row r="38">
      <c r="A38" t="n">
        <v>36</v>
      </c>
      <c r="B38" t="n">
        <v>150</v>
      </c>
      <c r="C38" t="inlineStr">
        <is>
          <t xml:space="preserve">CONCLUIDO	</t>
        </is>
      </c>
      <c r="D38" t="n">
        <v>13.369</v>
      </c>
      <c r="E38" t="n">
        <v>7.48</v>
      </c>
      <c r="F38" t="n">
        <v>4.15</v>
      </c>
      <c r="G38" t="n">
        <v>41.49</v>
      </c>
      <c r="H38" t="n">
        <v>0.5600000000000001</v>
      </c>
      <c r="I38" t="n">
        <v>6</v>
      </c>
      <c r="J38" t="n">
        <v>316.01</v>
      </c>
      <c r="K38" t="n">
        <v>61.82</v>
      </c>
      <c r="L38" t="n">
        <v>10</v>
      </c>
      <c r="M38" t="n">
        <v>2</v>
      </c>
      <c r="N38" t="n">
        <v>94.18000000000001</v>
      </c>
      <c r="O38" t="n">
        <v>39208.35</v>
      </c>
      <c r="P38" t="n">
        <v>58.07</v>
      </c>
      <c r="Q38" t="n">
        <v>610.3200000000001</v>
      </c>
      <c r="R38" t="n">
        <v>17.45</v>
      </c>
      <c r="S38" t="n">
        <v>13.88</v>
      </c>
      <c r="T38" t="n">
        <v>1900.91</v>
      </c>
      <c r="U38" t="n">
        <v>0.8</v>
      </c>
      <c r="V38" t="n">
        <v>0.96</v>
      </c>
      <c r="W38" t="n">
        <v>0.06</v>
      </c>
      <c r="X38" t="n">
        <v>0.11</v>
      </c>
      <c r="Y38" t="n">
        <v>1</v>
      </c>
      <c r="Z38" t="n">
        <v>10</v>
      </c>
      <c r="AA38" t="n">
        <v>139.5805411077035</v>
      </c>
      <c r="AB38" t="n">
        <v>190.9802542023491</v>
      </c>
      <c r="AC38" t="n">
        <v>172.7533667838011</v>
      </c>
      <c r="AD38" t="n">
        <v>139580.5411077035</v>
      </c>
      <c r="AE38" t="n">
        <v>190980.2542023491</v>
      </c>
      <c r="AF38" t="n">
        <v>5.121667775740637e-06</v>
      </c>
      <c r="AG38" t="n">
        <v>4.869791666666667</v>
      </c>
      <c r="AH38" t="n">
        <v>172753.3667838011</v>
      </c>
    </row>
    <row r="39">
      <c r="A39" t="n">
        <v>37</v>
      </c>
      <c r="B39" t="n">
        <v>150</v>
      </c>
      <c r="C39" t="inlineStr">
        <is>
          <t xml:space="preserve">CONCLUIDO	</t>
        </is>
      </c>
      <c r="D39" t="n">
        <v>13.3596</v>
      </c>
      <c r="E39" t="n">
        <v>7.49</v>
      </c>
      <c r="F39" t="n">
        <v>4.15</v>
      </c>
      <c r="G39" t="n">
        <v>41.55</v>
      </c>
      <c r="H39" t="n">
        <v>0.58</v>
      </c>
      <c r="I39" t="n">
        <v>6</v>
      </c>
      <c r="J39" t="n">
        <v>316.56</v>
      </c>
      <c r="K39" t="n">
        <v>61.82</v>
      </c>
      <c r="L39" t="n">
        <v>10.25</v>
      </c>
      <c r="M39" t="n">
        <v>1</v>
      </c>
      <c r="N39" t="n">
        <v>94.48999999999999</v>
      </c>
      <c r="O39" t="n">
        <v>39277.04</v>
      </c>
      <c r="P39" t="n">
        <v>57.75</v>
      </c>
      <c r="Q39" t="n">
        <v>610.3200000000001</v>
      </c>
      <c r="R39" t="n">
        <v>17.54</v>
      </c>
      <c r="S39" t="n">
        <v>13.88</v>
      </c>
      <c r="T39" t="n">
        <v>1944.21</v>
      </c>
      <c r="U39" t="n">
        <v>0.79</v>
      </c>
      <c r="V39" t="n">
        <v>0.96</v>
      </c>
      <c r="W39" t="n">
        <v>0.07000000000000001</v>
      </c>
      <c r="X39" t="n">
        <v>0.11</v>
      </c>
      <c r="Y39" t="n">
        <v>1</v>
      </c>
      <c r="Z39" t="n">
        <v>10</v>
      </c>
      <c r="AA39" t="n">
        <v>139.4734669837334</v>
      </c>
      <c r="AB39" t="n">
        <v>190.8337506621564</v>
      </c>
      <c r="AC39" t="n">
        <v>172.6208453358653</v>
      </c>
      <c r="AD39" t="n">
        <v>139473.4669837334</v>
      </c>
      <c r="AE39" t="n">
        <v>190833.7506621564</v>
      </c>
      <c r="AF39" t="n">
        <v>5.11806663301553e-06</v>
      </c>
      <c r="AG39" t="n">
        <v>4.876302083333333</v>
      </c>
      <c r="AH39" t="n">
        <v>172620.8453358653</v>
      </c>
    </row>
    <row r="40">
      <c r="A40" t="n">
        <v>38</v>
      </c>
      <c r="B40" t="n">
        <v>150</v>
      </c>
      <c r="C40" t="inlineStr">
        <is>
          <t xml:space="preserve">CONCLUIDO	</t>
        </is>
      </c>
      <c r="D40" t="n">
        <v>13.3581</v>
      </c>
      <c r="E40" t="n">
        <v>7.49</v>
      </c>
      <c r="F40" t="n">
        <v>4.16</v>
      </c>
      <c r="G40" t="n">
        <v>41.56</v>
      </c>
      <c r="H40" t="n">
        <v>0.59</v>
      </c>
      <c r="I40" t="n">
        <v>6</v>
      </c>
      <c r="J40" t="n">
        <v>317.12</v>
      </c>
      <c r="K40" t="n">
        <v>61.82</v>
      </c>
      <c r="L40" t="n">
        <v>10.5</v>
      </c>
      <c r="M40" t="n">
        <v>0</v>
      </c>
      <c r="N40" t="n">
        <v>94.8</v>
      </c>
      <c r="O40" t="n">
        <v>39345.87</v>
      </c>
      <c r="P40" t="n">
        <v>57.82</v>
      </c>
      <c r="Q40" t="n">
        <v>610.3200000000001</v>
      </c>
      <c r="R40" t="n">
        <v>17.52</v>
      </c>
      <c r="S40" t="n">
        <v>13.88</v>
      </c>
      <c r="T40" t="n">
        <v>1934.27</v>
      </c>
      <c r="U40" t="n">
        <v>0.79</v>
      </c>
      <c r="V40" t="n">
        <v>0.96</v>
      </c>
      <c r="W40" t="n">
        <v>0.07000000000000001</v>
      </c>
      <c r="X40" t="n">
        <v>0.12</v>
      </c>
      <c r="Y40" t="n">
        <v>1</v>
      </c>
      <c r="Z40" t="n">
        <v>10</v>
      </c>
      <c r="AA40" t="n">
        <v>139.5284595381412</v>
      </c>
      <c r="AB40" t="n">
        <v>190.9089939011973</v>
      </c>
      <c r="AC40" t="n">
        <v>172.6889074657767</v>
      </c>
      <c r="AD40" t="n">
        <v>139528.4595381412</v>
      </c>
      <c r="AE40" t="n">
        <v>190908.9939011973</v>
      </c>
      <c r="AF40" t="n">
        <v>5.117491982580672e-06</v>
      </c>
      <c r="AG40" t="n">
        <v>4.876302083333333</v>
      </c>
      <c r="AH40" t="n">
        <v>172688.9074657767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13.0105</v>
      </c>
      <c r="E2" t="n">
        <v>7.69</v>
      </c>
      <c r="F2" t="n">
        <v>5.35</v>
      </c>
      <c r="G2" t="n">
        <v>5.18</v>
      </c>
      <c r="H2" t="n">
        <v>0.64</v>
      </c>
      <c r="I2" t="n">
        <v>62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15.59</v>
      </c>
      <c r="Q2" t="n">
        <v>610.53</v>
      </c>
      <c r="R2" t="n">
        <v>52.36</v>
      </c>
      <c r="S2" t="n">
        <v>13.88</v>
      </c>
      <c r="T2" t="n">
        <v>19073.9</v>
      </c>
      <c r="U2" t="n">
        <v>0.27</v>
      </c>
      <c r="V2" t="n">
        <v>0.75</v>
      </c>
      <c r="W2" t="n">
        <v>0.23</v>
      </c>
      <c r="X2" t="n">
        <v>1.31</v>
      </c>
      <c r="Y2" t="n">
        <v>1</v>
      </c>
      <c r="Z2" t="n">
        <v>10</v>
      </c>
      <c r="AA2" t="n">
        <v>85.97156229719025</v>
      </c>
      <c r="AB2" t="n">
        <v>117.6300843326143</v>
      </c>
      <c r="AC2" t="n">
        <v>106.4036341788004</v>
      </c>
      <c r="AD2" t="n">
        <v>85971.56229719025</v>
      </c>
      <c r="AE2" t="n">
        <v>117630.0843326143</v>
      </c>
      <c r="AF2" t="n">
        <v>9.918868896126101e-06</v>
      </c>
      <c r="AG2" t="n">
        <v>5.006510416666667</v>
      </c>
      <c r="AH2" t="n">
        <v>106403.6341788004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14.062</v>
      </c>
      <c r="E2" t="n">
        <v>7.11</v>
      </c>
      <c r="F2" t="n">
        <v>4.57</v>
      </c>
      <c r="G2" t="n">
        <v>10.15</v>
      </c>
      <c r="H2" t="n">
        <v>0.18</v>
      </c>
      <c r="I2" t="n">
        <v>27</v>
      </c>
      <c r="J2" t="n">
        <v>98.70999999999999</v>
      </c>
      <c r="K2" t="n">
        <v>39.72</v>
      </c>
      <c r="L2" t="n">
        <v>1</v>
      </c>
      <c r="M2" t="n">
        <v>25</v>
      </c>
      <c r="N2" t="n">
        <v>12.99</v>
      </c>
      <c r="O2" t="n">
        <v>12407.75</v>
      </c>
      <c r="P2" t="n">
        <v>35.79</v>
      </c>
      <c r="Q2" t="n">
        <v>610.49</v>
      </c>
      <c r="R2" t="n">
        <v>30.39</v>
      </c>
      <c r="S2" t="n">
        <v>13.88</v>
      </c>
      <c r="T2" t="n">
        <v>8267.139999999999</v>
      </c>
      <c r="U2" t="n">
        <v>0.46</v>
      </c>
      <c r="V2" t="n">
        <v>0.87</v>
      </c>
      <c r="W2" t="n">
        <v>0.1</v>
      </c>
      <c r="X2" t="n">
        <v>0.53</v>
      </c>
      <c r="Y2" t="n">
        <v>1</v>
      </c>
      <c r="Z2" t="n">
        <v>10</v>
      </c>
      <c r="AA2" t="n">
        <v>108.2478417991495</v>
      </c>
      <c r="AB2" t="n">
        <v>148.1094727072715</v>
      </c>
      <c r="AC2" t="n">
        <v>133.9741125050803</v>
      </c>
      <c r="AD2" t="n">
        <v>108247.8417991495</v>
      </c>
      <c r="AE2" t="n">
        <v>148109.4727072715</v>
      </c>
      <c r="AF2" t="n">
        <v>7.566041390766585e-06</v>
      </c>
      <c r="AG2" t="n">
        <v>4.62890625</v>
      </c>
      <c r="AH2" t="n">
        <v>133974.1125050803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14.7577</v>
      </c>
      <c r="E3" t="n">
        <v>6.78</v>
      </c>
      <c r="F3" t="n">
        <v>4.38</v>
      </c>
      <c r="G3" t="n">
        <v>13.13</v>
      </c>
      <c r="H3" t="n">
        <v>0.22</v>
      </c>
      <c r="I3" t="n">
        <v>20</v>
      </c>
      <c r="J3" t="n">
        <v>99.02</v>
      </c>
      <c r="K3" t="n">
        <v>39.72</v>
      </c>
      <c r="L3" t="n">
        <v>1.25</v>
      </c>
      <c r="M3" t="n">
        <v>18</v>
      </c>
      <c r="N3" t="n">
        <v>13.05</v>
      </c>
      <c r="O3" t="n">
        <v>12446.14</v>
      </c>
      <c r="P3" t="n">
        <v>32.47</v>
      </c>
      <c r="Q3" t="n">
        <v>610.36</v>
      </c>
      <c r="R3" t="n">
        <v>24.29</v>
      </c>
      <c r="S3" t="n">
        <v>13.88</v>
      </c>
      <c r="T3" t="n">
        <v>5247.56</v>
      </c>
      <c r="U3" t="n">
        <v>0.57</v>
      </c>
      <c r="V3" t="n">
        <v>0.91</v>
      </c>
      <c r="W3" t="n">
        <v>0.08</v>
      </c>
      <c r="X3" t="n">
        <v>0.34</v>
      </c>
      <c r="Y3" t="n">
        <v>1</v>
      </c>
      <c r="Z3" t="n">
        <v>10</v>
      </c>
      <c r="AA3" t="n">
        <v>95.02904388450224</v>
      </c>
      <c r="AB3" t="n">
        <v>130.0229302282544</v>
      </c>
      <c r="AC3" t="n">
        <v>117.613724255633</v>
      </c>
      <c r="AD3" t="n">
        <v>95029.04388450224</v>
      </c>
      <c r="AE3" t="n">
        <v>130022.9302282544</v>
      </c>
      <c r="AF3" t="n">
        <v>7.940361899624238e-06</v>
      </c>
      <c r="AG3" t="n">
        <v>4.4140625</v>
      </c>
      <c r="AH3" t="n">
        <v>117613.724255633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14.9944</v>
      </c>
      <c r="E4" t="n">
        <v>6.67</v>
      </c>
      <c r="F4" t="n">
        <v>4.35</v>
      </c>
      <c r="G4" t="n">
        <v>16.32</v>
      </c>
      <c r="H4" t="n">
        <v>0.27</v>
      </c>
      <c r="I4" t="n">
        <v>16</v>
      </c>
      <c r="J4" t="n">
        <v>99.33</v>
      </c>
      <c r="K4" t="n">
        <v>39.72</v>
      </c>
      <c r="L4" t="n">
        <v>1.5</v>
      </c>
      <c r="M4" t="n">
        <v>10</v>
      </c>
      <c r="N4" t="n">
        <v>13.11</v>
      </c>
      <c r="O4" t="n">
        <v>12484.55</v>
      </c>
      <c r="P4" t="n">
        <v>30.69</v>
      </c>
      <c r="Q4" t="n">
        <v>610.33</v>
      </c>
      <c r="R4" t="n">
        <v>23.62</v>
      </c>
      <c r="S4" t="n">
        <v>13.88</v>
      </c>
      <c r="T4" t="n">
        <v>4934.9</v>
      </c>
      <c r="U4" t="n">
        <v>0.59</v>
      </c>
      <c r="V4" t="n">
        <v>0.92</v>
      </c>
      <c r="W4" t="n">
        <v>0.08</v>
      </c>
      <c r="X4" t="n">
        <v>0.31</v>
      </c>
      <c r="Y4" t="n">
        <v>1</v>
      </c>
      <c r="Z4" t="n">
        <v>10</v>
      </c>
      <c r="AA4" t="n">
        <v>94.0688697234833</v>
      </c>
      <c r="AB4" t="n">
        <v>128.7091775812546</v>
      </c>
      <c r="AC4" t="n">
        <v>116.4253543173991</v>
      </c>
      <c r="AD4" t="n">
        <v>94068.86972348331</v>
      </c>
      <c r="AE4" t="n">
        <v>128709.1775812546</v>
      </c>
      <c r="AF4" t="n">
        <v>8.067718036531823e-06</v>
      </c>
      <c r="AG4" t="n">
        <v>4.342447916666667</v>
      </c>
      <c r="AH4" t="n">
        <v>116425.3543173991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15.0836</v>
      </c>
      <c r="E5" t="n">
        <v>6.63</v>
      </c>
      <c r="F5" t="n">
        <v>4.33</v>
      </c>
      <c r="G5" t="n">
        <v>17.33</v>
      </c>
      <c r="H5" t="n">
        <v>0.31</v>
      </c>
      <c r="I5" t="n">
        <v>15</v>
      </c>
      <c r="J5" t="n">
        <v>99.64</v>
      </c>
      <c r="K5" t="n">
        <v>39.72</v>
      </c>
      <c r="L5" t="n">
        <v>1.75</v>
      </c>
      <c r="M5" t="n">
        <v>0</v>
      </c>
      <c r="N5" t="n">
        <v>13.18</v>
      </c>
      <c r="O5" t="n">
        <v>12522.99</v>
      </c>
      <c r="P5" t="n">
        <v>30.04</v>
      </c>
      <c r="Q5" t="n">
        <v>610.59</v>
      </c>
      <c r="R5" t="n">
        <v>22.53</v>
      </c>
      <c r="S5" t="n">
        <v>13.88</v>
      </c>
      <c r="T5" t="n">
        <v>4395.31</v>
      </c>
      <c r="U5" t="n">
        <v>0.62</v>
      </c>
      <c r="V5" t="n">
        <v>0.92</v>
      </c>
      <c r="W5" t="n">
        <v>0.1</v>
      </c>
      <c r="X5" t="n">
        <v>0.29</v>
      </c>
      <c r="Y5" t="n">
        <v>1</v>
      </c>
      <c r="Z5" t="n">
        <v>10</v>
      </c>
      <c r="AA5" t="n">
        <v>93.7115593288147</v>
      </c>
      <c r="AB5" t="n">
        <v>128.2202897358472</v>
      </c>
      <c r="AC5" t="n">
        <v>115.9831252417988</v>
      </c>
      <c r="AD5" t="n">
        <v>93711.55932881471</v>
      </c>
      <c r="AE5" t="n">
        <v>128220.2897358472</v>
      </c>
      <c r="AF5" t="n">
        <v>8.115711984196192e-06</v>
      </c>
      <c r="AG5" t="n">
        <v>4.31640625</v>
      </c>
      <c r="AH5" t="n">
        <v>115983.1252417988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10.2351</v>
      </c>
      <c r="E2" t="n">
        <v>9.77</v>
      </c>
      <c r="F2" t="n">
        <v>5.1</v>
      </c>
      <c r="G2" t="n">
        <v>5.88</v>
      </c>
      <c r="H2" t="n">
        <v>0.09</v>
      </c>
      <c r="I2" t="n">
        <v>52</v>
      </c>
      <c r="J2" t="n">
        <v>204</v>
      </c>
      <c r="K2" t="n">
        <v>55.27</v>
      </c>
      <c r="L2" t="n">
        <v>1</v>
      </c>
      <c r="M2" t="n">
        <v>50</v>
      </c>
      <c r="N2" t="n">
        <v>42.72</v>
      </c>
      <c r="O2" t="n">
        <v>25393.6</v>
      </c>
      <c r="P2" t="n">
        <v>70.95999999999999</v>
      </c>
      <c r="Q2" t="n">
        <v>610.62</v>
      </c>
      <c r="R2" t="n">
        <v>47.21</v>
      </c>
      <c r="S2" t="n">
        <v>13.88</v>
      </c>
      <c r="T2" t="n">
        <v>16549.79</v>
      </c>
      <c r="U2" t="n">
        <v>0.29</v>
      </c>
      <c r="V2" t="n">
        <v>0.78</v>
      </c>
      <c r="W2" t="n">
        <v>0.13</v>
      </c>
      <c r="X2" t="n">
        <v>1.05</v>
      </c>
      <c r="Y2" t="n">
        <v>1</v>
      </c>
      <c r="Z2" t="n">
        <v>10</v>
      </c>
      <c r="AA2" t="n">
        <v>175.7820781492955</v>
      </c>
      <c r="AB2" t="n">
        <v>240.5127942817271</v>
      </c>
      <c r="AC2" t="n">
        <v>217.5585907573756</v>
      </c>
      <c r="AD2" t="n">
        <v>175782.0781492955</v>
      </c>
      <c r="AE2" t="n">
        <v>240512.7942817271</v>
      </c>
      <c r="AF2" t="n">
        <v>4.358253588896344e-06</v>
      </c>
      <c r="AG2" t="n">
        <v>6.360677083333333</v>
      </c>
      <c r="AH2" t="n">
        <v>217558.5907573756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11.1593</v>
      </c>
      <c r="E3" t="n">
        <v>8.960000000000001</v>
      </c>
      <c r="F3" t="n">
        <v>4.81</v>
      </c>
      <c r="G3" t="n">
        <v>7.41</v>
      </c>
      <c r="H3" t="n">
        <v>0.11</v>
      </c>
      <c r="I3" t="n">
        <v>39</v>
      </c>
      <c r="J3" t="n">
        <v>204.39</v>
      </c>
      <c r="K3" t="n">
        <v>55.27</v>
      </c>
      <c r="L3" t="n">
        <v>1.25</v>
      </c>
      <c r="M3" t="n">
        <v>37</v>
      </c>
      <c r="N3" t="n">
        <v>42.87</v>
      </c>
      <c r="O3" t="n">
        <v>25442.42</v>
      </c>
      <c r="P3" t="n">
        <v>66.33</v>
      </c>
      <c r="Q3" t="n">
        <v>610.35</v>
      </c>
      <c r="R3" t="n">
        <v>38.17</v>
      </c>
      <c r="S3" t="n">
        <v>13.88</v>
      </c>
      <c r="T3" t="n">
        <v>12094.85</v>
      </c>
      <c r="U3" t="n">
        <v>0.36</v>
      </c>
      <c r="V3" t="n">
        <v>0.83</v>
      </c>
      <c r="W3" t="n">
        <v>0.12</v>
      </c>
      <c r="X3" t="n">
        <v>0.77</v>
      </c>
      <c r="Y3" t="n">
        <v>1</v>
      </c>
      <c r="Z3" t="n">
        <v>10</v>
      </c>
      <c r="AA3" t="n">
        <v>156.3325621748061</v>
      </c>
      <c r="AB3" t="n">
        <v>213.9011084733576</v>
      </c>
      <c r="AC3" t="n">
        <v>193.4866868928128</v>
      </c>
      <c r="AD3" t="n">
        <v>156332.5621748061</v>
      </c>
      <c r="AE3" t="n">
        <v>213901.1084733576</v>
      </c>
      <c r="AF3" t="n">
        <v>4.751791313672653e-06</v>
      </c>
      <c r="AG3" t="n">
        <v>5.833333333333333</v>
      </c>
      <c r="AH3" t="n">
        <v>193486.6868928128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11.7199</v>
      </c>
      <c r="E4" t="n">
        <v>8.529999999999999</v>
      </c>
      <c r="F4" t="n">
        <v>4.67</v>
      </c>
      <c r="G4" t="n">
        <v>8.76</v>
      </c>
      <c r="H4" t="n">
        <v>0.13</v>
      </c>
      <c r="I4" t="n">
        <v>32</v>
      </c>
      <c r="J4" t="n">
        <v>204.79</v>
      </c>
      <c r="K4" t="n">
        <v>55.27</v>
      </c>
      <c r="L4" t="n">
        <v>1.5</v>
      </c>
      <c r="M4" t="n">
        <v>30</v>
      </c>
      <c r="N4" t="n">
        <v>43.02</v>
      </c>
      <c r="O4" t="n">
        <v>25491.3</v>
      </c>
      <c r="P4" t="n">
        <v>63.62</v>
      </c>
      <c r="Q4" t="n">
        <v>610.4400000000001</v>
      </c>
      <c r="R4" t="n">
        <v>33.6</v>
      </c>
      <c r="S4" t="n">
        <v>13.88</v>
      </c>
      <c r="T4" t="n">
        <v>9846.02</v>
      </c>
      <c r="U4" t="n">
        <v>0.41</v>
      </c>
      <c r="V4" t="n">
        <v>0.85</v>
      </c>
      <c r="W4" t="n">
        <v>0.11</v>
      </c>
      <c r="X4" t="n">
        <v>0.63</v>
      </c>
      <c r="Y4" t="n">
        <v>1</v>
      </c>
      <c r="Z4" t="n">
        <v>10</v>
      </c>
      <c r="AA4" t="n">
        <v>152.6691486514415</v>
      </c>
      <c r="AB4" t="n">
        <v>208.8886644722944</v>
      </c>
      <c r="AC4" t="n">
        <v>188.9526235122002</v>
      </c>
      <c r="AD4" t="n">
        <v>152669.1486514415</v>
      </c>
      <c r="AE4" t="n">
        <v>208888.6644722944</v>
      </c>
      <c r="AF4" t="n">
        <v>4.990502900460793e-06</v>
      </c>
      <c r="AG4" t="n">
        <v>5.553385416666667</v>
      </c>
      <c r="AH4" t="n">
        <v>188952.6235122002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12.1597</v>
      </c>
      <c r="E5" t="n">
        <v>8.220000000000001</v>
      </c>
      <c r="F5" t="n">
        <v>4.56</v>
      </c>
      <c r="G5" t="n">
        <v>10.14</v>
      </c>
      <c r="H5" t="n">
        <v>0.15</v>
      </c>
      <c r="I5" t="n">
        <v>27</v>
      </c>
      <c r="J5" t="n">
        <v>205.18</v>
      </c>
      <c r="K5" t="n">
        <v>55.27</v>
      </c>
      <c r="L5" t="n">
        <v>1.75</v>
      </c>
      <c r="M5" t="n">
        <v>25</v>
      </c>
      <c r="N5" t="n">
        <v>43.16</v>
      </c>
      <c r="O5" t="n">
        <v>25540.22</v>
      </c>
      <c r="P5" t="n">
        <v>61.48</v>
      </c>
      <c r="Q5" t="n">
        <v>610.41</v>
      </c>
      <c r="R5" t="n">
        <v>30.41</v>
      </c>
      <c r="S5" t="n">
        <v>13.88</v>
      </c>
      <c r="T5" t="n">
        <v>8276.68</v>
      </c>
      <c r="U5" t="n">
        <v>0.46</v>
      </c>
      <c r="V5" t="n">
        <v>0.87</v>
      </c>
      <c r="W5" t="n">
        <v>0.1</v>
      </c>
      <c r="X5" t="n">
        <v>0.52</v>
      </c>
      <c r="Y5" t="n">
        <v>1</v>
      </c>
      <c r="Z5" t="n">
        <v>10</v>
      </c>
      <c r="AA5" t="n">
        <v>149.8543865872824</v>
      </c>
      <c r="AB5" t="n">
        <v>205.0373828375757</v>
      </c>
      <c r="AC5" t="n">
        <v>185.4689027913901</v>
      </c>
      <c r="AD5" t="n">
        <v>149854.3865872824</v>
      </c>
      <c r="AE5" t="n">
        <v>205037.3828375757</v>
      </c>
      <c r="AF5" t="n">
        <v>5.177776100370575e-06</v>
      </c>
      <c r="AG5" t="n">
        <v>5.3515625</v>
      </c>
      <c r="AH5" t="n">
        <v>185468.9027913901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12.5414</v>
      </c>
      <c r="E6" t="n">
        <v>7.97</v>
      </c>
      <c r="F6" t="n">
        <v>4.48</v>
      </c>
      <c r="G6" t="n">
        <v>11.68</v>
      </c>
      <c r="H6" t="n">
        <v>0.17</v>
      </c>
      <c r="I6" t="n">
        <v>23</v>
      </c>
      <c r="J6" t="n">
        <v>205.58</v>
      </c>
      <c r="K6" t="n">
        <v>55.27</v>
      </c>
      <c r="L6" t="n">
        <v>2</v>
      </c>
      <c r="M6" t="n">
        <v>21</v>
      </c>
      <c r="N6" t="n">
        <v>43.31</v>
      </c>
      <c r="O6" t="n">
        <v>25589.2</v>
      </c>
      <c r="P6" t="n">
        <v>59.61</v>
      </c>
      <c r="Q6" t="n">
        <v>610.29</v>
      </c>
      <c r="R6" t="n">
        <v>27.6</v>
      </c>
      <c r="S6" t="n">
        <v>13.88</v>
      </c>
      <c r="T6" t="n">
        <v>6888.86</v>
      </c>
      <c r="U6" t="n">
        <v>0.5</v>
      </c>
      <c r="V6" t="n">
        <v>0.89</v>
      </c>
      <c r="W6" t="n">
        <v>0.09</v>
      </c>
      <c r="X6" t="n">
        <v>0.44</v>
      </c>
      <c r="Y6" t="n">
        <v>1</v>
      </c>
      <c r="Z6" t="n">
        <v>10</v>
      </c>
      <c r="AA6" t="n">
        <v>135.612182306722</v>
      </c>
      <c r="AB6" t="n">
        <v>185.5505706192146</v>
      </c>
      <c r="AC6" t="n">
        <v>167.8418845812304</v>
      </c>
      <c r="AD6" t="n">
        <v>135612.182306722</v>
      </c>
      <c r="AE6" t="n">
        <v>185550.5706192146</v>
      </c>
      <c r="AF6" t="n">
        <v>5.34030948010128e-06</v>
      </c>
      <c r="AG6" t="n">
        <v>5.188802083333333</v>
      </c>
      <c r="AH6" t="n">
        <v>167841.8845812304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12.9139</v>
      </c>
      <c r="E7" t="n">
        <v>7.74</v>
      </c>
      <c r="F7" t="n">
        <v>4.37</v>
      </c>
      <c r="G7" t="n">
        <v>13.1</v>
      </c>
      <c r="H7" t="n">
        <v>0.19</v>
      </c>
      <c r="I7" t="n">
        <v>20</v>
      </c>
      <c r="J7" t="n">
        <v>205.98</v>
      </c>
      <c r="K7" t="n">
        <v>55.27</v>
      </c>
      <c r="L7" t="n">
        <v>2.25</v>
      </c>
      <c r="M7" t="n">
        <v>18</v>
      </c>
      <c r="N7" t="n">
        <v>43.46</v>
      </c>
      <c r="O7" t="n">
        <v>25638.22</v>
      </c>
      <c r="P7" t="n">
        <v>57.42</v>
      </c>
      <c r="Q7" t="n">
        <v>610.26</v>
      </c>
      <c r="R7" t="n">
        <v>24.05</v>
      </c>
      <c r="S7" t="n">
        <v>13.88</v>
      </c>
      <c r="T7" t="n">
        <v>5130.62</v>
      </c>
      <c r="U7" t="n">
        <v>0.58</v>
      </c>
      <c r="V7" t="n">
        <v>0.91</v>
      </c>
      <c r="W7" t="n">
        <v>0.08</v>
      </c>
      <c r="X7" t="n">
        <v>0.33</v>
      </c>
      <c r="Y7" t="n">
        <v>1</v>
      </c>
      <c r="Z7" t="n">
        <v>10</v>
      </c>
      <c r="AA7" t="n">
        <v>133.4473749900518</v>
      </c>
      <c r="AB7" t="n">
        <v>182.5885857439895</v>
      </c>
      <c r="AC7" t="n">
        <v>165.162587385324</v>
      </c>
      <c r="AD7" t="n">
        <v>133447.3749900518</v>
      </c>
      <c r="AE7" t="n">
        <v>182588.5857439895</v>
      </c>
      <c r="AF7" t="n">
        <v>5.498925366791579e-06</v>
      </c>
      <c r="AG7" t="n">
        <v>5.0390625</v>
      </c>
      <c r="AH7" t="n">
        <v>165162.587385324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12.918</v>
      </c>
      <c r="E8" t="n">
        <v>7.74</v>
      </c>
      <c r="F8" t="n">
        <v>4.45</v>
      </c>
      <c r="G8" t="n">
        <v>14.82</v>
      </c>
      <c r="H8" t="n">
        <v>0.22</v>
      </c>
      <c r="I8" t="n">
        <v>18</v>
      </c>
      <c r="J8" t="n">
        <v>206.38</v>
      </c>
      <c r="K8" t="n">
        <v>55.27</v>
      </c>
      <c r="L8" t="n">
        <v>2.5</v>
      </c>
      <c r="M8" t="n">
        <v>16</v>
      </c>
      <c r="N8" t="n">
        <v>43.6</v>
      </c>
      <c r="O8" t="n">
        <v>25687.3</v>
      </c>
      <c r="P8" t="n">
        <v>58</v>
      </c>
      <c r="Q8" t="n">
        <v>610.39</v>
      </c>
      <c r="R8" t="n">
        <v>27.28</v>
      </c>
      <c r="S8" t="n">
        <v>13.88</v>
      </c>
      <c r="T8" t="n">
        <v>6757.22</v>
      </c>
      <c r="U8" t="n">
        <v>0.51</v>
      </c>
      <c r="V8" t="n">
        <v>0.9</v>
      </c>
      <c r="W8" t="n">
        <v>0.07000000000000001</v>
      </c>
      <c r="X8" t="n">
        <v>0.41</v>
      </c>
      <c r="Y8" t="n">
        <v>1</v>
      </c>
      <c r="Z8" t="n">
        <v>10</v>
      </c>
      <c r="AA8" t="n">
        <v>133.8443453720127</v>
      </c>
      <c r="AB8" t="n">
        <v>183.1317381336854</v>
      </c>
      <c r="AC8" t="n">
        <v>165.6539020732666</v>
      </c>
      <c r="AD8" t="n">
        <v>133844.3453720127</v>
      </c>
      <c r="AE8" t="n">
        <v>183131.7381336854</v>
      </c>
      <c r="AF8" t="n">
        <v>5.500671206081325e-06</v>
      </c>
      <c r="AG8" t="n">
        <v>5.0390625</v>
      </c>
      <c r="AH8" t="n">
        <v>165653.9020732666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13.2222</v>
      </c>
      <c r="E9" t="n">
        <v>7.56</v>
      </c>
      <c r="F9" t="n">
        <v>4.35</v>
      </c>
      <c r="G9" t="n">
        <v>16.31</v>
      </c>
      <c r="H9" t="n">
        <v>0.24</v>
      </c>
      <c r="I9" t="n">
        <v>16</v>
      </c>
      <c r="J9" t="n">
        <v>206.78</v>
      </c>
      <c r="K9" t="n">
        <v>55.27</v>
      </c>
      <c r="L9" t="n">
        <v>2.75</v>
      </c>
      <c r="M9" t="n">
        <v>14</v>
      </c>
      <c r="N9" t="n">
        <v>43.75</v>
      </c>
      <c r="O9" t="n">
        <v>25736.42</v>
      </c>
      <c r="P9" t="n">
        <v>56.02</v>
      </c>
      <c r="Q9" t="n">
        <v>610.3200000000001</v>
      </c>
      <c r="R9" t="n">
        <v>23.79</v>
      </c>
      <c r="S9" t="n">
        <v>13.88</v>
      </c>
      <c r="T9" t="n">
        <v>5021.7</v>
      </c>
      <c r="U9" t="n">
        <v>0.58</v>
      </c>
      <c r="V9" t="n">
        <v>0.92</v>
      </c>
      <c r="W9" t="n">
        <v>0.08</v>
      </c>
      <c r="X9" t="n">
        <v>0.31</v>
      </c>
      <c r="Y9" t="n">
        <v>1</v>
      </c>
      <c r="Z9" t="n">
        <v>10</v>
      </c>
      <c r="AA9" t="n">
        <v>131.8886712245427</v>
      </c>
      <c r="AB9" t="n">
        <v>180.4558984868641</v>
      </c>
      <c r="AC9" t="n">
        <v>163.2334408067726</v>
      </c>
      <c r="AD9" t="n">
        <v>131888.6712245427</v>
      </c>
      <c r="AE9" t="n">
        <v>180455.8984868641</v>
      </c>
      <c r="AF9" t="n">
        <v>5.630203965091229e-06</v>
      </c>
      <c r="AG9" t="n">
        <v>4.921875</v>
      </c>
      <c r="AH9" t="n">
        <v>163233.4408067726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13.4509</v>
      </c>
      <c r="E10" t="n">
        <v>7.43</v>
      </c>
      <c r="F10" t="n">
        <v>4.3</v>
      </c>
      <c r="G10" t="n">
        <v>18.44</v>
      </c>
      <c r="H10" t="n">
        <v>0.26</v>
      </c>
      <c r="I10" t="n">
        <v>14</v>
      </c>
      <c r="J10" t="n">
        <v>207.17</v>
      </c>
      <c r="K10" t="n">
        <v>55.27</v>
      </c>
      <c r="L10" t="n">
        <v>3</v>
      </c>
      <c r="M10" t="n">
        <v>12</v>
      </c>
      <c r="N10" t="n">
        <v>43.9</v>
      </c>
      <c r="O10" t="n">
        <v>25785.6</v>
      </c>
      <c r="P10" t="n">
        <v>54.28</v>
      </c>
      <c r="Q10" t="n">
        <v>610.26</v>
      </c>
      <c r="R10" t="n">
        <v>22.15</v>
      </c>
      <c r="S10" t="n">
        <v>13.88</v>
      </c>
      <c r="T10" t="n">
        <v>4211.14</v>
      </c>
      <c r="U10" t="n">
        <v>0.63</v>
      </c>
      <c r="V10" t="n">
        <v>0.93</v>
      </c>
      <c r="W10" t="n">
        <v>0.08</v>
      </c>
      <c r="X10" t="n">
        <v>0.26</v>
      </c>
      <c r="Y10" t="n">
        <v>1</v>
      </c>
      <c r="Z10" t="n">
        <v>10</v>
      </c>
      <c r="AA10" t="n">
        <v>130.5473985356965</v>
      </c>
      <c r="AB10" t="n">
        <v>178.6207100212108</v>
      </c>
      <c r="AC10" t="n">
        <v>161.5734001525775</v>
      </c>
      <c r="AD10" t="n">
        <v>130547.3985356965</v>
      </c>
      <c r="AE10" t="n">
        <v>178620.7100212108</v>
      </c>
      <c r="AF10" t="n">
        <v>5.72758773230216e-06</v>
      </c>
      <c r="AG10" t="n">
        <v>4.837239583333333</v>
      </c>
      <c r="AH10" t="n">
        <v>161573.4001525775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13.5624</v>
      </c>
      <c r="E11" t="n">
        <v>7.37</v>
      </c>
      <c r="F11" t="n">
        <v>4.28</v>
      </c>
      <c r="G11" t="n">
        <v>19.76</v>
      </c>
      <c r="H11" t="n">
        <v>0.28</v>
      </c>
      <c r="I11" t="n">
        <v>13</v>
      </c>
      <c r="J11" t="n">
        <v>207.57</v>
      </c>
      <c r="K11" t="n">
        <v>55.27</v>
      </c>
      <c r="L11" t="n">
        <v>3.25</v>
      </c>
      <c r="M11" t="n">
        <v>11</v>
      </c>
      <c r="N11" t="n">
        <v>44.05</v>
      </c>
      <c r="O11" t="n">
        <v>25834.83</v>
      </c>
      <c r="P11" t="n">
        <v>53.59</v>
      </c>
      <c r="Q11" t="n">
        <v>610.28</v>
      </c>
      <c r="R11" t="n">
        <v>21.49</v>
      </c>
      <c r="S11" t="n">
        <v>13.88</v>
      </c>
      <c r="T11" t="n">
        <v>3886.5</v>
      </c>
      <c r="U11" t="n">
        <v>0.65</v>
      </c>
      <c r="V11" t="n">
        <v>0.93</v>
      </c>
      <c r="W11" t="n">
        <v>0.08</v>
      </c>
      <c r="X11" t="n">
        <v>0.24</v>
      </c>
      <c r="Y11" t="n">
        <v>1</v>
      </c>
      <c r="Z11" t="n">
        <v>10</v>
      </c>
      <c r="AA11" t="n">
        <v>129.981906549479</v>
      </c>
      <c r="AB11" t="n">
        <v>177.8469789379227</v>
      </c>
      <c r="AC11" t="n">
        <v>160.8735128779397</v>
      </c>
      <c r="AD11" t="n">
        <v>129981.906549479</v>
      </c>
      <c r="AE11" t="n">
        <v>177846.9789379227</v>
      </c>
      <c r="AF11" t="n">
        <v>5.775066044694021e-06</v>
      </c>
      <c r="AG11" t="n">
        <v>4.798177083333333</v>
      </c>
      <c r="AH11" t="n">
        <v>160873.5128779397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13.6768</v>
      </c>
      <c r="E12" t="n">
        <v>7.31</v>
      </c>
      <c r="F12" t="n">
        <v>4.26</v>
      </c>
      <c r="G12" t="n">
        <v>21.3</v>
      </c>
      <c r="H12" t="n">
        <v>0.3</v>
      </c>
      <c r="I12" t="n">
        <v>12</v>
      </c>
      <c r="J12" t="n">
        <v>207.97</v>
      </c>
      <c r="K12" t="n">
        <v>55.27</v>
      </c>
      <c r="L12" t="n">
        <v>3.5</v>
      </c>
      <c r="M12" t="n">
        <v>10</v>
      </c>
      <c r="N12" t="n">
        <v>44.2</v>
      </c>
      <c r="O12" t="n">
        <v>25884.1</v>
      </c>
      <c r="P12" t="n">
        <v>52.52</v>
      </c>
      <c r="Q12" t="n">
        <v>610.26</v>
      </c>
      <c r="R12" t="n">
        <v>20.87</v>
      </c>
      <c r="S12" t="n">
        <v>13.88</v>
      </c>
      <c r="T12" t="n">
        <v>3577.58</v>
      </c>
      <c r="U12" t="n">
        <v>0.67</v>
      </c>
      <c r="V12" t="n">
        <v>0.9399999999999999</v>
      </c>
      <c r="W12" t="n">
        <v>0.07000000000000001</v>
      </c>
      <c r="X12" t="n">
        <v>0.22</v>
      </c>
      <c r="Y12" t="n">
        <v>1</v>
      </c>
      <c r="Z12" t="n">
        <v>10</v>
      </c>
      <c r="AA12" t="n">
        <v>129.2682316676988</v>
      </c>
      <c r="AB12" t="n">
        <v>176.8704974795579</v>
      </c>
      <c r="AC12" t="n">
        <v>159.9902254394606</v>
      </c>
      <c r="AD12" t="n">
        <v>129268.2316676988</v>
      </c>
      <c r="AE12" t="n">
        <v>176870.4974795579</v>
      </c>
      <c r="AF12" t="n">
        <v>5.823779219022532e-06</v>
      </c>
      <c r="AG12" t="n">
        <v>4.759114583333333</v>
      </c>
      <c r="AH12" t="n">
        <v>159990.2254394606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13.7963</v>
      </c>
      <c r="E13" t="n">
        <v>7.25</v>
      </c>
      <c r="F13" t="n">
        <v>4.24</v>
      </c>
      <c r="G13" t="n">
        <v>23.11</v>
      </c>
      <c r="H13" t="n">
        <v>0.32</v>
      </c>
      <c r="I13" t="n">
        <v>11</v>
      </c>
      <c r="J13" t="n">
        <v>208.37</v>
      </c>
      <c r="K13" t="n">
        <v>55.27</v>
      </c>
      <c r="L13" t="n">
        <v>3.75</v>
      </c>
      <c r="M13" t="n">
        <v>9</v>
      </c>
      <c r="N13" t="n">
        <v>44.35</v>
      </c>
      <c r="O13" t="n">
        <v>25933.43</v>
      </c>
      <c r="P13" t="n">
        <v>51.41</v>
      </c>
      <c r="Q13" t="n">
        <v>610.3</v>
      </c>
      <c r="R13" t="n">
        <v>20.12</v>
      </c>
      <c r="S13" t="n">
        <v>13.88</v>
      </c>
      <c r="T13" t="n">
        <v>3208.22</v>
      </c>
      <c r="U13" t="n">
        <v>0.6899999999999999</v>
      </c>
      <c r="V13" t="n">
        <v>0.9399999999999999</v>
      </c>
      <c r="W13" t="n">
        <v>0.07000000000000001</v>
      </c>
      <c r="X13" t="n">
        <v>0.2</v>
      </c>
      <c r="Y13" t="n">
        <v>1</v>
      </c>
      <c r="Z13" t="n">
        <v>10</v>
      </c>
      <c r="AA13" t="n">
        <v>128.5401199565139</v>
      </c>
      <c r="AB13" t="n">
        <v>175.8742629142935</v>
      </c>
      <c r="AC13" t="n">
        <v>159.0890701028807</v>
      </c>
      <c r="AD13" t="n">
        <v>128540.1199565139</v>
      </c>
      <c r="AE13" t="n">
        <v>175874.2629142935</v>
      </c>
      <c r="AF13" t="n">
        <v>5.874664047101702e-06</v>
      </c>
      <c r="AG13" t="n">
        <v>4.720052083333333</v>
      </c>
      <c r="AH13" t="n">
        <v>159089.0701028807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13.9459</v>
      </c>
      <c r="E14" t="n">
        <v>7.17</v>
      </c>
      <c r="F14" t="n">
        <v>4.2</v>
      </c>
      <c r="G14" t="n">
        <v>25.2</v>
      </c>
      <c r="H14" t="n">
        <v>0.34</v>
      </c>
      <c r="I14" t="n">
        <v>10</v>
      </c>
      <c r="J14" t="n">
        <v>208.77</v>
      </c>
      <c r="K14" t="n">
        <v>55.27</v>
      </c>
      <c r="L14" t="n">
        <v>4</v>
      </c>
      <c r="M14" t="n">
        <v>8</v>
      </c>
      <c r="N14" t="n">
        <v>44.5</v>
      </c>
      <c r="O14" t="n">
        <v>25982.82</v>
      </c>
      <c r="P14" t="n">
        <v>49.94</v>
      </c>
      <c r="Q14" t="n">
        <v>610.3099999999999</v>
      </c>
      <c r="R14" t="n">
        <v>18.8</v>
      </c>
      <c r="S14" t="n">
        <v>13.88</v>
      </c>
      <c r="T14" t="n">
        <v>2553.57</v>
      </c>
      <c r="U14" t="n">
        <v>0.74</v>
      </c>
      <c r="V14" t="n">
        <v>0.95</v>
      </c>
      <c r="W14" t="n">
        <v>0.07000000000000001</v>
      </c>
      <c r="X14" t="n">
        <v>0.16</v>
      </c>
      <c r="Y14" t="n">
        <v>1</v>
      </c>
      <c r="Z14" t="n">
        <v>10</v>
      </c>
      <c r="AA14" t="n">
        <v>127.5865567520667</v>
      </c>
      <c r="AB14" t="n">
        <v>174.56955566973</v>
      </c>
      <c r="AC14" t="n">
        <v>157.9088822865698</v>
      </c>
      <c r="AD14" t="n">
        <v>127586.5567520667</v>
      </c>
      <c r="AE14" t="n">
        <v>174569.55566973</v>
      </c>
      <c r="AF14" t="n">
        <v>5.93836589045437e-06</v>
      </c>
      <c r="AG14" t="n">
        <v>4.66796875</v>
      </c>
      <c r="AH14" t="n">
        <v>157908.8822865699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13.8819</v>
      </c>
      <c r="E15" t="n">
        <v>7.2</v>
      </c>
      <c r="F15" t="n">
        <v>4.23</v>
      </c>
      <c r="G15" t="n">
        <v>25.4</v>
      </c>
      <c r="H15" t="n">
        <v>0.36</v>
      </c>
      <c r="I15" t="n">
        <v>10</v>
      </c>
      <c r="J15" t="n">
        <v>209.17</v>
      </c>
      <c r="K15" t="n">
        <v>55.27</v>
      </c>
      <c r="L15" t="n">
        <v>4.25</v>
      </c>
      <c r="M15" t="n">
        <v>8</v>
      </c>
      <c r="N15" t="n">
        <v>44.65</v>
      </c>
      <c r="O15" t="n">
        <v>26032.25</v>
      </c>
      <c r="P15" t="n">
        <v>49.83</v>
      </c>
      <c r="Q15" t="n">
        <v>610.26</v>
      </c>
      <c r="R15" t="n">
        <v>20.3</v>
      </c>
      <c r="S15" t="n">
        <v>13.88</v>
      </c>
      <c r="T15" t="n">
        <v>3305.92</v>
      </c>
      <c r="U15" t="n">
        <v>0.68</v>
      </c>
      <c r="V15" t="n">
        <v>0.9399999999999999</v>
      </c>
      <c r="W15" t="n">
        <v>0.06</v>
      </c>
      <c r="X15" t="n">
        <v>0.19</v>
      </c>
      <c r="Y15" t="n">
        <v>1</v>
      </c>
      <c r="Z15" t="n">
        <v>10</v>
      </c>
      <c r="AA15" t="n">
        <v>127.7267863199169</v>
      </c>
      <c r="AB15" t="n">
        <v>174.7614239509545</v>
      </c>
      <c r="AC15" t="n">
        <v>158.0824389283232</v>
      </c>
      <c r="AD15" t="n">
        <v>127726.7863199169</v>
      </c>
      <c r="AE15" t="n">
        <v>174761.4239509545</v>
      </c>
      <c r="AF15" t="n">
        <v>5.911113764955903e-06</v>
      </c>
      <c r="AG15" t="n">
        <v>4.6875</v>
      </c>
      <c r="AH15" t="n">
        <v>158082.4389283232</v>
      </c>
    </row>
    <row r="16">
      <c r="A16" t="n">
        <v>14</v>
      </c>
      <c r="B16" t="n">
        <v>105</v>
      </c>
      <c r="C16" t="inlineStr">
        <is>
          <t xml:space="preserve">CONCLUIDO	</t>
        </is>
      </c>
      <c r="D16" t="n">
        <v>14.0045</v>
      </c>
      <c r="E16" t="n">
        <v>7.14</v>
      </c>
      <c r="F16" t="n">
        <v>4.21</v>
      </c>
      <c r="G16" t="n">
        <v>28.07</v>
      </c>
      <c r="H16" t="n">
        <v>0.38</v>
      </c>
      <c r="I16" t="n">
        <v>9</v>
      </c>
      <c r="J16" t="n">
        <v>209.58</v>
      </c>
      <c r="K16" t="n">
        <v>55.27</v>
      </c>
      <c r="L16" t="n">
        <v>4.5</v>
      </c>
      <c r="M16" t="n">
        <v>7</v>
      </c>
      <c r="N16" t="n">
        <v>44.8</v>
      </c>
      <c r="O16" t="n">
        <v>26081.73</v>
      </c>
      <c r="P16" t="n">
        <v>48.66</v>
      </c>
      <c r="Q16" t="n">
        <v>610.26</v>
      </c>
      <c r="R16" t="n">
        <v>19.35</v>
      </c>
      <c r="S16" t="n">
        <v>13.88</v>
      </c>
      <c r="T16" t="n">
        <v>2836.38</v>
      </c>
      <c r="U16" t="n">
        <v>0.72</v>
      </c>
      <c r="V16" t="n">
        <v>0.95</v>
      </c>
      <c r="W16" t="n">
        <v>0.07000000000000001</v>
      </c>
      <c r="X16" t="n">
        <v>0.17</v>
      </c>
      <c r="Y16" t="n">
        <v>1</v>
      </c>
      <c r="Z16" t="n">
        <v>10</v>
      </c>
      <c r="AA16" t="n">
        <v>126.9932361711514</v>
      </c>
      <c r="AB16" t="n">
        <v>173.7577482754654</v>
      </c>
      <c r="AC16" t="n">
        <v>157.1745526506348</v>
      </c>
      <c r="AD16" t="n">
        <v>126993.2361711514</v>
      </c>
      <c r="AE16" t="n">
        <v>173757.7482754654</v>
      </c>
      <c r="AF16" t="n">
        <v>5.963318617863904e-06</v>
      </c>
      <c r="AG16" t="n">
        <v>4.6484375</v>
      </c>
      <c r="AH16" t="n">
        <v>157174.5526506348</v>
      </c>
    </row>
    <row r="17">
      <c r="A17" t="n">
        <v>15</v>
      </c>
      <c r="B17" t="n">
        <v>105</v>
      </c>
      <c r="C17" t="inlineStr">
        <is>
          <t xml:space="preserve">CONCLUIDO	</t>
        </is>
      </c>
      <c r="D17" t="n">
        <v>14.0029</v>
      </c>
      <c r="E17" t="n">
        <v>7.14</v>
      </c>
      <c r="F17" t="n">
        <v>4.21</v>
      </c>
      <c r="G17" t="n">
        <v>28.08</v>
      </c>
      <c r="H17" t="n">
        <v>0.4</v>
      </c>
      <c r="I17" t="n">
        <v>9</v>
      </c>
      <c r="J17" t="n">
        <v>209.98</v>
      </c>
      <c r="K17" t="n">
        <v>55.27</v>
      </c>
      <c r="L17" t="n">
        <v>4.75</v>
      </c>
      <c r="M17" t="n">
        <v>7</v>
      </c>
      <c r="N17" t="n">
        <v>44.95</v>
      </c>
      <c r="O17" t="n">
        <v>26131.27</v>
      </c>
      <c r="P17" t="n">
        <v>47.63</v>
      </c>
      <c r="Q17" t="n">
        <v>610.3</v>
      </c>
      <c r="R17" t="n">
        <v>19.44</v>
      </c>
      <c r="S17" t="n">
        <v>13.88</v>
      </c>
      <c r="T17" t="n">
        <v>2878.62</v>
      </c>
      <c r="U17" t="n">
        <v>0.71</v>
      </c>
      <c r="V17" t="n">
        <v>0.95</v>
      </c>
      <c r="W17" t="n">
        <v>0.07000000000000001</v>
      </c>
      <c r="X17" t="n">
        <v>0.17</v>
      </c>
      <c r="Y17" t="n">
        <v>1</v>
      </c>
      <c r="Z17" t="n">
        <v>10</v>
      </c>
      <c r="AA17" t="n">
        <v>126.5960118392058</v>
      </c>
      <c r="AB17" t="n">
        <v>173.214248420197</v>
      </c>
      <c r="AC17" t="n">
        <v>156.6829236587461</v>
      </c>
      <c r="AD17" t="n">
        <v>126596.0118392058</v>
      </c>
      <c r="AE17" t="n">
        <v>173214.248420197</v>
      </c>
      <c r="AF17" t="n">
        <v>5.962637314726443e-06</v>
      </c>
      <c r="AG17" t="n">
        <v>4.6484375</v>
      </c>
      <c r="AH17" t="n">
        <v>156682.9236587461</v>
      </c>
    </row>
    <row r="18">
      <c r="A18" t="n">
        <v>16</v>
      </c>
      <c r="B18" t="n">
        <v>105</v>
      </c>
      <c r="C18" t="inlineStr">
        <is>
          <t xml:space="preserve">CONCLUIDO	</t>
        </is>
      </c>
      <c r="D18" t="n">
        <v>14.1471</v>
      </c>
      <c r="E18" t="n">
        <v>7.07</v>
      </c>
      <c r="F18" t="n">
        <v>4.18</v>
      </c>
      <c r="G18" t="n">
        <v>31.35</v>
      </c>
      <c r="H18" t="n">
        <v>0.42</v>
      </c>
      <c r="I18" t="n">
        <v>8</v>
      </c>
      <c r="J18" t="n">
        <v>210.38</v>
      </c>
      <c r="K18" t="n">
        <v>55.27</v>
      </c>
      <c r="L18" t="n">
        <v>5</v>
      </c>
      <c r="M18" t="n">
        <v>6</v>
      </c>
      <c r="N18" t="n">
        <v>45.11</v>
      </c>
      <c r="O18" t="n">
        <v>26180.86</v>
      </c>
      <c r="P18" t="n">
        <v>46.32</v>
      </c>
      <c r="Q18" t="n">
        <v>610.3</v>
      </c>
      <c r="R18" t="n">
        <v>18.36</v>
      </c>
      <c r="S18" t="n">
        <v>13.88</v>
      </c>
      <c r="T18" t="n">
        <v>2345.01</v>
      </c>
      <c r="U18" t="n">
        <v>0.76</v>
      </c>
      <c r="V18" t="n">
        <v>0.95</v>
      </c>
      <c r="W18" t="n">
        <v>0.07000000000000001</v>
      </c>
      <c r="X18" t="n">
        <v>0.14</v>
      </c>
      <c r="Y18" t="n">
        <v>1</v>
      </c>
      <c r="Z18" t="n">
        <v>10</v>
      </c>
      <c r="AA18" t="n">
        <v>113.6421827073992</v>
      </c>
      <c r="AB18" t="n">
        <v>155.4902479194599</v>
      </c>
      <c r="AC18" t="n">
        <v>140.6504768900029</v>
      </c>
      <c r="AD18" t="n">
        <v>113642.1827073992</v>
      </c>
      <c r="AE18" t="n">
        <v>155490.2479194599</v>
      </c>
      <c r="AF18" t="n">
        <v>6.024039759990178e-06</v>
      </c>
      <c r="AG18" t="n">
        <v>4.602864583333333</v>
      </c>
      <c r="AH18" t="n">
        <v>140650.4768900029</v>
      </c>
    </row>
    <row r="19">
      <c r="A19" t="n">
        <v>17</v>
      </c>
      <c r="B19" t="n">
        <v>105</v>
      </c>
      <c r="C19" t="inlineStr">
        <is>
          <t xml:space="preserve">CONCLUIDO	</t>
        </is>
      </c>
      <c r="D19" t="n">
        <v>14.1476</v>
      </c>
      <c r="E19" t="n">
        <v>7.07</v>
      </c>
      <c r="F19" t="n">
        <v>4.18</v>
      </c>
      <c r="G19" t="n">
        <v>31.34</v>
      </c>
      <c r="H19" t="n">
        <v>0.44</v>
      </c>
      <c r="I19" t="n">
        <v>8</v>
      </c>
      <c r="J19" t="n">
        <v>210.78</v>
      </c>
      <c r="K19" t="n">
        <v>55.27</v>
      </c>
      <c r="L19" t="n">
        <v>5.25</v>
      </c>
      <c r="M19" t="n">
        <v>5</v>
      </c>
      <c r="N19" t="n">
        <v>45.26</v>
      </c>
      <c r="O19" t="n">
        <v>26230.5</v>
      </c>
      <c r="P19" t="n">
        <v>45.54</v>
      </c>
      <c r="Q19" t="n">
        <v>610.26</v>
      </c>
      <c r="R19" t="n">
        <v>18.25</v>
      </c>
      <c r="S19" t="n">
        <v>13.88</v>
      </c>
      <c r="T19" t="n">
        <v>2288.43</v>
      </c>
      <c r="U19" t="n">
        <v>0.76</v>
      </c>
      <c r="V19" t="n">
        <v>0.95</v>
      </c>
      <c r="W19" t="n">
        <v>0.07000000000000001</v>
      </c>
      <c r="X19" t="n">
        <v>0.14</v>
      </c>
      <c r="Y19" t="n">
        <v>1</v>
      </c>
      <c r="Z19" t="n">
        <v>10</v>
      </c>
      <c r="AA19" t="n">
        <v>113.3412462620824</v>
      </c>
      <c r="AB19" t="n">
        <v>155.0784933985988</v>
      </c>
      <c r="AC19" t="n">
        <v>140.2780196427115</v>
      </c>
      <c r="AD19" t="n">
        <v>113341.2462620824</v>
      </c>
      <c r="AE19" t="n">
        <v>155078.4933985988</v>
      </c>
      <c r="AF19" t="n">
        <v>6.024252667220635e-06</v>
      </c>
      <c r="AG19" t="n">
        <v>4.602864583333333</v>
      </c>
      <c r="AH19" t="n">
        <v>140278.0196427115</v>
      </c>
    </row>
    <row r="20">
      <c r="A20" t="n">
        <v>18</v>
      </c>
      <c r="B20" t="n">
        <v>105</v>
      </c>
      <c r="C20" t="inlineStr">
        <is>
          <t xml:space="preserve">CONCLUIDO	</t>
        </is>
      </c>
      <c r="D20" t="n">
        <v>14.2817</v>
      </c>
      <c r="E20" t="n">
        <v>7</v>
      </c>
      <c r="F20" t="n">
        <v>4.15</v>
      </c>
      <c r="G20" t="n">
        <v>35.6</v>
      </c>
      <c r="H20" t="n">
        <v>0.46</v>
      </c>
      <c r="I20" t="n">
        <v>7</v>
      </c>
      <c r="J20" t="n">
        <v>211.18</v>
      </c>
      <c r="K20" t="n">
        <v>55.27</v>
      </c>
      <c r="L20" t="n">
        <v>5.5</v>
      </c>
      <c r="M20" t="n">
        <v>1</v>
      </c>
      <c r="N20" t="n">
        <v>45.41</v>
      </c>
      <c r="O20" t="n">
        <v>26280.2</v>
      </c>
      <c r="P20" t="n">
        <v>44.73</v>
      </c>
      <c r="Q20" t="n">
        <v>610.26</v>
      </c>
      <c r="R20" t="n">
        <v>17.31</v>
      </c>
      <c r="S20" t="n">
        <v>13.88</v>
      </c>
      <c r="T20" t="n">
        <v>1826.85</v>
      </c>
      <c r="U20" t="n">
        <v>0.8</v>
      </c>
      <c r="V20" t="n">
        <v>0.96</v>
      </c>
      <c r="W20" t="n">
        <v>0.07000000000000001</v>
      </c>
      <c r="X20" t="n">
        <v>0.11</v>
      </c>
      <c r="Y20" t="n">
        <v>1</v>
      </c>
      <c r="Z20" t="n">
        <v>10</v>
      </c>
      <c r="AA20" t="n">
        <v>112.7396999122601</v>
      </c>
      <c r="AB20" t="n">
        <v>154.2554311444204</v>
      </c>
      <c r="AC20" t="n">
        <v>139.5335092948965</v>
      </c>
      <c r="AD20" t="n">
        <v>112739.6999122601</v>
      </c>
      <c r="AE20" t="n">
        <v>154255.4311444204</v>
      </c>
      <c r="AF20" t="n">
        <v>6.081354386429142e-06</v>
      </c>
      <c r="AG20" t="n">
        <v>4.557291666666667</v>
      </c>
      <c r="AH20" t="n">
        <v>139533.5092948965</v>
      </c>
    </row>
    <row r="21">
      <c r="A21" t="n">
        <v>19</v>
      </c>
      <c r="B21" t="n">
        <v>105</v>
      </c>
      <c r="C21" t="inlineStr">
        <is>
          <t xml:space="preserve">CONCLUIDO	</t>
        </is>
      </c>
      <c r="D21" t="n">
        <v>14.2744</v>
      </c>
      <c r="E21" t="n">
        <v>7.01</v>
      </c>
      <c r="F21" t="n">
        <v>4.16</v>
      </c>
      <c r="G21" t="n">
        <v>35.63</v>
      </c>
      <c r="H21" t="n">
        <v>0.48</v>
      </c>
      <c r="I21" t="n">
        <v>7</v>
      </c>
      <c r="J21" t="n">
        <v>211.59</v>
      </c>
      <c r="K21" t="n">
        <v>55.27</v>
      </c>
      <c r="L21" t="n">
        <v>5.75</v>
      </c>
      <c r="M21" t="n">
        <v>0</v>
      </c>
      <c r="N21" t="n">
        <v>45.57</v>
      </c>
      <c r="O21" t="n">
        <v>26329.94</v>
      </c>
      <c r="P21" t="n">
        <v>44.77</v>
      </c>
      <c r="Q21" t="n">
        <v>610.26</v>
      </c>
      <c r="R21" t="n">
        <v>17.33</v>
      </c>
      <c r="S21" t="n">
        <v>13.88</v>
      </c>
      <c r="T21" t="n">
        <v>1833.35</v>
      </c>
      <c r="U21" t="n">
        <v>0.8</v>
      </c>
      <c r="V21" t="n">
        <v>0.96</v>
      </c>
      <c r="W21" t="n">
        <v>0.07000000000000001</v>
      </c>
      <c r="X21" t="n">
        <v>0.12</v>
      </c>
      <c r="Y21" t="n">
        <v>1</v>
      </c>
      <c r="Z21" t="n">
        <v>10</v>
      </c>
      <c r="AA21" t="n">
        <v>112.7860358041262</v>
      </c>
      <c r="AB21" t="n">
        <v>154.3188299558668</v>
      </c>
      <c r="AC21" t="n">
        <v>139.5908574127593</v>
      </c>
      <c r="AD21" t="n">
        <v>112786.0358041262</v>
      </c>
      <c r="AE21" t="n">
        <v>154318.8299558669</v>
      </c>
      <c r="AF21" t="n">
        <v>6.078245940864474e-06</v>
      </c>
      <c r="AG21" t="n">
        <v>4.563802083333333</v>
      </c>
      <c r="AH21" t="n">
        <v>139590.8574127593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12.9702</v>
      </c>
      <c r="E2" t="n">
        <v>7.71</v>
      </c>
      <c r="F2" t="n">
        <v>4.71</v>
      </c>
      <c r="G2" t="n">
        <v>8.31</v>
      </c>
      <c r="H2" t="n">
        <v>0.14</v>
      </c>
      <c r="I2" t="n">
        <v>34</v>
      </c>
      <c r="J2" t="n">
        <v>124.63</v>
      </c>
      <c r="K2" t="n">
        <v>45</v>
      </c>
      <c r="L2" t="n">
        <v>1</v>
      </c>
      <c r="M2" t="n">
        <v>32</v>
      </c>
      <c r="N2" t="n">
        <v>18.64</v>
      </c>
      <c r="O2" t="n">
        <v>15605.44</v>
      </c>
      <c r="P2" t="n">
        <v>45.37</v>
      </c>
      <c r="Q2" t="n">
        <v>610.62</v>
      </c>
      <c r="R2" t="n">
        <v>34.81</v>
      </c>
      <c r="S2" t="n">
        <v>13.88</v>
      </c>
      <c r="T2" t="n">
        <v>10441.35</v>
      </c>
      <c r="U2" t="n">
        <v>0.4</v>
      </c>
      <c r="V2" t="n">
        <v>0.85</v>
      </c>
      <c r="W2" t="n">
        <v>0.11</v>
      </c>
      <c r="X2" t="n">
        <v>0.67</v>
      </c>
      <c r="Y2" t="n">
        <v>1</v>
      </c>
      <c r="Z2" t="n">
        <v>10</v>
      </c>
      <c r="AA2" t="n">
        <v>118.7331547255641</v>
      </c>
      <c r="AB2" t="n">
        <v>162.4559404325438</v>
      </c>
      <c r="AC2" t="n">
        <v>146.9513734860511</v>
      </c>
      <c r="AD2" t="n">
        <v>118733.1547255641</v>
      </c>
      <c r="AE2" t="n">
        <v>162455.9404325438</v>
      </c>
      <c r="AF2" t="n">
        <v>6.46407830686762e-06</v>
      </c>
      <c r="AG2" t="n">
        <v>5.01953125</v>
      </c>
      <c r="AH2" t="n">
        <v>146951.3734860511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13.6183</v>
      </c>
      <c r="E3" t="n">
        <v>7.34</v>
      </c>
      <c r="F3" t="n">
        <v>4.55</v>
      </c>
      <c r="G3" t="n">
        <v>10.49</v>
      </c>
      <c r="H3" t="n">
        <v>0.18</v>
      </c>
      <c r="I3" t="n">
        <v>26</v>
      </c>
      <c r="J3" t="n">
        <v>124.96</v>
      </c>
      <c r="K3" t="n">
        <v>45</v>
      </c>
      <c r="L3" t="n">
        <v>1.25</v>
      </c>
      <c r="M3" t="n">
        <v>24</v>
      </c>
      <c r="N3" t="n">
        <v>18.71</v>
      </c>
      <c r="O3" t="n">
        <v>15645.96</v>
      </c>
      <c r="P3" t="n">
        <v>42.56</v>
      </c>
      <c r="Q3" t="n">
        <v>610.28</v>
      </c>
      <c r="R3" t="n">
        <v>29.77</v>
      </c>
      <c r="S3" t="n">
        <v>13.88</v>
      </c>
      <c r="T3" t="n">
        <v>7961.34</v>
      </c>
      <c r="U3" t="n">
        <v>0.47</v>
      </c>
      <c r="V3" t="n">
        <v>0.88</v>
      </c>
      <c r="W3" t="n">
        <v>0.1</v>
      </c>
      <c r="X3" t="n">
        <v>0.51</v>
      </c>
      <c r="Y3" t="n">
        <v>1</v>
      </c>
      <c r="Z3" t="n">
        <v>10</v>
      </c>
      <c r="AA3" t="n">
        <v>115.9234949493842</v>
      </c>
      <c r="AB3" t="n">
        <v>158.6116399733353</v>
      </c>
      <c r="AC3" t="n">
        <v>143.4739676671587</v>
      </c>
      <c r="AD3" t="n">
        <v>115923.4949493842</v>
      </c>
      <c r="AE3" t="n">
        <v>158611.6399733353</v>
      </c>
      <c r="AF3" t="n">
        <v>6.787077886726134e-06</v>
      </c>
      <c r="AG3" t="n">
        <v>4.778645833333333</v>
      </c>
      <c r="AH3" t="n">
        <v>143473.9676671587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14.218</v>
      </c>
      <c r="E4" t="n">
        <v>7.03</v>
      </c>
      <c r="F4" t="n">
        <v>4.39</v>
      </c>
      <c r="G4" t="n">
        <v>13.17</v>
      </c>
      <c r="H4" t="n">
        <v>0.21</v>
      </c>
      <c r="I4" t="n">
        <v>20</v>
      </c>
      <c r="J4" t="n">
        <v>125.29</v>
      </c>
      <c r="K4" t="n">
        <v>45</v>
      </c>
      <c r="L4" t="n">
        <v>1.5</v>
      </c>
      <c r="M4" t="n">
        <v>18</v>
      </c>
      <c r="N4" t="n">
        <v>18.79</v>
      </c>
      <c r="O4" t="n">
        <v>15686.51</v>
      </c>
      <c r="P4" t="n">
        <v>39.69</v>
      </c>
      <c r="Q4" t="n">
        <v>610.26</v>
      </c>
      <c r="R4" t="n">
        <v>24.73</v>
      </c>
      <c r="S4" t="n">
        <v>13.88</v>
      </c>
      <c r="T4" t="n">
        <v>5472.23</v>
      </c>
      <c r="U4" t="n">
        <v>0.5600000000000001</v>
      </c>
      <c r="V4" t="n">
        <v>0.91</v>
      </c>
      <c r="W4" t="n">
        <v>0.09</v>
      </c>
      <c r="X4" t="n">
        <v>0.35</v>
      </c>
      <c r="Y4" t="n">
        <v>1</v>
      </c>
      <c r="Z4" t="n">
        <v>10</v>
      </c>
      <c r="AA4" t="n">
        <v>102.4842490677416</v>
      </c>
      <c r="AB4" t="n">
        <v>140.2234708603975</v>
      </c>
      <c r="AC4" t="n">
        <v>126.8407396063963</v>
      </c>
      <c r="AD4" t="n">
        <v>102484.2490677416</v>
      </c>
      <c r="AE4" t="n">
        <v>140223.4708603975</v>
      </c>
      <c r="AF4" t="n">
        <v>7.085955911785772e-06</v>
      </c>
      <c r="AG4" t="n">
        <v>4.576822916666667</v>
      </c>
      <c r="AH4" t="n">
        <v>126840.7396063963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14.4012</v>
      </c>
      <c r="E5" t="n">
        <v>6.94</v>
      </c>
      <c r="F5" t="n">
        <v>4.38</v>
      </c>
      <c r="G5" t="n">
        <v>15.45</v>
      </c>
      <c r="H5" t="n">
        <v>0.25</v>
      </c>
      <c r="I5" t="n">
        <v>17</v>
      </c>
      <c r="J5" t="n">
        <v>125.62</v>
      </c>
      <c r="K5" t="n">
        <v>45</v>
      </c>
      <c r="L5" t="n">
        <v>1.75</v>
      </c>
      <c r="M5" t="n">
        <v>15</v>
      </c>
      <c r="N5" t="n">
        <v>18.87</v>
      </c>
      <c r="O5" t="n">
        <v>15727.09</v>
      </c>
      <c r="P5" t="n">
        <v>38.35</v>
      </c>
      <c r="Q5" t="n">
        <v>610.4400000000001</v>
      </c>
      <c r="R5" t="n">
        <v>24.74</v>
      </c>
      <c r="S5" t="n">
        <v>13.88</v>
      </c>
      <c r="T5" t="n">
        <v>5491.4</v>
      </c>
      <c r="U5" t="n">
        <v>0.5600000000000001</v>
      </c>
      <c r="V5" t="n">
        <v>0.91</v>
      </c>
      <c r="W5" t="n">
        <v>0.08</v>
      </c>
      <c r="X5" t="n">
        <v>0.34</v>
      </c>
      <c r="Y5" t="n">
        <v>1</v>
      </c>
      <c r="Z5" t="n">
        <v>10</v>
      </c>
      <c r="AA5" t="n">
        <v>101.6874737263431</v>
      </c>
      <c r="AB5" t="n">
        <v>139.1332876870494</v>
      </c>
      <c r="AC5" t="n">
        <v>125.8546019850305</v>
      </c>
      <c r="AD5" t="n">
        <v>101687.4737263431</v>
      </c>
      <c r="AE5" t="n">
        <v>139133.2876870494</v>
      </c>
      <c r="AF5" t="n">
        <v>7.177258986974909e-06</v>
      </c>
      <c r="AG5" t="n">
        <v>4.518229166666667</v>
      </c>
      <c r="AH5" t="n">
        <v>125854.6019850305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14.7293</v>
      </c>
      <c r="E6" t="n">
        <v>6.79</v>
      </c>
      <c r="F6" t="n">
        <v>4.3</v>
      </c>
      <c r="G6" t="n">
        <v>18.43</v>
      </c>
      <c r="H6" t="n">
        <v>0.28</v>
      </c>
      <c r="I6" t="n">
        <v>14</v>
      </c>
      <c r="J6" t="n">
        <v>125.95</v>
      </c>
      <c r="K6" t="n">
        <v>45</v>
      </c>
      <c r="L6" t="n">
        <v>2</v>
      </c>
      <c r="M6" t="n">
        <v>12</v>
      </c>
      <c r="N6" t="n">
        <v>18.95</v>
      </c>
      <c r="O6" t="n">
        <v>15767.7</v>
      </c>
      <c r="P6" t="n">
        <v>35.89</v>
      </c>
      <c r="Q6" t="n">
        <v>610.26</v>
      </c>
      <c r="R6" t="n">
        <v>22.18</v>
      </c>
      <c r="S6" t="n">
        <v>13.88</v>
      </c>
      <c r="T6" t="n">
        <v>4225.07</v>
      </c>
      <c r="U6" t="n">
        <v>0.63</v>
      </c>
      <c r="V6" t="n">
        <v>0.93</v>
      </c>
      <c r="W6" t="n">
        <v>0.07000000000000001</v>
      </c>
      <c r="X6" t="n">
        <v>0.26</v>
      </c>
      <c r="Y6" t="n">
        <v>1</v>
      </c>
      <c r="Z6" t="n">
        <v>10</v>
      </c>
      <c r="AA6" t="n">
        <v>100.0286097111325</v>
      </c>
      <c r="AB6" t="n">
        <v>136.8635567575241</v>
      </c>
      <c r="AC6" t="n">
        <v>123.801490989831</v>
      </c>
      <c r="AD6" t="n">
        <v>100028.6097111325</v>
      </c>
      <c r="AE6" t="n">
        <v>136863.5567575241</v>
      </c>
      <c r="AF6" t="n">
        <v>7.340777212791263e-06</v>
      </c>
      <c r="AG6" t="n">
        <v>4.420572916666667</v>
      </c>
      <c r="AH6" t="n">
        <v>123801.490989831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14.7911</v>
      </c>
      <c r="E7" t="n">
        <v>6.76</v>
      </c>
      <c r="F7" t="n">
        <v>4.3</v>
      </c>
      <c r="G7" t="n">
        <v>19.83</v>
      </c>
      <c r="H7" t="n">
        <v>0.31</v>
      </c>
      <c r="I7" t="n">
        <v>13</v>
      </c>
      <c r="J7" t="n">
        <v>126.28</v>
      </c>
      <c r="K7" t="n">
        <v>45</v>
      </c>
      <c r="L7" t="n">
        <v>2.25</v>
      </c>
      <c r="M7" t="n">
        <v>10</v>
      </c>
      <c r="N7" t="n">
        <v>19.03</v>
      </c>
      <c r="O7" t="n">
        <v>15808.34</v>
      </c>
      <c r="P7" t="n">
        <v>34.68</v>
      </c>
      <c r="Q7" t="n">
        <v>610.29</v>
      </c>
      <c r="R7" t="n">
        <v>21.95</v>
      </c>
      <c r="S7" t="n">
        <v>13.88</v>
      </c>
      <c r="T7" t="n">
        <v>4115.1</v>
      </c>
      <c r="U7" t="n">
        <v>0.63</v>
      </c>
      <c r="V7" t="n">
        <v>0.93</v>
      </c>
      <c r="W7" t="n">
        <v>0.08</v>
      </c>
      <c r="X7" t="n">
        <v>0.26</v>
      </c>
      <c r="Y7" t="n">
        <v>1</v>
      </c>
      <c r="Z7" t="n">
        <v>10</v>
      </c>
      <c r="AA7" t="n">
        <v>99.50238212863623</v>
      </c>
      <c r="AB7" t="n">
        <v>136.1435489636305</v>
      </c>
      <c r="AC7" t="n">
        <v>123.1501997292492</v>
      </c>
      <c r="AD7" t="n">
        <v>99502.38212863622</v>
      </c>
      <c r="AE7" t="n">
        <v>136143.5489636305</v>
      </c>
      <c r="AF7" t="n">
        <v>7.371577049290656e-06</v>
      </c>
      <c r="AG7" t="n">
        <v>4.401041666666667</v>
      </c>
      <c r="AH7" t="n">
        <v>123150.1997292492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14.8816</v>
      </c>
      <c r="E8" t="n">
        <v>6.72</v>
      </c>
      <c r="F8" t="n">
        <v>4.28</v>
      </c>
      <c r="G8" t="n">
        <v>21.4</v>
      </c>
      <c r="H8" t="n">
        <v>0.35</v>
      </c>
      <c r="I8" t="n">
        <v>12</v>
      </c>
      <c r="J8" t="n">
        <v>126.61</v>
      </c>
      <c r="K8" t="n">
        <v>45</v>
      </c>
      <c r="L8" t="n">
        <v>2.5</v>
      </c>
      <c r="M8" t="n">
        <v>1</v>
      </c>
      <c r="N8" t="n">
        <v>19.11</v>
      </c>
      <c r="O8" t="n">
        <v>15849</v>
      </c>
      <c r="P8" t="n">
        <v>33.91</v>
      </c>
      <c r="Q8" t="n">
        <v>610.26</v>
      </c>
      <c r="R8" t="n">
        <v>21.13</v>
      </c>
      <c r="S8" t="n">
        <v>13.88</v>
      </c>
      <c r="T8" t="n">
        <v>3708.74</v>
      </c>
      <c r="U8" t="n">
        <v>0.66</v>
      </c>
      <c r="V8" t="n">
        <v>0.93</v>
      </c>
      <c r="W8" t="n">
        <v>0.09</v>
      </c>
      <c r="X8" t="n">
        <v>0.24</v>
      </c>
      <c r="Y8" t="n">
        <v>1</v>
      </c>
      <c r="Z8" t="n">
        <v>10</v>
      </c>
      <c r="AA8" t="n">
        <v>99.07779795265428</v>
      </c>
      <c r="AB8" t="n">
        <v>135.5626141627205</v>
      </c>
      <c r="AC8" t="n">
        <v>122.6247085303907</v>
      </c>
      <c r="AD8" t="n">
        <v>99077.79795265428</v>
      </c>
      <c r="AE8" t="n">
        <v>135562.6141627205</v>
      </c>
      <c r="AF8" t="n">
        <v>7.416680369730704e-06</v>
      </c>
      <c r="AG8" t="n">
        <v>4.375</v>
      </c>
      <c r="AH8" t="n">
        <v>122624.7085303907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14.8816</v>
      </c>
      <c r="E9" t="n">
        <v>6.72</v>
      </c>
      <c r="F9" t="n">
        <v>4.28</v>
      </c>
      <c r="G9" t="n">
        <v>21.4</v>
      </c>
      <c r="H9" t="n">
        <v>0.38</v>
      </c>
      <c r="I9" t="n">
        <v>12</v>
      </c>
      <c r="J9" t="n">
        <v>126.94</v>
      </c>
      <c r="K9" t="n">
        <v>45</v>
      </c>
      <c r="L9" t="n">
        <v>2.75</v>
      </c>
      <c r="M9" t="n">
        <v>0</v>
      </c>
      <c r="N9" t="n">
        <v>19.19</v>
      </c>
      <c r="O9" t="n">
        <v>15889.69</v>
      </c>
      <c r="P9" t="n">
        <v>33.95</v>
      </c>
      <c r="Q9" t="n">
        <v>610.26</v>
      </c>
      <c r="R9" t="n">
        <v>21.08</v>
      </c>
      <c r="S9" t="n">
        <v>13.88</v>
      </c>
      <c r="T9" t="n">
        <v>3687.02</v>
      </c>
      <c r="U9" t="n">
        <v>0.66</v>
      </c>
      <c r="V9" t="n">
        <v>0.93</v>
      </c>
      <c r="W9" t="n">
        <v>0.09</v>
      </c>
      <c r="X9" t="n">
        <v>0.24</v>
      </c>
      <c r="Y9" t="n">
        <v>1</v>
      </c>
      <c r="Z9" t="n">
        <v>10</v>
      </c>
      <c r="AA9" t="n">
        <v>99.09242530070007</v>
      </c>
      <c r="AB9" t="n">
        <v>135.5826279456298</v>
      </c>
      <c r="AC9" t="n">
        <v>122.6428122259486</v>
      </c>
      <c r="AD9" t="n">
        <v>99092.42530070007</v>
      </c>
      <c r="AE9" t="n">
        <v>135582.6279456298</v>
      </c>
      <c r="AF9" t="n">
        <v>7.416680369730704e-06</v>
      </c>
      <c r="AG9" t="n">
        <v>4.375</v>
      </c>
      <c r="AH9" t="n">
        <v>122642.8122259486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8.6852</v>
      </c>
      <c r="E2" t="n">
        <v>11.51</v>
      </c>
      <c r="F2" t="n">
        <v>5.37</v>
      </c>
      <c r="G2" t="n">
        <v>4.96</v>
      </c>
      <c r="H2" t="n">
        <v>0.07000000000000001</v>
      </c>
      <c r="I2" t="n">
        <v>65</v>
      </c>
      <c r="J2" t="n">
        <v>263.32</v>
      </c>
      <c r="K2" t="n">
        <v>59.89</v>
      </c>
      <c r="L2" t="n">
        <v>1</v>
      </c>
      <c r="M2" t="n">
        <v>63</v>
      </c>
      <c r="N2" t="n">
        <v>67.43000000000001</v>
      </c>
      <c r="O2" t="n">
        <v>32710.1</v>
      </c>
      <c r="P2" t="n">
        <v>89.01000000000001</v>
      </c>
      <c r="Q2" t="n">
        <v>610.51</v>
      </c>
      <c r="R2" t="n">
        <v>55.84</v>
      </c>
      <c r="S2" t="n">
        <v>13.88</v>
      </c>
      <c r="T2" t="n">
        <v>20798.33</v>
      </c>
      <c r="U2" t="n">
        <v>0.25</v>
      </c>
      <c r="V2" t="n">
        <v>0.74</v>
      </c>
      <c r="W2" t="n">
        <v>0.16</v>
      </c>
      <c r="X2" t="n">
        <v>1.33</v>
      </c>
      <c r="Y2" t="n">
        <v>1</v>
      </c>
      <c r="Z2" t="n">
        <v>10</v>
      </c>
      <c r="AA2" t="n">
        <v>229.865686264482</v>
      </c>
      <c r="AB2" t="n">
        <v>314.5123729052829</v>
      </c>
      <c r="AC2" t="n">
        <v>284.4957534561836</v>
      </c>
      <c r="AD2" t="n">
        <v>229865.686264482</v>
      </c>
      <c r="AE2" t="n">
        <v>314512.3729052829</v>
      </c>
      <c r="AF2" t="n">
        <v>3.434272769391388e-06</v>
      </c>
      <c r="AG2" t="n">
        <v>7.493489583333333</v>
      </c>
      <c r="AH2" t="n">
        <v>284495.7534561836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9.6448</v>
      </c>
      <c r="E3" t="n">
        <v>10.37</v>
      </c>
      <c r="F3" t="n">
        <v>5.04</v>
      </c>
      <c r="G3" t="n">
        <v>6.17</v>
      </c>
      <c r="H3" t="n">
        <v>0.08</v>
      </c>
      <c r="I3" t="n">
        <v>49</v>
      </c>
      <c r="J3" t="n">
        <v>263.79</v>
      </c>
      <c r="K3" t="n">
        <v>59.89</v>
      </c>
      <c r="L3" t="n">
        <v>1.25</v>
      </c>
      <c r="M3" t="n">
        <v>47</v>
      </c>
      <c r="N3" t="n">
        <v>67.65000000000001</v>
      </c>
      <c r="O3" t="n">
        <v>32767.75</v>
      </c>
      <c r="P3" t="n">
        <v>82.84999999999999</v>
      </c>
      <c r="Q3" t="n">
        <v>610.51</v>
      </c>
      <c r="R3" t="n">
        <v>45.01</v>
      </c>
      <c r="S3" t="n">
        <v>13.88</v>
      </c>
      <c r="T3" t="n">
        <v>15463.6</v>
      </c>
      <c r="U3" t="n">
        <v>0.31</v>
      </c>
      <c r="V3" t="n">
        <v>0.79</v>
      </c>
      <c r="W3" t="n">
        <v>0.14</v>
      </c>
      <c r="X3" t="n">
        <v>1</v>
      </c>
      <c r="Y3" t="n">
        <v>1</v>
      </c>
      <c r="Z3" t="n">
        <v>10</v>
      </c>
      <c r="AA3" t="n">
        <v>205.208871734005</v>
      </c>
      <c r="AB3" t="n">
        <v>280.7758314828158</v>
      </c>
      <c r="AC3" t="n">
        <v>253.9789801975328</v>
      </c>
      <c r="AD3" t="n">
        <v>205208.871734005</v>
      </c>
      <c r="AE3" t="n">
        <v>280775.8314828158</v>
      </c>
      <c r="AF3" t="n">
        <v>3.81371459565998e-06</v>
      </c>
      <c r="AG3" t="n">
        <v>6.751302083333333</v>
      </c>
      <c r="AH3" t="n">
        <v>253978.9801975328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10.3731</v>
      </c>
      <c r="E4" t="n">
        <v>9.640000000000001</v>
      </c>
      <c r="F4" t="n">
        <v>4.82</v>
      </c>
      <c r="G4" t="n">
        <v>7.41</v>
      </c>
      <c r="H4" t="n">
        <v>0.1</v>
      </c>
      <c r="I4" t="n">
        <v>39</v>
      </c>
      <c r="J4" t="n">
        <v>264.25</v>
      </c>
      <c r="K4" t="n">
        <v>59.89</v>
      </c>
      <c r="L4" t="n">
        <v>1.5</v>
      </c>
      <c r="M4" t="n">
        <v>37</v>
      </c>
      <c r="N4" t="n">
        <v>67.87</v>
      </c>
      <c r="O4" t="n">
        <v>32825.49</v>
      </c>
      <c r="P4" t="n">
        <v>78.66</v>
      </c>
      <c r="Q4" t="n">
        <v>610.3200000000001</v>
      </c>
      <c r="R4" t="n">
        <v>38.18</v>
      </c>
      <c r="S4" t="n">
        <v>13.88</v>
      </c>
      <c r="T4" t="n">
        <v>12100.75</v>
      </c>
      <c r="U4" t="n">
        <v>0.36</v>
      </c>
      <c r="V4" t="n">
        <v>0.83</v>
      </c>
      <c r="W4" t="n">
        <v>0.12</v>
      </c>
      <c r="X4" t="n">
        <v>0.77</v>
      </c>
      <c r="Y4" t="n">
        <v>1</v>
      </c>
      <c r="Z4" t="n">
        <v>10</v>
      </c>
      <c r="AA4" t="n">
        <v>185.1994270849287</v>
      </c>
      <c r="AB4" t="n">
        <v>253.3980265595671</v>
      </c>
      <c r="AC4" t="n">
        <v>229.2140745511597</v>
      </c>
      <c r="AD4" t="n">
        <v>185199.4270849287</v>
      </c>
      <c r="AE4" t="n">
        <v>253398.0265595671</v>
      </c>
      <c r="AF4" t="n">
        <v>4.101696548631443e-06</v>
      </c>
      <c r="AG4" t="n">
        <v>6.276041666666667</v>
      </c>
      <c r="AH4" t="n">
        <v>229214.0745511597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10.9399</v>
      </c>
      <c r="E5" t="n">
        <v>9.140000000000001</v>
      </c>
      <c r="F5" t="n">
        <v>4.67</v>
      </c>
      <c r="G5" t="n">
        <v>8.76</v>
      </c>
      <c r="H5" t="n">
        <v>0.12</v>
      </c>
      <c r="I5" t="n">
        <v>32</v>
      </c>
      <c r="J5" t="n">
        <v>264.72</v>
      </c>
      <c r="K5" t="n">
        <v>59.89</v>
      </c>
      <c r="L5" t="n">
        <v>1.75</v>
      </c>
      <c r="M5" t="n">
        <v>30</v>
      </c>
      <c r="N5" t="n">
        <v>68.09</v>
      </c>
      <c r="O5" t="n">
        <v>32883.31</v>
      </c>
      <c r="P5" t="n">
        <v>75.70999999999999</v>
      </c>
      <c r="Q5" t="n">
        <v>610.41</v>
      </c>
      <c r="R5" t="n">
        <v>33.76</v>
      </c>
      <c r="S5" t="n">
        <v>13.88</v>
      </c>
      <c r="T5" t="n">
        <v>9923.01</v>
      </c>
      <c r="U5" t="n">
        <v>0.41</v>
      </c>
      <c r="V5" t="n">
        <v>0.85</v>
      </c>
      <c r="W5" t="n">
        <v>0.1</v>
      </c>
      <c r="X5" t="n">
        <v>0.63</v>
      </c>
      <c r="Y5" t="n">
        <v>1</v>
      </c>
      <c r="Z5" t="n">
        <v>10</v>
      </c>
      <c r="AA5" t="n">
        <v>180.3217296497341</v>
      </c>
      <c r="AB5" t="n">
        <v>246.7241457399136</v>
      </c>
      <c r="AC5" t="n">
        <v>223.1771395500812</v>
      </c>
      <c r="AD5" t="n">
        <v>180321.7296497341</v>
      </c>
      <c r="AE5" t="n">
        <v>246724.1457399136</v>
      </c>
      <c r="AF5" t="n">
        <v>4.32581871112523e-06</v>
      </c>
      <c r="AG5" t="n">
        <v>5.950520833333333</v>
      </c>
      <c r="AH5" t="n">
        <v>223177.1395500812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11.3012</v>
      </c>
      <c r="E6" t="n">
        <v>8.85</v>
      </c>
      <c r="F6" t="n">
        <v>4.58</v>
      </c>
      <c r="G6" t="n">
        <v>9.81</v>
      </c>
      <c r="H6" t="n">
        <v>0.13</v>
      </c>
      <c r="I6" t="n">
        <v>28</v>
      </c>
      <c r="J6" t="n">
        <v>265.19</v>
      </c>
      <c r="K6" t="n">
        <v>59.89</v>
      </c>
      <c r="L6" t="n">
        <v>2</v>
      </c>
      <c r="M6" t="n">
        <v>26</v>
      </c>
      <c r="N6" t="n">
        <v>68.31</v>
      </c>
      <c r="O6" t="n">
        <v>32941.21</v>
      </c>
      <c r="P6" t="n">
        <v>73.73999999999999</v>
      </c>
      <c r="Q6" t="n">
        <v>610.34</v>
      </c>
      <c r="R6" t="n">
        <v>30.88</v>
      </c>
      <c r="S6" t="n">
        <v>13.88</v>
      </c>
      <c r="T6" t="n">
        <v>8504.08</v>
      </c>
      <c r="U6" t="n">
        <v>0.45</v>
      </c>
      <c r="V6" t="n">
        <v>0.87</v>
      </c>
      <c r="W6" t="n">
        <v>0.1</v>
      </c>
      <c r="X6" t="n">
        <v>0.54</v>
      </c>
      <c r="Y6" t="n">
        <v>1</v>
      </c>
      <c r="Z6" t="n">
        <v>10</v>
      </c>
      <c r="AA6" t="n">
        <v>164.8684270264507</v>
      </c>
      <c r="AB6" t="n">
        <v>225.5802553391517</v>
      </c>
      <c r="AC6" t="n">
        <v>204.0511923735248</v>
      </c>
      <c r="AD6" t="n">
        <v>164868.4270264507</v>
      </c>
      <c r="AE6" t="n">
        <v>225580.2553391517</v>
      </c>
      <c r="AF6" t="n">
        <v>4.468682750131944e-06</v>
      </c>
      <c r="AG6" t="n">
        <v>5.76171875</v>
      </c>
      <c r="AH6" t="n">
        <v>204051.1923735248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11.6754</v>
      </c>
      <c r="E7" t="n">
        <v>8.56</v>
      </c>
      <c r="F7" t="n">
        <v>4.5</v>
      </c>
      <c r="G7" t="n">
        <v>11.25</v>
      </c>
      <c r="H7" t="n">
        <v>0.15</v>
      </c>
      <c r="I7" t="n">
        <v>24</v>
      </c>
      <c r="J7" t="n">
        <v>265.66</v>
      </c>
      <c r="K7" t="n">
        <v>59.89</v>
      </c>
      <c r="L7" t="n">
        <v>2.25</v>
      </c>
      <c r="M7" t="n">
        <v>22</v>
      </c>
      <c r="N7" t="n">
        <v>68.53</v>
      </c>
      <c r="O7" t="n">
        <v>32999.19</v>
      </c>
      <c r="P7" t="n">
        <v>71.95</v>
      </c>
      <c r="Q7" t="n">
        <v>610.3</v>
      </c>
      <c r="R7" t="n">
        <v>28.24</v>
      </c>
      <c r="S7" t="n">
        <v>13.88</v>
      </c>
      <c r="T7" t="n">
        <v>7205.4</v>
      </c>
      <c r="U7" t="n">
        <v>0.49</v>
      </c>
      <c r="V7" t="n">
        <v>0.89</v>
      </c>
      <c r="W7" t="n">
        <v>0.09</v>
      </c>
      <c r="X7" t="n">
        <v>0.46</v>
      </c>
      <c r="Y7" t="n">
        <v>1</v>
      </c>
      <c r="Z7" t="n">
        <v>10</v>
      </c>
      <c r="AA7" t="n">
        <v>162.3175932357517</v>
      </c>
      <c r="AB7" t="n">
        <v>222.0900920118746</v>
      </c>
      <c r="AC7" t="n">
        <v>200.8941253357269</v>
      </c>
      <c r="AD7" t="n">
        <v>162317.5932357517</v>
      </c>
      <c r="AE7" t="n">
        <v>222090.0920118746</v>
      </c>
      <c r="AF7" t="n">
        <v>4.616647664043684e-06</v>
      </c>
      <c r="AG7" t="n">
        <v>5.572916666666667</v>
      </c>
      <c r="AH7" t="n">
        <v>200894.1253357269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11.8757</v>
      </c>
      <c r="E8" t="n">
        <v>8.42</v>
      </c>
      <c r="F8" t="n">
        <v>4.46</v>
      </c>
      <c r="G8" t="n">
        <v>12.15</v>
      </c>
      <c r="H8" t="n">
        <v>0.17</v>
      </c>
      <c r="I8" t="n">
        <v>22</v>
      </c>
      <c r="J8" t="n">
        <v>266.13</v>
      </c>
      <c r="K8" t="n">
        <v>59.89</v>
      </c>
      <c r="L8" t="n">
        <v>2.5</v>
      </c>
      <c r="M8" t="n">
        <v>20</v>
      </c>
      <c r="N8" t="n">
        <v>68.75</v>
      </c>
      <c r="O8" t="n">
        <v>33057.26</v>
      </c>
      <c r="P8" t="n">
        <v>70.8</v>
      </c>
      <c r="Q8" t="n">
        <v>610.37</v>
      </c>
      <c r="R8" t="n">
        <v>26.89</v>
      </c>
      <c r="S8" t="n">
        <v>13.88</v>
      </c>
      <c r="T8" t="n">
        <v>6537.69</v>
      </c>
      <c r="U8" t="n">
        <v>0.52</v>
      </c>
      <c r="V8" t="n">
        <v>0.9</v>
      </c>
      <c r="W8" t="n">
        <v>0.09</v>
      </c>
      <c r="X8" t="n">
        <v>0.41</v>
      </c>
      <c r="Y8" t="n">
        <v>1</v>
      </c>
      <c r="Z8" t="n">
        <v>10</v>
      </c>
      <c r="AA8" t="n">
        <v>160.7666660525745</v>
      </c>
      <c r="AB8" t="n">
        <v>219.9680450177743</v>
      </c>
      <c r="AC8" t="n">
        <v>198.9746035284313</v>
      </c>
      <c r="AD8" t="n">
        <v>160766.6660525745</v>
      </c>
      <c r="AE8" t="n">
        <v>219968.0450177743</v>
      </c>
      <c r="AF8" t="n">
        <v>4.695849620902375e-06</v>
      </c>
      <c r="AG8" t="n">
        <v>5.481770833333333</v>
      </c>
      <c r="AH8" t="n">
        <v>198974.6035284313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12.2612</v>
      </c>
      <c r="E9" t="n">
        <v>8.16</v>
      </c>
      <c r="F9" t="n">
        <v>4.34</v>
      </c>
      <c r="G9" t="n">
        <v>13.71</v>
      </c>
      <c r="H9" t="n">
        <v>0.18</v>
      </c>
      <c r="I9" t="n">
        <v>19</v>
      </c>
      <c r="J9" t="n">
        <v>266.6</v>
      </c>
      <c r="K9" t="n">
        <v>59.89</v>
      </c>
      <c r="L9" t="n">
        <v>2.75</v>
      </c>
      <c r="M9" t="n">
        <v>17</v>
      </c>
      <c r="N9" t="n">
        <v>68.97</v>
      </c>
      <c r="O9" t="n">
        <v>33115.41</v>
      </c>
      <c r="P9" t="n">
        <v>68.39</v>
      </c>
      <c r="Q9" t="n">
        <v>610.36</v>
      </c>
      <c r="R9" t="n">
        <v>23.07</v>
      </c>
      <c r="S9" t="n">
        <v>13.88</v>
      </c>
      <c r="T9" t="n">
        <v>4642.97</v>
      </c>
      <c r="U9" t="n">
        <v>0.6</v>
      </c>
      <c r="V9" t="n">
        <v>0.92</v>
      </c>
      <c r="W9" t="n">
        <v>0.09</v>
      </c>
      <c r="X9" t="n">
        <v>0.3</v>
      </c>
      <c r="Y9" t="n">
        <v>1</v>
      </c>
      <c r="Z9" t="n">
        <v>10</v>
      </c>
      <c r="AA9" t="n">
        <v>158.0473990067889</v>
      </c>
      <c r="AB9" t="n">
        <v>216.247423880137</v>
      </c>
      <c r="AC9" t="n">
        <v>195.6090732502443</v>
      </c>
      <c r="AD9" t="n">
        <v>158047.3990067889</v>
      </c>
      <c r="AE9" t="n">
        <v>216247.423880137</v>
      </c>
      <c r="AF9" t="n">
        <v>4.848282743064257e-06</v>
      </c>
      <c r="AG9" t="n">
        <v>5.3125</v>
      </c>
      <c r="AH9" t="n">
        <v>195609.0732502443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12.1976</v>
      </c>
      <c r="E10" t="n">
        <v>8.199999999999999</v>
      </c>
      <c r="F10" t="n">
        <v>4.44</v>
      </c>
      <c r="G10" t="n">
        <v>14.78</v>
      </c>
      <c r="H10" t="n">
        <v>0.2</v>
      </c>
      <c r="I10" t="n">
        <v>18</v>
      </c>
      <c r="J10" t="n">
        <v>267.08</v>
      </c>
      <c r="K10" t="n">
        <v>59.89</v>
      </c>
      <c r="L10" t="n">
        <v>3</v>
      </c>
      <c r="M10" t="n">
        <v>16</v>
      </c>
      <c r="N10" t="n">
        <v>69.19</v>
      </c>
      <c r="O10" t="n">
        <v>33173.65</v>
      </c>
      <c r="P10" t="n">
        <v>69.62</v>
      </c>
      <c r="Q10" t="n">
        <v>610.26</v>
      </c>
      <c r="R10" t="n">
        <v>27</v>
      </c>
      <c r="S10" t="n">
        <v>13.88</v>
      </c>
      <c r="T10" t="n">
        <v>6616.08</v>
      </c>
      <c r="U10" t="n">
        <v>0.51</v>
      </c>
      <c r="V10" t="n">
        <v>0.9</v>
      </c>
      <c r="W10" t="n">
        <v>0.07000000000000001</v>
      </c>
      <c r="X10" t="n">
        <v>0.4</v>
      </c>
      <c r="Y10" t="n">
        <v>1</v>
      </c>
      <c r="Z10" t="n">
        <v>10</v>
      </c>
      <c r="AA10" t="n">
        <v>159.0472552754407</v>
      </c>
      <c r="AB10" t="n">
        <v>217.6154713374511</v>
      </c>
      <c r="AC10" t="n">
        <v>196.8465561782994</v>
      </c>
      <c r="AD10" t="n">
        <v>159047.2552754407</v>
      </c>
      <c r="AE10" t="n">
        <v>217615.4713374511</v>
      </c>
      <c r="AF10" t="n">
        <v>4.823134243532491e-06</v>
      </c>
      <c r="AG10" t="n">
        <v>5.338541666666667</v>
      </c>
      <c r="AH10" t="n">
        <v>196846.5561782994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12.4792</v>
      </c>
      <c r="E11" t="n">
        <v>8.01</v>
      </c>
      <c r="F11" t="n">
        <v>4.35</v>
      </c>
      <c r="G11" t="n">
        <v>16.32</v>
      </c>
      <c r="H11" t="n">
        <v>0.22</v>
      </c>
      <c r="I11" t="n">
        <v>16</v>
      </c>
      <c r="J11" t="n">
        <v>267.55</v>
      </c>
      <c r="K11" t="n">
        <v>59.89</v>
      </c>
      <c r="L11" t="n">
        <v>3.25</v>
      </c>
      <c r="M11" t="n">
        <v>14</v>
      </c>
      <c r="N11" t="n">
        <v>69.41</v>
      </c>
      <c r="O11" t="n">
        <v>33231.97</v>
      </c>
      <c r="P11" t="n">
        <v>67.67</v>
      </c>
      <c r="Q11" t="n">
        <v>610.34</v>
      </c>
      <c r="R11" t="n">
        <v>23.7</v>
      </c>
      <c r="S11" t="n">
        <v>13.88</v>
      </c>
      <c r="T11" t="n">
        <v>4974.89</v>
      </c>
      <c r="U11" t="n">
        <v>0.59</v>
      </c>
      <c r="V11" t="n">
        <v>0.92</v>
      </c>
      <c r="W11" t="n">
        <v>0.08</v>
      </c>
      <c r="X11" t="n">
        <v>0.31</v>
      </c>
      <c r="Y11" t="n">
        <v>1</v>
      </c>
      <c r="Z11" t="n">
        <v>10</v>
      </c>
      <c r="AA11" t="n">
        <v>144.3756680637914</v>
      </c>
      <c r="AB11" t="n">
        <v>197.5411584497364</v>
      </c>
      <c r="AC11" t="n">
        <v>178.6881075381067</v>
      </c>
      <c r="AD11" t="n">
        <v>144375.6680637914</v>
      </c>
      <c r="AE11" t="n">
        <v>197541.1584497364</v>
      </c>
      <c r="AF11" t="n">
        <v>4.934483574792637e-06</v>
      </c>
      <c r="AG11" t="n">
        <v>5.21484375</v>
      </c>
      <c r="AH11" t="n">
        <v>178688.1075381067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12.5975</v>
      </c>
      <c r="E12" t="n">
        <v>7.94</v>
      </c>
      <c r="F12" t="n">
        <v>4.33</v>
      </c>
      <c r="G12" t="n">
        <v>17.31</v>
      </c>
      <c r="H12" t="n">
        <v>0.23</v>
      </c>
      <c r="I12" t="n">
        <v>15</v>
      </c>
      <c r="J12" t="n">
        <v>268.02</v>
      </c>
      <c r="K12" t="n">
        <v>59.89</v>
      </c>
      <c r="L12" t="n">
        <v>3.5</v>
      </c>
      <c r="M12" t="n">
        <v>13</v>
      </c>
      <c r="N12" t="n">
        <v>69.64</v>
      </c>
      <c r="O12" t="n">
        <v>33290.38</v>
      </c>
      <c r="P12" t="n">
        <v>66.81</v>
      </c>
      <c r="Q12" t="n">
        <v>610.5</v>
      </c>
      <c r="R12" t="n">
        <v>22.94</v>
      </c>
      <c r="S12" t="n">
        <v>13.88</v>
      </c>
      <c r="T12" t="n">
        <v>4599.67</v>
      </c>
      <c r="U12" t="n">
        <v>0.61</v>
      </c>
      <c r="V12" t="n">
        <v>0.92</v>
      </c>
      <c r="W12" t="n">
        <v>0.08</v>
      </c>
      <c r="X12" t="n">
        <v>0.29</v>
      </c>
      <c r="Y12" t="n">
        <v>1</v>
      </c>
      <c r="Z12" t="n">
        <v>10</v>
      </c>
      <c r="AA12" t="n">
        <v>143.5853214348342</v>
      </c>
      <c r="AB12" t="n">
        <v>196.4597713243653</v>
      </c>
      <c r="AC12" t="n">
        <v>177.7099264822443</v>
      </c>
      <c r="AD12" t="n">
        <v>143585.3214348342</v>
      </c>
      <c r="AE12" t="n">
        <v>196459.7713243653</v>
      </c>
      <c r="AF12" t="n">
        <v>4.981261365588358e-06</v>
      </c>
      <c r="AG12" t="n">
        <v>5.169270833333333</v>
      </c>
      <c r="AH12" t="n">
        <v>177709.9264822443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12.7105</v>
      </c>
      <c r="E13" t="n">
        <v>7.87</v>
      </c>
      <c r="F13" t="n">
        <v>4.31</v>
      </c>
      <c r="G13" t="n">
        <v>18.46</v>
      </c>
      <c r="H13" t="n">
        <v>0.25</v>
      </c>
      <c r="I13" t="n">
        <v>14</v>
      </c>
      <c r="J13" t="n">
        <v>268.5</v>
      </c>
      <c r="K13" t="n">
        <v>59.89</v>
      </c>
      <c r="L13" t="n">
        <v>3.75</v>
      </c>
      <c r="M13" t="n">
        <v>12</v>
      </c>
      <c r="N13" t="n">
        <v>69.86</v>
      </c>
      <c r="O13" t="n">
        <v>33348.87</v>
      </c>
      <c r="P13" t="n">
        <v>66.03</v>
      </c>
      <c r="Q13" t="n">
        <v>610.34</v>
      </c>
      <c r="R13" t="n">
        <v>22.27</v>
      </c>
      <c r="S13" t="n">
        <v>13.88</v>
      </c>
      <c r="T13" t="n">
        <v>4269.35</v>
      </c>
      <c r="U13" t="n">
        <v>0.62</v>
      </c>
      <c r="V13" t="n">
        <v>0.93</v>
      </c>
      <c r="W13" t="n">
        <v>0.08</v>
      </c>
      <c r="X13" t="n">
        <v>0.27</v>
      </c>
      <c r="Y13" t="n">
        <v>1</v>
      </c>
      <c r="Z13" t="n">
        <v>10</v>
      </c>
      <c r="AA13" t="n">
        <v>142.8598218106421</v>
      </c>
      <c r="AB13" t="n">
        <v>195.4671107317617</v>
      </c>
      <c r="AC13" t="n">
        <v>176.8120040233906</v>
      </c>
      <c r="AD13" t="n">
        <v>142859.8218106421</v>
      </c>
      <c r="AE13" t="n">
        <v>195467.1107317617</v>
      </c>
      <c r="AF13" t="n">
        <v>5.025943448089766e-06</v>
      </c>
      <c r="AG13" t="n">
        <v>5.123697916666667</v>
      </c>
      <c r="AH13" t="n">
        <v>176812.0040233906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12.8319</v>
      </c>
      <c r="E14" t="n">
        <v>7.79</v>
      </c>
      <c r="F14" t="n">
        <v>4.28</v>
      </c>
      <c r="G14" t="n">
        <v>19.77</v>
      </c>
      <c r="H14" t="n">
        <v>0.26</v>
      </c>
      <c r="I14" t="n">
        <v>13</v>
      </c>
      <c r="J14" t="n">
        <v>268.97</v>
      </c>
      <c r="K14" t="n">
        <v>59.89</v>
      </c>
      <c r="L14" t="n">
        <v>4</v>
      </c>
      <c r="M14" t="n">
        <v>11</v>
      </c>
      <c r="N14" t="n">
        <v>70.09</v>
      </c>
      <c r="O14" t="n">
        <v>33407.45</v>
      </c>
      <c r="P14" t="n">
        <v>65.12</v>
      </c>
      <c r="Q14" t="n">
        <v>610.36</v>
      </c>
      <c r="R14" t="n">
        <v>21.54</v>
      </c>
      <c r="S14" t="n">
        <v>13.88</v>
      </c>
      <c r="T14" t="n">
        <v>3912.24</v>
      </c>
      <c r="U14" t="n">
        <v>0.64</v>
      </c>
      <c r="V14" t="n">
        <v>0.93</v>
      </c>
      <c r="W14" t="n">
        <v>0.08</v>
      </c>
      <c r="X14" t="n">
        <v>0.24</v>
      </c>
      <c r="Y14" t="n">
        <v>1</v>
      </c>
      <c r="Z14" t="n">
        <v>10</v>
      </c>
      <c r="AA14" t="n">
        <v>142.0447444734556</v>
      </c>
      <c r="AB14" t="n">
        <v>194.3518859603494</v>
      </c>
      <c r="AC14" t="n">
        <v>175.8032147389337</v>
      </c>
      <c r="AD14" t="n">
        <v>142044.7444734556</v>
      </c>
      <c r="AE14" t="n">
        <v>194351.8859603494</v>
      </c>
      <c r="AF14" t="n">
        <v>5.073947030529331e-06</v>
      </c>
      <c r="AG14" t="n">
        <v>5.071614583333333</v>
      </c>
      <c r="AH14" t="n">
        <v>175803.2147389337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12.9552</v>
      </c>
      <c r="E15" t="n">
        <v>7.72</v>
      </c>
      <c r="F15" t="n">
        <v>4.26</v>
      </c>
      <c r="G15" t="n">
        <v>21.3</v>
      </c>
      <c r="H15" t="n">
        <v>0.28</v>
      </c>
      <c r="I15" t="n">
        <v>12</v>
      </c>
      <c r="J15" t="n">
        <v>269.45</v>
      </c>
      <c r="K15" t="n">
        <v>59.89</v>
      </c>
      <c r="L15" t="n">
        <v>4.25</v>
      </c>
      <c r="M15" t="n">
        <v>10</v>
      </c>
      <c r="N15" t="n">
        <v>70.31</v>
      </c>
      <c r="O15" t="n">
        <v>33466.11</v>
      </c>
      <c r="P15" t="n">
        <v>64.20999999999999</v>
      </c>
      <c r="Q15" t="n">
        <v>610.26</v>
      </c>
      <c r="R15" t="n">
        <v>20.79</v>
      </c>
      <c r="S15" t="n">
        <v>13.88</v>
      </c>
      <c r="T15" t="n">
        <v>3540.77</v>
      </c>
      <c r="U15" t="n">
        <v>0.67</v>
      </c>
      <c r="V15" t="n">
        <v>0.9399999999999999</v>
      </c>
      <c r="W15" t="n">
        <v>0.07000000000000001</v>
      </c>
      <c r="X15" t="n">
        <v>0.22</v>
      </c>
      <c r="Y15" t="n">
        <v>1</v>
      </c>
      <c r="Z15" t="n">
        <v>10</v>
      </c>
      <c r="AA15" t="n">
        <v>141.2620897966572</v>
      </c>
      <c r="AB15" t="n">
        <v>193.2810233032669</v>
      </c>
      <c r="AC15" t="n">
        <v>174.8345537108777</v>
      </c>
      <c r="AD15" t="n">
        <v>141262.0897966572</v>
      </c>
      <c r="AE15" t="n">
        <v>193281.0233032669</v>
      </c>
      <c r="AF15" t="n">
        <v>5.122701904621576e-06</v>
      </c>
      <c r="AG15" t="n">
        <v>5.026041666666667</v>
      </c>
      <c r="AH15" t="n">
        <v>174834.5537108777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12.9482</v>
      </c>
      <c r="E16" t="n">
        <v>7.72</v>
      </c>
      <c r="F16" t="n">
        <v>4.26</v>
      </c>
      <c r="G16" t="n">
        <v>21.32</v>
      </c>
      <c r="H16" t="n">
        <v>0.3</v>
      </c>
      <c r="I16" t="n">
        <v>12</v>
      </c>
      <c r="J16" t="n">
        <v>269.92</v>
      </c>
      <c r="K16" t="n">
        <v>59.89</v>
      </c>
      <c r="L16" t="n">
        <v>4.5</v>
      </c>
      <c r="M16" t="n">
        <v>10</v>
      </c>
      <c r="N16" t="n">
        <v>70.54000000000001</v>
      </c>
      <c r="O16" t="n">
        <v>33524.86</v>
      </c>
      <c r="P16" t="n">
        <v>63.64</v>
      </c>
      <c r="Q16" t="n">
        <v>610.26</v>
      </c>
      <c r="R16" t="n">
        <v>20.96</v>
      </c>
      <c r="S16" t="n">
        <v>13.88</v>
      </c>
      <c r="T16" t="n">
        <v>3623.61</v>
      </c>
      <c r="U16" t="n">
        <v>0.66</v>
      </c>
      <c r="V16" t="n">
        <v>0.9399999999999999</v>
      </c>
      <c r="W16" t="n">
        <v>0.07000000000000001</v>
      </c>
      <c r="X16" t="n">
        <v>0.22</v>
      </c>
      <c r="Y16" t="n">
        <v>1</v>
      </c>
      <c r="Z16" t="n">
        <v>10</v>
      </c>
      <c r="AA16" t="n">
        <v>141.042290457308</v>
      </c>
      <c r="AB16" t="n">
        <v>192.980284150307</v>
      </c>
      <c r="AC16" t="n">
        <v>174.5625166805862</v>
      </c>
      <c r="AD16" t="n">
        <v>141042.290457308</v>
      </c>
      <c r="AE16" t="n">
        <v>192980.284150307</v>
      </c>
      <c r="AF16" t="n">
        <v>5.119933988006445e-06</v>
      </c>
      <c r="AG16" t="n">
        <v>5.026041666666667</v>
      </c>
      <c r="AH16" t="n">
        <v>174562.5166805862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13.0781</v>
      </c>
      <c r="E17" t="n">
        <v>7.65</v>
      </c>
      <c r="F17" t="n">
        <v>4.24</v>
      </c>
      <c r="G17" t="n">
        <v>23.11</v>
      </c>
      <c r="H17" t="n">
        <v>0.31</v>
      </c>
      <c r="I17" t="n">
        <v>11</v>
      </c>
      <c r="J17" t="n">
        <v>270.4</v>
      </c>
      <c r="K17" t="n">
        <v>59.89</v>
      </c>
      <c r="L17" t="n">
        <v>4.75</v>
      </c>
      <c r="M17" t="n">
        <v>9</v>
      </c>
      <c r="N17" t="n">
        <v>70.76000000000001</v>
      </c>
      <c r="O17" t="n">
        <v>33583.7</v>
      </c>
      <c r="P17" t="n">
        <v>62.72</v>
      </c>
      <c r="Q17" t="n">
        <v>610.26</v>
      </c>
      <c r="R17" t="n">
        <v>20.16</v>
      </c>
      <c r="S17" t="n">
        <v>13.88</v>
      </c>
      <c r="T17" t="n">
        <v>3230.95</v>
      </c>
      <c r="U17" t="n">
        <v>0.6899999999999999</v>
      </c>
      <c r="V17" t="n">
        <v>0.9399999999999999</v>
      </c>
      <c r="W17" t="n">
        <v>0.07000000000000001</v>
      </c>
      <c r="X17" t="n">
        <v>0.2</v>
      </c>
      <c r="Y17" t="n">
        <v>1</v>
      </c>
      <c r="Z17" t="n">
        <v>10</v>
      </c>
      <c r="AA17" t="n">
        <v>140.0833496957982</v>
      </c>
      <c r="AB17" t="n">
        <v>191.6682190949293</v>
      </c>
      <c r="AC17" t="n">
        <v>173.3756732725984</v>
      </c>
      <c r="AD17" t="n">
        <v>140083.3496957982</v>
      </c>
      <c r="AE17" t="n">
        <v>191668.2190949293</v>
      </c>
      <c r="AF17" t="n">
        <v>5.171298612050097e-06</v>
      </c>
      <c r="AG17" t="n">
        <v>4.98046875</v>
      </c>
      <c r="AH17" t="n">
        <v>173375.6732725984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13.2602</v>
      </c>
      <c r="E18" t="n">
        <v>7.54</v>
      </c>
      <c r="F18" t="n">
        <v>4.18</v>
      </c>
      <c r="G18" t="n">
        <v>25.1</v>
      </c>
      <c r="H18" t="n">
        <v>0.33</v>
      </c>
      <c r="I18" t="n">
        <v>10</v>
      </c>
      <c r="J18" t="n">
        <v>270.88</v>
      </c>
      <c r="K18" t="n">
        <v>59.89</v>
      </c>
      <c r="L18" t="n">
        <v>5</v>
      </c>
      <c r="M18" t="n">
        <v>8</v>
      </c>
      <c r="N18" t="n">
        <v>70.98999999999999</v>
      </c>
      <c r="O18" t="n">
        <v>33642.62</v>
      </c>
      <c r="P18" t="n">
        <v>61.19</v>
      </c>
      <c r="Q18" t="n">
        <v>610.4299999999999</v>
      </c>
      <c r="R18" t="n">
        <v>18.2</v>
      </c>
      <c r="S18" t="n">
        <v>13.88</v>
      </c>
      <c r="T18" t="n">
        <v>2252.93</v>
      </c>
      <c r="U18" t="n">
        <v>0.76</v>
      </c>
      <c r="V18" t="n">
        <v>0.95</v>
      </c>
      <c r="W18" t="n">
        <v>0.07000000000000001</v>
      </c>
      <c r="X18" t="n">
        <v>0.14</v>
      </c>
      <c r="Y18" t="n">
        <v>1</v>
      </c>
      <c r="Z18" t="n">
        <v>10</v>
      </c>
      <c r="AA18" t="n">
        <v>138.8353149434272</v>
      </c>
      <c r="AB18" t="n">
        <v>189.9606028873288</v>
      </c>
      <c r="AC18" t="n">
        <v>171.8310295591963</v>
      </c>
      <c r="AD18" t="n">
        <v>138835.3149434272</v>
      </c>
      <c r="AE18" t="n">
        <v>189960.6028873288</v>
      </c>
      <c r="AF18" t="n">
        <v>5.243303985709446e-06</v>
      </c>
      <c r="AG18" t="n">
        <v>4.908854166666667</v>
      </c>
      <c r="AH18" t="n">
        <v>171831.0295591963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13.1921</v>
      </c>
      <c r="E19" t="n">
        <v>7.58</v>
      </c>
      <c r="F19" t="n">
        <v>4.22</v>
      </c>
      <c r="G19" t="n">
        <v>25.33</v>
      </c>
      <c r="H19" t="n">
        <v>0.34</v>
      </c>
      <c r="I19" t="n">
        <v>10</v>
      </c>
      <c r="J19" t="n">
        <v>271.36</v>
      </c>
      <c r="K19" t="n">
        <v>59.89</v>
      </c>
      <c r="L19" t="n">
        <v>5.25</v>
      </c>
      <c r="M19" t="n">
        <v>8</v>
      </c>
      <c r="N19" t="n">
        <v>71.22</v>
      </c>
      <c r="O19" t="n">
        <v>33701.64</v>
      </c>
      <c r="P19" t="n">
        <v>61.6</v>
      </c>
      <c r="Q19" t="n">
        <v>610.29</v>
      </c>
      <c r="R19" t="n">
        <v>19.84</v>
      </c>
      <c r="S19" t="n">
        <v>13.88</v>
      </c>
      <c r="T19" t="n">
        <v>3076.03</v>
      </c>
      <c r="U19" t="n">
        <v>0.7</v>
      </c>
      <c r="V19" t="n">
        <v>0.9399999999999999</v>
      </c>
      <c r="W19" t="n">
        <v>0.07000000000000001</v>
      </c>
      <c r="X19" t="n">
        <v>0.18</v>
      </c>
      <c r="Y19" t="n">
        <v>1</v>
      </c>
      <c r="Z19" t="n">
        <v>10</v>
      </c>
      <c r="AA19" t="n">
        <v>139.2699209388732</v>
      </c>
      <c r="AB19" t="n">
        <v>190.555249983761</v>
      </c>
      <c r="AC19" t="n">
        <v>172.3689243713377</v>
      </c>
      <c r="AD19" t="n">
        <v>139269.9209388732</v>
      </c>
      <c r="AE19" t="n">
        <v>190555.249983761</v>
      </c>
      <c r="AF19" t="n">
        <v>5.21637611121081e-06</v>
      </c>
      <c r="AG19" t="n">
        <v>4.934895833333333</v>
      </c>
      <c r="AH19" t="n">
        <v>172368.9243713377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13.318</v>
      </c>
      <c r="E20" t="n">
        <v>7.51</v>
      </c>
      <c r="F20" t="n">
        <v>4.2</v>
      </c>
      <c r="G20" t="n">
        <v>28</v>
      </c>
      <c r="H20" t="n">
        <v>0.36</v>
      </c>
      <c r="I20" t="n">
        <v>9</v>
      </c>
      <c r="J20" t="n">
        <v>271.84</v>
      </c>
      <c r="K20" t="n">
        <v>59.89</v>
      </c>
      <c r="L20" t="n">
        <v>5.5</v>
      </c>
      <c r="M20" t="n">
        <v>7</v>
      </c>
      <c r="N20" t="n">
        <v>71.45</v>
      </c>
      <c r="O20" t="n">
        <v>33760.74</v>
      </c>
      <c r="P20" t="n">
        <v>60.67</v>
      </c>
      <c r="Q20" t="n">
        <v>610.3</v>
      </c>
      <c r="R20" t="n">
        <v>19.07</v>
      </c>
      <c r="S20" t="n">
        <v>13.88</v>
      </c>
      <c r="T20" t="n">
        <v>2694.88</v>
      </c>
      <c r="U20" t="n">
        <v>0.73</v>
      </c>
      <c r="V20" t="n">
        <v>0.95</v>
      </c>
      <c r="W20" t="n">
        <v>0.07000000000000001</v>
      </c>
      <c r="X20" t="n">
        <v>0.16</v>
      </c>
      <c r="Y20" t="n">
        <v>1</v>
      </c>
      <c r="Z20" t="n">
        <v>10</v>
      </c>
      <c r="AA20" t="n">
        <v>138.5177433057761</v>
      </c>
      <c r="AB20" t="n">
        <v>189.5260873624229</v>
      </c>
      <c r="AC20" t="n">
        <v>171.437983586141</v>
      </c>
      <c r="AD20" t="n">
        <v>138517.7433057761</v>
      </c>
      <c r="AE20" t="n">
        <v>189526.0873624229</v>
      </c>
      <c r="AF20" t="n">
        <v>5.266159068617245e-06</v>
      </c>
      <c r="AG20" t="n">
        <v>4.889322916666667</v>
      </c>
      <c r="AH20" t="n">
        <v>171437.983586141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13.3175</v>
      </c>
      <c r="E21" t="n">
        <v>7.51</v>
      </c>
      <c r="F21" t="n">
        <v>4.2</v>
      </c>
      <c r="G21" t="n">
        <v>28.01</v>
      </c>
      <c r="H21" t="n">
        <v>0.38</v>
      </c>
      <c r="I21" t="n">
        <v>9</v>
      </c>
      <c r="J21" t="n">
        <v>272.32</v>
      </c>
      <c r="K21" t="n">
        <v>59.89</v>
      </c>
      <c r="L21" t="n">
        <v>5.75</v>
      </c>
      <c r="M21" t="n">
        <v>7</v>
      </c>
      <c r="N21" t="n">
        <v>71.68000000000001</v>
      </c>
      <c r="O21" t="n">
        <v>33820.05</v>
      </c>
      <c r="P21" t="n">
        <v>60.14</v>
      </c>
      <c r="Q21" t="n">
        <v>610.29</v>
      </c>
      <c r="R21" t="n">
        <v>19.01</v>
      </c>
      <c r="S21" t="n">
        <v>13.88</v>
      </c>
      <c r="T21" t="n">
        <v>2667.36</v>
      </c>
      <c r="U21" t="n">
        <v>0.73</v>
      </c>
      <c r="V21" t="n">
        <v>0.95</v>
      </c>
      <c r="W21" t="n">
        <v>0.07000000000000001</v>
      </c>
      <c r="X21" t="n">
        <v>0.16</v>
      </c>
      <c r="Y21" t="n">
        <v>1</v>
      </c>
      <c r="Z21" t="n">
        <v>10</v>
      </c>
      <c r="AA21" t="n">
        <v>138.3024442188097</v>
      </c>
      <c r="AB21" t="n">
        <v>189.2315056533102</v>
      </c>
      <c r="AC21" t="n">
        <v>171.1715163418979</v>
      </c>
      <c r="AD21" t="n">
        <v>138302.4442188097</v>
      </c>
      <c r="AE21" t="n">
        <v>189231.5056533102</v>
      </c>
      <c r="AF21" t="n">
        <v>5.265961360287594e-06</v>
      </c>
      <c r="AG21" t="n">
        <v>4.889322916666667</v>
      </c>
      <c r="AH21" t="n">
        <v>171171.5163418979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13.3052</v>
      </c>
      <c r="E22" t="n">
        <v>7.52</v>
      </c>
      <c r="F22" t="n">
        <v>4.21</v>
      </c>
      <c r="G22" t="n">
        <v>28.05</v>
      </c>
      <c r="H22" t="n">
        <v>0.39</v>
      </c>
      <c r="I22" t="n">
        <v>9</v>
      </c>
      <c r="J22" t="n">
        <v>272.8</v>
      </c>
      <c r="K22" t="n">
        <v>59.89</v>
      </c>
      <c r="L22" t="n">
        <v>6</v>
      </c>
      <c r="M22" t="n">
        <v>7</v>
      </c>
      <c r="N22" t="n">
        <v>71.91</v>
      </c>
      <c r="O22" t="n">
        <v>33879.33</v>
      </c>
      <c r="P22" t="n">
        <v>59.38</v>
      </c>
      <c r="Q22" t="n">
        <v>610.28</v>
      </c>
      <c r="R22" t="n">
        <v>19.25</v>
      </c>
      <c r="S22" t="n">
        <v>13.88</v>
      </c>
      <c r="T22" t="n">
        <v>2783</v>
      </c>
      <c r="U22" t="n">
        <v>0.72</v>
      </c>
      <c r="V22" t="n">
        <v>0.95</v>
      </c>
      <c r="W22" t="n">
        <v>0.07000000000000001</v>
      </c>
      <c r="X22" t="n">
        <v>0.17</v>
      </c>
      <c r="Y22" t="n">
        <v>1</v>
      </c>
      <c r="Z22" t="n">
        <v>10</v>
      </c>
      <c r="AA22" t="n">
        <v>138.044726836696</v>
      </c>
      <c r="AB22" t="n">
        <v>188.878885361414</v>
      </c>
      <c r="AC22" t="n">
        <v>170.8525496357545</v>
      </c>
      <c r="AD22" t="n">
        <v>138044.726836696</v>
      </c>
      <c r="AE22" t="n">
        <v>188878.885361414</v>
      </c>
      <c r="AF22" t="n">
        <v>5.261097735378149e-06</v>
      </c>
      <c r="AG22" t="n">
        <v>4.895833333333333</v>
      </c>
      <c r="AH22" t="n">
        <v>170852.5496357545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13.4459</v>
      </c>
      <c r="E23" t="n">
        <v>7.44</v>
      </c>
      <c r="F23" t="n">
        <v>4.18</v>
      </c>
      <c r="G23" t="n">
        <v>31.35</v>
      </c>
      <c r="H23" t="n">
        <v>0.41</v>
      </c>
      <c r="I23" t="n">
        <v>8</v>
      </c>
      <c r="J23" t="n">
        <v>273.28</v>
      </c>
      <c r="K23" t="n">
        <v>59.89</v>
      </c>
      <c r="L23" t="n">
        <v>6.25</v>
      </c>
      <c r="M23" t="n">
        <v>6</v>
      </c>
      <c r="N23" t="n">
        <v>72.14</v>
      </c>
      <c r="O23" t="n">
        <v>33938.7</v>
      </c>
      <c r="P23" t="n">
        <v>58.58</v>
      </c>
      <c r="Q23" t="n">
        <v>610.26</v>
      </c>
      <c r="R23" t="n">
        <v>18.36</v>
      </c>
      <c r="S23" t="n">
        <v>13.88</v>
      </c>
      <c r="T23" t="n">
        <v>2346.16</v>
      </c>
      <c r="U23" t="n">
        <v>0.76</v>
      </c>
      <c r="V23" t="n">
        <v>0.95</v>
      </c>
      <c r="W23" t="n">
        <v>0.07000000000000001</v>
      </c>
      <c r="X23" t="n">
        <v>0.14</v>
      </c>
      <c r="Y23" t="n">
        <v>1</v>
      </c>
      <c r="Z23" t="n">
        <v>10</v>
      </c>
      <c r="AA23" t="n">
        <v>137.3052216976649</v>
      </c>
      <c r="AB23" t="n">
        <v>187.867061805528</v>
      </c>
      <c r="AC23" t="n">
        <v>169.9372930999386</v>
      </c>
      <c r="AD23" t="n">
        <v>137305.2216976649</v>
      </c>
      <c r="AE23" t="n">
        <v>187867.061805528</v>
      </c>
      <c r="AF23" t="n">
        <v>5.31673285934229e-06</v>
      </c>
      <c r="AG23" t="n">
        <v>4.84375</v>
      </c>
      <c r="AH23" t="n">
        <v>169937.2930999386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13.4389</v>
      </c>
      <c r="E24" t="n">
        <v>7.44</v>
      </c>
      <c r="F24" t="n">
        <v>4.18</v>
      </c>
      <c r="G24" t="n">
        <v>31.38</v>
      </c>
      <c r="H24" t="n">
        <v>0.42</v>
      </c>
      <c r="I24" t="n">
        <v>8</v>
      </c>
      <c r="J24" t="n">
        <v>273.76</v>
      </c>
      <c r="K24" t="n">
        <v>59.89</v>
      </c>
      <c r="L24" t="n">
        <v>6.5</v>
      </c>
      <c r="M24" t="n">
        <v>6</v>
      </c>
      <c r="N24" t="n">
        <v>72.37</v>
      </c>
      <c r="O24" t="n">
        <v>33998.16</v>
      </c>
      <c r="P24" t="n">
        <v>58.19</v>
      </c>
      <c r="Q24" t="n">
        <v>610.26</v>
      </c>
      <c r="R24" t="n">
        <v>18.52</v>
      </c>
      <c r="S24" t="n">
        <v>13.88</v>
      </c>
      <c r="T24" t="n">
        <v>2426</v>
      </c>
      <c r="U24" t="n">
        <v>0.75</v>
      </c>
      <c r="V24" t="n">
        <v>0.95</v>
      </c>
      <c r="W24" t="n">
        <v>0.07000000000000001</v>
      </c>
      <c r="X24" t="n">
        <v>0.14</v>
      </c>
      <c r="Y24" t="n">
        <v>1</v>
      </c>
      <c r="Z24" t="n">
        <v>10</v>
      </c>
      <c r="AA24" t="n">
        <v>137.1643651398367</v>
      </c>
      <c r="AB24" t="n">
        <v>187.6743356489548</v>
      </c>
      <c r="AC24" t="n">
        <v>169.7629604572559</v>
      </c>
      <c r="AD24" t="n">
        <v>137164.3651398367</v>
      </c>
      <c r="AE24" t="n">
        <v>187674.3356489548</v>
      </c>
      <c r="AF24" t="n">
        <v>5.31396494272716e-06</v>
      </c>
      <c r="AG24" t="n">
        <v>4.84375</v>
      </c>
      <c r="AH24" t="n">
        <v>169762.9604572559</v>
      </c>
    </row>
    <row r="25">
      <c r="A25" t="n">
        <v>23</v>
      </c>
      <c r="B25" t="n">
        <v>135</v>
      </c>
      <c r="C25" t="inlineStr">
        <is>
          <t xml:space="preserve">CONCLUIDO	</t>
        </is>
      </c>
      <c r="D25" t="n">
        <v>13.4479</v>
      </c>
      <c r="E25" t="n">
        <v>7.44</v>
      </c>
      <c r="F25" t="n">
        <v>4.18</v>
      </c>
      <c r="G25" t="n">
        <v>31.34</v>
      </c>
      <c r="H25" t="n">
        <v>0.44</v>
      </c>
      <c r="I25" t="n">
        <v>8</v>
      </c>
      <c r="J25" t="n">
        <v>274.24</v>
      </c>
      <c r="K25" t="n">
        <v>59.89</v>
      </c>
      <c r="L25" t="n">
        <v>6.75</v>
      </c>
      <c r="M25" t="n">
        <v>6</v>
      </c>
      <c r="N25" t="n">
        <v>72.61</v>
      </c>
      <c r="O25" t="n">
        <v>34057.71</v>
      </c>
      <c r="P25" t="n">
        <v>57.22</v>
      </c>
      <c r="Q25" t="n">
        <v>610.29</v>
      </c>
      <c r="R25" t="n">
        <v>18.27</v>
      </c>
      <c r="S25" t="n">
        <v>13.88</v>
      </c>
      <c r="T25" t="n">
        <v>2301.14</v>
      </c>
      <c r="U25" t="n">
        <v>0.76</v>
      </c>
      <c r="V25" t="n">
        <v>0.95</v>
      </c>
      <c r="W25" t="n">
        <v>0.07000000000000001</v>
      </c>
      <c r="X25" t="n">
        <v>0.14</v>
      </c>
      <c r="Y25" t="n">
        <v>1</v>
      </c>
      <c r="Z25" t="n">
        <v>10</v>
      </c>
      <c r="AA25" t="n">
        <v>136.7499968367501</v>
      </c>
      <c r="AB25" t="n">
        <v>187.1073786560326</v>
      </c>
      <c r="AC25" t="n">
        <v>169.2501130440088</v>
      </c>
      <c r="AD25" t="n">
        <v>136749.9968367501</v>
      </c>
      <c r="AE25" t="n">
        <v>187107.3786560326</v>
      </c>
      <c r="AF25" t="n">
        <v>5.3175236926609e-06</v>
      </c>
      <c r="AG25" t="n">
        <v>4.84375</v>
      </c>
      <c r="AH25" t="n">
        <v>169250.1130440088</v>
      </c>
    </row>
    <row r="26">
      <c r="A26" t="n">
        <v>24</v>
      </c>
      <c r="B26" t="n">
        <v>135</v>
      </c>
      <c r="C26" t="inlineStr">
        <is>
          <t xml:space="preserve">CONCLUIDO	</t>
        </is>
      </c>
      <c r="D26" t="n">
        <v>13.6286</v>
      </c>
      <c r="E26" t="n">
        <v>7.34</v>
      </c>
      <c r="F26" t="n">
        <v>4.13</v>
      </c>
      <c r="G26" t="n">
        <v>35.4</v>
      </c>
      <c r="H26" t="n">
        <v>0.45</v>
      </c>
      <c r="I26" t="n">
        <v>7</v>
      </c>
      <c r="J26" t="n">
        <v>274.73</v>
      </c>
      <c r="K26" t="n">
        <v>59.89</v>
      </c>
      <c r="L26" t="n">
        <v>7</v>
      </c>
      <c r="M26" t="n">
        <v>5</v>
      </c>
      <c r="N26" t="n">
        <v>72.84</v>
      </c>
      <c r="O26" t="n">
        <v>34117.35</v>
      </c>
      <c r="P26" t="n">
        <v>55.96</v>
      </c>
      <c r="Q26" t="n">
        <v>610.26</v>
      </c>
      <c r="R26" t="n">
        <v>16.84</v>
      </c>
      <c r="S26" t="n">
        <v>13.88</v>
      </c>
      <c r="T26" t="n">
        <v>1588.87</v>
      </c>
      <c r="U26" t="n">
        <v>0.82</v>
      </c>
      <c r="V26" t="n">
        <v>0.97</v>
      </c>
      <c r="W26" t="n">
        <v>0.06</v>
      </c>
      <c r="X26" t="n">
        <v>0.09</v>
      </c>
      <c r="Y26" t="n">
        <v>1</v>
      </c>
      <c r="Z26" t="n">
        <v>10</v>
      </c>
      <c r="AA26" t="n">
        <v>135.7127506831844</v>
      </c>
      <c r="AB26" t="n">
        <v>185.688172708654</v>
      </c>
      <c r="AC26" t="n">
        <v>167.9663541203795</v>
      </c>
      <c r="AD26" t="n">
        <v>135712.7506831844</v>
      </c>
      <c r="AE26" t="n">
        <v>185688.172708654</v>
      </c>
      <c r="AF26" t="n">
        <v>5.388975482997222e-06</v>
      </c>
      <c r="AG26" t="n">
        <v>4.778645833333333</v>
      </c>
      <c r="AH26" t="n">
        <v>167966.3541203795</v>
      </c>
    </row>
    <row r="27">
      <c r="A27" t="n">
        <v>25</v>
      </c>
      <c r="B27" t="n">
        <v>135</v>
      </c>
      <c r="C27" t="inlineStr">
        <is>
          <t xml:space="preserve">CONCLUIDO	</t>
        </is>
      </c>
      <c r="D27" t="n">
        <v>13.5619</v>
      </c>
      <c r="E27" t="n">
        <v>7.37</v>
      </c>
      <c r="F27" t="n">
        <v>4.17</v>
      </c>
      <c r="G27" t="n">
        <v>35.71</v>
      </c>
      <c r="H27" t="n">
        <v>0.47</v>
      </c>
      <c r="I27" t="n">
        <v>7</v>
      </c>
      <c r="J27" t="n">
        <v>275.21</v>
      </c>
      <c r="K27" t="n">
        <v>59.89</v>
      </c>
      <c r="L27" t="n">
        <v>7.25</v>
      </c>
      <c r="M27" t="n">
        <v>5</v>
      </c>
      <c r="N27" t="n">
        <v>73.08</v>
      </c>
      <c r="O27" t="n">
        <v>34177.09</v>
      </c>
      <c r="P27" t="n">
        <v>55.95</v>
      </c>
      <c r="Q27" t="n">
        <v>610.26</v>
      </c>
      <c r="R27" t="n">
        <v>18.01</v>
      </c>
      <c r="S27" t="n">
        <v>13.88</v>
      </c>
      <c r="T27" t="n">
        <v>2174.5</v>
      </c>
      <c r="U27" t="n">
        <v>0.77</v>
      </c>
      <c r="V27" t="n">
        <v>0.96</v>
      </c>
      <c r="W27" t="n">
        <v>0.06</v>
      </c>
      <c r="X27" t="n">
        <v>0.13</v>
      </c>
      <c r="Y27" t="n">
        <v>1</v>
      </c>
      <c r="Z27" t="n">
        <v>10</v>
      </c>
      <c r="AA27" t="n">
        <v>135.9480749857139</v>
      </c>
      <c r="AB27" t="n">
        <v>186.0101538011503</v>
      </c>
      <c r="AC27" t="n">
        <v>168.2576057893113</v>
      </c>
      <c r="AD27" t="n">
        <v>135948.0749857139</v>
      </c>
      <c r="AE27" t="n">
        <v>186010.1538011503</v>
      </c>
      <c r="AF27" t="n">
        <v>5.362601191821612e-06</v>
      </c>
      <c r="AG27" t="n">
        <v>4.798177083333333</v>
      </c>
      <c r="AH27" t="n">
        <v>168257.6057893113</v>
      </c>
    </row>
    <row r="28">
      <c r="A28" t="n">
        <v>26</v>
      </c>
      <c r="B28" t="n">
        <v>135</v>
      </c>
      <c r="C28" t="inlineStr">
        <is>
          <t xml:space="preserve">CONCLUIDO	</t>
        </is>
      </c>
      <c r="D28" t="n">
        <v>13.5568</v>
      </c>
      <c r="E28" t="n">
        <v>7.38</v>
      </c>
      <c r="F28" t="n">
        <v>4.17</v>
      </c>
      <c r="G28" t="n">
        <v>35.74</v>
      </c>
      <c r="H28" t="n">
        <v>0.48</v>
      </c>
      <c r="I28" t="n">
        <v>7</v>
      </c>
      <c r="J28" t="n">
        <v>275.7</v>
      </c>
      <c r="K28" t="n">
        <v>59.89</v>
      </c>
      <c r="L28" t="n">
        <v>7.5</v>
      </c>
      <c r="M28" t="n">
        <v>5</v>
      </c>
      <c r="N28" t="n">
        <v>73.31</v>
      </c>
      <c r="O28" t="n">
        <v>34236.91</v>
      </c>
      <c r="P28" t="n">
        <v>54.69</v>
      </c>
      <c r="Q28" t="n">
        <v>610.26</v>
      </c>
      <c r="R28" t="n">
        <v>18.11</v>
      </c>
      <c r="S28" t="n">
        <v>13.88</v>
      </c>
      <c r="T28" t="n">
        <v>2227.16</v>
      </c>
      <c r="U28" t="n">
        <v>0.77</v>
      </c>
      <c r="V28" t="n">
        <v>0.96</v>
      </c>
      <c r="W28" t="n">
        <v>0.07000000000000001</v>
      </c>
      <c r="X28" t="n">
        <v>0.13</v>
      </c>
      <c r="Y28" t="n">
        <v>1</v>
      </c>
      <c r="Z28" t="n">
        <v>10</v>
      </c>
      <c r="AA28" t="n">
        <v>135.4541051613664</v>
      </c>
      <c r="AB28" t="n">
        <v>185.3342824950678</v>
      </c>
      <c r="AC28" t="n">
        <v>167.6462386920898</v>
      </c>
      <c r="AD28" t="n">
        <v>135454.1051613664</v>
      </c>
      <c r="AE28" t="n">
        <v>185334.2824950678</v>
      </c>
      <c r="AF28" t="n">
        <v>5.36058456685916e-06</v>
      </c>
      <c r="AG28" t="n">
        <v>4.8046875</v>
      </c>
      <c r="AH28" t="n">
        <v>167646.2386920898</v>
      </c>
    </row>
    <row r="29">
      <c r="A29" t="n">
        <v>27</v>
      </c>
      <c r="B29" t="n">
        <v>135</v>
      </c>
      <c r="C29" t="inlineStr">
        <is>
          <t xml:space="preserve">CONCLUIDO	</t>
        </is>
      </c>
      <c r="D29" t="n">
        <v>13.7112</v>
      </c>
      <c r="E29" t="n">
        <v>7.29</v>
      </c>
      <c r="F29" t="n">
        <v>4.14</v>
      </c>
      <c r="G29" t="n">
        <v>41.37</v>
      </c>
      <c r="H29" t="n">
        <v>0.5</v>
      </c>
      <c r="I29" t="n">
        <v>6</v>
      </c>
      <c r="J29" t="n">
        <v>276.18</v>
      </c>
      <c r="K29" t="n">
        <v>59.89</v>
      </c>
      <c r="L29" t="n">
        <v>7.75</v>
      </c>
      <c r="M29" t="n">
        <v>4</v>
      </c>
      <c r="N29" t="n">
        <v>73.55</v>
      </c>
      <c r="O29" t="n">
        <v>34296.82</v>
      </c>
      <c r="P29" t="n">
        <v>53.68</v>
      </c>
      <c r="Q29" t="n">
        <v>610.26</v>
      </c>
      <c r="R29" t="n">
        <v>17.01</v>
      </c>
      <c r="S29" t="n">
        <v>13.88</v>
      </c>
      <c r="T29" t="n">
        <v>1682.28</v>
      </c>
      <c r="U29" t="n">
        <v>0.82</v>
      </c>
      <c r="V29" t="n">
        <v>0.96</v>
      </c>
      <c r="W29" t="n">
        <v>0.06</v>
      </c>
      <c r="X29" t="n">
        <v>0.1</v>
      </c>
      <c r="Y29" t="n">
        <v>1</v>
      </c>
      <c r="Z29" t="n">
        <v>10</v>
      </c>
      <c r="AA29" t="n">
        <v>134.6412482078889</v>
      </c>
      <c r="AB29" t="n">
        <v>184.2220957506025</v>
      </c>
      <c r="AC29" t="n">
        <v>166.6401974895521</v>
      </c>
      <c r="AD29" t="n">
        <v>134641.2482078889</v>
      </c>
      <c r="AE29" t="n">
        <v>184222.0957506025</v>
      </c>
      <c r="AF29" t="n">
        <v>5.421636899055773e-06</v>
      </c>
      <c r="AG29" t="n">
        <v>4.74609375</v>
      </c>
      <c r="AH29" t="n">
        <v>166640.1974895521</v>
      </c>
    </row>
    <row r="30">
      <c r="A30" t="n">
        <v>28</v>
      </c>
      <c r="B30" t="n">
        <v>135</v>
      </c>
      <c r="C30" t="inlineStr">
        <is>
          <t xml:space="preserve">CONCLUIDO	</t>
        </is>
      </c>
      <c r="D30" t="n">
        <v>13.7054</v>
      </c>
      <c r="E30" t="n">
        <v>7.3</v>
      </c>
      <c r="F30" t="n">
        <v>4.14</v>
      </c>
      <c r="G30" t="n">
        <v>41.4</v>
      </c>
      <c r="H30" t="n">
        <v>0.51</v>
      </c>
      <c r="I30" t="n">
        <v>6</v>
      </c>
      <c r="J30" t="n">
        <v>276.67</v>
      </c>
      <c r="K30" t="n">
        <v>59.89</v>
      </c>
      <c r="L30" t="n">
        <v>8</v>
      </c>
      <c r="M30" t="n">
        <v>4</v>
      </c>
      <c r="N30" t="n">
        <v>73.78</v>
      </c>
      <c r="O30" t="n">
        <v>34356.83</v>
      </c>
      <c r="P30" t="n">
        <v>53.81</v>
      </c>
      <c r="Q30" t="n">
        <v>610.26</v>
      </c>
      <c r="R30" t="n">
        <v>17.12</v>
      </c>
      <c r="S30" t="n">
        <v>13.88</v>
      </c>
      <c r="T30" t="n">
        <v>1736.61</v>
      </c>
      <c r="U30" t="n">
        <v>0.8100000000000001</v>
      </c>
      <c r="V30" t="n">
        <v>0.96</v>
      </c>
      <c r="W30" t="n">
        <v>0.06</v>
      </c>
      <c r="X30" t="n">
        <v>0.1</v>
      </c>
      <c r="Y30" t="n">
        <v>1</v>
      </c>
      <c r="Z30" t="n">
        <v>10</v>
      </c>
      <c r="AA30" t="n">
        <v>134.7056084863164</v>
      </c>
      <c r="AB30" t="n">
        <v>184.3101563229221</v>
      </c>
      <c r="AC30" t="n">
        <v>166.7198536844433</v>
      </c>
      <c r="AD30" t="n">
        <v>134705.6084863164</v>
      </c>
      <c r="AE30" t="n">
        <v>184310.1563229221</v>
      </c>
      <c r="AF30" t="n">
        <v>5.419343482431806e-06</v>
      </c>
      <c r="AG30" t="n">
        <v>4.752604166666667</v>
      </c>
      <c r="AH30" t="n">
        <v>166719.8536844433</v>
      </c>
    </row>
    <row r="31">
      <c r="A31" t="n">
        <v>29</v>
      </c>
      <c r="B31" t="n">
        <v>135</v>
      </c>
      <c r="C31" t="inlineStr">
        <is>
          <t xml:space="preserve">CONCLUIDO	</t>
        </is>
      </c>
      <c r="D31" t="n">
        <v>13.7038</v>
      </c>
      <c r="E31" t="n">
        <v>7.3</v>
      </c>
      <c r="F31" t="n">
        <v>4.14</v>
      </c>
      <c r="G31" t="n">
        <v>41.41</v>
      </c>
      <c r="H31" t="n">
        <v>0.53</v>
      </c>
      <c r="I31" t="n">
        <v>6</v>
      </c>
      <c r="J31" t="n">
        <v>277.16</v>
      </c>
      <c r="K31" t="n">
        <v>59.89</v>
      </c>
      <c r="L31" t="n">
        <v>8.25</v>
      </c>
      <c r="M31" t="n">
        <v>1</v>
      </c>
      <c r="N31" t="n">
        <v>74.02</v>
      </c>
      <c r="O31" t="n">
        <v>34416.93</v>
      </c>
      <c r="P31" t="n">
        <v>53.52</v>
      </c>
      <c r="Q31" t="n">
        <v>610.26</v>
      </c>
      <c r="R31" t="n">
        <v>17.01</v>
      </c>
      <c r="S31" t="n">
        <v>13.88</v>
      </c>
      <c r="T31" t="n">
        <v>1678.03</v>
      </c>
      <c r="U31" t="n">
        <v>0.82</v>
      </c>
      <c r="V31" t="n">
        <v>0.96</v>
      </c>
      <c r="W31" t="n">
        <v>0.07000000000000001</v>
      </c>
      <c r="X31" t="n">
        <v>0.1</v>
      </c>
      <c r="Y31" t="n">
        <v>1</v>
      </c>
      <c r="Z31" t="n">
        <v>10</v>
      </c>
      <c r="AA31" t="n">
        <v>134.5939685353007</v>
      </c>
      <c r="AB31" t="n">
        <v>184.1574056167354</v>
      </c>
      <c r="AC31" t="n">
        <v>166.581681291268</v>
      </c>
      <c r="AD31" t="n">
        <v>134593.9685353007</v>
      </c>
      <c r="AE31" t="n">
        <v>184157.4056167354</v>
      </c>
      <c r="AF31" t="n">
        <v>5.418710815776919e-06</v>
      </c>
      <c r="AG31" t="n">
        <v>4.752604166666667</v>
      </c>
      <c r="AH31" t="n">
        <v>166581.681291268</v>
      </c>
    </row>
    <row r="32">
      <c r="A32" t="n">
        <v>30</v>
      </c>
      <c r="B32" t="n">
        <v>135</v>
      </c>
      <c r="C32" t="inlineStr">
        <is>
          <t xml:space="preserve">CONCLUIDO	</t>
        </is>
      </c>
      <c r="D32" t="n">
        <v>13.7044</v>
      </c>
      <c r="E32" t="n">
        <v>7.3</v>
      </c>
      <c r="F32" t="n">
        <v>4.14</v>
      </c>
      <c r="G32" t="n">
        <v>41.41</v>
      </c>
      <c r="H32" t="n">
        <v>0.55</v>
      </c>
      <c r="I32" t="n">
        <v>6</v>
      </c>
      <c r="J32" t="n">
        <v>277.65</v>
      </c>
      <c r="K32" t="n">
        <v>59.89</v>
      </c>
      <c r="L32" t="n">
        <v>8.5</v>
      </c>
      <c r="M32" t="n">
        <v>0</v>
      </c>
      <c r="N32" t="n">
        <v>74.26000000000001</v>
      </c>
      <c r="O32" t="n">
        <v>34477.13</v>
      </c>
      <c r="P32" t="n">
        <v>53.52</v>
      </c>
      <c r="Q32" t="n">
        <v>610.3</v>
      </c>
      <c r="R32" t="n">
        <v>16.91</v>
      </c>
      <c r="S32" t="n">
        <v>13.88</v>
      </c>
      <c r="T32" t="n">
        <v>1628.07</v>
      </c>
      <c r="U32" t="n">
        <v>0.82</v>
      </c>
      <c r="V32" t="n">
        <v>0.96</v>
      </c>
      <c r="W32" t="n">
        <v>0.07000000000000001</v>
      </c>
      <c r="X32" t="n">
        <v>0.1</v>
      </c>
      <c r="Y32" t="n">
        <v>1</v>
      </c>
      <c r="Z32" t="n">
        <v>10</v>
      </c>
      <c r="AA32" t="n">
        <v>134.5926524123831</v>
      </c>
      <c r="AB32" t="n">
        <v>184.1556048392962</v>
      </c>
      <c r="AC32" t="n">
        <v>166.5800523775002</v>
      </c>
      <c r="AD32" t="n">
        <v>134592.6524123831</v>
      </c>
      <c r="AE32" t="n">
        <v>184155.6048392963</v>
      </c>
      <c r="AF32" t="n">
        <v>5.418948065772502e-06</v>
      </c>
      <c r="AG32" t="n">
        <v>4.752604166666667</v>
      </c>
      <c r="AH32" t="n">
        <v>166580.0523775003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11.6876</v>
      </c>
      <c r="E2" t="n">
        <v>8.56</v>
      </c>
      <c r="F2" t="n">
        <v>4.88</v>
      </c>
      <c r="G2" t="n">
        <v>6.97</v>
      </c>
      <c r="H2" t="n">
        <v>0.11</v>
      </c>
      <c r="I2" t="n">
        <v>42</v>
      </c>
      <c r="J2" t="n">
        <v>159.12</v>
      </c>
      <c r="K2" t="n">
        <v>50.28</v>
      </c>
      <c r="L2" t="n">
        <v>1</v>
      </c>
      <c r="M2" t="n">
        <v>40</v>
      </c>
      <c r="N2" t="n">
        <v>27.84</v>
      </c>
      <c r="O2" t="n">
        <v>19859.16</v>
      </c>
      <c r="P2" t="n">
        <v>56.84</v>
      </c>
      <c r="Q2" t="n">
        <v>610.37</v>
      </c>
      <c r="R2" t="n">
        <v>40.26</v>
      </c>
      <c r="S2" t="n">
        <v>13.88</v>
      </c>
      <c r="T2" t="n">
        <v>13123.06</v>
      </c>
      <c r="U2" t="n">
        <v>0.34</v>
      </c>
      <c r="V2" t="n">
        <v>0.82</v>
      </c>
      <c r="W2" t="n">
        <v>0.12</v>
      </c>
      <c r="X2" t="n">
        <v>0.84</v>
      </c>
      <c r="Y2" t="n">
        <v>1</v>
      </c>
      <c r="Z2" t="n">
        <v>10</v>
      </c>
      <c r="AA2" t="n">
        <v>144.1690313448056</v>
      </c>
      <c r="AB2" t="n">
        <v>197.2584289746517</v>
      </c>
      <c r="AC2" t="n">
        <v>178.4323613673107</v>
      </c>
      <c r="AD2" t="n">
        <v>144169.0313448056</v>
      </c>
      <c r="AE2" t="n">
        <v>197258.4289746516</v>
      </c>
      <c r="AF2" t="n">
        <v>5.37943841287222e-06</v>
      </c>
      <c r="AG2" t="n">
        <v>5.572916666666667</v>
      </c>
      <c r="AH2" t="n">
        <v>178432.3613673107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12.4516</v>
      </c>
      <c r="E3" t="n">
        <v>8.029999999999999</v>
      </c>
      <c r="F3" t="n">
        <v>4.68</v>
      </c>
      <c r="G3" t="n">
        <v>8.77</v>
      </c>
      <c r="H3" t="n">
        <v>0.14</v>
      </c>
      <c r="I3" t="n">
        <v>32</v>
      </c>
      <c r="J3" t="n">
        <v>159.48</v>
      </c>
      <c r="K3" t="n">
        <v>50.28</v>
      </c>
      <c r="L3" t="n">
        <v>1.25</v>
      </c>
      <c r="M3" t="n">
        <v>30</v>
      </c>
      <c r="N3" t="n">
        <v>27.95</v>
      </c>
      <c r="O3" t="n">
        <v>19902.91</v>
      </c>
      <c r="P3" t="n">
        <v>53.56</v>
      </c>
      <c r="Q3" t="n">
        <v>610.42</v>
      </c>
      <c r="R3" t="n">
        <v>33.83</v>
      </c>
      <c r="S3" t="n">
        <v>13.88</v>
      </c>
      <c r="T3" t="n">
        <v>9959.42</v>
      </c>
      <c r="U3" t="n">
        <v>0.41</v>
      </c>
      <c r="V3" t="n">
        <v>0.85</v>
      </c>
      <c r="W3" t="n">
        <v>0.11</v>
      </c>
      <c r="X3" t="n">
        <v>0.63</v>
      </c>
      <c r="Y3" t="n">
        <v>1</v>
      </c>
      <c r="Z3" t="n">
        <v>10</v>
      </c>
      <c r="AA3" t="n">
        <v>128.3640549737334</v>
      </c>
      <c r="AB3" t="n">
        <v>175.6333630374145</v>
      </c>
      <c r="AC3" t="n">
        <v>158.8711613721459</v>
      </c>
      <c r="AD3" t="n">
        <v>128364.0549737334</v>
      </c>
      <c r="AE3" t="n">
        <v>175633.3630374145</v>
      </c>
      <c r="AF3" t="n">
        <v>5.731083827451293e-06</v>
      </c>
      <c r="AG3" t="n">
        <v>5.227864583333333</v>
      </c>
      <c r="AH3" t="n">
        <v>158871.1613721459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12.9772</v>
      </c>
      <c r="E4" t="n">
        <v>7.71</v>
      </c>
      <c r="F4" t="n">
        <v>4.54</v>
      </c>
      <c r="G4" t="n">
        <v>10.49</v>
      </c>
      <c r="H4" t="n">
        <v>0.17</v>
      </c>
      <c r="I4" t="n">
        <v>26</v>
      </c>
      <c r="J4" t="n">
        <v>159.83</v>
      </c>
      <c r="K4" t="n">
        <v>50.28</v>
      </c>
      <c r="L4" t="n">
        <v>1.5</v>
      </c>
      <c r="M4" t="n">
        <v>24</v>
      </c>
      <c r="N4" t="n">
        <v>28.05</v>
      </c>
      <c r="O4" t="n">
        <v>19946.71</v>
      </c>
      <c r="P4" t="n">
        <v>51.09</v>
      </c>
      <c r="Q4" t="n">
        <v>610.29</v>
      </c>
      <c r="R4" t="n">
        <v>29.8</v>
      </c>
      <c r="S4" t="n">
        <v>13.88</v>
      </c>
      <c r="T4" t="n">
        <v>7972.97</v>
      </c>
      <c r="U4" t="n">
        <v>0.47</v>
      </c>
      <c r="V4" t="n">
        <v>0.88</v>
      </c>
      <c r="W4" t="n">
        <v>0.09</v>
      </c>
      <c r="X4" t="n">
        <v>0.5</v>
      </c>
      <c r="Y4" t="n">
        <v>1</v>
      </c>
      <c r="Z4" t="n">
        <v>10</v>
      </c>
      <c r="AA4" t="n">
        <v>125.7661507181976</v>
      </c>
      <c r="AB4" t="n">
        <v>172.0787958235454</v>
      </c>
      <c r="AC4" t="n">
        <v>155.6558370643009</v>
      </c>
      <c r="AD4" t="n">
        <v>125766.1507181976</v>
      </c>
      <c r="AE4" t="n">
        <v>172078.7958235454</v>
      </c>
      <c r="AF4" t="n">
        <v>5.973001144077944e-06</v>
      </c>
      <c r="AG4" t="n">
        <v>5.01953125</v>
      </c>
      <c r="AH4" t="n">
        <v>155655.8370643009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13.4559</v>
      </c>
      <c r="E5" t="n">
        <v>7.43</v>
      </c>
      <c r="F5" t="n">
        <v>4.43</v>
      </c>
      <c r="G5" t="n">
        <v>12.66</v>
      </c>
      <c r="H5" t="n">
        <v>0.19</v>
      </c>
      <c r="I5" t="n">
        <v>21</v>
      </c>
      <c r="J5" t="n">
        <v>160.19</v>
      </c>
      <c r="K5" t="n">
        <v>50.28</v>
      </c>
      <c r="L5" t="n">
        <v>1.75</v>
      </c>
      <c r="M5" t="n">
        <v>19</v>
      </c>
      <c r="N5" t="n">
        <v>28.16</v>
      </c>
      <c r="O5" t="n">
        <v>19990.53</v>
      </c>
      <c r="P5" t="n">
        <v>48.76</v>
      </c>
      <c r="Q5" t="n">
        <v>610.33</v>
      </c>
      <c r="R5" t="n">
        <v>26.11</v>
      </c>
      <c r="S5" t="n">
        <v>13.88</v>
      </c>
      <c r="T5" t="n">
        <v>6154.67</v>
      </c>
      <c r="U5" t="n">
        <v>0.53</v>
      </c>
      <c r="V5" t="n">
        <v>0.9</v>
      </c>
      <c r="W5" t="n">
        <v>0.09</v>
      </c>
      <c r="X5" t="n">
        <v>0.39</v>
      </c>
      <c r="Y5" t="n">
        <v>1</v>
      </c>
      <c r="Z5" t="n">
        <v>10</v>
      </c>
      <c r="AA5" t="n">
        <v>123.4042635569493</v>
      </c>
      <c r="AB5" t="n">
        <v>168.8471576104195</v>
      </c>
      <c r="AC5" t="n">
        <v>152.732621866602</v>
      </c>
      <c r="AD5" t="n">
        <v>123404.2635569493</v>
      </c>
      <c r="AE5" t="n">
        <v>168847.1576104195</v>
      </c>
      <c r="AF5" t="n">
        <v>6.193331850830566e-06</v>
      </c>
      <c r="AG5" t="n">
        <v>4.837239583333333</v>
      </c>
      <c r="AH5" t="n">
        <v>152732.621866602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13.7667</v>
      </c>
      <c r="E6" t="n">
        <v>7.26</v>
      </c>
      <c r="F6" t="n">
        <v>4.36</v>
      </c>
      <c r="G6" t="n">
        <v>14.53</v>
      </c>
      <c r="H6" t="n">
        <v>0.22</v>
      </c>
      <c r="I6" t="n">
        <v>18</v>
      </c>
      <c r="J6" t="n">
        <v>160.54</v>
      </c>
      <c r="K6" t="n">
        <v>50.28</v>
      </c>
      <c r="L6" t="n">
        <v>2</v>
      </c>
      <c r="M6" t="n">
        <v>16</v>
      </c>
      <c r="N6" t="n">
        <v>28.26</v>
      </c>
      <c r="O6" t="n">
        <v>20034.4</v>
      </c>
      <c r="P6" t="n">
        <v>47.08</v>
      </c>
      <c r="Q6" t="n">
        <v>610.38</v>
      </c>
      <c r="R6" t="n">
        <v>24.24</v>
      </c>
      <c r="S6" t="n">
        <v>13.88</v>
      </c>
      <c r="T6" t="n">
        <v>5232.62</v>
      </c>
      <c r="U6" t="n">
        <v>0.57</v>
      </c>
      <c r="V6" t="n">
        <v>0.92</v>
      </c>
      <c r="W6" t="n">
        <v>0.07000000000000001</v>
      </c>
      <c r="X6" t="n">
        <v>0.32</v>
      </c>
      <c r="Y6" t="n">
        <v>1</v>
      </c>
      <c r="Z6" t="n">
        <v>10</v>
      </c>
      <c r="AA6" t="n">
        <v>121.9994648929876</v>
      </c>
      <c r="AB6" t="n">
        <v>166.925050103045</v>
      </c>
      <c r="AC6" t="n">
        <v>150.9939576020359</v>
      </c>
      <c r="AD6" t="n">
        <v>121999.4648929876</v>
      </c>
      <c r="AE6" t="n">
        <v>166925.050103045</v>
      </c>
      <c r="AF6" t="n">
        <v>6.336383414771895e-06</v>
      </c>
      <c r="AG6" t="n">
        <v>4.7265625</v>
      </c>
      <c r="AH6" t="n">
        <v>150993.9576020359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13.9163</v>
      </c>
      <c r="E7" t="n">
        <v>7.19</v>
      </c>
      <c r="F7" t="n">
        <v>4.35</v>
      </c>
      <c r="G7" t="n">
        <v>16.3</v>
      </c>
      <c r="H7" t="n">
        <v>0.25</v>
      </c>
      <c r="I7" t="n">
        <v>16</v>
      </c>
      <c r="J7" t="n">
        <v>160.9</v>
      </c>
      <c r="K7" t="n">
        <v>50.28</v>
      </c>
      <c r="L7" t="n">
        <v>2.25</v>
      </c>
      <c r="M7" t="n">
        <v>14</v>
      </c>
      <c r="N7" t="n">
        <v>28.37</v>
      </c>
      <c r="O7" t="n">
        <v>20078.3</v>
      </c>
      <c r="P7" t="n">
        <v>46.15</v>
      </c>
      <c r="Q7" t="n">
        <v>610.26</v>
      </c>
      <c r="R7" t="n">
        <v>23.57</v>
      </c>
      <c r="S7" t="n">
        <v>13.88</v>
      </c>
      <c r="T7" t="n">
        <v>4911.87</v>
      </c>
      <c r="U7" t="n">
        <v>0.59</v>
      </c>
      <c r="V7" t="n">
        <v>0.92</v>
      </c>
      <c r="W7" t="n">
        <v>0.08</v>
      </c>
      <c r="X7" t="n">
        <v>0.31</v>
      </c>
      <c r="Y7" t="n">
        <v>1</v>
      </c>
      <c r="Z7" t="n">
        <v>10</v>
      </c>
      <c r="AA7" t="n">
        <v>121.3383899931389</v>
      </c>
      <c r="AB7" t="n">
        <v>166.0205382605063</v>
      </c>
      <c r="AC7" t="n">
        <v>150.1757711002584</v>
      </c>
      <c r="AD7" t="n">
        <v>121338.3899931389</v>
      </c>
      <c r="AE7" t="n">
        <v>166020.5382605063</v>
      </c>
      <c r="AF7" t="n">
        <v>6.40523963731251e-06</v>
      </c>
      <c r="AG7" t="n">
        <v>4.680989583333333</v>
      </c>
      <c r="AH7" t="n">
        <v>150175.7711002584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14.1182</v>
      </c>
      <c r="E8" t="n">
        <v>7.08</v>
      </c>
      <c r="F8" t="n">
        <v>4.31</v>
      </c>
      <c r="G8" t="n">
        <v>18.46</v>
      </c>
      <c r="H8" t="n">
        <v>0.27</v>
      </c>
      <c r="I8" t="n">
        <v>14</v>
      </c>
      <c r="J8" t="n">
        <v>161.26</v>
      </c>
      <c r="K8" t="n">
        <v>50.28</v>
      </c>
      <c r="L8" t="n">
        <v>2.5</v>
      </c>
      <c r="M8" t="n">
        <v>12</v>
      </c>
      <c r="N8" t="n">
        <v>28.48</v>
      </c>
      <c r="O8" t="n">
        <v>20122.23</v>
      </c>
      <c r="P8" t="n">
        <v>44.48</v>
      </c>
      <c r="Q8" t="n">
        <v>610.26</v>
      </c>
      <c r="R8" t="n">
        <v>22.38</v>
      </c>
      <c r="S8" t="n">
        <v>13.88</v>
      </c>
      <c r="T8" t="n">
        <v>4326.83</v>
      </c>
      <c r="U8" t="n">
        <v>0.62</v>
      </c>
      <c r="V8" t="n">
        <v>0.93</v>
      </c>
      <c r="W8" t="n">
        <v>0.08</v>
      </c>
      <c r="X8" t="n">
        <v>0.27</v>
      </c>
      <c r="Y8" t="n">
        <v>1</v>
      </c>
      <c r="Z8" t="n">
        <v>10</v>
      </c>
      <c r="AA8" t="n">
        <v>108.6711537247522</v>
      </c>
      <c r="AB8" t="n">
        <v>148.688666759085</v>
      </c>
      <c r="AC8" t="n">
        <v>134.4980290894928</v>
      </c>
      <c r="AD8" t="n">
        <v>108671.1537247522</v>
      </c>
      <c r="AE8" t="n">
        <v>148688.666759085</v>
      </c>
      <c r="AF8" t="n">
        <v>6.498167921610304e-06</v>
      </c>
      <c r="AG8" t="n">
        <v>4.609375</v>
      </c>
      <c r="AH8" t="n">
        <v>134498.0290894928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14.2354</v>
      </c>
      <c r="E9" t="n">
        <v>7.02</v>
      </c>
      <c r="F9" t="n">
        <v>4.28</v>
      </c>
      <c r="G9" t="n">
        <v>19.76</v>
      </c>
      <c r="H9" t="n">
        <v>0.3</v>
      </c>
      <c r="I9" t="n">
        <v>13</v>
      </c>
      <c r="J9" t="n">
        <v>161.61</v>
      </c>
      <c r="K9" t="n">
        <v>50.28</v>
      </c>
      <c r="L9" t="n">
        <v>2.75</v>
      </c>
      <c r="M9" t="n">
        <v>11</v>
      </c>
      <c r="N9" t="n">
        <v>28.58</v>
      </c>
      <c r="O9" t="n">
        <v>20166.2</v>
      </c>
      <c r="P9" t="n">
        <v>43.25</v>
      </c>
      <c r="Q9" t="n">
        <v>610.3</v>
      </c>
      <c r="R9" t="n">
        <v>21.54</v>
      </c>
      <c r="S9" t="n">
        <v>13.88</v>
      </c>
      <c r="T9" t="n">
        <v>3910.25</v>
      </c>
      <c r="U9" t="n">
        <v>0.64</v>
      </c>
      <c r="V9" t="n">
        <v>0.93</v>
      </c>
      <c r="W9" t="n">
        <v>0.07000000000000001</v>
      </c>
      <c r="X9" t="n">
        <v>0.24</v>
      </c>
      <c r="Y9" t="n">
        <v>1</v>
      </c>
      <c r="Z9" t="n">
        <v>10</v>
      </c>
      <c r="AA9" t="n">
        <v>107.9507072547141</v>
      </c>
      <c r="AB9" t="n">
        <v>147.7029201149242</v>
      </c>
      <c r="AC9" t="n">
        <v>133.6063607215463</v>
      </c>
      <c r="AD9" t="n">
        <v>107950.7072547141</v>
      </c>
      <c r="AE9" t="n">
        <v>147702.9201149242</v>
      </c>
      <c r="AF9" t="n">
        <v>6.552111432852015e-06</v>
      </c>
      <c r="AG9" t="n">
        <v>4.5703125</v>
      </c>
      <c r="AH9" t="n">
        <v>133606.3607215463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14.4532</v>
      </c>
      <c r="E10" t="n">
        <v>6.92</v>
      </c>
      <c r="F10" t="n">
        <v>4.24</v>
      </c>
      <c r="G10" t="n">
        <v>23.13</v>
      </c>
      <c r="H10" t="n">
        <v>0.33</v>
      </c>
      <c r="I10" t="n">
        <v>11</v>
      </c>
      <c r="J10" t="n">
        <v>161.97</v>
      </c>
      <c r="K10" t="n">
        <v>50.28</v>
      </c>
      <c r="L10" t="n">
        <v>3</v>
      </c>
      <c r="M10" t="n">
        <v>9</v>
      </c>
      <c r="N10" t="n">
        <v>28.69</v>
      </c>
      <c r="O10" t="n">
        <v>20210.21</v>
      </c>
      <c r="P10" t="n">
        <v>41.52</v>
      </c>
      <c r="Q10" t="n">
        <v>610.33</v>
      </c>
      <c r="R10" t="n">
        <v>20.22</v>
      </c>
      <c r="S10" t="n">
        <v>13.88</v>
      </c>
      <c r="T10" t="n">
        <v>3262.03</v>
      </c>
      <c r="U10" t="n">
        <v>0.6899999999999999</v>
      </c>
      <c r="V10" t="n">
        <v>0.9399999999999999</v>
      </c>
      <c r="W10" t="n">
        <v>0.07000000000000001</v>
      </c>
      <c r="X10" t="n">
        <v>0.2</v>
      </c>
      <c r="Y10" t="n">
        <v>1</v>
      </c>
      <c r="Z10" t="n">
        <v>10</v>
      </c>
      <c r="AA10" t="n">
        <v>106.8778812584441</v>
      </c>
      <c r="AB10" t="n">
        <v>146.2350322570857</v>
      </c>
      <c r="AC10" t="n">
        <v>132.278566020666</v>
      </c>
      <c r="AD10" t="n">
        <v>106877.8812584441</v>
      </c>
      <c r="AE10" t="n">
        <v>146235.0322570858</v>
      </c>
      <c r="AF10" t="n">
        <v>6.652357992139087e-06</v>
      </c>
      <c r="AG10" t="n">
        <v>4.505208333333333</v>
      </c>
      <c r="AH10" t="n">
        <v>132278.566020666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14.6574</v>
      </c>
      <c r="E11" t="n">
        <v>6.82</v>
      </c>
      <c r="F11" t="n">
        <v>4.18</v>
      </c>
      <c r="G11" t="n">
        <v>25.05</v>
      </c>
      <c r="H11" t="n">
        <v>0.35</v>
      </c>
      <c r="I11" t="n">
        <v>10</v>
      </c>
      <c r="J11" t="n">
        <v>162.33</v>
      </c>
      <c r="K11" t="n">
        <v>50.28</v>
      </c>
      <c r="L11" t="n">
        <v>3.25</v>
      </c>
      <c r="M11" t="n">
        <v>7</v>
      </c>
      <c r="N11" t="n">
        <v>28.8</v>
      </c>
      <c r="O11" t="n">
        <v>20254.26</v>
      </c>
      <c r="P11" t="n">
        <v>39.38</v>
      </c>
      <c r="Q11" t="n">
        <v>610.3</v>
      </c>
      <c r="R11" t="n">
        <v>18.12</v>
      </c>
      <c r="S11" t="n">
        <v>13.88</v>
      </c>
      <c r="T11" t="n">
        <v>2212.68</v>
      </c>
      <c r="U11" t="n">
        <v>0.77</v>
      </c>
      <c r="V11" t="n">
        <v>0.96</v>
      </c>
      <c r="W11" t="n">
        <v>0.07000000000000001</v>
      </c>
      <c r="X11" t="n">
        <v>0.14</v>
      </c>
      <c r="Y11" t="n">
        <v>1</v>
      </c>
      <c r="Z11" t="n">
        <v>10</v>
      </c>
      <c r="AA11" t="n">
        <v>105.5018467540744</v>
      </c>
      <c r="AB11" t="n">
        <v>144.3522811418502</v>
      </c>
      <c r="AC11" t="n">
        <v>130.5755020294101</v>
      </c>
      <c r="AD11" t="n">
        <v>105501.8467540744</v>
      </c>
      <c r="AE11" t="n">
        <v>144352.2811418502</v>
      </c>
      <c r="AF11" t="n">
        <v>6.746344894831556e-06</v>
      </c>
      <c r="AG11" t="n">
        <v>4.440104166666667</v>
      </c>
      <c r="AH11" t="n">
        <v>130575.5020294101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14.6544</v>
      </c>
      <c r="E12" t="n">
        <v>6.82</v>
      </c>
      <c r="F12" t="n">
        <v>4.21</v>
      </c>
      <c r="G12" t="n">
        <v>28.06</v>
      </c>
      <c r="H12" t="n">
        <v>0.38</v>
      </c>
      <c r="I12" t="n">
        <v>9</v>
      </c>
      <c r="J12" t="n">
        <v>162.68</v>
      </c>
      <c r="K12" t="n">
        <v>50.28</v>
      </c>
      <c r="L12" t="n">
        <v>3.5</v>
      </c>
      <c r="M12" t="n">
        <v>4</v>
      </c>
      <c r="N12" t="n">
        <v>28.9</v>
      </c>
      <c r="O12" t="n">
        <v>20298.34</v>
      </c>
      <c r="P12" t="n">
        <v>38.81</v>
      </c>
      <c r="Q12" t="n">
        <v>610.29</v>
      </c>
      <c r="R12" t="n">
        <v>19.2</v>
      </c>
      <c r="S12" t="n">
        <v>13.88</v>
      </c>
      <c r="T12" t="n">
        <v>2760.1</v>
      </c>
      <c r="U12" t="n">
        <v>0.72</v>
      </c>
      <c r="V12" t="n">
        <v>0.95</v>
      </c>
      <c r="W12" t="n">
        <v>0.07000000000000001</v>
      </c>
      <c r="X12" t="n">
        <v>0.17</v>
      </c>
      <c r="Y12" t="n">
        <v>1</v>
      </c>
      <c r="Z12" t="n">
        <v>10</v>
      </c>
      <c r="AA12" t="n">
        <v>105.3428737880795</v>
      </c>
      <c r="AB12" t="n">
        <v>144.1347673163838</v>
      </c>
      <c r="AC12" t="n">
        <v>130.3787474181636</v>
      </c>
      <c r="AD12" t="n">
        <v>105342.8737880795</v>
      </c>
      <c r="AE12" t="n">
        <v>144134.7673163838</v>
      </c>
      <c r="AF12" t="n">
        <v>6.744964088229806e-06</v>
      </c>
      <c r="AG12" t="n">
        <v>4.440104166666667</v>
      </c>
      <c r="AH12" t="n">
        <v>130378.7474181636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14.6568</v>
      </c>
      <c r="E13" t="n">
        <v>6.82</v>
      </c>
      <c r="F13" t="n">
        <v>4.21</v>
      </c>
      <c r="G13" t="n">
        <v>28.06</v>
      </c>
      <c r="H13" t="n">
        <v>0.41</v>
      </c>
      <c r="I13" t="n">
        <v>9</v>
      </c>
      <c r="J13" t="n">
        <v>163.04</v>
      </c>
      <c r="K13" t="n">
        <v>50.28</v>
      </c>
      <c r="L13" t="n">
        <v>3.75</v>
      </c>
      <c r="M13" t="n">
        <v>0</v>
      </c>
      <c r="N13" t="n">
        <v>29.01</v>
      </c>
      <c r="O13" t="n">
        <v>20342.46</v>
      </c>
      <c r="P13" t="n">
        <v>38.61</v>
      </c>
      <c r="Q13" t="n">
        <v>610.26</v>
      </c>
      <c r="R13" t="n">
        <v>19.02</v>
      </c>
      <c r="S13" t="n">
        <v>13.88</v>
      </c>
      <c r="T13" t="n">
        <v>2671.35</v>
      </c>
      <c r="U13" t="n">
        <v>0.73</v>
      </c>
      <c r="V13" t="n">
        <v>0.95</v>
      </c>
      <c r="W13" t="n">
        <v>0.08</v>
      </c>
      <c r="X13" t="n">
        <v>0.17</v>
      </c>
      <c r="Y13" t="n">
        <v>1</v>
      </c>
      <c r="Z13" t="n">
        <v>10</v>
      </c>
      <c r="AA13" t="n">
        <v>105.2651448443425</v>
      </c>
      <c r="AB13" t="n">
        <v>144.0284151464039</v>
      </c>
      <c r="AC13" t="n">
        <v>130.2825453500204</v>
      </c>
      <c r="AD13" t="n">
        <v>105265.1448443425</v>
      </c>
      <c r="AE13" t="n">
        <v>144028.4151464039</v>
      </c>
      <c r="AF13" t="n">
        <v>6.746068733511205e-06</v>
      </c>
      <c r="AG13" t="n">
        <v>4.440104166666667</v>
      </c>
      <c r="AH13" t="n">
        <v>130282.5453500204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9.720499999999999</v>
      </c>
      <c r="E2" t="n">
        <v>10.29</v>
      </c>
      <c r="F2" t="n">
        <v>5.17</v>
      </c>
      <c r="G2" t="n">
        <v>5.54</v>
      </c>
      <c r="H2" t="n">
        <v>0.08</v>
      </c>
      <c r="I2" t="n">
        <v>56</v>
      </c>
      <c r="J2" t="n">
        <v>222.93</v>
      </c>
      <c r="K2" t="n">
        <v>56.94</v>
      </c>
      <c r="L2" t="n">
        <v>1</v>
      </c>
      <c r="M2" t="n">
        <v>54</v>
      </c>
      <c r="N2" t="n">
        <v>49.99</v>
      </c>
      <c r="O2" t="n">
        <v>27728.69</v>
      </c>
      <c r="P2" t="n">
        <v>76.48999999999999</v>
      </c>
      <c r="Q2" t="n">
        <v>610.36</v>
      </c>
      <c r="R2" t="n">
        <v>49.4</v>
      </c>
      <c r="S2" t="n">
        <v>13.88</v>
      </c>
      <c r="T2" t="n">
        <v>17625.58</v>
      </c>
      <c r="U2" t="n">
        <v>0.28</v>
      </c>
      <c r="V2" t="n">
        <v>0.77</v>
      </c>
      <c r="W2" t="n">
        <v>0.14</v>
      </c>
      <c r="X2" t="n">
        <v>1.13</v>
      </c>
      <c r="Y2" t="n">
        <v>1</v>
      </c>
      <c r="Z2" t="n">
        <v>10</v>
      </c>
      <c r="AA2" t="n">
        <v>196.6828328390445</v>
      </c>
      <c r="AB2" t="n">
        <v>269.1101289244474</v>
      </c>
      <c r="AC2" t="n">
        <v>243.4266359184149</v>
      </c>
      <c r="AD2" t="n">
        <v>196682.8328390445</v>
      </c>
      <c r="AE2" t="n">
        <v>269110.1289244474</v>
      </c>
      <c r="AF2" t="n">
        <v>4.030577493900662e-06</v>
      </c>
      <c r="AG2" t="n">
        <v>6.69921875</v>
      </c>
      <c r="AH2" t="n">
        <v>243426.6359184149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10.5705</v>
      </c>
      <c r="E3" t="n">
        <v>9.460000000000001</v>
      </c>
      <c r="F3" t="n">
        <v>4.91</v>
      </c>
      <c r="G3" t="n">
        <v>6.85</v>
      </c>
      <c r="H3" t="n">
        <v>0.1</v>
      </c>
      <c r="I3" t="n">
        <v>43</v>
      </c>
      <c r="J3" t="n">
        <v>223.35</v>
      </c>
      <c r="K3" t="n">
        <v>56.94</v>
      </c>
      <c r="L3" t="n">
        <v>1.25</v>
      </c>
      <c r="M3" t="n">
        <v>41</v>
      </c>
      <c r="N3" t="n">
        <v>50.15</v>
      </c>
      <c r="O3" t="n">
        <v>27780.03</v>
      </c>
      <c r="P3" t="n">
        <v>72.06</v>
      </c>
      <c r="Q3" t="n">
        <v>610.51</v>
      </c>
      <c r="R3" t="n">
        <v>41.04</v>
      </c>
      <c r="S3" t="n">
        <v>13.88</v>
      </c>
      <c r="T3" t="n">
        <v>13510.84</v>
      </c>
      <c r="U3" t="n">
        <v>0.34</v>
      </c>
      <c r="V3" t="n">
        <v>0.8100000000000001</v>
      </c>
      <c r="W3" t="n">
        <v>0.13</v>
      </c>
      <c r="X3" t="n">
        <v>0.87</v>
      </c>
      <c r="Y3" t="n">
        <v>1</v>
      </c>
      <c r="Z3" t="n">
        <v>10</v>
      </c>
      <c r="AA3" t="n">
        <v>176.6312279484404</v>
      </c>
      <c r="AB3" t="n">
        <v>241.6746384987617</v>
      </c>
      <c r="AC3" t="n">
        <v>218.6095501929954</v>
      </c>
      <c r="AD3" t="n">
        <v>176631.2279484404</v>
      </c>
      <c r="AE3" t="n">
        <v>241674.6384987617</v>
      </c>
      <c r="AF3" t="n">
        <v>4.3830275602363e-06</v>
      </c>
      <c r="AG3" t="n">
        <v>6.158854166666667</v>
      </c>
      <c r="AH3" t="n">
        <v>218609.5501929954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11.2923</v>
      </c>
      <c r="E4" t="n">
        <v>8.859999999999999</v>
      </c>
      <c r="F4" t="n">
        <v>4.7</v>
      </c>
      <c r="G4" t="n">
        <v>8.300000000000001</v>
      </c>
      <c r="H4" t="n">
        <v>0.12</v>
      </c>
      <c r="I4" t="n">
        <v>34</v>
      </c>
      <c r="J4" t="n">
        <v>223.76</v>
      </c>
      <c r="K4" t="n">
        <v>56.94</v>
      </c>
      <c r="L4" t="n">
        <v>1.5</v>
      </c>
      <c r="M4" t="n">
        <v>32</v>
      </c>
      <c r="N4" t="n">
        <v>50.32</v>
      </c>
      <c r="O4" t="n">
        <v>27831.42</v>
      </c>
      <c r="P4" t="n">
        <v>68.33</v>
      </c>
      <c r="Q4" t="n">
        <v>610.26</v>
      </c>
      <c r="R4" t="n">
        <v>34.71</v>
      </c>
      <c r="S4" t="n">
        <v>13.88</v>
      </c>
      <c r="T4" t="n">
        <v>10392.45</v>
      </c>
      <c r="U4" t="n">
        <v>0.4</v>
      </c>
      <c r="V4" t="n">
        <v>0.85</v>
      </c>
      <c r="W4" t="n">
        <v>0.11</v>
      </c>
      <c r="X4" t="n">
        <v>0.66</v>
      </c>
      <c r="Y4" t="n">
        <v>1</v>
      </c>
      <c r="Z4" t="n">
        <v>10</v>
      </c>
      <c r="AA4" t="n">
        <v>158.6562576743163</v>
      </c>
      <c r="AB4" t="n">
        <v>217.0804911699962</v>
      </c>
      <c r="AC4" t="n">
        <v>196.3626337671768</v>
      </c>
      <c r="AD4" t="n">
        <v>158656.2576743163</v>
      </c>
      <c r="AE4" t="n">
        <v>217080.4911699962</v>
      </c>
      <c r="AF4" t="n">
        <v>4.682319863625785e-06</v>
      </c>
      <c r="AG4" t="n">
        <v>5.768229166666667</v>
      </c>
      <c r="AH4" t="n">
        <v>196362.6337671769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11.806</v>
      </c>
      <c r="E5" t="n">
        <v>8.470000000000001</v>
      </c>
      <c r="F5" t="n">
        <v>4.58</v>
      </c>
      <c r="G5" t="n">
        <v>9.82</v>
      </c>
      <c r="H5" t="n">
        <v>0.14</v>
      </c>
      <c r="I5" t="n">
        <v>28</v>
      </c>
      <c r="J5" t="n">
        <v>224.18</v>
      </c>
      <c r="K5" t="n">
        <v>56.94</v>
      </c>
      <c r="L5" t="n">
        <v>1.75</v>
      </c>
      <c r="M5" t="n">
        <v>26</v>
      </c>
      <c r="N5" t="n">
        <v>50.49</v>
      </c>
      <c r="O5" t="n">
        <v>27882.87</v>
      </c>
      <c r="P5" t="n">
        <v>65.81999999999999</v>
      </c>
      <c r="Q5" t="n">
        <v>610.3200000000001</v>
      </c>
      <c r="R5" t="n">
        <v>30.91</v>
      </c>
      <c r="S5" t="n">
        <v>13.88</v>
      </c>
      <c r="T5" t="n">
        <v>8520.280000000001</v>
      </c>
      <c r="U5" t="n">
        <v>0.45</v>
      </c>
      <c r="V5" t="n">
        <v>0.87</v>
      </c>
      <c r="W5" t="n">
        <v>0.1</v>
      </c>
      <c r="X5" t="n">
        <v>0.54</v>
      </c>
      <c r="Y5" t="n">
        <v>1</v>
      </c>
      <c r="Z5" t="n">
        <v>10</v>
      </c>
      <c r="AA5" t="n">
        <v>155.2937683607565</v>
      </c>
      <c r="AB5" t="n">
        <v>212.4797849486269</v>
      </c>
      <c r="AC5" t="n">
        <v>192.2010124904419</v>
      </c>
      <c r="AD5" t="n">
        <v>155293.7683607565</v>
      </c>
      <c r="AE5" t="n">
        <v>212479.7849486269</v>
      </c>
      <c r="AF5" t="n">
        <v>4.89532409783357e-06</v>
      </c>
      <c r="AG5" t="n">
        <v>5.514322916666667</v>
      </c>
      <c r="AH5" t="n">
        <v>192201.0124904419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12.1761</v>
      </c>
      <c r="E6" t="n">
        <v>8.210000000000001</v>
      </c>
      <c r="F6" t="n">
        <v>4.5</v>
      </c>
      <c r="G6" t="n">
        <v>11.25</v>
      </c>
      <c r="H6" t="n">
        <v>0.16</v>
      </c>
      <c r="I6" t="n">
        <v>24</v>
      </c>
      <c r="J6" t="n">
        <v>224.6</v>
      </c>
      <c r="K6" t="n">
        <v>56.94</v>
      </c>
      <c r="L6" t="n">
        <v>2</v>
      </c>
      <c r="M6" t="n">
        <v>22</v>
      </c>
      <c r="N6" t="n">
        <v>50.65</v>
      </c>
      <c r="O6" t="n">
        <v>27934.37</v>
      </c>
      <c r="P6" t="n">
        <v>64.08</v>
      </c>
      <c r="Q6" t="n">
        <v>610.3</v>
      </c>
      <c r="R6" t="n">
        <v>28.24</v>
      </c>
      <c r="S6" t="n">
        <v>13.88</v>
      </c>
      <c r="T6" t="n">
        <v>7207.37</v>
      </c>
      <c r="U6" t="n">
        <v>0.49</v>
      </c>
      <c r="V6" t="n">
        <v>0.89</v>
      </c>
      <c r="W6" t="n">
        <v>0.09</v>
      </c>
      <c r="X6" t="n">
        <v>0.46</v>
      </c>
      <c r="Y6" t="n">
        <v>1</v>
      </c>
      <c r="Z6" t="n">
        <v>10</v>
      </c>
      <c r="AA6" t="n">
        <v>152.9215160626181</v>
      </c>
      <c r="AB6" t="n">
        <v>209.2339646979305</v>
      </c>
      <c r="AC6" t="n">
        <v>189.2649687689336</v>
      </c>
      <c r="AD6" t="n">
        <v>152921.5160626181</v>
      </c>
      <c r="AE6" t="n">
        <v>209233.9646979305</v>
      </c>
      <c r="AF6" t="n">
        <v>5.048785003187475e-06</v>
      </c>
      <c r="AG6" t="n">
        <v>5.345052083333333</v>
      </c>
      <c r="AH6" t="n">
        <v>189264.9687689336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12.4762</v>
      </c>
      <c r="E7" t="n">
        <v>8.02</v>
      </c>
      <c r="F7" t="n">
        <v>4.43</v>
      </c>
      <c r="G7" t="n">
        <v>12.67</v>
      </c>
      <c r="H7" t="n">
        <v>0.18</v>
      </c>
      <c r="I7" t="n">
        <v>21</v>
      </c>
      <c r="J7" t="n">
        <v>225.01</v>
      </c>
      <c r="K7" t="n">
        <v>56.94</v>
      </c>
      <c r="L7" t="n">
        <v>2.25</v>
      </c>
      <c r="M7" t="n">
        <v>19</v>
      </c>
      <c r="N7" t="n">
        <v>50.82</v>
      </c>
      <c r="O7" t="n">
        <v>27985.94</v>
      </c>
      <c r="P7" t="n">
        <v>62.55</v>
      </c>
      <c r="Q7" t="n">
        <v>610.39</v>
      </c>
      <c r="R7" t="n">
        <v>26.18</v>
      </c>
      <c r="S7" t="n">
        <v>13.88</v>
      </c>
      <c r="T7" t="n">
        <v>6191.64</v>
      </c>
      <c r="U7" t="n">
        <v>0.53</v>
      </c>
      <c r="V7" t="n">
        <v>0.9</v>
      </c>
      <c r="W7" t="n">
        <v>0.09</v>
      </c>
      <c r="X7" t="n">
        <v>0.39</v>
      </c>
      <c r="Y7" t="n">
        <v>1</v>
      </c>
      <c r="Z7" t="n">
        <v>10</v>
      </c>
      <c r="AA7" t="n">
        <v>138.8530784278635</v>
      </c>
      <c r="AB7" t="n">
        <v>189.9849076704041</v>
      </c>
      <c r="AC7" t="n">
        <v>171.8530147278869</v>
      </c>
      <c r="AD7" t="n">
        <v>138853.0784278635</v>
      </c>
      <c r="AE7" t="n">
        <v>189984.9076704041</v>
      </c>
      <c r="AF7" t="n">
        <v>5.173220608960799e-06</v>
      </c>
      <c r="AG7" t="n">
        <v>5.221354166666667</v>
      </c>
      <c r="AH7" t="n">
        <v>171853.0147278869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12.7805</v>
      </c>
      <c r="E8" t="n">
        <v>7.82</v>
      </c>
      <c r="F8" t="n">
        <v>4.33</v>
      </c>
      <c r="G8" t="n">
        <v>13.67</v>
      </c>
      <c r="H8" t="n">
        <v>0.2</v>
      </c>
      <c r="I8" t="n">
        <v>19</v>
      </c>
      <c r="J8" t="n">
        <v>225.43</v>
      </c>
      <c r="K8" t="n">
        <v>56.94</v>
      </c>
      <c r="L8" t="n">
        <v>2.5</v>
      </c>
      <c r="M8" t="n">
        <v>17</v>
      </c>
      <c r="N8" t="n">
        <v>50.99</v>
      </c>
      <c r="O8" t="n">
        <v>28037.57</v>
      </c>
      <c r="P8" t="n">
        <v>60.31</v>
      </c>
      <c r="Q8" t="n">
        <v>610.5</v>
      </c>
      <c r="R8" t="n">
        <v>22.81</v>
      </c>
      <c r="S8" t="n">
        <v>13.88</v>
      </c>
      <c r="T8" t="n">
        <v>4515.67</v>
      </c>
      <c r="U8" t="n">
        <v>0.61</v>
      </c>
      <c r="V8" t="n">
        <v>0.92</v>
      </c>
      <c r="W8" t="n">
        <v>0.08</v>
      </c>
      <c r="X8" t="n">
        <v>0.29</v>
      </c>
      <c r="Y8" t="n">
        <v>1</v>
      </c>
      <c r="Z8" t="n">
        <v>10</v>
      </c>
      <c r="AA8" t="n">
        <v>136.8048033605902</v>
      </c>
      <c r="AB8" t="n">
        <v>187.1823673598438</v>
      </c>
      <c r="AC8" t="n">
        <v>169.3179449311756</v>
      </c>
      <c r="AD8" t="n">
        <v>136804.8033605902</v>
      </c>
      <c r="AE8" t="n">
        <v>187182.3673598438</v>
      </c>
      <c r="AF8" t="n">
        <v>5.299397732708957e-06</v>
      </c>
      <c r="AG8" t="n">
        <v>5.091145833333333</v>
      </c>
      <c r="AH8" t="n">
        <v>169317.9449311756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12.8548</v>
      </c>
      <c r="E9" t="n">
        <v>7.78</v>
      </c>
      <c r="F9" t="n">
        <v>4.37</v>
      </c>
      <c r="G9" t="n">
        <v>15.43</v>
      </c>
      <c r="H9" t="n">
        <v>0.22</v>
      </c>
      <c r="I9" t="n">
        <v>17</v>
      </c>
      <c r="J9" t="n">
        <v>225.85</v>
      </c>
      <c r="K9" t="n">
        <v>56.94</v>
      </c>
      <c r="L9" t="n">
        <v>2.75</v>
      </c>
      <c r="M9" t="n">
        <v>15</v>
      </c>
      <c r="N9" t="n">
        <v>51.16</v>
      </c>
      <c r="O9" t="n">
        <v>28089.25</v>
      </c>
      <c r="P9" t="n">
        <v>60.52</v>
      </c>
      <c r="Q9" t="n">
        <v>610.3099999999999</v>
      </c>
      <c r="R9" t="n">
        <v>24.41</v>
      </c>
      <c r="S9" t="n">
        <v>13.88</v>
      </c>
      <c r="T9" t="n">
        <v>5324.11</v>
      </c>
      <c r="U9" t="n">
        <v>0.57</v>
      </c>
      <c r="V9" t="n">
        <v>0.91</v>
      </c>
      <c r="W9" t="n">
        <v>0.08</v>
      </c>
      <c r="X9" t="n">
        <v>0.33</v>
      </c>
      <c r="Y9" t="n">
        <v>1</v>
      </c>
      <c r="Z9" t="n">
        <v>10</v>
      </c>
      <c r="AA9" t="n">
        <v>136.7767970619448</v>
      </c>
      <c r="AB9" t="n">
        <v>187.1440479064864</v>
      </c>
      <c r="AC9" t="n">
        <v>169.2832826326649</v>
      </c>
      <c r="AD9" t="n">
        <v>136776.7970619448</v>
      </c>
      <c r="AE9" t="n">
        <v>187144.0479064864</v>
      </c>
      <c r="AF9" t="n">
        <v>5.33020601497806e-06</v>
      </c>
      <c r="AG9" t="n">
        <v>5.065104166666667</v>
      </c>
      <c r="AH9" t="n">
        <v>169283.2826326649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12.9459</v>
      </c>
      <c r="E10" t="n">
        <v>7.72</v>
      </c>
      <c r="F10" t="n">
        <v>4.36</v>
      </c>
      <c r="G10" t="n">
        <v>16.36</v>
      </c>
      <c r="H10" t="n">
        <v>0.24</v>
      </c>
      <c r="I10" t="n">
        <v>16</v>
      </c>
      <c r="J10" t="n">
        <v>226.27</v>
      </c>
      <c r="K10" t="n">
        <v>56.94</v>
      </c>
      <c r="L10" t="n">
        <v>3</v>
      </c>
      <c r="M10" t="n">
        <v>14</v>
      </c>
      <c r="N10" t="n">
        <v>51.33</v>
      </c>
      <c r="O10" t="n">
        <v>28140.99</v>
      </c>
      <c r="P10" t="n">
        <v>59.8</v>
      </c>
      <c r="Q10" t="n">
        <v>610.3200000000001</v>
      </c>
      <c r="R10" t="n">
        <v>24.06</v>
      </c>
      <c r="S10" t="n">
        <v>13.88</v>
      </c>
      <c r="T10" t="n">
        <v>5156.13</v>
      </c>
      <c r="U10" t="n">
        <v>0.58</v>
      </c>
      <c r="V10" t="n">
        <v>0.91</v>
      </c>
      <c r="W10" t="n">
        <v>0.08</v>
      </c>
      <c r="X10" t="n">
        <v>0.32</v>
      </c>
      <c r="Y10" t="n">
        <v>1</v>
      </c>
      <c r="Z10" t="n">
        <v>10</v>
      </c>
      <c r="AA10" t="n">
        <v>136.2073606194882</v>
      </c>
      <c r="AB10" t="n">
        <v>186.3649198441549</v>
      </c>
      <c r="AC10" t="n">
        <v>168.578513459089</v>
      </c>
      <c r="AD10" t="n">
        <v>136207.3606194882</v>
      </c>
      <c r="AE10" t="n">
        <v>186364.9198441549</v>
      </c>
      <c r="AF10" t="n">
        <v>5.367980369146502e-06</v>
      </c>
      <c r="AG10" t="n">
        <v>5.026041666666667</v>
      </c>
      <c r="AH10" t="n">
        <v>168578.513459089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13.1994</v>
      </c>
      <c r="E11" t="n">
        <v>7.58</v>
      </c>
      <c r="F11" t="n">
        <v>4.3</v>
      </c>
      <c r="G11" t="n">
        <v>18.43</v>
      </c>
      <c r="H11" t="n">
        <v>0.25</v>
      </c>
      <c r="I11" t="n">
        <v>14</v>
      </c>
      <c r="J11" t="n">
        <v>226.69</v>
      </c>
      <c r="K11" t="n">
        <v>56.94</v>
      </c>
      <c r="L11" t="n">
        <v>3.25</v>
      </c>
      <c r="M11" t="n">
        <v>12</v>
      </c>
      <c r="N11" t="n">
        <v>51.5</v>
      </c>
      <c r="O11" t="n">
        <v>28192.8</v>
      </c>
      <c r="P11" t="n">
        <v>58.08</v>
      </c>
      <c r="Q11" t="n">
        <v>610.26</v>
      </c>
      <c r="R11" t="n">
        <v>22.22</v>
      </c>
      <c r="S11" t="n">
        <v>13.88</v>
      </c>
      <c r="T11" t="n">
        <v>4246.83</v>
      </c>
      <c r="U11" t="n">
        <v>0.62</v>
      </c>
      <c r="V11" t="n">
        <v>0.93</v>
      </c>
      <c r="W11" t="n">
        <v>0.07000000000000001</v>
      </c>
      <c r="X11" t="n">
        <v>0.26</v>
      </c>
      <c r="Y11" t="n">
        <v>1</v>
      </c>
      <c r="Z11" t="n">
        <v>10</v>
      </c>
      <c r="AA11" t="n">
        <v>134.5438672676172</v>
      </c>
      <c r="AB11" t="n">
        <v>184.0888548519789</v>
      </c>
      <c r="AC11" t="n">
        <v>166.5196729152883</v>
      </c>
      <c r="AD11" t="n">
        <v>134543.8672676172</v>
      </c>
      <c r="AE11" t="n">
        <v>184088.8548519789</v>
      </c>
      <c r="AF11" t="n">
        <v>5.473093418341896e-06</v>
      </c>
      <c r="AG11" t="n">
        <v>4.934895833333333</v>
      </c>
      <c r="AH11" t="n">
        <v>166519.6729152883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13.3136</v>
      </c>
      <c r="E12" t="n">
        <v>7.51</v>
      </c>
      <c r="F12" t="n">
        <v>4.28</v>
      </c>
      <c r="G12" t="n">
        <v>19.75</v>
      </c>
      <c r="H12" t="n">
        <v>0.27</v>
      </c>
      <c r="I12" t="n">
        <v>13</v>
      </c>
      <c r="J12" t="n">
        <v>227.11</v>
      </c>
      <c r="K12" t="n">
        <v>56.94</v>
      </c>
      <c r="L12" t="n">
        <v>3.5</v>
      </c>
      <c r="M12" t="n">
        <v>11</v>
      </c>
      <c r="N12" t="n">
        <v>51.67</v>
      </c>
      <c r="O12" t="n">
        <v>28244.66</v>
      </c>
      <c r="P12" t="n">
        <v>57.32</v>
      </c>
      <c r="Q12" t="n">
        <v>610.38</v>
      </c>
      <c r="R12" t="n">
        <v>21.47</v>
      </c>
      <c r="S12" t="n">
        <v>13.88</v>
      </c>
      <c r="T12" t="n">
        <v>3873.05</v>
      </c>
      <c r="U12" t="n">
        <v>0.65</v>
      </c>
      <c r="V12" t="n">
        <v>0.93</v>
      </c>
      <c r="W12" t="n">
        <v>0.07000000000000001</v>
      </c>
      <c r="X12" t="n">
        <v>0.24</v>
      </c>
      <c r="Y12" t="n">
        <v>1</v>
      </c>
      <c r="Z12" t="n">
        <v>10</v>
      </c>
      <c r="AA12" t="n">
        <v>133.9103986075813</v>
      </c>
      <c r="AB12" t="n">
        <v>183.2221150846534</v>
      </c>
      <c r="AC12" t="n">
        <v>165.7356535748791</v>
      </c>
      <c r="AD12" t="n">
        <v>133910.3986075813</v>
      </c>
      <c r="AE12" t="n">
        <v>183222.1150846534</v>
      </c>
      <c r="AF12" t="n">
        <v>5.520446121371931e-06</v>
      </c>
      <c r="AG12" t="n">
        <v>4.889322916666667</v>
      </c>
      <c r="AH12" t="n">
        <v>165735.6535748791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13.4283</v>
      </c>
      <c r="E13" t="n">
        <v>7.45</v>
      </c>
      <c r="F13" t="n">
        <v>4.26</v>
      </c>
      <c r="G13" t="n">
        <v>21.3</v>
      </c>
      <c r="H13" t="n">
        <v>0.29</v>
      </c>
      <c r="I13" t="n">
        <v>12</v>
      </c>
      <c r="J13" t="n">
        <v>227.53</v>
      </c>
      <c r="K13" t="n">
        <v>56.94</v>
      </c>
      <c r="L13" t="n">
        <v>3.75</v>
      </c>
      <c r="M13" t="n">
        <v>10</v>
      </c>
      <c r="N13" t="n">
        <v>51.84</v>
      </c>
      <c r="O13" t="n">
        <v>28296.58</v>
      </c>
      <c r="P13" t="n">
        <v>56.38</v>
      </c>
      <c r="Q13" t="n">
        <v>610.3099999999999</v>
      </c>
      <c r="R13" t="n">
        <v>20.82</v>
      </c>
      <c r="S13" t="n">
        <v>13.88</v>
      </c>
      <c r="T13" t="n">
        <v>3554.43</v>
      </c>
      <c r="U13" t="n">
        <v>0.67</v>
      </c>
      <c r="V13" t="n">
        <v>0.9399999999999999</v>
      </c>
      <c r="W13" t="n">
        <v>0.07000000000000001</v>
      </c>
      <c r="X13" t="n">
        <v>0.22</v>
      </c>
      <c r="Y13" t="n">
        <v>1</v>
      </c>
      <c r="Z13" t="n">
        <v>10</v>
      </c>
      <c r="AA13" t="n">
        <v>133.2135817151089</v>
      </c>
      <c r="AB13" t="n">
        <v>182.2686994709814</v>
      </c>
      <c r="AC13" t="n">
        <v>164.8732306092485</v>
      </c>
      <c r="AD13" t="n">
        <v>133213.5817151089</v>
      </c>
      <c r="AE13" t="n">
        <v>182268.6994709814</v>
      </c>
      <c r="AF13" t="n">
        <v>5.568006147970399e-06</v>
      </c>
      <c r="AG13" t="n">
        <v>4.850260416666667</v>
      </c>
      <c r="AH13" t="n">
        <v>164873.2306092485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13.542</v>
      </c>
      <c r="E14" t="n">
        <v>7.38</v>
      </c>
      <c r="F14" t="n">
        <v>4.24</v>
      </c>
      <c r="G14" t="n">
        <v>23.13</v>
      </c>
      <c r="H14" t="n">
        <v>0.31</v>
      </c>
      <c r="I14" t="n">
        <v>11</v>
      </c>
      <c r="J14" t="n">
        <v>227.95</v>
      </c>
      <c r="K14" t="n">
        <v>56.94</v>
      </c>
      <c r="L14" t="n">
        <v>4</v>
      </c>
      <c r="M14" t="n">
        <v>9</v>
      </c>
      <c r="N14" t="n">
        <v>52.01</v>
      </c>
      <c r="O14" t="n">
        <v>28348.56</v>
      </c>
      <c r="P14" t="n">
        <v>55.3</v>
      </c>
      <c r="Q14" t="n">
        <v>610.26</v>
      </c>
      <c r="R14" t="n">
        <v>20.25</v>
      </c>
      <c r="S14" t="n">
        <v>13.88</v>
      </c>
      <c r="T14" t="n">
        <v>3277.03</v>
      </c>
      <c r="U14" t="n">
        <v>0.6899999999999999</v>
      </c>
      <c r="V14" t="n">
        <v>0.9399999999999999</v>
      </c>
      <c r="W14" t="n">
        <v>0.07000000000000001</v>
      </c>
      <c r="X14" t="n">
        <v>0.2</v>
      </c>
      <c r="Y14" t="n">
        <v>1</v>
      </c>
      <c r="Z14" t="n">
        <v>10</v>
      </c>
      <c r="AA14" t="n">
        <v>132.4745847140623</v>
      </c>
      <c r="AB14" t="n">
        <v>181.2575711719032</v>
      </c>
      <c r="AC14" t="n">
        <v>163.9586029759065</v>
      </c>
      <c r="AD14" t="n">
        <v>132474.5847140623</v>
      </c>
      <c r="AE14" t="n">
        <v>181257.5711719032</v>
      </c>
      <c r="AF14" t="n">
        <v>5.615151527432001e-06</v>
      </c>
      <c r="AG14" t="n">
        <v>4.8046875</v>
      </c>
      <c r="AH14" t="n">
        <v>163958.6029759065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13.5598</v>
      </c>
      <c r="E15" t="n">
        <v>7.37</v>
      </c>
      <c r="F15" t="n">
        <v>4.23</v>
      </c>
      <c r="G15" t="n">
        <v>23.08</v>
      </c>
      <c r="H15" t="n">
        <v>0.33</v>
      </c>
      <c r="I15" t="n">
        <v>11</v>
      </c>
      <c r="J15" t="n">
        <v>228.38</v>
      </c>
      <c r="K15" t="n">
        <v>56.94</v>
      </c>
      <c r="L15" t="n">
        <v>4.25</v>
      </c>
      <c r="M15" t="n">
        <v>9</v>
      </c>
      <c r="N15" t="n">
        <v>52.18</v>
      </c>
      <c r="O15" t="n">
        <v>28400.61</v>
      </c>
      <c r="P15" t="n">
        <v>54.44</v>
      </c>
      <c r="Q15" t="n">
        <v>610.29</v>
      </c>
      <c r="R15" t="n">
        <v>19.87</v>
      </c>
      <c r="S15" t="n">
        <v>13.88</v>
      </c>
      <c r="T15" t="n">
        <v>3086.41</v>
      </c>
      <c r="U15" t="n">
        <v>0.7</v>
      </c>
      <c r="V15" t="n">
        <v>0.9399999999999999</v>
      </c>
      <c r="W15" t="n">
        <v>0.07000000000000001</v>
      </c>
      <c r="X15" t="n">
        <v>0.19</v>
      </c>
      <c r="Y15" t="n">
        <v>1</v>
      </c>
      <c r="Z15" t="n">
        <v>10</v>
      </c>
      <c r="AA15" t="n">
        <v>132.0688828646755</v>
      </c>
      <c r="AB15" t="n">
        <v>180.7024720032701</v>
      </c>
      <c r="AC15" t="n">
        <v>163.456481692841</v>
      </c>
      <c r="AD15" t="n">
        <v>132068.8828646755</v>
      </c>
      <c r="AE15" t="n">
        <v>180702.4720032701</v>
      </c>
      <c r="AF15" t="n">
        <v>5.622532246468206e-06</v>
      </c>
      <c r="AG15" t="n">
        <v>4.798177083333333</v>
      </c>
      <c r="AH15" t="n">
        <v>163456.481692841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13.707</v>
      </c>
      <c r="E16" t="n">
        <v>7.3</v>
      </c>
      <c r="F16" t="n">
        <v>4.2</v>
      </c>
      <c r="G16" t="n">
        <v>25.18</v>
      </c>
      <c r="H16" t="n">
        <v>0.35</v>
      </c>
      <c r="I16" t="n">
        <v>10</v>
      </c>
      <c r="J16" t="n">
        <v>228.8</v>
      </c>
      <c r="K16" t="n">
        <v>56.94</v>
      </c>
      <c r="L16" t="n">
        <v>4.5</v>
      </c>
      <c r="M16" t="n">
        <v>8</v>
      </c>
      <c r="N16" t="n">
        <v>52.36</v>
      </c>
      <c r="O16" t="n">
        <v>28452.71</v>
      </c>
      <c r="P16" t="n">
        <v>53.41</v>
      </c>
      <c r="Q16" t="n">
        <v>610.34</v>
      </c>
      <c r="R16" t="n">
        <v>18.93</v>
      </c>
      <c r="S16" t="n">
        <v>13.88</v>
      </c>
      <c r="T16" t="n">
        <v>2620</v>
      </c>
      <c r="U16" t="n">
        <v>0.73</v>
      </c>
      <c r="V16" t="n">
        <v>0.95</v>
      </c>
      <c r="W16" t="n">
        <v>0.07000000000000001</v>
      </c>
      <c r="X16" t="n">
        <v>0.15</v>
      </c>
      <c r="Y16" t="n">
        <v>1</v>
      </c>
      <c r="Z16" t="n">
        <v>10</v>
      </c>
      <c r="AA16" t="n">
        <v>131.2739575636404</v>
      </c>
      <c r="AB16" t="n">
        <v>179.6148201367652</v>
      </c>
      <c r="AC16" t="n">
        <v>162.472633793946</v>
      </c>
      <c r="AD16" t="n">
        <v>131273.9575636404</v>
      </c>
      <c r="AE16" t="n">
        <v>179614.8201367652</v>
      </c>
      <c r="AF16" t="n">
        <v>5.683568305014801e-06</v>
      </c>
      <c r="AG16" t="n">
        <v>4.752604166666667</v>
      </c>
      <c r="AH16" t="n">
        <v>162472.633793946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13.7736</v>
      </c>
      <c r="E17" t="n">
        <v>7.26</v>
      </c>
      <c r="F17" t="n">
        <v>4.2</v>
      </c>
      <c r="G17" t="n">
        <v>28.03</v>
      </c>
      <c r="H17" t="n">
        <v>0.37</v>
      </c>
      <c r="I17" t="n">
        <v>9</v>
      </c>
      <c r="J17" t="n">
        <v>229.22</v>
      </c>
      <c r="K17" t="n">
        <v>56.94</v>
      </c>
      <c r="L17" t="n">
        <v>4.75</v>
      </c>
      <c r="M17" t="n">
        <v>7</v>
      </c>
      <c r="N17" t="n">
        <v>52.53</v>
      </c>
      <c r="O17" t="n">
        <v>28504.87</v>
      </c>
      <c r="P17" t="n">
        <v>52.75</v>
      </c>
      <c r="Q17" t="n">
        <v>610.26</v>
      </c>
      <c r="R17" t="n">
        <v>19.17</v>
      </c>
      <c r="S17" t="n">
        <v>13.88</v>
      </c>
      <c r="T17" t="n">
        <v>2745.79</v>
      </c>
      <c r="U17" t="n">
        <v>0.72</v>
      </c>
      <c r="V17" t="n">
        <v>0.95</v>
      </c>
      <c r="W17" t="n">
        <v>0.07000000000000001</v>
      </c>
      <c r="X17" t="n">
        <v>0.16</v>
      </c>
      <c r="Y17" t="n">
        <v>1</v>
      </c>
      <c r="Z17" t="n">
        <v>10</v>
      </c>
      <c r="AA17" t="n">
        <v>130.8701687797046</v>
      </c>
      <c r="AB17" t="n">
        <v>179.0623385086807</v>
      </c>
      <c r="AC17" t="n">
        <v>161.9728802370328</v>
      </c>
      <c r="AD17" t="n">
        <v>130870.1687797046</v>
      </c>
      <c r="AE17" t="n">
        <v>179062.3385086807</v>
      </c>
      <c r="AF17" t="n">
        <v>5.71118380433004e-06</v>
      </c>
      <c r="AG17" t="n">
        <v>4.7265625</v>
      </c>
      <c r="AH17" t="n">
        <v>161972.8802370328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13.7831</v>
      </c>
      <c r="E18" t="n">
        <v>7.26</v>
      </c>
      <c r="F18" t="n">
        <v>4.2</v>
      </c>
      <c r="G18" t="n">
        <v>28</v>
      </c>
      <c r="H18" t="n">
        <v>0.39</v>
      </c>
      <c r="I18" t="n">
        <v>9</v>
      </c>
      <c r="J18" t="n">
        <v>229.65</v>
      </c>
      <c r="K18" t="n">
        <v>56.94</v>
      </c>
      <c r="L18" t="n">
        <v>5</v>
      </c>
      <c r="M18" t="n">
        <v>7</v>
      </c>
      <c r="N18" t="n">
        <v>52.7</v>
      </c>
      <c r="O18" t="n">
        <v>28557.1</v>
      </c>
      <c r="P18" t="n">
        <v>52.12</v>
      </c>
      <c r="Q18" t="n">
        <v>610.3</v>
      </c>
      <c r="R18" t="n">
        <v>18.93</v>
      </c>
      <c r="S18" t="n">
        <v>13.88</v>
      </c>
      <c r="T18" t="n">
        <v>2624.18</v>
      </c>
      <c r="U18" t="n">
        <v>0.73</v>
      </c>
      <c r="V18" t="n">
        <v>0.95</v>
      </c>
      <c r="W18" t="n">
        <v>0.07000000000000001</v>
      </c>
      <c r="X18" t="n">
        <v>0.16</v>
      </c>
      <c r="Y18" t="n">
        <v>1</v>
      </c>
      <c r="Z18" t="n">
        <v>10</v>
      </c>
      <c r="AA18" t="n">
        <v>130.6013182100141</v>
      </c>
      <c r="AB18" t="n">
        <v>178.6944852983802</v>
      </c>
      <c r="AC18" t="n">
        <v>161.6401344208381</v>
      </c>
      <c r="AD18" t="n">
        <v>130601.3182100141</v>
      </c>
      <c r="AE18" t="n">
        <v>178694.4852983802</v>
      </c>
      <c r="AF18" t="n">
        <v>5.715122952130263e-06</v>
      </c>
      <c r="AG18" t="n">
        <v>4.7265625</v>
      </c>
      <c r="AH18" t="n">
        <v>161640.1344208381</v>
      </c>
    </row>
    <row r="19">
      <c r="A19" t="n">
        <v>17</v>
      </c>
      <c r="B19" t="n">
        <v>115</v>
      </c>
      <c r="C19" t="inlineStr">
        <is>
          <t xml:space="preserve">CONCLUIDO	</t>
        </is>
      </c>
      <c r="D19" t="n">
        <v>13.898</v>
      </c>
      <c r="E19" t="n">
        <v>7.2</v>
      </c>
      <c r="F19" t="n">
        <v>4.18</v>
      </c>
      <c r="G19" t="n">
        <v>31.38</v>
      </c>
      <c r="H19" t="n">
        <v>0.41</v>
      </c>
      <c r="I19" t="n">
        <v>8</v>
      </c>
      <c r="J19" t="n">
        <v>230.07</v>
      </c>
      <c r="K19" t="n">
        <v>56.94</v>
      </c>
      <c r="L19" t="n">
        <v>5.25</v>
      </c>
      <c r="M19" t="n">
        <v>6</v>
      </c>
      <c r="N19" t="n">
        <v>52.88</v>
      </c>
      <c r="O19" t="n">
        <v>28609.38</v>
      </c>
      <c r="P19" t="n">
        <v>50.86</v>
      </c>
      <c r="Q19" t="n">
        <v>610.26</v>
      </c>
      <c r="R19" t="n">
        <v>18.46</v>
      </c>
      <c r="S19" t="n">
        <v>13.88</v>
      </c>
      <c r="T19" t="n">
        <v>2393.75</v>
      </c>
      <c r="U19" t="n">
        <v>0.75</v>
      </c>
      <c r="V19" t="n">
        <v>0.95</v>
      </c>
      <c r="W19" t="n">
        <v>0.07000000000000001</v>
      </c>
      <c r="X19" t="n">
        <v>0.14</v>
      </c>
      <c r="Y19" t="n">
        <v>1</v>
      </c>
      <c r="Z19" t="n">
        <v>10</v>
      </c>
      <c r="AA19" t="n">
        <v>129.8296443948985</v>
      </c>
      <c r="AB19" t="n">
        <v>177.6386471406936</v>
      </c>
      <c r="AC19" t="n">
        <v>160.6850639750426</v>
      </c>
      <c r="AD19" t="n">
        <v>129829.6443948985</v>
      </c>
      <c r="AE19" t="n">
        <v>177638.6471406936</v>
      </c>
      <c r="AF19" t="n">
        <v>5.762765908156103e-06</v>
      </c>
      <c r="AG19" t="n">
        <v>4.6875</v>
      </c>
      <c r="AH19" t="n">
        <v>160685.0639750426</v>
      </c>
    </row>
    <row r="20">
      <c r="A20" t="n">
        <v>18</v>
      </c>
      <c r="B20" t="n">
        <v>115</v>
      </c>
      <c r="C20" t="inlineStr">
        <is>
          <t xml:space="preserve">CONCLUIDO	</t>
        </is>
      </c>
      <c r="D20" t="n">
        <v>13.9071</v>
      </c>
      <c r="E20" t="n">
        <v>7.19</v>
      </c>
      <c r="F20" t="n">
        <v>4.18</v>
      </c>
      <c r="G20" t="n">
        <v>31.34</v>
      </c>
      <c r="H20" t="n">
        <v>0.42</v>
      </c>
      <c r="I20" t="n">
        <v>8</v>
      </c>
      <c r="J20" t="n">
        <v>230.49</v>
      </c>
      <c r="K20" t="n">
        <v>56.94</v>
      </c>
      <c r="L20" t="n">
        <v>5.5</v>
      </c>
      <c r="M20" t="n">
        <v>6</v>
      </c>
      <c r="N20" t="n">
        <v>53.05</v>
      </c>
      <c r="O20" t="n">
        <v>28661.73</v>
      </c>
      <c r="P20" t="n">
        <v>50.18</v>
      </c>
      <c r="Q20" t="n">
        <v>610.26</v>
      </c>
      <c r="R20" t="n">
        <v>18.29</v>
      </c>
      <c r="S20" t="n">
        <v>13.88</v>
      </c>
      <c r="T20" t="n">
        <v>2311.47</v>
      </c>
      <c r="U20" t="n">
        <v>0.76</v>
      </c>
      <c r="V20" t="n">
        <v>0.95</v>
      </c>
      <c r="W20" t="n">
        <v>0.07000000000000001</v>
      </c>
      <c r="X20" t="n">
        <v>0.14</v>
      </c>
      <c r="Y20" t="n">
        <v>1</v>
      </c>
      <c r="Z20" t="n">
        <v>10</v>
      </c>
      <c r="AA20" t="n">
        <v>129.5451455754183</v>
      </c>
      <c r="AB20" t="n">
        <v>177.2493833046788</v>
      </c>
      <c r="AC20" t="n">
        <v>160.3329509332017</v>
      </c>
      <c r="AD20" t="n">
        <v>129545.1455754183</v>
      </c>
      <c r="AE20" t="n">
        <v>177249.3833046788</v>
      </c>
      <c r="AF20" t="n">
        <v>5.766539197101579e-06</v>
      </c>
      <c r="AG20" t="n">
        <v>4.680989583333333</v>
      </c>
      <c r="AH20" t="n">
        <v>160332.9509332017</v>
      </c>
    </row>
    <row r="21">
      <c r="A21" t="n">
        <v>19</v>
      </c>
      <c r="B21" t="n">
        <v>115</v>
      </c>
      <c r="C21" t="inlineStr">
        <is>
          <t xml:space="preserve">CONCLUIDO	</t>
        </is>
      </c>
      <c r="D21" t="n">
        <v>13.9093</v>
      </c>
      <c r="E21" t="n">
        <v>7.19</v>
      </c>
      <c r="F21" t="n">
        <v>4.18</v>
      </c>
      <c r="G21" t="n">
        <v>31.33</v>
      </c>
      <c r="H21" t="n">
        <v>0.44</v>
      </c>
      <c r="I21" t="n">
        <v>8</v>
      </c>
      <c r="J21" t="n">
        <v>230.92</v>
      </c>
      <c r="K21" t="n">
        <v>56.94</v>
      </c>
      <c r="L21" t="n">
        <v>5.75</v>
      </c>
      <c r="M21" t="n">
        <v>6</v>
      </c>
      <c r="N21" t="n">
        <v>53.23</v>
      </c>
      <c r="O21" t="n">
        <v>28714.14</v>
      </c>
      <c r="P21" t="n">
        <v>49.24</v>
      </c>
      <c r="Q21" t="n">
        <v>610.26</v>
      </c>
      <c r="R21" t="n">
        <v>18.3</v>
      </c>
      <c r="S21" t="n">
        <v>13.88</v>
      </c>
      <c r="T21" t="n">
        <v>2312.79</v>
      </c>
      <c r="U21" t="n">
        <v>0.76</v>
      </c>
      <c r="V21" t="n">
        <v>0.95</v>
      </c>
      <c r="W21" t="n">
        <v>0.07000000000000001</v>
      </c>
      <c r="X21" t="n">
        <v>0.14</v>
      </c>
      <c r="Y21" t="n">
        <v>1</v>
      </c>
      <c r="Z21" t="n">
        <v>10</v>
      </c>
      <c r="AA21" t="n">
        <v>129.1729693686185</v>
      </c>
      <c r="AB21" t="n">
        <v>176.7401553992801</v>
      </c>
      <c r="AC21" t="n">
        <v>159.8723230243883</v>
      </c>
      <c r="AD21" t="n">
        <v>129172.9693686184</v>
      </c>
      <c r="AE21" t="n">
        <v>176740.1553992801</v>
      </c>
      <c r="AF21" t="n">
        <v>5.767451420802683e-06</v>
      </c>
      <c r="AG21" t="n">
        <v>4.680989583333333</v>
      </c>
      <c r="AH21" t="n">
        <v>159872.3230243883</v>
      </c>
    </row>
    <row r="22">
      <c r="A22" t="n">
        <v>20</v>
      </c>
      <c r="B22" t="n">
        <v>115</v>
      </c>
      <c r="C22" t="inlineStr">
        <is>
          <t xml:space="preserve">CONCLUIDO	</t>
        </is>
      </c>
      <c r="D22" t="n">
        <v>14.0801</v>
      </c>
      <c r="E22" t="n">
        <v>7.1</v>
      </c>
      <c r="F22" t="n">
        <v>4.13</v>
      </c>
      <c r="G22" t="n">
        <v>35.44</v>
      </c>
      <c r="H22" t="n">
        <v>0.46</v>
      </c>
      <c r="I22" t="n">
        <v>7</v>
      </c>
      <c r="J22" t="n">
        <v>231.34</v>
      </c>
      <c r="K22" t="n">
        <v>56.94</v>
      </c>
      <c r="L22" t="n">
        <v>6</v>
      </c>
      <c r="M22" t="n">
        <v>4</v>
      </c>
      <c r="N22" t="n">
        <v>53.4</v>
      </c>
      <c r="O22" t="n">
        <v>28766.61</v>
      </c>
      <c r="P22" t="n">
        <v>47.87</v>
      </c>
      <c r="Q22" t="n">
        <v>610.26</v>
      </c>
      <c r="R22" t="n">
        <v>16.87</v>
      </c>
      <c r="S22" t="n">
        <v>13.88</v>
      </c>
      <c r="T22" t="n">
        <v>1607.45</v>
      </c>
      <c r="U22" t="n">
        <v>0.82</v>
      </c>
      <c r="V22" t="n">
        <v>0.96</v>
      </c>
      <c r="W22" t="n">
        <v>0.06</v>
      </c>
      <c r="X22" t="n">
        <v>0.09</v>
      </c>
      <c r="Y22" t="n">
        <v>1</v>
      </c>
      <c r="Z22" t="n">
        <v>10</v>
      </c>
      <c r="AA22" t="n">
        <v>128.2130995353859</v>
      </c>
      <c r="AB22" t="n">
        <v>175.4268191469836</v>
      </c>
      <c r="AC22" t="n">
        <v>158.6843297407315</v>
      </c>
      <c r="AD22" t="n">
        <v>128213.0995353859</v>
      </c>
      <c r="AE22" t="n">
        <v>175426.8191469836</v>
      </c>
      <c r="AF22" t="n">
        <v>5.838273151779304e-06</v>
      </c>
      <c r="AG22" t="n">
        <v>4.622395833333333</v>
      </c>
      <c r="AH22" t="n">
        <v>158684.3297407315</v>
      </c>
    </row>
    <row r="23">
      <c r="A23" t="n">
        <v>21</v>
      </c>
      <c r="B23" t="n">
        <v>115</v>
      </c>
      <c r="C23" t="inlineStr">
        <is>
          <t xml:space="preserve">CONCLUIDO	</t>
        </is>
      </c>
      <c r="D23" t="n">
        <v>13.9969</v>
      </c>
      <c r="E23" t="n">
        <v>7.14</v>
      </c>
      <c r="F23" t="n">
        <v>4.18</v>
      </c>
      <c r="G23" t="n">
        <v>35.8</v>
      </c>
      <c r="H23" t="n">
        <v>0.48</v>
      </c>
      <c r="I23" t="n">
        <v>7</v>
      </c>
      <c r="J23" t="n">
        <v>231.77</v>
      </c>
      <c r="K23" t="n">
        <v>56.94</v>
      </c>
      <c r="L23" t="n">
        <v>6.25</v>
      </c>
      <c r="M23" t="n">
        <v>2</v>
      </c>
      <c r="N23" t="n">
        <v>53.58</v>
      </c>
      <c r="O23" t="n">
        <v>28819.14</v>
      </c>
      <c r="P23" t="n">
        <v>48.21</v>
      </c>
      <c r="Q23" t="n">
        <v>610.26</v>
      </c>
      <c r="R23" t="n">
        <v>18.31</v>
      </c>
      <c r="S23" t="n">
        <v>13.88</v>
      </c>
      <c r="T23" t="n">
        <v>2326.82</v>
      </c>
      <c r="U23" t="n">
        <v>0.76</v>
      </c>
      <c r="V23" t="n">
        <v>0.95</v>
      </c>
      <c r="W23" t="n">
        <v>0.07000000000000001</v>
      </c>
      <c r="X23" t="n">
        <v>0.14</v>
      </c>
      <c r="Y23" t="n">
        <v>1</v>
      </c>
      <c r="Z23" t="n">
        <v>10</v>
      </c>
      <c r="AA23" t="n">
        <v>128.6005388162548</v>
      </c>
      <c r="AB23" t="n">
        <v>175.9569306636829</v>
      </c>
      <c r="AC23" t="n">
        <v>159.1638481582933</v>
      </c>
      <c r="AD23" t="n">
        <v>128600.5388162548</v>
      </c>
      <c r="AE23" t="n">
        <v>175956.9306636829</v>
      </c>
      <c r="AF23" t="n">
        <v>5.803774509992097e-06</v>
      </c>
      <c r="AG23" t="n">
        <v>4.6484375</v>
      </c>
      <c r="AH23" t="n">
        <v>159163.8481582933</v>
      </c>
    </row>
    <row r="24">
      <c r="A24" t="n">
        <v>22</v>
      </c>
      <c r="B24" t="n">
        <v>115</v>
      </c>
      <c r="C24" t="inlineStr">
        <is>
          <t xml:space="preserve">CONCLUIDO	</t>
        </is>
      </c>
      <c r="D24" t="n">
        <v>14.0029</v>
      </c>
      <c r="E24" t="n">
        <v>7.14</v>
      </c>
      <c r="F24" t="n">
        <v>4.17</v>
      </c>
      <c r="G24" t="n">
        <v>35.77</v>
      </c>
      <c r="H24" t="n">
        <v>0.5</v>
      </c>
      <c r="I24" t="n">
        <v>7</v>
      </c>
      <c r="J24" t="n">
        <v>232.2</v>
      </c>
      <c r="K24" t="n">
        <v>56.94</v>
      </c>
      <c r="L24" t="n">
        <v>6.5</v>
      </c>
      <c r="M24" t="n">
        <v>1</v>
      </c>
      <c r="N24" t="n">
        <v>53.75</v>
      </c>
      <c r="O24" t="n">
        <v>28871.74</v>
      </c>
      <c r="P24" t="n">
        <v>47.9</v>
      </c>
      <c r="Q24" t="n">
        <v>610.26</v>
      </c>
      <c r="R24" t="n">
        <v>18.05</v>
      </c>
      <c r="S24" t="n">
        <v>13.88</v>
      </c>
      <c r="T24" t="n">
        <v>2194.6</v>
      </c>
      <c r="U24" t="n">
        <v>0.77</v>
      </c>
      <c r="V24" t="n">
        <v>0.96</v>
      </c>
      <c r="W24" t="n">
        <v>0.07000000000000001</v>
      </c>
      <c r="X24" t="n">
        <v>0.13</v>
      </c>
      <c r="Y24" t="n">
        <v>1</v>
      </c>
      <c r="Z24" t="n">
        <v>10</v>
      </c>
      <c r="AA24" t="n">
        <v>128.4490187766187</v>
      </c>
      <c r="AB24" t="n">
        <v>175.7496142608606</v>
      </c>
      <c r="AC24" t="n">
        <v>158.976317741986</v>
      </c>
      <c r="AD24" t="n">
        <v>128449.0187766187</v>
      </c>
      <c r="AE24" t="n">
        <v>175749.6142608606</v>
      </c>
      <c r="AF24" t="n">
        <v>5.80626239281329e-06</v>
      </c>
      <c r="AG24" t="n">
        <v>4.6484375</v>
      </c>
      <c r="AH24" t="n">
        <v>158976.317741986</v>
      </c>
    </row>
    <row r="25">
      <c r="A25" t="n">
        <v>23</v>
      </c>
      <c r="B25" t="n">
        <v>115</v>
      </c>
      <c r="C25" t="inlineStr">
        <is>
          <t xml:space="preserve">CONCLUIDO	</t>
        </is>
      </c>
      <c r="D25" t="n">
        <v>14.0203</v>
      </c>
      <c r="E25" t="n">
        <v>7.13</v>
      </c>
      <c r="F25" t="n">
        <v>4.16</v>
      </c>
      <c r="G25" t="n">
        <v>35.7</v>
      </c>
      <c r="H25" t="n">
        <v>0.52</v>
      </c>
      <c r="I25" t="n">
        <v>7</v>
      </c>
      <c r="J25" t="n">
        <v>232.62</v>
      </c>
      <c r="K25" t="n">
        <v>56.94</v>
      </c>
      <c r="L25" t="n">
        <v>6.75</v>
      </c>
      <c r="M25" t="n">
        <v>0</v>
      </c>
      <c r="N25" t="n">
        <v>53.93</v>
      </c>
      <c r="O25" t="n">
        <v>28924.39</v>
      </c>
      <c r="P25" t="n">
        <v>47.63</v>
      </c>
      <c r="Q25" t="n">
        <v>610.26</v>
      </c>
      <c r="R25" t="n">
        <v>17.66</v>
      </c>
      <c r="S25" t="n">
        <v>13.88</v>
      </c>
      <c r="T25" t="n">
        <v>2000.84</v>
      </c>
      <c r="U25" t="n">
        <v>0.79</v>
      </c>
      <c r="V25" t="n">
        <v>0.96</v>
      </c>
      <c r="W25" t="n">
        <v>0.07000000000000001</v>
      </c>
      <c r="X25" t="n">
        <v>0.12</v>
      </c>
      <c r="Y25" t="n">
        <v>1</v>
      </c>
      <c r="Z25" t="n">
        <v>10</v>
      </c>
      <c r="AA25" t="n">
        <v>128.2915240113163</v>
      </c>
      <c r="AB25" t="n">
        <v>175.5341229747953</v>
      </c>
      <c r="AC25" t="n">
        <v>158.7813926418187</v>
      </c>
      <c r="AD25" t="n">
        <v>128291.5240113163</v>
      </c>
      <c r="AE25" t="n">
        <v>175534.1229747953</v>
      </c>
      <c r="AF25" t="n">
        <v>5.81347725299475e-06</v>
      </c>
      <c r="AG25" t="n">
        <v>4.641927083333333</v>
      </c>
      <c r="AH25" t="n">
        <v>158781.3926418187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14.9477</v>
      </c>
      <c r="E2" t="n">
        <v>6.69</v>
      </c>
      <c r="F2" t="n">
        <v>4.44</v>
      </c>
      <c r="G2" t="n">
        <v>12.68</v>
      </c>
      <c r="H2" t="n">
        <v>0.22</v>
      </c>
      <c r="I2" t="n">
        <v>21</v>
      </c>
      <c r="J2" t="n">
        <v>80.84</v>
      </c>
      <c r="K2" t="n">
        <v>35.1</v>
      </c>
      <c r="L2" t="n">
        <v>1</v>
      </c>
      <c r="M2" t="n">
        <v>18</v>
      </c>
      <c r="N2" t="n">
        <v>9.74</v>
      </c>
      <c r="O2" t="n">
        <v>10204.21</v>
      </c>
      <c r="P2" t="n">
        <v>27.86</v>
      </c>
      <c r="Q2" t="n">
        <v>610.45</v>
      </c>
      <c r="R2" t="n">
        <v>26.24</v>
      </c>
      <c r="S2" t="n">
        <v>13.88</v>
      </c>
      <c r="T2" t="n">
        <v>6218.88</v>
      </c>
      <c r="U2" t="n">
        <v>0.53</v>
      </c>
      <c r="V2" t="n">
        <v>0.9</v>
      </c>
      <c r="W2" t="n">
        <v>0.09</v>
      </c>
      <c r="X2" t="n">
        <v>0.4</v>
      </c>
      <c r="Y2" t="n">
        <v>1</v>
      </c>
      <c r="Z2" t="n">
        <v>10</v>
      </c>
      <c r="AA2" t="n">
        <v>90.21351481809968</v>
      </c>
      <c r="AB2" t="n">
        <v>123.434110913457</v>
      </c>
      <c r="AC2" t="n">
        <v>111.6537326087718</v>
      </c>
      <c r="AD2" t="n">
        <v>90213.51481809968</v>
      </c>
      <c r="AE2" t="n">
        <v>123434.110913457</v>
      </c>
      <c r="AF2" t="n">
        <v>8.57751829488225e-06</v>
      </c>
      <c r="AG2" t="n">
        <v>4.35546875</v>
      </c>
      <c r="AH2" t="n">
        <v>111653.7326087718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15.0994</v>
      </c>
      <c r="E3" t="n">
        <v>6.62</v>
      </c>
      <c r="F3" t="n">
        <v>4.4</v>
      </c>
      <c r="G3" t="n">
        <v>13.91</v>
      </c>
      <c r="H3" t="n">
        <v>0.27</v>
      </c>
      <c r="I3" t="n">
        <v>19</v>
      </c>
      <c r="J3" t="n">
        <v>81.14</v>
      </c>
      <c r="K3" t="n">
        <v>35.1</v>
      </c>
      <c r="L3" t="n">
        <v>1.25</v>
      </c>
      <c r="M3" t="n">
        <v>0</v>
      </c>
      <c r="N3" t="n">
        <v>9.789999999999999</v>
      </c>
      <c r="O3" t="n">
        <v>10241.25</v>
      </c>
      <c r="P3" t="n">
        <v>27.06</v>
      </c>
      <c r="Q3" t="n">
        <v>610.3</v>
      </c>
      <c r="R3" t="n">
        <v>24.22</v>
      </c>
      <c r="S3" t="n">
        <v>13.88</v>
      </c>
      <c r="T3" t="n">
        <v>5220.08</v>
      </c>
      <c r="U3" t="n">
        <v>0.57</v>
      </c>
      <c r="V3" t="n">
        <v>0.91</v>
      </c>
      <c r="W3" t="n">
        <v>0.12</v>
      </c>
      <c r="X3" t="n">
        <v>0.36</v>
      </c>
      <c r="Y3" t="n">
        <v>1</v>
      </c>
      <c r="Z3" t="n">
        <v>10</v>
      </c>
      <c r="AA3" t="n">
        <v>89.72800786921609</v>
      </c>
      <c r="AB3" t="n">
        <v>122.7698188869399</v>
      </c>
      <c r="AC3" t="n">
        <v>111.0528396809256</v>
      </c>
      <c r="AD3" t="n">
        <v>89728.00786921609</v>
      </c>
      <c r="AE3" t="n">
        <v>122769.8188869399</v>
      </c>
      <c r="AF3" t="n">
        <v>8.664569113759644e-06</v>
      </c>
      <c r="AG3" t="n">
        <v>4.309895833333333</v>
      </c>
      <c r="AH3" t="n">
        <v>111052.8396809256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13.7258</v>
      </c>
      <c r="E2" t="n">
        <v>7.29</v>
      </c>
      <c r="F2" t="n">
        <v>4.61</v>
      </c>
      <c r="G2" t="n">
        <v>9.529999999999999</v>
      </c>
      <c r="H2" t="n">
        <v>0.16</v>
      </c>
      <c r="I2" t="n">
        <v>29</v>
      </c>
      <c r="J2" t="n">
        <v>107.41</v>
      </c>
      <c r="K2" t="n">
        <v>41.65</v>
      </c>
      <c r="L2" t="n">
        <v>1</v>
      </c>
      <c r="M2" t="n">
        <v>27</v>
      </c>
      <c r="N2" t="n">
        <v>14.77</v>
      </c>
      <c r="O2" t="n">
        <v>13481.73</v>
      </c>
      <c r="P2" t="n">
        <v>39.02</v>
      </c>
      <c r="Q2" t="n">
        <v>610.3</v>
      </c>
      <c r="R2" t="n">
        <v>31.64</v>
      </c>
      <c r="S2" t="n">
        <v>13.88</v>
      </c>
      <c r="T2" t="n">
        <v>8881.42</v>
      </c>
      <c r="U2" t="n">
        <v>0.44</v>
      </c>
      <c r="V2" t="n">
        <v>0.87</v>
      </c>
      <c r="W2" t="n">
        <v>0.1</v>
      </c>
      <c r="X2" t="n">
        <v>0.5600000000000001</v>
      </c>
      <c r="Y2" t="n">
        <v>1</v>
      </c>
      <c r="Z2" t="n">
        <v>10</v>
      </c>
      <c r="AA2" t="n">
        <v>111.6069817887564</v>
      </c>
      <c r="AB2" t="n">
        <v>152.7055962358466</v>
      </c>
      <c r="AC2" t="n">
        <v>138.1315884547895</v>
      </c>
      <c r="AD2" t="n">
        <v>111606.9817887564</v>
      </c>
      <c r="AE2" t="n">
        <v>152705.5962358466</v>
      </c>
      <c r="AF2" t="n">
        <v>7.183400352330042e-06</v>
      </c>
      <c r="AG2" t="n">
        <v>4.74609375</v>
      </c>
      <c r="AH2" t="n">
        <v>138131.5884547895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14.3284</v>
      </c>
      <c r="E3" t="n">
        <v>6.98</v>
      </c>
      <c r="F3" t="n">
        <v>4.45</v>
      </c>
      <c r="G3" t="n">
        <v>12.15</v>
      </c>
      <c r="H3" t="n">
        <v>0.2</v>
      </c>
      <c r="I3" t="n">
        <v>22</v>
      </c>
      <c r="J3" t="n">
        <v>107.73</v>
      </c>
      <c r="K3" t="n">
        <v>41.65</v>
      </c>
      <c r="L3" t="n">
        <v>1.25</v>
      </c>
      <c r="M3" t="n">
        <v>20</v>
      </c>
      <c r="N3" t="n">
        <v>14.83</v>
      </c>
      <c r="O3" t="n">
        <v>13520.81</v>
      </c>
      <c r="P3" t="n">
        <v>36.25</v>
      </c>
      <c r="Q3" t="n">
        <v>610.39</v>
      </c>
      <c r="R3" t="n">
        <v>26.79</v>
      </c>
      <c r="S3" t="n">
        <v>13.88</v>
      </c>
      <c r="T3" t="n">
        <v>6489.6</v>
      </c>
      <c r="U3" t="n">
        <v>0.52</v>
      </c>
      <c r="V3" t="n">
        <v>0.9</v>
      </c>
      <c r="W3" t="n">
        <v>0.09</v>
      </c>
      <c r="X3" t="n">
        <v>0.41</v>
      </c>
      <c r="Y3" t="n">
        <v>1</v>
      </c>
      <c r="Z3" t="n">
        <v>10</v>
      </c>
      <c r="AA3" t="n">
        <v>98.60923327387505</v>
      </c>
      <c r="AB3" t="n">
        <v>134.9215032976003</v>
      </c>
      <c r="AC3" t="n">
        <v>122.0447843864326</v>
      </c>
      <c r="AD3" t="n">
        <v>98609.23327387506</v>
      </c>
      <c r="AE3" t="n">
        <v>134921.5032976003</v>
      </c>
      <c r="AF3" t="n">
        <v>7.49877119062829e-06</v>
      </c>
      <c r="AG3" t="n">
        <v>4.544270833333333</v>
      </c>
      <c r="AH3" t="n">
        <v>122044.7843864326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14.5009</v>
      </c>
      <c r="E4" t="n">
        <v>6.9</v>
      </c>
      <c r="F4" t="n">
        <v>4.46</v>
      </c>
      <c r="G4" t="n">
        <v>14.87</v>
      </c>
      <c r="H4" t="n">
        <v>0.24</v>
      </c>
      <c r="I4" t="n">
        <v>18</v>
      </c>
      <c r="J4" t="n">
        <v>108.05</v>
      </c>
      <c r="K4" t="n">
        <v>41.65</v>
      </c>
      <c r="L4" t="n">
        <v>1.5</v>
      </c>
      <c r="M4" t="n">
        <v>16</v>
      </c>
      <c r="N4" t="n">
        <v>14.9</v>
      </c>
      <c r="O4" t="n">
        <v>13559.91</v>
      </c>
      <c r="P4" t="n">
        <v>34.87</v>
      </c>
      <c r="Q4" t="n">
        <v>610.38</v>
      </c>
      <c r="R4" t="n">
        <v>27.68</v>
      </c>
      <c r="S4" t="n">
        <v>13.88</v>
      </c>
      <c r="T4" t="n">
        <v>6955.4</v>
      </c>
      <c r="U4" t="n">
        <v>0.5</v>
      </c>
      <c r="V4" t="n">
        <v>0.89</v>
      </c>
      <c r="W4" t="n">
        <v>0.08</v>
      </c>
      <c r="X4" t="n">
        <v>0.42</v>
      </c>
      <c r="Y4" t="n">
        <v>1</v>
      </c>
      <c r="Z4" t="n">
        <v>10</v>
      </c>
      <c r="AA4" t="n">
        <v>97.69828385051591</v>
      </c>
      <c r="AB4" t="n">
        <v>133.6751021083088</v>
      </c>
      <c r="AC4" t="n">
        <v>120.9173379773116</v>
      </c>
      <c r="AD4" t="n">
        <v>97698.2838505159</v>
      </c>
      <c r="AE4" t="n">
        <v>133675.1021083088</v>
      </c>
      <c r="AF4" t="n">
        <v>7.589049102354888e-06</v>
      </c>
      <c r="AG4" t="n">
        <v>4.4921875</v>
      </c>
      <c r="AH4" t="n">
        <v>120917.3379773116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15.0181</v>
      </c>
      <c r="E5" t="n">
        <v>6.66</v>
      </c>
      <c r="F5" t="n">
        <v>4.31</v>
      </c>
      <c r="G5" t="n">
        <v>18.48</v>
      </c>
      <c r="H5" t="n">
        <v>0.28</v>
      </c>
      <c r="I5" t="n">
        <v>14</v>
      </c>
      <c r="J5" t="n">
        <v>108.37</v>
      </c>
      <c r="K5" t="n">
        <v>41.65</v>
      </c>
      <c r="L5" t="n">
        <v>1.75</v>
      </c>
      <c r="M5" t="n">
        <v>7</v>
      </c>
      <c r="N5" t="n">
        <v>14.97</v>
      </c>
      <c r="O5" t="n">
        <v>13599.17</v>
      </c>
      <c r="P5" t="n">
        <v>31.42</v>
      </c>
      <c r="Q5" t="n">
        <v>610.29</v>
      </c>
      <c r="R5" t="n">
        <v>22.27</v>
      </c>
      <c r="S5" t="n">
        <v>13.88</v>
      </c>
      <c r="T5" t="n">
        <v>4270.88</v>
      </c>
      <c r="U5" t="n">
        <v>0.62</v>
      </c>
      <c r="V5" t="n">
        <v>0.93</v>
      </c>
      <c r="W5" t="n">
        <v>0.08</v>
      </c>
      <c r="X5" t="n">
        <v>0.27</v>
      </c>
      <c r="Y5" t="n">
        <v>1</v>
      </c>
      <c r="Z5" t="n">
        <v>10</v>
      </c>
      <c r="AA5" t="n">
        <v>95.59554664152358</v>
      </c>
      <c r="AB5" t="n">
        <v>130.7980442927484</v>
      </c>
      <c r="AC5" t="n">
        <v>118.3148625216914</v>
      </c>
      <c r="AD5" t="n">
        <v>95595.54664152359</v>
      </c>
      <c r="AE5" t="n">
        <v>130798.0442927484</v>
      </c>
      <c r="AF5" t="n">
        <v>7.859725832470808e-06</v>
      </c>
      <c r="AG5" t="n">
        <v>4.3359375</v>
      </c>
      <c r="AH5" t="n">
        <v>118314.8625216914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15.0094</v>
      </c>
      <c r="E6" t="n">
        <v>6.66</v>
      </c>
      <c r="F6" t="n">
        <v>4.32</v>
      </c>
      <c r="G6" t="n">
        <v>18.49</v>
      </c>
      <c r="H6" t="n">
        <v>0.32</v>
      </c>
      <c r="I6" t="n">
        <v>14</v>
      </c>
      <c r="J6" t="n">
        <v>108.68</v>
      </c>
      <c r="K6" t="n">
        <v>41.65</v>
      </c>
      <c r="L6" t="n">
        <v>2</v>
      </c>
      <c r="M6" t="n">
        <v>1</v>
      </c>
      <c r="N6" t="n">
        <v>15.03</v>
      </c>
      <c r="O6" t="n">
        <v>13638.32</v>
      </c>
      <c r="P6" t="n">
        <v>31.32</v>
      </c>
      <c r="Q6" t="n">
        <v>610.29</v>
      </c>
      <c r="R6" t="n">
        <v>22.23</v>
      </c>
      <c r="S6" t="n">
        <v>13.88</v>
      </c>
      <c r="T6" t="n">
        <v>4250.44</v>
      </c>
      <c r="U6" t="n">
        <v>0.62</v>
      </c>
      <c r="V6" t="n">
        <v>0.92</v>
      </c>
      <c r="W6" t="n">
        <v>0.09</v>
      </c>
      <c r="X6" t="n">
        <v>0.27</v>
      </c>
      <c r="Y6" t="n">
        <v>1</v>
      </c>
      <c r="Z6" t="n">
        <v>10</v>
      </c>
      <c r="AA6" t="n">
        <v>95.58214960442184</v>
      </c>
      <c r="AB6" t="n">
        <v>130.7797138755502</v>
      </c>
      <c r="AC6" t="n">
        <v>118.2982815337837</v>
      </c>
      <c r="AD6" t="n">
        <v>95582.14960442184</v>
      </c>
      <c r="AE6" t="n">
        <v>130779.7138755502</v>
      </c>
      <c r="AF6" t="n">
        <v>7.855172685618511e-06</v>
      </c>
      <c r="AG6" t="n">
        <v>4.3359375</v>
      </c>
      <c r="AH6" t="n">
        <v>118298.2815337837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15.0081</v>
      </c>
      <c r="E7" t="n">
        <v>6.66</v>
      </c>
      <c r="F7" t="n">
        <v>4.32</v>
      </c>
      <c r="G7" t="n">
        <v>18.5</v>
      </c>
      <c r="H7" t="n">
        <v>0.36</v>
      </c>
      <c r="I7" t="n">
        <v>14</v>
      </c>
      <c r="J7" t="n">
        <v>109</v>
      </c>
      <c r="K7" t="n">
        <v>41.65</v>
      </c>
      <c r="L7" t="n">
        <v>2.25</v>
      </c>
      <c r="M7" t="n">
        <v>0</v>
      </c>
      <c r="N7" t="n">
        <v>15.1</v>
      </c>
      <c r="O7" t="n">
        <v>13677.51</v>
      </c>
      <c r="P7" t="n">
        <v>31.39</v>
      </c>
      <c r="Q7" t="n">
        <v>610.29</v>
      </c>
      <c r="R7" t="n">
        <v>22.21</v>
      </c>
      <c r="S7" t="n">
        <v>13.88</v>
      </c>
      <c r="T7" t="n">
        <v>4238.58</v>
      </c>
      <c r="U7" t="n">
        <v>0.63</v>
      </c>
      <c r="V7" t="n">
        <v>0.92</v>
      </c>
      <c r="W7" t="n">
        <v>0.09</v>
      </c>
      <c r="X7" t="n">
        <v>0.28</v>
      </c>
      <c r="Y7" t="n">
        <v>1</v>
      </c>
      <c r="Z7" t="n">
        <v>10</v>
      </c>
      <c r="AA7" t="n">
        <v>95.60900223336472</v>
      </c>
      <c r="AB7" t="n">
        <v>130.8164548271242</v>
      </c>
      <c r="AC7" t="n">
        <v>118.3315159805057</v>
      </c>
      <c r="AD7" t="n">
        <v>95609.00223336472</v>
      </c>
      <c r="AE7" t="n">
        <v>130816.4548271242</v>
      </c>
      <c r="AF7" t="n">
        <v>7.854492330341732e-06</v>
      </c>
      <c r="AG7" t="n">
        <v>4.3359375</v>
      </c>
      <c r="AH7" t="n">
        <v>118331.5159805057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8.4682</v>
      </c>
      <c r="E2" t="n">
        <v>11.81</v>
      </c>
      <c r="F2" t="n">
        <v>5.41</v>
      </c>
      <c r="G2" t="n">
        <v>4.84</v>
      </c>
      <c r="H2" t="n">
        <v>0.06</v>
      </c>
      <c r="I2" t="n">
        <v>67</v>
      </c>
      <c r="J2" t="n">
        <v>274.09</v>
      </c>
      <c r="K2" t="n">
        <v>60.56</v>
      </c>
      <c r="L2" t="n">
        <v>1</v>
      </c>
      <c r="M2" t="n">
        <v>65</v>
      </c>
      <c r="N2" t="n">
        <v>72.53</v>
      </c>
      <c r="O2" t="n">
        <v>34038.11</v>
      </c>
      <c r="P2" t="n">
        <v>91.95</v>
      </c>
      <c r="Q2" t="n">
        <v>610.42</v>
      </c>
      <c r="R2" t="n">
        <v>56.94</v>
      </c>
      <c r="S2" t="n">
        <v>13.88</v>
      </c>
      <c r="T2" t="n">
        <v>21338.04</v>
      </c>
      <c r="U2" t="n">
        <v>0.24</v>
      </c>
      <c r="V2" t="n">
        <v>0.74</v>
      </c>
      <c r="W2" t="n">
        <v>0.16</v>
      </c>
      <c r="X2" t="n">
        <v>1.37</v>
      </c>
      <c r="Y2" t="n">
        <v>1</v>
      </c>
      <c r="Z2" t="n">
        <v>10</v>
      </c>
      <c r="AA2" t="n">
        <v>235.2339132140939</v>
      </c>
      <c r="AB2" t="n">
        <v>321.8574178471966</v>
      </c>
      <c r="AC2" t="n">
        <v>291.1397976176788</v>
      </c>
      <c r="AD2" t="n">
        <v>235233.9132140939</v>
      </c>
      <c r="AE2" t="n">
        <v>321857.4178471966</v>
      </c>
      <c r="AF2" t="n">
        <v>3.312221776867087e-06</v>
      </c>
      <c r="AG2" t="n">
        <v>7.688802083333333</v>
      </c>
      <c r="AH2" t="n">
        <v>291139.7976176788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9.4625</v>
      </c>
      <c r="E3" t="n">
        <v>10.57</v>
      </c>
      <c r="F3" t="n">
        <v>5.06</v>
      </c>
      <c r="G3" t="n">
        <v>6.07</v>
      </c>
      <c r="H3" t="n">
        <v>0.08</v>
      </c>
      <c r="I3" t="n">
        <v>50</v>
      </c>
      <c r="J3" t="n">
        <v>274.57</v>
      </c>
      <c r="K3" t="n">
        <v>60.56</v>
      </c>
      <c r="L3" t="n">
        <v>1.25</v>
      </c>
      <c r="M3" t="n">
        <v>48</v>
      </c>
      <c r="N3" t="n">
        <v>72.76000000000001</v>
      </c>
      <c r="O3" t="n">
        <v>34097.72</v>
      </c>
      <c r="P3" t="n">
        <v>85.41</v>
      </c>
      <c r="Q3" t="n">
        <v>610.41</v>
      </c>
      <c r="R3" t="n">
        <v>45.89</v>
      </c>
      <c r="S3" t="n">
        <v>13.88</v>
      </c>
      <c r="T3" t="n">
        <v>15901.11</v>
      </c>
      <c r="U3" t="n">
        <v>0.3</v>
      </c>
      <c r="V3" t="n">
        <v>0.79</v>
      </c>
      <c r="W3" t="n">
        <v>0.13</v>
      </c>
      <c r="X3" t="n">
        <v>1.01</v>
      </c>
      <c r="Y3" t="n">
        <v>1</v>
      </c>
      <c r="Z3" t="n">
        <v>10</v>
      </c>
      <c r="AA3" t="n">
        <v>209.0878321660032</v>
      </c>
      <c r="AB3" t="n">
        <v>286.0831962735298</v>
      </c>
      <c r="AC3" t="n">
        <v>258.779817541556</v>
      </c>
      <c r="AD3" t="n">
        <v>209087.8321660032</v>
      </c>
      <c r="AE3" t="n">
        <v>286083.1962735298</v>
      </c>
      <c r="AF3" t="n">
        <v>3.70112875978423e-06</v>
      </c>
      <c r="AG3" t="n">
        <v>6.881510416666667</v>
      </c>
      <c r="AH3" t="n">
        <v>258779.817541556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10.1778</v>
      </c>
      <c r="E4" t="n">
        <v>9.83</v>
      </c>
      <c r="F4" t="n">
        <v>4.84</v>
      </c>
      <c r="G4" t="n">
        <v>7.25</v>
      </c>
      <c r="H4" t="n">
        <v>0.1</v>
      </c>
      <c r="I4" t="n">
        <v>40</v>
      </c>
      <c r="J4" t="n">
        <v>275.05</v>
      </c>
      <c r="K4" t="n">
        <v>60.56</v>
      </c>
      <c r="L4" t="n">
        <v>1.5</v>
      </c>
      <c r="M4" t="n">
        <v>38</v>
      </c>
      <c r="N4" t="n">
        <v>73</v>
      </c>
      <c r="O4" t="n">
        <v>34157.42</v>
      </c>
      <c r="P4" t="n">
        <v>81.20999999999999</v>
      </c>
      <c r="Q4" t="n">
        <v>610.33</v>
      </c>
      <c r="R4" t="n">
        <v>38.92</v>
      </c>
      <c r="S4" t="n">
        <v>13.88</v>
      </c>
      <c r="T4" t="n">
        <v>12462.76</v>
      </c>
      <c r="U4" t="n">
        <v>0.36</v>
      </c>
      <c r="V4" t="n">
        <v>0.82</v>
      </c>
      <c r="W4" t="n">
        <v>0.12</v>
      </c>
      <c r="X4" t="n">
        <v>0.79</v>
      </c>
      <c r="Y4" t="n">
        <v>1</v>
      </c>
      <c r="Z4" t="n">
        <v>10</v>
      </c>
      <c r="AA4" t="n">
        <v>188.7137412010055</v>
      </c>
      <c r="AB4" t="n">
        <v>258.2064661737775</v>
      </c>
      <c r="AC4" t="n">
        <v>233.5636034372788</v>
      </c>
      <c r="AD4" t="n">
        <v>188713.7412010055</v>
      </c>
      <c r="AE4" t="n">
        <v>258206.4661737775</v>
      </c>
      <c r="AF4" t="n">
        <v>3.980908670153969e-06</v>
      </c>
      <c r="AG4" t="n">
        <v>6.399739583333333</v>
      </c>
      <c r="AH4" t="n">
        <v>233563.6034372788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10.6399</v>
      </c>
      <c r="E5" t="n">
        <v>9.4</v>
      </c>
      <c r="F5" t="n">
        <v>4.72</v>
      </c>
      <c r="G5" t="n">
        <v>8.33</v>
      </c>
      <c r="H5" t="n">
        <v>0.11</v>
      </c>
      <c r="I5" t="n">
        <v>34</v>
      </c>
      <c r="J5" t="n">
        <v>275.54</v>
      </c>
      <c r="K5" t="n">
        <v>60.56</v>
      </c>
      <c r="L5" t="n">
        <v>1.75</v>
      </c>
      <c r="M5" t="n">
        <v>32</v>
      </c>
      <c r="N5" t="n">
        <v>73.23</v>
      </c>
      <c r="O5" t="n">
        <v>34217.22</v>
      </c>
      <c r="P5" t="n">
        <v>78.78</v>
      </c>
      <c r="Q5" t="n">
        <v>610.3</v>
      </c>
      <c r="R5" t="n">
        <v>35.42</v>
      </c>
      <c r="S5" t="n">
        <v>13.88</v>
      </c>
      <c r="T5" t="n">
        <v>10746.05</v>
      </c>
      <c r="U5" t="n">
        <v>0.39</v>
      </c>
      <c r="V5" t="n">
        <v>0.84</v>
      </c>
      <c r="W5" t="n">
        <v>0.11</v>
      </c>
      <c r="X5" t="n">
        <v>0.68</v>
      </c>
      <c r="Y5" t="n">
        <v>1</v>
      </c>
      <c r="Z5" t="n">
        <v>10</v>
      </c>
      <c r="AA5" t="n">
        <v>184.6403219248501</v>
      </c>
      <c r="AB5" t="n">
        <v>252.6330342135692</v>
      </c>
      <c r="AC5" t="n">
        <v>228.5220920009901</v>
      </c>
      <c r="AD5" t="n">
        <v>184640.3219248501</v>
      </c>
      <c r="AE5" t="n">
        <v>252633.0342135692</v>
      </c>
      <c r="AF5" t="n">
        <v>4.161652828663486e-06</v>
      </c>
      <c r="AG5" t="n">
        <v>6.119791666666667</v>
      </c>
      <c r="AH5" t="n">
        <v>228522.0920009901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11.0807</v>
      </c>
      <c r="E6" t="n">
        <v>9.02</v>
      </c>
      <c r="F6" t="n">
        <v>4.61</v>
      </c>
      <c r="G6" t="n">
        <v>9.539999999999999</v>
      </c>
      <c r="H6" t="n">
        <v>0.13</v>
      </c>
      <c r="I6" t="n">
        <v>29</v>
      </c>
      <c r="J6" t="n">
        <v>276.02</v>
      </c>
      <c r="K6" t="n">
        <v>60.56</v>
      </c>
      <c r="L6" t="n">
        <v>2</v>
      </c>
      <c r="M6" t="n">
        <v>27</v>
      </c>
      <c r="N6" t="n">
        <v>73.47</v>
      </c>
      <c r="O6" t="n">
        <v>34277.1</v>
      </c>
      <c r="P6" t="n">
        <v>76.39</v>
      </c>
      <c r="Q6" t="n">
        <v>610.49</v>
      </c>
      <c r="R6" t="n">
        <v>31.68</v>
      </c>
      <c r="S6" t="n">
        <v>13.88</v>
      </c>
      <c r="T6" t="n">
        <v>8900.950000000001</v>
      </c>
      <c r="U6" t="n">
        <v>0.44</v>
      </c>
      <c r="V6" t="n">
        <v>0.87</v>
      </c>
      <c r="W6" t="n">
        <v>0.1</v>
      </c>
      <c r="X6" t="n">
        <v>0.57</v>
      </c>
      <c r="Y6" t="n">
        <v>1</v>
      </c>
      <c r="Z6" t="n">
        <v>10</v>
      </c>
      <c r="AA6" t="n">
        <v>168.122980255394</v>
      </c>
      <c r="AB6" t="n">
        <v>230.0332786477447</v>
      </c>
      <c r="AC6" t="n">
        <v>208.0792253874046</v>
      </c>
      <c r="AD6" t="n">
        <v>168122.980255394</v>
      </c>
      <c r="AE6" t="n">
        <v>230033.2786477447</v>
      </c>
      <c r="AF6" t="n">
        <v>4.334065780559167e-06</v>
      </c>
      <c r="AG6" t="n">
        <v>5.872395833333333</v>
      </c>
      <c r="AH6" t="n">
        <v>208079.2253874046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11.4489</v>
      </c>
      <c r="E7" t="n">
        <v>8.73</v>
      </c>
      <c r="F7" t="n">
        <v>4.53</v>
      </c>
      <c r="G7" t="n">
        <v>10.87</v>
      </c>
      <c r="H7" t="n">
        <v>0.14</v>
      </c>
      <c r="I7" t="n">
        <v>25</v>
      </c>
      <c r="J7" t="n">
        <v>276.51</v>
      </c>
      <c r="K7" t="n">
        <v>60.56</v>
      </c>
      <c r="L7" t="n">
        <v>2.25</v>
      </c>
      <c r="M7" t="n">
        <v>23</v>
      </c>
      <c r="N7" t="n">
        <v>73.70999999999999</v>
      </c>
      <c r="O7" t="n">
        <v>34337.08</v>
      </c>
      <c r="P7" t="n">
        <v>74.63</v>
      </c>
      <c r="Q7" t="n">
        <v>610.45</v>
      </c>
      <c r="R7" t="n">
        <v>29.21</v>
      </c>
      <c r="S7" t="n">
        <v>13.88</v>
      </c>
      <c r="T7" t="n">
        <v>7686.75</v>
      </c>
      <c r="U7" t="n">
        <v>0.48</v>
      </c>
      <c r="V7" t="n">
        <v>0.88</v>
      </c>
      <c r="W7" t="n">
        <v>0.09</v>
      </c>
      <c r="X7" t="n">
        <v>0.49</v>
      </c>
      <c r="Y7" t="n">
        <v>1</v>
      </c>
      <c r="Z7" t="n">
        <v>10</v>
      </c>
      <c r="AA7" t="n">
        <v>165.4772875679419</v>
      </c>
      <c r="AB7" t="n">
        <v>226.4133251930509</v>
      </c>
      <c r="AC7" t="n">
        <v>204.804755209789</v>
      </c>
      <c r="AD7" t="n">
        <v>165477.2875679419</v>
      </c>
      <c r="AE7" t="n">
        <v>226413.3251930509</v>
      </c>
      <c r="AF7" t="n">
        <v>4.47808222540488e-06</v>
      </c>
      <c r="AG7" t="n">
        <v>5.68359375</v>
      </c>
      <c r="AH7" t="n">
        <v>204804.755209789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11.7582</v>
      </c>
      <c r="E8" t="n">
        <v>8.5</v>
      </c>
      <c r="F8" t="n">
        <v>4.45</v>
      </c>
      <c r="G8" t="n">
        <v>12.15</v>
      </c>
      <c r="H8" t="n">
        <v>0.16</v>
      </c>
      <c r="I8" t="n">
        <v>22</v>
      </c>
      <c r="J8" t="n">
        <v>277</v>
      </c>
      <c r="K8" t="n">
        <v>60.56</v>
      </c>
      <c r="L8" t="n">
        <v>2.5</v>
      </c>
      <c r="M8" t="n">
        <v>20</v>
      </c>
      <c r="N8" t="n">
        <v>73.94</v>
      </c>
      <c r="O8" t="n">
        <v>34397.15</v>
      </c>
      <c r="P8" t="n">
        <v>72.94</v>
      </c>
      <c r="Q8" t="n">
        <v>610.29</v>
      </c>
      <c r="R8" t="n">
        <v>26.88</v>
      </c>
      <c r="S8" t="n">
        <v>13.88</v>
      </c>
      <c r="T8" t="n">
        <v>6535.64</v>
      </c>
      <c r="U8" t="n">
        <v>0.52</v>
      </c>
      <c r="V8" t="n">
        <v>0.9</v>
      </c>
      <c r="W8" t="n">
        <v>0.09</v>
      </c>
      <c r="X8" t="n">
        <v>0.41</v>
      </c>
      <c r="Y8" t="n">
        <v>1</v>
      </c>
      <c r="Z8" t="n">
        <v>10</v>
      </c>
      <c r="AA8" t="n">
        <v>163.252770339159</v>
      </c>
      <c r="AB8" t="n">
        <v>223.3696425818578</v>
      </c>
      <c r="AC8" t="n">
        <v>202.0515573951718</v>
      </c>
      <c r="AD8" t="n">
        <v>163252.770339159</v>
      </c>
      <c r="AE8" t="n">
        <v>223369.6425818578</v>
      </c>
      <c r="AF8" t="n">
        <v>4.599060732712807e-06</v>
      </c>
      <c r="AG8" t="n">
        <v>5.533854166666667</v>
      </c>
      <c r="AH8" t="n">
        <v>202051.5573951718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11.9992</v>
      </c>
      <c r="E9" t="n">
        <v>8.33</v>
      </c>
      <c r="F9" t="n">
        <v>4.39</v>
      </c>
      <c r="G9" t="n">
        <v>13.16</v>
      </c>
      <c r="H9" t="n">
        <v>0.18</v>
      </c>
      <c r="I9" t="n">
        <v>20</v>
      </c>
      <c r="J9" t="n">
        <v>277.48</v>
      </c>
      <c r="K9" t="n">
        <v>60.56</v>
      </c>
      <c r="L9" t="n">
        <v>2.75</v>
      </c>
      <c r="M9" t="n">
        <v>18</v>
      </c>
      <c r="N9" t="n">
        <v>74.18000000000001</v>
      </c>
      <c r="O9" t="n">
        <v>34457.31</v>
      </c>
      <c r="P9" t="n">
        <v>71.31999999999999</v>
      </c>
      <c r="Q9" t="n">
        <v>610.4400000000001</v>
      </c>
      <c r="R9" t="n">
        <v>24.47</v>
      </c>
      <c r="S9" t="n">
        <v>13.88</v>
      </c>
      <c r="T9" t="n">
        <v>5340.82</v>
      </c>
      <c r="U9" t="n">
        <v>0.57</v>
      </c>
      <c r="V9" t="n">
        <v>0.91</v>
      </c>
      <c r="W9" t="n">
        <v>0.09</v>
      </c>
      <c r="X9" t="n">
        <v>0.35</v>
      </c>
      <c r="Y9" t="n">
        <v>1</v>
      </c>
      <c r="Z9" t="n">
        <v>10</v>
      </c>
      <c r="AA9" t="n">
        <v>161.2966244840765</v>
      </c>
      <c r="AB9" t="n">
        <v>220.6931575238708</v>
      </c>
      <c r="AC9" t="n">
        <v>199.6305123146479</v>
      </c>
      <c r="AD9" t="n">
        <v>161296.6244840765</v>
      </c>
      <c r="AE9" t="n">
        <v>220693.1575238708</v>
      </c>
      <c r="AF9" t="n">
        <v>4.693324619751961e-06</v>
      </c>
      <c r="AG9" t="n">
        <v>5.423177083333333</v>
      </c>
      <c r="AH9" t="n">
        <v>199630.5123146479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12.1881</v>
      </c>
      <c r="E10" t="n">
        <v>8.199999999999999</v>
      </c>
      <c r="F10" t="n">
        <v>4.36</v>
      </c>
      <c r="G10" t="n">
        <v>14.55</v>
      </c>
      <c r="H10" t="n">
        <v>0.19</v>
      </c>
      <c r="I10" t="n">
        <v>18</v>
      </c>
      <c r="J10" t="n">
        <v>277.97</v>
      </c>
      <c r="K10" t="n">
        <v>60.56</v>
      </c>
      <c r="L10" t="n">
        <v>3</v>
      </c>
      <c r="M10" t="n">
        <v>16</v>
      </c>
      <c r="N10" t="n">
        <v>74.42</v>
      </c>
      <c r="O10" t="n">
        <v>34517.57</v>
      </c>
      <c r="P10" t="n">
        <v>70.45999999999999</v>
      </c>
      <c r="Q10" t="n">
        <v>610.29</v>
      </c>
      <c r="R10" t="n">
        <v>24.34</v>
      </c>
      <c r="S10" t="n">
        <v>13.88</v>
      </c>
      <c r="T10" t="n">
        <v>5282.98</v>
      </c>
      <c r="U10" t="n">
        <v>0.57</v>
      </c>
      <c r="V10" t="n">
        <v>0.91</v>
      </c>
      <c r="W10" t="n">
        <v>0.07000000000000001</v>
      </c>
      <c r="X10" t="n">
        <v>0.32</v>
      </c>
      <c r="Y10" t="n">
        <v>1</v>
      </c>
      <c r="Z10" t="n">
        <v>10</v>
      </c>
      <c r="AA10" t="n">
        <v>160.1707448133765</v>
      </c>
      <c r="AB10" t="n">
        <v>219.1526792881144</v>
      </c>
      <c r="AC10" t="n">
        <v>198.2370551596368</v>
      </c>
      <c r="AD10" t="n">
        <v>160170.7448133765</v>
      </c>
      <c r="AE10" t="n">
        <v>219152.6792881144</v>
      </c>
      <c r="AF10" t="n">
        <v>4.767210297186386e-06</v>
      </c>
      <c r="AG10" t="n">
        <v>5.338541666666667</v>
      </c>
      <c r="AH10" t="n">
        <v>198237.0551596368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12.2262</v>
      </c>
      <c r="E11" t="n">
        <v>8.18</v>
      </c>
      <c r="F11" t="n">
        <v>4.39</v>
      </c>
      <c r="G11" t="n">
        <v>15.5</v>
      </c>
      <c r="H11" t="n">
        <v>0.21</v>
      </c>
      <c r="I11" t="n">
        <v>17</v>
      </c>
      <c r="J11" t="n">
        <v>278.46</v>
      </c>
      <c r="K11" t="n">
        <v>60.56</v>
      </c>
      <c r="L11" t="n">
        <v>3.25</v>
      </c>
      <c r="M11" t="n">
        <v>15</v>
      </c>
      <c r="N11" t="n">
        <v>74.66</v>
      </c>
      <c r="O11" t="n">
        <v>34577.92</v>
      </c>
      <c r="P11" t="n">
        <v>70.48</v>
      </c>
      <c r="Q11" t="n">
        <v>610.38</v>
      </c>
      <c r="R11" t="n">
        <v>25.1</v>
      </c>
      <c r="S11" t="n">
        <v>13.88</v>
      </c>
      <c r="T11" t="n">
        <v>5668.93</v>
      </c>
      <c r="U11" t="n">
        <v>0.55</v>
      </c>
      <c r="V11" t="n">
        <v>0.91</v>
      </c>
      <c r="W11" t="n">
        <v>0.08</v>
      </c>
      <c r="X11" t="n">
        <v>0.35</v>
      </c>
      <c r="Y11" t="n">
        <v>1</v>
      </c>
      <c r="Z11" t="n">
        <v>10</v>
      </c>
      <c r="AA11" t="n">
        <v>160.1212223880095</v>
      </c>
      <c r="AB11" t="n">
        <v>219.0849205209521</v>
      </c>
      <c r="AC11" t="n">
        <v>198.1757631941124</v>
      </c>
      <c r="AD11" t="n">
        <v>160121.2223880095</v>
      </c>
      <c r="AE11" t="n">
        <v>219084.9205209521</v>
      </c>
      <c r="AF11" t="n">
        <v>4.782112596340709e-06</v>
      </c>
      <c r="AG11" t="n">
        <v>5.325520833333333</v>
      </c>
      <c r="AH11" t="n">
        <v>198175.7631941125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12.3482</v>
      </c>
      <c r="E12" t="n">
        <v>8.1</v>
      </c>
      <c r="F12" t="n">
        <v>4.36</v>
      </c>
      <c r="G12" t="n">
        <v>16.36</v>
      </c>
      <c r="H12" t="n">
        <v>0.22</v>
      </c>
      <c r="I12" t="n">
        <v>16</v>
      </c>
      <c r="J12" t="n">
        <v>278.95</v>
      </c>
      <c r="K12" t="n">
        <v>60.56</v>
      </c>
      <c r="L12" t="n">
        <v>3.5</v>
      </c>
      <c r="M12" t="n">
        <v>14</v>
      </c>
      <c r="N12" t="n">
        <v>74.90000000000001</v>
      </c>
      <c r="O12" t="n">
        <v>34638.36</v>
      </c>
      <c r="P12" t="n">
        <v>69.58</v>
      </c>
      <c r="Q12" t="n">
        <v>610.41</v>
      </c>
      <c r="R12" t="n">
        <v>23.99</v>
      </c>
      <c r="S12" t="n">
        <v>13.88</v>
      </c>
      <c r="T12" t="n">
        <v>5118.44</v>
      </c>
      <c r="U12" t="n">
        <v>0.58</v>
      </c>
      <c r="V12" t="n">
        <v>0.91</v>
      </c>
      <c r="W12" t="n">
        <v>0.08</v>
      </c>
      <c r="X12" t="n">
        <v>0.32</v>
      </c>
      <c r="Y12" t="n">
        <v>1</v>
      </c>
      <c r="Z12" t="n">
        <v>10</v>
      </c>
      <c r="AA12" t="n">
        <v>146.4835320251011</v>
      </c>
      <c r="AB12" t="n">
        <v>200.4252309139939</v>
      </c>
      <c r="AC12" t="n">
        <v>181.2969281741975</v>
      </c>
      <c r="AD12" t="n">
        <v>146483.5320251011</v>
      </c>
      <c r="AE12" t="n">
        <v>200425.2309139939</v>
      </c>
      <c r="AF12" t="n">
        <v>4.829831244551401e-06</v>
      </c>
      <c r="AG12" t="n">
        <v>5.2734375</v>
      </c>
      <c r="AH12" t="n">
        <v>181296.9281741975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12.6033</v>
      </c>
      <c r="E13" t="n">
        <v>7.93</v>
      </c>
      <c r="F13" t="n">
        <v>4.3</v>
      </c>
      <c r="G13" t="n">
        <v>18.44</v>
      </c>
      <c r="H13" t="n">
        <v>0.24</v>
      </c>
      <c r="I13" t="n">
        <v>14</v>
      </c>
      <c r="J13" t="n">
        <v>279.44</v>
      </c>
      <c r="K13" t="n">
        <v>60.56</v>
      </c>
      <c r="L13" t="n">
        <v>3.75</v>
      </c>
      <c r="M13" t="n">
        <v>12</v>
      </c>
      <c r="N13" t="n">
        <v>75.14</v>
      </c>
      <c r="O13" t="n">
        <v>34698.9</v>
      </c>
      <c r="P13" t="n">
        <v>67.92</v>
      </c>
      <c r="Q13" t="n">
        <v>610.28</v>
      </c>
      <c r="R13" t="n">
        <v>22.18</v>
      </c>
      <c r="S13" t="n">
        <v>13.88</v>
      </c>
      <c r="T13" t="n">
        <v>4224.91</v>
      </c>
      <c r="U13" t="n">
        <v>0.63</v>
      </c>
      <c r="V13" t="n">
        <v>0.93</v>
      </c>
      <c r="W13" t="n">
        <v>0.08</v>
      </c>
      <c r="X13" t="n">
        <v>0.26</v>
      </c>
      <c r="Y13" t="n">
        <v>1</v>
      </c>
      <c r="Z13" t="n">
        <v>10</v>
      </c>
      <c r="AA13" t="n">
        <v>144.7938110899526</v>
      </c>
      <c r="AB13" t="n">
        <v>198.1132801852982</v>
      </c>
      <c r="AC13" t="n">
        <v>179.2056267782046</v>
      </c>
      <c r="AD13" t="n">
        <v>144793.8110899526</v>
      </c>
      <c r="AE13" t="n">
        <v>198113.2801852982</v>
      </c>
      <c r="AF13" t="n">
        <v>4.929610155687037e-06</v>
      </c>
      <c r="AG13" t="n">
        <v>5.162760416666667</v>
      </c>
      <c r="AH13" t="n">
        <v>179205.6267782046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12.5914</v>
      </c>
      <c r="E14" t="n">
        <v>7.94</v>
      </c>
      <c r="F14" t="n">
        <v>4.31</v>
      </c>
      <c r="G14" t="n">
        <v>18.47</v>
      </c>
      <c r="H14" t="n">
        <v>0.25</v>
      </c>
      <c r="I14" t="n">
        <v>14</v>
      </c>
      <c r="J14" t="n">
        <v>279.94</v>
      </c>
      <c r="K14" t="n">
        <v>60.56</v>
      </c>
      <c r="L14" t="n">
        <v>4</v>
      </c>
      <c r="M14" t="n">
        <v>12</v>
      </c>
      <c r="N14" t="n">
        <v>75.38</v>
      </c>
      <c r="O14" t="n">
        <v>34759.54</v>
      </c>
      <c r="P14" t="n">
        <v>67.66</v>
      </c>
      <c r="Q14" t="n">
        <v>610.3200000000001</v>
      </c>
      <c r="R14" t="n">
        <v>22.41</v>
      </c>
      <c r="S14" t="n">
        <v>13.88</v>
      </c>
      <c r="T14" t="n">
        <v>4341.04</v>
      </c>
      <c r="U14" t="n">
        <v>0.62</v>
      </c>
      <c r="V14" t="n">
        <v>0.93</v>
      </c>
      <c r="W14" t="n">
        <v>0.08</v>
      </c>
      <c r="X14" t="n">
        <v>0.27</v>
      </c>
      <c r="Y14" t="n">
        <v>1</v>
      </c>
      <c r="Z14" t="n">
        <v>10</v>
      </c>
      <c r="AA14" t="n">
        <v>144.7421924102115</v>
      </c>
      <c r="AB14" t="n">
        <v>198.0426532304211</v>
      </c>
      <c r="AC14" t="n">
        <v>179.1417403607754</v>
      </c>
      <c r="AD14" t="n">
        <v>144742.1924102115</v>
      </c>
      <c r="AE14" t="n">
        <v>198042.6532304211</v>
      </c>
      <c r="AF14" t="n">
        <v>4.924955631804191e-06</v>
      </c>
      <c r="AG14" t="n">
        <v>5.169270833333333</v>
      </c>
      <c r="AH14" t="n">
        <v>179141.7403607754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12.7177</v>
      </c>
      <c r="E15" t="n">
        <v>7.86</v>
      </c>
      <c r="F15" t="n">
        <v>4.28</v>
      </c>
      <c r="G15" t="n">
        <v>19.77</v>
      </c>
      <c r="H15" t="n">
        <v>0.27</v>
      </c>
      <c r="I15" t="n">
        <v>13</v>
      </c>
      <c r="J15" t="n">
        <v>280.43</v>
      </c>
      <c r="K15" t="n">
        <v>60.56</v>
      </c>
      <c r="L15" t="n">
        <v>4.25</v>
      </c>
      <c r="M15" t="n">
        <v>11</v>
      </c>
      <c r="N15" t="n">
        <v>75.62</v>
      </c>
      <c r="O15" t="n">
        <v>34820.27</v>
      </c>
      <c r="P15" t="n">
        <v>66.81999999999999</v>
      </c>
      <c r="Q15" t="n">
        <v>610.28</v>
      </c>
      <c r="R15" t="n">
        <v>21.53</v>
      </c>
      <c r="S15" t="n">
        <v>13.88</v>
      </c>
      <c r="T15" t="n">
        <v>3905.66</v>
      </c>
      <c r="U15" t="n">
        <v>0.64</v>
      </c>
      <c r="V15" t="n">
        <v>0.93</v>
      </c>
      <c r="W15" t="n">
        <v>0.08</v>
      </c>
      <c r="X15" t="n">
        <v>0.24</v>
      </c>
      <c r="Y15" t="n">
        <v>1</v>
      </c>
      <c r="Z15" t="n">
        <v>10</v>
      </c>
      <c r="AA15" t="n">
        <v>143.9219867061533</v>
      </c>
      <c r="AB15" t="n">
        <v>196.9204116012074</v>
      </c>
      <c r="AC15" t="n">
        <v>178.1266038975775</v>
      </c>
      <c r="AD15" t="n">
        <v>143921.9867061533</v>
      </c>
      <c r="AE15" t="n">
        <v>196920.4116012074</v>
      </c>
      <c r="AF15" t="n">
        <v>4.97435616679608e-06</v>
      </c>
      <c r="AG15" t="n">
        <v>5.1171875</v>
      </c>
      <c r="AH15" t="n">
        <v>178126.6038975775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12.8393</v>
      </c>
      <c r="E16" t="n">
        <v>7.79</v>
      </c>
      <c r="F16" t="n">
        <v>4.26</v>
      </c>
      <c r="G16" t="n">
        <v>21.3</v>
      </c>
      <c r="H16" t="n">
        <v>0.29</v>
      </c>
      <c r="I16" t="n">
        <v>12</v>
      </c>
      <c r="J16" t="n">
        <v>280.92</v>
      </c>
      <c r="K16" t="n">
        <v>60.56</v>
      </c>
      <c r="L16" t="n">
        <v>4.5</v>
      </c>
      <c r="M16" t="n">
        <v>10</v>
      </c>
      <c r="N16" t="n">
        <v>75.87</v>
      </c>
      <c r="O16" t="n">
        <v>34881.09</v>
      </c>
      <c r="P16" t="n">
        <v>66.01000000000001</v>
      </c>
      <c r="Q16" t="n">
        <v>610.28</v>
      </c>
      <c r="R16" t="n">
        <v>20.89</v>
      </c>
      <c r="S16" t="n">
        <v>13.88</v>
      </c>
      <c r="T16" t="n">
        <v>3588.24</v>
      </c>
      <c r="U16" t="n">
        <v>0.66</v>
      </c>
      <c r="V16" t="n">
        <v>0.9399999999999999</v>
      </c>
      <c r="W16" t="n">
        <v>0.07000000000000001</v>
      </c>
      <c r="X16" t="n">
        <v>0.22</v>
      </c>
      <c r="Y16" t="n">
        <v>1</v>
      </c>
      <c r="Z16" t="n">
        <v>10</v>
      </c>
      <c r="AA16" t="n">
        <v>143.1674868959956</v>
      </c>
      <c r="AB16" t="n">
        <v>195.8880716747677</v>
      </c>
      <c r="AC16" t="n">
        <v>177.1927890448187</v>
      </c>
      <c r="AD16" t="n">
        <v>143167.4868959956</v>
      </c>
      <c r="AE16" t="n">
        <v>195888.0716747677</v>
      </c>
      <c r="AF16" t="n">
        <v>5.021918360422474e-06</v>
      </c>
      <c r="AG16" t="n">
        <v>5.071614583333333</v>
      </c>
      <c r="AH16" t="n">
        <v>177192.7890448187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12.9604</v>
      </c>
      <c r="E17" t="n">
        <v>7.72</v>
      </c>
      <c r="F17" t="n">
        <v>4.24</v>
      </c>
      <c r="G17" t="n">
        <v>23.13</v>
      </c>
      <c r="H17" t="n">
        <v>0.3</v>
      </c>
      <c r="I17" t="n">
        <v>11</v>
      </c>
      <c r="J17" t="n">
        <v>281.41</v>
      </c>
      <c r="K17" t="n">
        <v>60.56</v>
      </c>
      <c r="L17" t="n">
        <v>4.75</v>
      </c>
      <c r="M17" t="n">
        <v>9</v>
      </c>
      <c r="N17" t="n">
        <v>76.11</v>
      </c>
      <c r="O17" t="n">
        <v>34942.02</v>
      </c>
      <c r="P17" t="n">
        <v>65.15000000000001</v>
      </c>
      <c r="Q17" t="n">
        <v>610.34</v>
      </c>
      <c r="R17" t="n">
        <v>20.16</v>
      </c>
      <c r="S17" t="n">
        <v>13.88</v>
      </c>
      <c r="T17" t="n">
        <v>3228.29</v>
      </c>
      <c r="U17" t="n">
        <v>0.6899999999999999</v>
      </c>
      <c r="V17" t="n">
        <v>0.9399999999999999</v>
      </c>
      <c r="W17" t="n">
        <v>0.07000000000000001</v>
      </c>
      <c r="X17" t="n">
        <v>0.2</v>
      </c>
      <c r="Y17" t="n">
        <v>1</v>
      </c>
      <c r="Z17" t="n">
        <v>10</v>
      </c>
      <c r="AA17" t="n">
        <v>142.4075795713574</v>
      </c>
      <c r="AB17" t="n">
        <v>194.8483329484531</v>
      </c>
      <c r="AC17" t="n">
        <v>176.2522815232608</v>
      </c>
      <c r="AD17" t="n">
        <v>142407.5795713574</v>
      </c>
      <c r="AE17" t="n">
        <v>194848.3329484531</v>
      </c>
      <c r="AF17" t="n">
        <v>5.069284985818497e-06</v>
      </c>
      <c r="AG17" t="n">
        <v>5.026041666666667</v>
      </c>
      <c r="AH17" t="n">
        <v>176252.2815232608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12.9758</v>
      </c>
      <c r="E18" t="n">
        <v>7.71</v>
      </c>
      <c r="F18" t="n">
        <v>4.23</v>
      </c>
      <c r="G18" t="n">
        <v>23.08</v>
      </c>
      <c r="H18" t="n">
        <v>0.32</v>
      </c>
      <c r="I18" t="n">
        <v>11</v>
      </c>
      <c r="J18" t="n">
        <v>281.91</v>
      </c>
      <c r="K18" t="n">
        <v>60.56</v>
      </c>
      <c r="L18" t="n">
        <v>5</v>
      </c>
      <c r="M18" t="n">
        <v>9</v>
      </c>
      <c r="N18" t="n">
        <v>76.34999999999999</v>
      </c>
      <c r="O18" t="n">
        <v>35003.04</v>
      </c>
      <c r="P18" t="n">
        <v>64.38</v>
      </c>
      <c r="Q18" t="n">
        <v>610.3099999999999</v>
      </c>
      <c r="R18" t="n">
        <v>19.88</v>
      </c>
      <c r="S18" t="n">
        <v>13.88</v>
      </c>
      <c r="T18" t="n">
        <v>3092.44</v>
      </c>
      <c r="U18" t="n">
        <v>0.7</v>
      </c>
      <c r="V18" t="n">
        <v>0.9399999999999999</v>
      </c>
      <c r="W18" t="n">
        <v>0.07000000000000001</v>
      </c>
      <c r="X18" t="n">
        <v>0.19</v>
      </c>
      <c r="Y18" t="n">
        <v>1</v>
      </c>
      <c r="Z18" t="n">
        <v>10</v>
      </c>
      <c r="AA18" t="n">
        <v>142.0178933119035</v>
      </c>
      <c r="AB18" t="n">
        <v>194.3151470165242</v>
      </c>
      <c r="AC18" t="n">
        <v>175.7699821083438</v>
      </c>
      <c r="AD18" t="n">
        <v>142017.8933119035</v>
      </c>
      <c r="AE18" t="n">
        <v>194315.1470165242</v>
      </c>
      <c r="AF18" t="n">
        <v>5.075308487313945e-06</v>
      </c>
      <c r="AG18" t="n">
        <v>5.01953125</v>
      </c>
      <c r="AH18" t="n">
        <v>175769.9821083438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13.1603</v>
      </c>
      <c r="E19" t="n">
        <v>7.6</v>
      </c>
      <c r="F19" t="n">
        <v>4.18</v>
      </c>
      <c r="G19" t="n">
        <v>25.05</v>
      </c>
      <c r="H19" t="n">
        <v>0.33</v>
      </c>
      <c r="I19" t="n">
        <v>10</v>
      </c>
      <c r="J19" t="n">
        <v>282.4</v>
      </c>
      <c r="K19" t="n">
        <v>60.56</v>
      </c>
      <c r="L19" t="n">
        <v>5.25</v>
      </c>
      <c r="M19" t="n">
        <v>8</v>
      </c>
      <c r="N19" t="n">
        <v>76.59999999999999</v>
      </c>
      <c r="O19" t="n">
        <v>35064.15</v>
      </c>
      <c r="P19" t="n">
        <v>62.91</v>
      </c>
      <c r="Q19" t="n">
        <v>610.26</v>
      </c>
      <c r="R19" t="n">
        <v>18.23</v>
      </c>
      <c r="S19" t="n">
        <v>13.88</v>
      </c>
      <c r="T19" t="n">
        <v>2269.73</v>
      </c>
      <c r="U19" t="n">
        <v>0.76</v>
      </c>
      <c r="V19" t="n">
        <v>0.96</v>
      </c>
      <c r="W19" t="n">
        <v>0.06</v>
      </c>
      <c r="X19" t="n">
        <v>0.14</v>
      </c>
      <c r="Y19" t="n">
        <v>1</v>
      </c>
      <c r="Z19" t="n">
        <v>10</v>
      </c>
      <c r="AA19" t="n">
        <v>140.6132927572598</v>
      </c>
      <c r="AB19" t="n">
        <v>192.3933105710586</v>
      </c>
      <c r="AC19" t="n">
        <v>174.0315630359184</v>
      </c>
      <c r="AD19" t="n">
        <v>140613.2927572598</v>
      </c>
      <c r="AE19" t="n">
        <v>192393.3105710586</v>
      </c>
      <c r="AF19" t="n">
        <v>5.147473164321099e-06</v>
      </c>
      <c r="AG19" t="n">
        <v>4.947916666666667</v>
      </c>
      <c r="AH19" t="n">
        <v>174031.5630359184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13.0312</v>
      </c>
      <c r="E20" t="n">
        <v>7.67</v>
      </c>
      <c r="F20" t="n">
        <v>4.25</v>
      </c>
      <c r="G20" t="n">
        <v>25.5</v>
      </c>
      <c r="H20" t="n">
        <v>0.35</v>
      </c>
      <c r="I20" t="n">
        <v>10</v>
      </c>
      <c r="J20" t="n">
        <v>282.9</v>
      </c>
      <c r="K20" t="n">
        <v>60.56</v>
      </c>
      <c r="L20" t="n">
        <v>5.5</v>
      </c>
      <c r="M20" t="n">
        <v>8</v>
      </c>
      <c r="N20" t="n">
        <v>76.84999999999999</v>
      </c>
      <c r="O20" t="n">
        <v>35125.37</v>
      </c>
      <c r="P20" t="n">
        <v>63.98</v>
      </c>
      <c r="Q20" t="n">
        <v>610.26</v>
      </c>
      <c r="R20" t="n">
        <v>20.82</v>
      </c>
      <c r="S20" t="n">
        <v>13.88</v>
      </c>
      <c r="T20" t="n">
        <v>3566.2</v>
      </c>
      <c r="U20" t="n">
        <v>0.67</v>
      </c>
      <c r="V20" t="n">
        <v>0.9399999999999999</v>
      </c>
      <c r="W20" t="n">
        <v>0.07000000000000001</v>
      </c>
      <c r="X20" t="n">
        <v>0.21</v>
      </c>
      <c r="Y20" t="n">
        <v>1</v>
      </c>
      <c r="Z20" t="n">
        <v>10</v>
      </c>
      <c r="AA20" t="n">
        <v>141.5698734719936</v>
      </c>
      <c r="AB20" t="n">
        <v>193.7021465063194</v>
      </c>
      <c r="AC20" t="n">
        <v>175.2154855064811</v>
      </c>
      <c r="AD20" t="n">
        <v>141569.8734719936</v>
      </c>
      <c r="AE20" t="n">
        <v>193702.1465063194</v>
      </c>
      <c r="AF20" t="n">
        <v>5.09697744723913e-06</v>
      </c>
      <c r="AG20" t="n">
        <v>4.993489583333333</v>
      </c>
      <c r="AH20" t="n">
        <v>175215.4855064811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13.2018</v>
      </c>
      <c r="E21" t="n">
        <v>7.57</v>
      </c>
      <c r="F21" t="n">
        <v>4.2</v>
      </c>
      <c r="G21" t="n">
        <v>28.02</v>
      </c>
      <c r="H21" t="n">
        <v>0.36</v>
      </c>
      <c r="I21" t="n">
        <v>9</v>
      </c>
      <c r="J21" t="n">
        <v>283.4</v>
      </c>
      <c r="K21" t="n">
        <v>60.56</v>
      </c>
      <c r="L21" t="n">
        <v>5.75</v>
      </c>
      <c r="M21" t="n">
        <v>7</v>
      </c>
      <c r="N21" t="n">
        <v>77.09</v>
      </c>
      <c r="O21" t="n">
        <v>35186.68</v>
      </c>
      <c r="P21" t="n">
        <v>62.6</v>
      </c>
      <c r="Q21" t="n">
        <v>610.3099999999999</v>
      </c>
      <c r="R21" t="n">
        <v>19.18</v>
      </c>
      <c r="S21" t="n">
        <v>13.88</v>
      </c>
      <c r="T21" t="n">
        <v>2748.61</v>
      </c>
      <c r="U21" t="n">
        <v>0.72</v>
      </c>
      <c r="V21" t="n">
        <v>0.95</v>
      </c>
      <c r="W21" t="n">
        <v>0.07000000000000001</v>
      </c>
      <c r="X21" t="n">
        <v>0.16</v>
      </c>
      <c r="Y21" t="n">
        <v>1</v>
      </c>
      <c r="Z21" t="n">
        <v>10</v>
      </c>
      <c r="AA21" t="n">
        <v>140.4190114792285</v>
      </c>
      <c r="AB21" t="n">
        <v>192.1274863553712</v>
      </c>
      <c r="AC21" t="n">
        <v>173.7911087102895</v>
      </c>
      <c r="AD21" t="n">
        <v>140419.0114792285</v>
      </c>
      <c r="AE21" t="n">
        <v>192127.4863553712</v>
      </c>
      <c r="AF21" t="n">
        <v>5.163705327441949e-06</v>
      </c>
      <c r="AG21" t="n">
        <v>4.928385416666667</v>
      </c>
      <c r="AH21" t="n">
        <v>173791.1087102895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13.21</v>
      </c>
      <c r="E22" t="n">
        <v>7.57</v>
      </c>
      <c r="F22" t="n">
        <v>4.2</v>
      </c>
      <c r="G22" t="n">
        <v>27.99</v>
      </c>
      <c r="H22" t="n">
        <v>0.38</v>
      </c>
      <c r="I22" t="n">
        <v>9</v>
      </c>
      <c r="J22" t="n">
        <v>283.9</v>
      </c>
      <c r="K22" t="n">
        <v>60.56</v>
      </c>
      <c r="L22" t="n">
        <v>6</v>
      </c>
      <c r="M22" t="n">
        <v>7</v>
      </c>
      <c r="N22" t="n">
        <v>77.34</v>
      </c>
      <c r="O22" t="n">
        <v>35248.1</v>
      </c>
      <c r="P22" t="n">
        <v>61.99</v>
      </c>
      <c r="Q22" t="n">
        <v>610.26</v>
      </c>
      <c r="R22" t="n">
        <v>19.02</v>
      </c>
      <c r="S22" t="n">
        <v>13.88</v>
      </c>
      <c r="T22" t="n">
        <v>2669.27</v>
      </c>
      <c r="U22" t="n">
        <v>0.73</v>
      </c>
      <c r="V22" t="n">
        <v>0.95</v>
      </c>
      <c r="W22" t="n">
        <v>0.07000000000000001</v>
      </c>
      <c r="X22" t="n">
        <v>0.16</v>
      </c>
      <c r="Y22" t="n">
        <v>1</v>
      </c>
      <c r="Z22" t="n">
        <v>10</v>
      </c>
      <c r="AA22" t="n">
        <v>140.1458569468303</v>
      </c>
      <c r="AB22" t="n">
        <v>191.7537442734167</v>
      </c>
      <c r="AC22" t="n">
        <v>173.4530360480864</v>
      </c>
      <c r="AD22" t="n">
        <v>140145.8569468303</v>
      </c>
      <c r="AE22" t="n">
        <v>191753.7442734168</v>
      </c>
      <c r="AF22" t="n">
        <v>5.166912646420046e-06</v>
      </c>
      <c r="AG22" t="n">
        <v>4.928385416666667</v>
      </c>
      <c r="AH22" t="n">
        <v>173453.0360480864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13.3338</v>
      </c>
      <c r="E23" t="n">
        <v>7.5</v>
      </c>
      <c r="F23" t="n">
        <v>4.18</v>
      </c>
      <c r="G23" t="n">
        <v>31.36</v>
      </c>
      <c r="H23" t="n">
        <v>0.39</v>
      </c>
      <c r="I23" t="n">
        <v>8</v>
      </c>
      <c r="J23" t="n">
        <v>284.4</v>
      </c>
      <c r="K23" t="n">
        <v>60.56</v>
      </c>
      <c r="L23" t="n">
        <v>6.25</v>
      </c>
      <c r="M23" t="n">
        <v>6</v>
      </c>
      <c r="N23" t="n">
        <v>77.59</v>
      </c>
      <c r="O23" t="n">
        <v>35309.61</v>
      </c>
      <c r="P23" t="n">
        <v>60.87</v>
      </c>
      <c r="Q23" t="n">
        <v>610.26</v>
      </c>
      <c r="R23" t="n">
        <v>18.39</v>
      </c>
      <c r="S23" t="n">
        <v>13.88</v>
      </c>
      <c r="T23" t="n">
        <v>2359.89</v>
      </c>
      <c r="U23" t="n">
        <v>0.76</v>
      </c>
      <c r="V23" t="n">
        <v>0.95</v>
      </c>
      <c r="W23" t="n">
        <v>0.07000000000000001</v>
      </c>
      <c r="X23" t="n">
        <v>0.14</v>
      </c>
      <c r="Y23" t="n">
        <v>1</v>
      </c>
      <c r="Z23" t="n">
        <v>10</v>
      </c>
      <c r="AA23" t="n">
        <v>139.3199334349561</v>
      </c>
      <c r="AB23" t="n">
        <v>190.6236792872972</v>
      </c>
      <c r="AC23" t="n">
        <v>172.4308228781856</v>
      </c>
      <c r="AD23" t="n">
        <v>139319.9334349561</v>
      </c>
      <c r="AE23" t="n">
        <v>190623.6792872972</v>
      </c>
      <c r="AF23" t="n">
        <v>5.215335340260076e-06</v>
      </c>
      <c r="AG23" t="n">
        <v>4.8828125</v>
      </c>
      <c r="AH23" t="n">
        <v>172430.8228781856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13.3289</v>
      </c>
      <c r="E24" t="n">
        <v>7.5</v>
      </c>
      <c r="F24" t="n">
        <v>4.18</v>
      </c>
      <c r="G24" t="n">
        <v>31.38</v>
      </c>
      <c r="H24" t="n">
        <v>0.41</v>
      </c>
      <c r="I24" t="n">
        <v>8</v>
      </c>
      <c r="J24" t="n">
        <v>284.89</v>
      </c>
      <c r="K24" t="n">
        <v>60.56</v>
      </c>
      <c r="L24" t="n">
        <v>6.5</v>
      </c>
      <c r="M24" t="n">
        <v>6</v>
      </c>
      <c r="N24" t="n">
        <v>77.84</v>
      </c>
      <c r="O24" t="n">
        <v>35371.22</v>
      </c>
      <c r="P24" t="n">
        <v>60.62</v>
      </c>
      <c r="Q24" t="n">
        <v>610.28</v>
      </c>
      <c r="R24" t="n">
        <v>18.46</v>
      </c>
      <c r="S24" t="n">
        <v>13.88</v>
      </c>
      <c r="T24" t="n">
        <v>2393.67</v>
      </c>
      <c r="U24" t="n">
        <v>0.75</v>
      </c>
      <c r="V24" t="n">
        <v>0.95</v>
      </c>
      <c r="W24" t="n">
        <v>0.07000000000000001</v>
      </c>
      <c r="X24" t="n">
        <v>0.14</v>
      </c>
      <c r="Y24" t="n">
        <v>1</v>
      </c>
      <c r="Z24" t="n">
        <v>10</v>
      </c>
      <c r="AA24" t="n">
        <v>139.2304051566164</v>
      </c>
      <c r="AB24" t="n">
        <v>190.5011827471641</v>
      </c>
      <c r="AC24" t="n">
        <v>172.3200172359177</v>
      </c>
      <c r="AD24" t="n">
        <v>139230.4051566164</v>
      </c>
      <c r="AE24" t="n">
        <v>190501.182747164</v>
      </c>
      <c r="AF24" t="n">
        <v>5.213418771602434e-06</v>
      </c>
      <c r="AG24" t="n">
        <v>4.8828125</v>
      </c>
      <c r="AH24" t="n">
        <v>172320.0172359177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13.3294</v>
      </c>
      <c r="E25" t="n">
        <v>7.5</v>
      </c>
      <c r="F25" t="n">
        <v>4.18</v>
      </c>
      <c r="G25" t="n">
        <v>31.38</v>
      </c>
      <c r="H25" t="n">
        <v>0.42</v>
      </c>
      <c r="I25" t="n">
        <v>8</v>
      </c>
      <c r="J25" t="n">
        <v>285.39</v>
      </c>
      <c r="K25" t="n">
        <v>60.56</v>
      </c>
      <c r="L25" t="n">
        <v>6.75</v>
      </c>
      <c r="M25" t="n">
        <v>6</v>
      </c>
      <c r="N25" t="n">
        <v>78.09</v>
      </c>
      <c r="O25" t="n">
        <v>35432.93</v>
      </c>
      <c r="P25" t="n">
        <v>60.28</v>
      </c>
      <c r="Q25" t="n">
        <v>610.26</v>
      </c>
      <c r="R25" t="n">
        <v>18.5</v>
      </c>
      <c r="S25" t="n">
        <v>13.88</v>
      </c>
      <c r="T25" t="n">
        <v>2415.81</v>
      </c>
      <c r="U25" t="n">
        <v>0.75</v>
      </c>
      <c r="V25" t="n">
        <v>0.95</v>
      </c>
      <c r="W25" t="n">
        <v>0.07000000000000001</v>
      </c>
      <c r="X25" t="n">
        <v>0.14</v>
      </c>
      <c r="Y25" t="n">
        <v>1</v>
      </c>
      <c r="Z25" t="n">
        <v>10</v>
      </c>
      <c r="AA25" t="n">
        <v>139.0903178352256</v>
      </c>
      <c r="AB25" t="n">
        <v>190.3095090938208</v>
      </c>
      <c r="AC25" t="n">
        <v>172.1466366470338</v>
      </c>
      <c r="AD25" t="n">
        <v>139090.3178352256</v>
      </c>
      <c r="AE25" t="n">
        <v>190309.5090938208</v>
      </c>
      <c r="AF25" t="n">
        <v>5.213614339832804e-06</v>
      </c>
      <c r="AG25" t="n">
        <v>4.8828125</v>
      </c>
      <c r="AH25" t="n">
        <v>172146.6366470338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13.3368</v>
      </c>
      <c r="E26" t="n">
        <v>7.5</v>
      </c>
      <c r="F26" t="n">
        <v>4.18</v>
      </c>
      <c r="G26" t="n">
        <v>31.34</v>
      </c>
      <c r="H26" t="n">
        <v>0.44</v>
      </c>
      <c r="I26" t="n">
        <v>8</v>
      </c>
      <c r="J26" t="n">
        <v>285.9</v>
      </c>
      <c r="K26" t="n">
        <v>60.56</v>
      </c>
      <c r="L26" t="n">
        <v>7</v>
      </c>
      <c r="M26" t="n">
        <v>6</v>
      </c>
      <c r="N26" t="n">
        <v>78.34</v>
      </c>
      <c r="O26" t="n">
        <v>35494.74</v>
      </c>
      <c r="P26" t="n">
        <v>59.31</v>
      </c>
      <c r="Q26" t="n">
        <v>610.33</v>
      </c>
      <c r="R26" t="n">
        <v>18.28</v>
      </c>
      <c r="S26" t="n">
        <v>13.88</v>
      </c>
      <c r="T26" t="n">
        <v>2303.14</v>
      </c>
      <c r="U26" t="n">
        <v>0.76</v>
      </c>
      <c r="V26" t="n">
        <v>0.95</v>
      </c>
      <c r="W26" t="n">
        <v>0.07000000000000001</v>
      </c>
      <c r="X26" t="n">
        <v>0.14</v>
      </c>
      <c r="Y26" t="n">
        <v>1</v>
      </c>
      <c r="Z26" t="n">
        <v>10</v>
      </c>
      <c r="AA26" t="n">
        <v>138.6757153224271</v>
      </c>
      <c r="AB26" t="n">
        <v>189.7422316448382</v>
      </c>
      <c r="AC26" t="n">
        <v>171.633499361603</v>
      </c>
      <c r="AD26" t="n">
        <v>138675.7153224271</v>
      </c>
      <c r="AE26" t="n">
        <v>189742.2316448382</v>
      </c>
      <c r="AF26" t="n">
        <v>5.216508749642306e-06</v>
      </c>
      <c r="AG26" t="n">
        <v>4.8828125</v>
      </c>
      <c r="AH26" t="n">
        <v>171633.4993616031</v>
      </c>
    </row>
    <row r="27">
      <c r="A27" t="n">
        <v>25</v>
      </c>
      <c r="B27" t="n">
        <v>140</v>
      </c>
      <c r="C27" t="inlineStr">
        <is>
          <t xml:space="preserve">CONCLUIDO	</t>
        </is>
      </c>
      <c r="D27" t="n">
        <v>13.5206</v>
      </c>
      <c r="E27" t="n">
        <v>7.4</v>
      </c>
      <c r="F27" t="n">
        <v>4.13</v>
      </c>
      <c r="G27" t="n">
        <v>35.4</v>
      </c>
      <c r="H27" t="n">
        <v>0.45</v>
      </c>
      <c r="I27" t="n">
        <v>7</v>
      </c>
      <c r="J27" t="n">
        <v>286.4</v>
      </c>
      <c r="K27" t="n">
        <v>60.56</v>
      </c>
      <c r="L27" t="n">
        <v>7.25</v>
      </c>
      <c r="M27" t="n">
        <v>5</v>
      </c>
      <c r="N27" t="n">
        <v>78.59</v>
      </c>
      <c r="O27" t="n">
        <v>35556.78</v>
      </c>
      <c r="P27" t="n">
        <v>58.07</v>
      </c>
      <c r="Q27" t="n">
        <v>610.26</v>
      </c>
      <c r="R27" t="n">
        <v>16.77</v>
      </c>
      <c r="S27" t="n">
        <v>13.88</v>
      </c>
      <c r="T27" t="n">
        <v>1556.65</v>
      </c>
      <c r="U27" t="n">
        <v>0.83</v>
      </c>
      <c r="V27" t="n">
        <v>0.97</v>
      </c>
      <c r="W27" t="n">
        <v>0.06</v>
      </c>
      <c r="X27" t="n">
        <v>0.09</v>
      </c>
      <c r="Y27" t="n">
        <v>1</v>
      </c>
      <c r="Z27" t="n">
        <v>10</v>
      </c>
      <c r="AA27" t="n">
        <v>137.612176667657</v>
      </c>
      <c r="AB27" t="n">
        <v>188.2870511373685</v>
      </c>
      <c r="AC27" t="n">
        <v>170.3171992394071</v>
      </c>
      <c r="AD27" t="n">
        <v>137612.176667657</v>
      </c>
      <c r="AE27" t="n">
        <v>188287.0511373685</v>
      </c>
      <c r="AF27" t="n">
        <v>5.288399631126939e-06</v>
      </c>
      <c r="AG27" t="n">
        <v>4.817708333333333</v>
      </c>
      <c r="AH27" t="n">
        <v>170317.1992394071</v>
      </c>
    </row>
    <row r="28">
      <c r="A28" t="n">
        <v>26</v>
      </c>
      <c r="B28" t="n">
        <v>140</v>
      </c>
      <c r="C28" t="inlineStr">
        <is>
          <t xml:space="preserve">CONCLUIDO	</t>
        </is>
      </c>
      <c r="D28" t="n">
        <v>13.4484</v>
      </c>
      <c r="E28" t="n">
        <v>7.44</v>
      </c>
      <c r="F28" t="n">
        <v>4.17</v>
      </c>
      <c r="G28" t="n">
        <v>35.74</v>
      </c>
      <c r="H28" t="n">
        <v>0.47</v>
      </c>
      <c r="I28" t="n">
        <v>7</v>
      </c>
      <c r="J28" t="n">
        <v>286.9</v>
      </c>
      <c r="K28" t="n">
        <v>60.56</v>
      </c>
      <c r="L28" t="n">
        <v>7.5</v>
      </c>
      <c r="M28" t="n">
        <v>5</v>
      </c>
      <c r="N28" t="n">
        <v>78.84999999999999</v>
      </c>
      <c r="O28" t="n">
        <v>35618.8</v>
      </c>
      <c r="P28" t="n">
        <v>58.25</v>
      </c>
      <c r="Q28" t="n">
        <v>610.36</v>
      </c>
      <c r="R28" t="n">
        <v>18.09</v>
      </c>
      <c r="S28" t="n">
        <v>13.88</v>
      </c>
      <c r="T28" t="n">
        <v>2214.71</v>
      </c>
      <c r="U28" t="n">
        <v>0.77</v>
      </c>
      <c r="V28" t="n">
        <v>0.96</v>
      </c>
      <c r="W28" t="n">
        <v>0.06</v>
      </c>
      <c r="X28" t="n">
        <v>0.13</v>
      </c>
      <c r="Y28" t="n">
        <v>1</v>
      </c>
      <c r="Z28" t="n">
        <v>10</v>
      </c>
      <c r="AA28" t="n">
        <v>137.9470075672889</v>
      </c>
      <c r="AB28" t="n">
        <v>188.7451815459413</v>
      </c>
      <c r="AC28" t="n">
        <v>170.731606324776</v>
      </c>
      <c r="AD28" t="n">
        <v>137947.0075672889</v>
      </c>
      <c r="AE28" t="n">
        <v>188745.1815459413</v>
      </c>
      <c r="AF28" t="n">
        <v>5.260159578661267e-06</v>
      </c>
      <c r="AG28" t="n">
        <v>4.84375</v>
      </c>
      <c r="AH28" t="n">
        <v>170731.606324776</v>
      </c>
    </row>
    <row r="29">
      <c r="A29" t="n">
        <v>27</v>
      </c>
      <c r="B29" t="n">
        <v>140</v>
      </c>
      <c r="C29" t="inlineStr">
        <is>
          <t xml:space="preserve">CONCLUIDO	</t>
        </is>
      </c>
      <c r="D29" t="n">
        <v>13.4539</v>
      </c>
      <c r="E29" t="n">
        <v>7.43</v>
      </c>
      <c r="F29" t="n">
        <v>4.17</v>
      </c>
      <c r="G29" t="n">
        <v>35.71</v>
      </c>
      <c r="H29" t="n">
        <v>0.48</v>
      </c>
      <c r="I29" t="n">
        <v>7</v>
      </c>
      <c r="J29" t="n">
        <v>287.41</v>
      </c>
      <c r="K29" t="n">
        <v>60.56</v>
      </c>
      <c r="L29" t="n">
        <v>7.75</v>
      </c>
      <c r="M29" t="n">
        <v>5</v>
      </c>
      <c r="N29" t="n">
        <v>79.09999999999999</v>
      </c>
      <c r="O29" t="n">
        <v>35680.92</v>
      </c>
      <c r="P29" t="n">
        <v>57.11</v>
      </c>
      <c r="Q29" t="n">
        <v>610.28</v>
      </c>
      <c r="R29" t="n">
        <v>18.03</v>
      </c>
      <c r="S29" t="n">
        <v>13.88</v>
      </c>
      <c r="T29" t="n">
        <v>2185.59</v>
      </c>
      <c r="U29" t="n">
        <v>0.77</v>
      </c>
      <c r="V29" t="n">
        <v>0.96</v>
      </c>
      <c r="W29" t="n">
        <v>0.06</v>
      </c>
      <c r="X29" t="n">
        <v>0.13</v>
      </c>
      <c r="Y29" t="n">
        <v>1</v>
      </c>
      <c r="Z29" t="n">
        <v>10</v>
      </c>
      <c r="AA29" t="n">
        <v>137.47250363918</v>
      </c>
      <c r="AB29" t="n">
        <v>188.0959443378673</v>
      </c>
      <c r="AC29" t="n">
        <v>170.1443314046302</v>
      </c>
      <c r="AD29" t="n">
        <v>137472.50363918</v>
      </c>
      <c r="AE29" t="n">
        <v>188095.9443378673</v>
      </c>
      <c r="AF29" t="n">
        <v>5.262310829195356e-06</v>
      </c>
      <c r="AG29" t="n">
        <v>4.837239583333333</v>
      </c>
      <c r="AH29" t="n">
        <v>170144.3314046302</v>
      </c>
    </row>
    <row r="30">
      <c r="A30" t="n">
        <v>28</v>
      </c>
      <c r="B30" t="n">
        <v>140</v>
      </c>
      <c r="C30" t="inlineStr">
        <is>
          <t xml:space="preserve">CONCLUIDO	</t>
        </is>
      </c>
      <c r="D30" t="n">
        <v>13.6044</v>
      </c>
      <c r="E30" t="n">
        <v>7.35</v>
      </c>
      <c r="F30" t="n">
        <v>4.14</v>
      </c>
      <c r="G30" t="n">
        <v>41.36</v>
      </c>
      <c r="H30" t="n">
        <v>0.49</v>
      </c>
      <c r="I30" t="n">
        <v>6</v>
      </c>
      <c r="J30" t="n">
        <v>287.91</v>
      </c>
      <c r="K30" t="n">
        <v>60.56</v>
      </c>
      <c r="L30" t="n">
        <v>8</v>
      </c>
      <c r="M30" t="n">
        <v>4</v>
      </c>
      <c r="N30" t="n">
        <v>79.36</v>
      </c>
      <c r="O30" t="n">
        <v>35743.15</v>
      </c>
      <c r="P30" t="n">
        <v>55.81</v>
      </c>
      <c r="Q30" t="n">
        <v>610.26</v>
      </c>
      <c r="R30" t="n">
        <v>16.99</v>
      </c>
      <c r="S30" t="n">
        <v>13.88</v>
      </c>
      <c r="T30" t="n">
        <v>1671.12</v>
      </c>
      <c r="U30" t="n">
        <v>0.82</v>
      </c>
      <c r="V30" t="n">
        <v>0.96</v>
      </c>
      <c r="W30" t="n">
        <v>0.06</v>
      </c>
      <c r="X30" t="n">
        <v>0.1</v>
      </c>
      <c r="Y30" t="n">
        <v>1</v>
      </c>
      <c r="Z30" t="n">
        <v>10</v>
      </c>
      <c r="AA30" t="n">
        <v>136.530253123728</v>
      </c>
      <c r="AB30" t="n">
        <v>186.8067156134675</v>
      </c>
      <c r="AC30" t="n">
        <v>168.9781448602428</v>
      </c>
      <c r="AD30" t="n">
        <v>136530.253123728</v>
      </c>
      <c r="AE30" t="n">
        <v>186806.7156134675</v>
      </c>
      <c r="AF30" t="n">
        <v>5.321176866537234e-06</v>
      </c>
      <c r="AG30" t="n">
        <v>4.78515625</v>
      </c>
      <c r="AH30" t="n">
        <v>168978.1448602428</v>
      </c>
    </row>
    <row r="31">
      <c r="A31" t="n">
        <v>29</v>
      </c>
      <c r="B31" t="n">
        <v>140</v>
      </c>
      <c r="C31" t="inlineStr">
        <is>
          <t xml:space="preserve">CONCLUIDO	</t>
        </is>
      </c>
      <c r="D31" t="n">
        <v>13.6029</v>
      </c>
      <c r="E31" t="n">
        <v>7.35</v>
      </c>
      <c r="F31" t="n">
        <v>4.14</v>
      </c>
      <c r="G31" t="n">
        <v>41.37</v>
      </c>
      <c r="H31" t="n">
        <v>0.51</v>
      </c>
      <c r="I31" t="n">
        <v>6</v>
      </c>
      <c r="J31" t="n">
        <v>288.42</v>
      </c>
      <c r="K31" t="n">
        <v>60.56</v>
      </c>
      <c r="L31" t="n">
        <v>8.25</v>
      </c>
      <c r="M31" t="n">
        <v>4</v>
      </c>
      <c r="N31" t="n">
        <v>79.61</v>
      </c>
      <c r="O31" t="n">
        <v>35805.48</v>
      </c>
      <c r="P31" t="n">
        <v>55.93</v>
      </c>
      <c r="Q31" t="n">
        <v>610.26</v>
      </c>
      <c r="R31" t="n">
        <v>17.04</v>
      </c>
      <c r="S31" t="n">
        <v>13.88</v>
      </c>
      <c r="T31" t="n">
        <v>1694.15</v>
      </c>
      <c r="U31" t="n">
        <v>0.8100000000000001</v>
      </c>
      <c r="V31" t="n">
        <v>0.96</v>
      </c>
      <c r="W31" t="n">
        <v>0.06</v>
      </c>
      <c r="X31" t="n">
        <v>0.1</v>
      </c>
      <c r="Y31" t="n">
        <v>1</v>
      </c>
      <c r="Z31" t="n">
        <v>10</v>
      </c>
      <c r="AA31" t="n">
        <v>136.5817147155157</v>
      </c>
      <c r="AB31" t="n">
        <v>186.8771276336766</v>
      </c>
      <c r="AC31" t="n">
        <v>169.041836856067</v>
      </c>
      <c r="AD31" t="n">
        <v>136581.7147155157</v>
      </c>
      <c r="AE31" t="n">
        <v>186877.1276336766</v>
      </c>
      <c r="AF31" t="n">
        <v>5.32059016184612e-06</v>
      </c>
      <c r="AG31" t="n">
        <v>4.78515625</v>
      </c>
      <c r="AH31" t="n">
        <v>169041.836856067</v>
      </c>
    </row>
    <row r="32">
      <c r="A32" t="n">
        <v>30</v>
      </c>
      <c r="B32" t="n">
        <v>140</v>
      </c>
      <c r="C32" t="inlineStr">
        <is>
          <t xml:space="preserve">CONCLUIDO	</t>
        </is>
      </c>
      <c r="D32" t="n">
        <v>13.5993</v>
      </c>
      <c r="E32" t="n">
        <v>7.35</v>
      </c>
      <c r="F32" t="n">
        <v>4.14</v>
      </c>
      <c r="G32" t="n">
        <v>41.39</v>
      </c>
      <c r="H32" t="n">
        <v>0.52</v>
      </c>
      <c r="I32" t="n">
        <v>6</v>
      </c>
      <c r="J32" t="n">
        <v>288.92</v>
      </c>
      <c r="K32" t="n">
        <v>60.56</v>
      </c>
      <c r="L32" t="n">
        <v>8.5</v>
      </c>
      <c r="M32" t="n">
        <v>4</v>
      </c>
      <c r="N32" t="n">
        <v>79.87</v>
      </c>
      <c r="O32" t="n">
        <v>35867.91</v>
      </c>
      <c r="P32" t="n">
        <v>55.57</v>
      </c>
      <c r="Q32" t="n">
        <v>610.26</v>
      </c>
      <c r="R32" t="n">
        <v>17.03</v>
      </c>
      <c r="S32" t="n">
        <v>13.88</v>
      </c>
      <c r="T32" t="n">
        <v>1690.19</v>
      </c>
      <c r="U32" t="n">
        <v>0.82</v>
      </c>
      <c r="V32" t="n">
        <v>0.96</v>
      </c>
      <c r="W32" t="n">
        <v>0.06</v>
      </c>
      <c r="X32" t="n">
        <v>0.1</v>
      </c>
      <c r="Y32" t="n">
        <v>1</v>
      </c>
      <c r="Z32" t="n">
        <v>10</v>
      </c>
      <c r="AA32" t="n">
        <v>136.445962187001</v>
      </c>
      <c r="AB32" t="n">
        <v>186.6913850351841</v>
      </c>
      <c r="AC32" t="n">
        <v>168.8738212704832</v>
      </c>
      <c r="AD32" t="n">
        <v>136445.962187001</v>
      </c>
      <c r="AE32" t="n">
        <v>186691.3850351841</v>
      </c>
      <c r="AF32" t="n">
        <v>5.319182070587443e-06</v>
      </c>
      <c r="AG32" t="n">
        <v>4.78515625</v>
      </c>
      <c r="AH32" t="n">
        <v>168873.8212704832</v>
      </c>
    </row>
    <row r="33">
      <c r="A33" t="n">
        <v>31</v>
      </c>
      <c r="B33" t="n">
        <v>140</v>
      </c>
      <c r="C33" t="inlineStr">
        <is>
          <t xml:space="preserve">CONCLUIDO	</t>
        </is>
      </c>
      <c r="D33" t="n">
        <v>13.5988</v>
      </c>
      <c r="E33" t="n">
        <v>7.35</v>
      </c>
      <c r="F33" t="n">
        <v>4.14</v>
      </c>
      <c r="G33" t="n">
        <v>41.39</v>
      </c>
      <c r="H33" t="n">
        <v>0.54</v>
      </c>
      <c r="I33" t="n">
        <v>6</v>
      </c>
      <c r="J33" t="n">
        <v>289.43</v>
      </c>
      <c r="K33" t="n">
        <v>60.56</v>
      </c>
      <c r="L33" t="n">
        <v>8.75</v>
      </c>
      <c r="M33" t="n">
        <v>2</v>
      </c>
      <c r="N33" t="n">
        <v>80.12</v>
      </c>
      <c r="O33" t="n">
        <v>35930.44</v>
      </c>
      <c r="P33" t="n">
        <v>55.21</v>
      </c>
      <c r="Q33" t="n">
        <v>610.3</v>
      </c>
      <c r="R33" t="n">
        <v>16.96</v>
      </c>
      <c r="S33" t="n">
        <v>13.88</v>
      </c>
      <c r="T33" t="n">
        <v>1656.78</v>
      </c>
      <c r="U33" t="n">
        <v>0.82</v>
      </c>
      <c r="V33" t="n">
        <v>0.96</v>
      </c>
      <c r="W33" t="n">
        <v>0.07000000000000001</v>
      </c>
      <c r="X33" t="n">
        <v>0.1</v>
      </c>
      <c r="Y33" t="n">
        <v>1</v>
      </c>
      <c r="Z33" t="n">
        <v>10</v>
      </c>
      <c r="AA33" t="n">
        <v>136.3030463946805</v>
      </c>
      <c r="AB33" t="n">
        <v>186.4958413431314</v>
      </c>
      <c r="AC33" t="n">
        <v>168.6969399939527</v>
      </c>
      <c r="AD33" t="n">
        <v>136303.0463946805</v>
      </c>
      <c r="AE33" t="n">
        <v>186495.8413431314</v>
      </c>
      <c r="AF33" t="n">
        <v>5.318986502357072e-06</v>
      </c>
      <c r="AG33" t="n">
        <v>4.78515625</v>
      </c>
      <c r="AH33" t="n">
        <v>168696.9399939527</v>
      </c>
    </row>
    <row r="34">
      <c r="A34" t="n">
        <v>32</v>
      </c>
      <c r="B34" t="n">
        <v>140</v>
      </c>
      <c r="C34" t="inlineStr">
        <is>
          <t xml:space="preserve">CONCLUIDO	</t>
        </is>
      </c>
      <c r="D34" t="n">
        <v>13.5895</v>
      </c>
      <c r="E34" t="n">
        <v>7.36</v>
      </c>
      <c r="F34" t="n">
        <v>4.14</v>
      </c>
      <c r="G34" t="n">
        <v>41.44</v>
      </c>
      <c r="H34" t="n">
        <v>0.55</v>
      </c>
      <c r="I34" t="n">
        <v>6</v>
      </c>
      <c r="J34" t="n">
        <v>289.94</v>
      </c>
      <c r="K34" t="n">
        <v>60.56</v>
      </c>
      <c r="L34" t="n">
        <v>9</v>
      </c>
      <c r="M34" t="n">
        <v>0</v>
      </c>
      <c r="N34" t="n">
        <v>80.38</v>
      </c>
      <c r="O34" t="n">
        <v>35993.08</v>
      </c>
      <c r="P34" t="n">
        <v>54.99</v>
      </c>
      <c r="Q34" t="n">
        <v>610.26</v>
      </c>
      <c r="R34" t="n">
        <v>17.01</v>
      </c>
      <c r="S34" t="n">
        <v>13.88</v>
      </c>
      <c r="T34" t="n">
        <v>1678.57</v>
      </c>
      <c r="U34" t="n">
        <v>0.82</v>
      </c>
      <c r="V34" t="n">
        <v>0.96</v>
      </c>
      <c r="W34" t="n">
        <v>0.07000000000000001</v>
      </c>
      <c r="X34" t="n">
        <v>0.1</v>
      </c>
      <c r="Y34" t="n">
        <v>1</v>
      </c>
      <c r="Z34" t="n">
        <v>10</v>
      </c>
      <c r="AA34" t="n">
        <v>136.2362305160853</v>
      </c>
      <c r="AB34" t="n">
        <v>186.404420910329</v>
      </c>
      <c r="AC34" t="n">
        <v>168.6142445989475</v>
      </c>
      <c r="AD34" t="n">
        <v>136236.2305160853</v>
      </c>
      <c r="AE34" t="n">
        <v>186404.420910329</v>
      </c>
      <c r="AF34" t="n">
        <v>5.315348933272158e-06</v>
      </c>
      <c r="AG34" t="n">
        <v>4.791666666666667</v>
      </c>
      <c r="AH34" t="n">
        <v>168614.2445989475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14.8521</v>
      </c>
      <c r="E2" t="n">
        <v>6.73</v>
      </c>
      <c r="F2" t="n">
        <v>4.58</v>
      </c>
      <c r="G2" t="n">
        <v>10.56</v>
      </c>
      <c r="H2" t="n">
        <v>0.28</v>
      </c>
      <c r="I2" t="n">
        <v>26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23.87</v>
      </c>
      <c r="Q2" t="n">
        <v>610.39</v>
      </c>
      <c r="R2" t="n">
        <v>29.86</v>
      </c>
      <c r="S2" t="n">
        <v>13.88</v>
      </c>
      <c r="T2" t="n">
        <v>8007.4</v>
      </c>
      <c r="U2" t="n">
        <v>0.46</v>
      </c>
      <c r="V2" t="n">
        <v>0.87</v>
      </c>
      <c r="W2" t="n">
        <v>0.12</v>
      </c>
      <c r="X2" t="n">
        <v>0.53</v>
      </c>
      <c r="Y2" t="n">
        <v>1</v>
      </c>
      <c r="Z2" t="n">
        <v>10</v>
      </c>
      <c r="AA2" t="n">
        <v>85.42798491189627</v>
      </c>
      <c r="AB2" t="n">
        <v>116.8863377731137</v>
      </c>
      <c r="AC2" t="n">
        <v>105.7308697470834</v>
      </c>
      <c r="AD2" t="n">
        <v>85427.98491189627</v>
      </c>
      <c r="AE2" t="n">
        <v>116886.3377731137</v>
      </c>
      <c r="AF2" t="n">
        <v>9.254921004601477e-06</v>
      </c>
      <c r="AG2" t="n">
        <v>4.381510416666667</v>
      </c>
      <c r="AH2" t="n">
        <v>105730.8697470834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11.3787</v>
      </c>
      <c r="E2" t="n">
        <v>8.789999999999999</v>
      </c>
      <c r="F2" t="n">
        <v>4.92</v>
      </c>
      <c r="G2" t="n">
        <v>6.72</v>
      </c>
      <c r="H2" t="n">
        <v>0.11</v>
      </c>
      <c r="I2" t="n">
        <v>44</v>
      </c>
      <c r="J2" t="n">
        <v>167.88</v>
      </c>
      <c r="K2" t="n">
        <v>51.39</v>
      </c>
      <c r="L2" t="n">
        <v>1</v>
      </c>
      <c r="M2" t="n">
        <v>42</v>
      </c>
      <c r="N2" t="n">
        <v>30.49</v>
      </c>
      <c r="O2" t="n">
        <v>20939.59</v>
      </c>
      <c r="P2" t="n">
        <v>59.7</v>
      </c>
      <c r="Q2" t="n">
        <v>610.41</v>
      </c>
      <c r="R2" t="n">
        <v>41.56</v>
      </c>
      <c r="S2" t="n">
        <v>13.88</v>
      </c>
      <c r="T2" t="n">
        <v>13763.08</v>
      </c>
      <c r="U2" t="n">
        <v>0.33</v>
      </c>
      <c r="V2" t="n">
        <v>0.8100000000000001</v>
      </c>
      <c r="W2" t="n">
        <v>0.12</v>
      </c>
      <c r="X2" t="n">
        <v>0.88</v>
      </c>
      <c r="Y2" t="n">
        <v>1</v>
      </c>
      <c r="Z2" t="n">
        <v>10</v>
      </c>
      <c r="AA2" t="n">
        <v>147.8802385699993</v>
      </c>
      <c r="AB2" t="n">
        <v>202.3362664270666</v>
      </c>
      <c r="AC2" t="n">
        <v>183.0255771400583</v>
      </c>
      <c r="AD2" t="n">
        <v>147880.2385699993</v>
      </c>
      <c r="AE2" t="n">
        <v>202336.2664270666</v>
      </c>
      <c r="AF2" t="n">
        <v>5.148308599953562e-06</v>
      </c>
      <c r="AG2" t="n">
        <v>5.72265625</v>
      </c>
      <c r="AH2" t="n">
        <v>183025.5771400583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12.1273</v>
      </c>
      <c r="E3" t="n">
        <v>8.25</v>
      </c>
      <c r="F3" t="n">
        <v>4.72</v>
      </c>
      <c r="G3" t="n">
        <v>8.33</v>
      </c>
      <c r="H3" t="n">
        <v>0.13</v>
      </c>
      <c r="I3" t="n">
        <v>34</v>
      </c>
      <c r="J3" t="n">
        <v>168.25</v>
      </c>
      <c r="K3" t="n">
        <v>51.39</v>
      </c>
      <c r="L3" t="n">
        <v>1.25</v>
      </c>
      <c r="M3" t="n">
        <v>32</v>
      </c>
      <c r="N3" t="n">
        <v>30.6</v>
      </c>
      <c r="O3" t="n">
        <v>20984.25</v>
      </c>
      <c r="P3" t="n">
        <v>56.35</v>
      </c>
      <c r="Q3" t="n">
        <v>610.37</v>
      </c>
      <c r="R3" t="n">
        <v>35.37</v>
      </c>
      <c r="S3" t="n">
        <v>13.88</v>
      </c>
      <c r="T3" t="n">
        <v>10718.54</v>
      </c>
      <c r="U3" t="n">
        <v>0.39</v>
      </c>
      <c r="V3" t="n">
        <v>0.85</v>
      </c>
      <c r="W3" t="n">
        <v>0.11</v>
      </c>
      <c r="X3" t="n">
        <v>0.68</v>
      </c>
      <c r="Y3" t="n">
        <v>1</v>
      </c>
      <c r="Z3" t="n">
        <v>10</v>
      </c>
      <c r="AA3" t="n">
        <v>143.3992752474256</v>
      </c>
      <c r="AB3" t="n">
        <v>196.2052147229745</v>
      </c>
      <c r="AC3" t="n">
        <v>177.4796644056177</v>
      </c>
      <c r="AD3" t="n">
        <v>143399.2752474256</v>
      </c>
      <c r="AE3" t="n">
        <v>196205.2147229745</v>
      </c>
      <c r="AF3" t="n">
        <v>5.487013708439174e-06</v>
      </c>
      <c r="AG3" t="n">
        <v>5.37109375</v>
      </c>
      <c r="AH3" t="n">
        <v>177479.6644056177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12.7271</v>
      </c>
      <c r="E4" t="n">
        <v>7.86</v>
      </c>
      <c r="F4" t="n">
        <v>4.57</v>
      </c>
      <c r="G4" t="n">
        <v>10.15</v>
      </c>
      <c r="H4" t="n">
        <v>0.16</v>
      </c>
      <c r="I4" t="n">
        <v>27</v>
      </c>
      <c r="J4" t="n">
        <v>168.61</v>
      </c>
      <c r="K4" t="n">
        <v>51.39</v>
      </c>
      <c r="L4" t="n">
        <v>1.5</v>
      </c>
      <c r="M4" t="n">
        <v>25</v>
      </c>
      <c r="N4" t="n">
        <v>30.71</v>
      </c>
      <c r="O4" t="n">
        <v>21028.94</v>
      </c>
      <c r="P4" t="n">
        <v>53.67</v>
      </c>
      <c r="Q4" t="n">
        <v>610.49</v>
      </c>
      <c r="R4" t="n">
        <v>30.51</v>
      </c>
      <c r="S4" t="n">
        <v>13.88</v>
      </c>
      <c r="T4" t="n">
        <v>8325.879999999999</v>
      </c>
      <c r="U4" t="n">
        <v>0.46</v>
      </c>
      <c r="V4" t="n">
        <v>0.87</v>
      </c>
      <c r="W4" t="n">
        <v>0.1</v>
      </c>
      <c r="X4" t="n">
        <v>0.53</v>
      </c>
      <c r="Y4" t="n">
        <v>1</v>
      </c>
      <c r="Z4" t="n">
        <v>10</v>
      </c>
      <c r="AA4" t="n">
        <v>128.6262661225673</v>
      </c>
      <c r="AB4" t="n">
        <v>175.9921318991883</v>
      </c>
      <c r="AC4" t="n">
        <v>159.1956898372874</v>
      </c>
      <c r="AD4" t="n">
        <v>128626.2661225673</v>
      </c>
      <c r="AE4" t="n">
        <v>175992.1318991883</v>
      </c>
      <c r="AF4" t="n">
        <v>5.758394050503922e-06</v>
      </c>
      <c r="AG4" t="n">
        <v>5.1171875</v>
      </c>
      <c r="AH4" t="n">
        <v>159195.6898372874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13.1004</v>
      </c>
      <c r="E5" t="n">
        <v>7.63</v>
      </c>
      <c r="F5" t="n">
        <v>4.48</v>
      </c>
      <c r="G5" t="n">
        <v>11.69</v>
      </c>
      <c r="H5" t="n">
        <v>0.18</v>
      </c>
      <c r="I5" t="n">
        <v>23</v>
      </c>
      <c r="J5" t="n">
        <v>168.97</v>
      </c>
      <c r="K5" t="n">
        <v>51.39</v>
      </c>
      <c r="L5" t="n">
        <v>1.75</v>
      </c>
      <c r="M5" t="n">
        <v>21</v>
      </c>
      <c r="N5" t="n">
        <v>30.83</v>
      </c>
      <c r="O5" t="n">
        <v>21073.68</v>
      </c>
      <c r="P5" t="n">
        <v>51.73</v>
      </c>
      <c r="Q5" t="n">
        <v>610.29</v>
      </c>
      <c r="R5" t="n">
        <v>27.68</v>
      </c>
      <c r="S5" t="n">
        <v>13.88</v>
      </c>
      <c r="T5" t="n">
        <v>6931.12</v>
      </c>
      <c r="U5" t="n">
        <v>0.5</v>
      </c>
      <c r="V5" t="n">
        <v>0.89</v>
      </c>
      <c r="W5" t="n">
        <v>0.09</v>
      </c>
      <c r="X5" t="n">
        <v>0.44</v>
      </c>
      <c r="Y5" t="n">
        <v>1</v>
      </c>
      <c r="Z5" t="n">
        <v>10</v>
      </c>
      <c r="AA5" t="n">
        <v>126.5821429017187</v>
      </c>
      <c r="AB5" t="n">
        <v>173.1952723280728</v>
      </c>
      <c r="AC5" t="n">
        <v>156.6657586182212</v>
      </c>
      <c r="AD5" t="n">
        <v>126582.1429017187</v>
      </c>
      <c r="AE5" t="n">
        <v>173195.2723280728</v>
      </c>
      <c r="AF5" t="n">
        <v>5.927294153359492e-06</v>
      </c>
      <c r="AG5" t="n">
        <v>4.967447916666667</v>
      </c>
      <c r="AH5" t="n">
        <v>156665.7586182212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13.626</v>
      </c>
      <c r="E6" t="n">
        <v>7.34</v>
      </c>
      <c r="F6" t="n">
        <v>4.32</v>
      </c>
      <c r="G6" t="n">
        <v>13.65</v>
      </c>
      <c r="H6" t="n">
        <v>0.21</v>
      </c>
      <c r="I6" t="n">
        <v>19</v>
      </c>
      <c r="J6" t="n">
        <v>169.33</v>
      </c>
      <c r="K6" t="n">
        <v>51.39</v>
      </c>
      <c r="L6" t="n">
        <v>2</v>
      </c>
      <c r="M6" t="n">
        <v>17</v>
      </c>
      <c r="N6" t="n">
        <v>30.94</v>
      </c>
      <c r="O6" t="n">
        <v>21118.46</v>
      </c>
      <c r="P6" t="n">
        <v>48.74</v>
      </c>
      <c r="Q6" t="n">
        <v>610.26</v>
      </c>
      <c r="R6" t="n">
        <v>22.58</v>
      </c>
      <c r="S6" t="n">
        <v>13.88</v>
      </c>
      <c r="T6" t="n">
        <v>4398.29</v>
      </c>
      <c r="U6" t="n">
        <v>0.61</v>
      </c>
      <c r="V6" t="n">
        <v>0.92</v>
      </c>
      <c r="W6" t="n">
        <v>0.08</v>
      </c>
      <c r="X6" t="n">
        <v>0.28</v>
      </c>
      <c r="Y6" t="n">
        <v>1</v>
      </c>
      <c r="Z6" t="n">
        <v>10</v>
      </c>
      <c r="AA6" t="n">
        <v>123.9559319864186</v>
      </c>
      <c r="AB6" t="n">
        <v>169.6019746935125</v>
      </c>
      <c r="AC6" t="n">
        <v>153.4154002666772</v>
      </c>
      <c r="AD6" t="n">
        <v>123955.9319864186</v>
      </c>
      <c r="AE6" t="n">
        <v>169601.9746935125</v>
      </c>
      <c r="AF6" t="n">
        <v>6.165102602491254e-06</v>
      </c>
      <c r="AG6" t="n">
        <v>4.778645833333333</v>
      </c>
      <c r="AH6" t="n">
        <v>153415.4002666772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13.6271</v>
      </c>
      <c r="E7" t="n">
        <v>7.34</v>
      </c>
      <c r="F7" t="n">
        <v>4.39</v>
      </c>
      <c r="G7" t="n">
        <v>15.49</v>
      </c>
      <c r="H7" t="n">
        <v>0.24</v>
      </c>
      <c r="I7" t="n">
        <v>17</v>
      </c>
      <c r="J7" t="n">
        <v>169.7</v>
      </c>
      <c r="K7" t="n">
        <v>51.39</v>
      </c>
      <c r="L7" t="n">
        <v>2.25</v>
      </c>
      <c r="M7" t="n">
        <v>15</v>
      </c>
      <c r="N7" t="n">
        <v>31.05</v>
      </c>
      <c r="O7" t="n">
        <v>21163.27</v>
      </c>
      <c r="P7" t="n">
        <v>48.89</v>
      </c>
      <c r="Q7" t="n">
        <v>610.29</v>
      </c>
      <c r="R7" t="n">
        <v>25.16</v>
      </c>
      <c r="S7" t="n">
        <v>13.88</v>
      </c>
      <c r="T7" t="n">
        <v>5698.1</v>
      </c>
      <c r="U7" t="n">
        <v>0.55</v>
      </c>
      <c r="V7" t="n">
        <v>0.91</v>
      </c>
      <c r="W7" t="n">
        <v>0.08</v>
      </c>
      <c r="X7" t="n">
        <v>0.35</v>
      </c>
      <c r="Y7" t="n">
        <v>1</v>
      </c>
      <c r="Z7" t="n">
        <v>10</v>
      </c>
      <c r="AA7" t="n">
        <v>124.1379096601956</v>
      </c>
      <c r="AB7" t="n">
        <v>169.8509645750624</v>
      </c>
      <c r="AC7" t="n">
        <v>153.6406269033916</v>
      </c>
      <c r="AD7" t="n">
        <v>124137.9096601956</v>
      </c>
      <c r="AE7" t="n">
        <v>169850.9645750624</v>
      </c>
      <c r="AF7" t="n">
        <v>6.165600299017215e-06</v>
      </c>
      <c r="AG7" t="n">
        <v>4.778645833333333</v>
      </c>
      <c r="AH7" t="n">
        <v>153640.6269033916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13.8643</v>
      </c>
      <c r="E8" t="n">
        <v>7.21</v>
      </c>
      <c r="F8" t="n">
        <v>4.33</v>
      </c>
      <c r="G8" t="n">
        <v>17.33</v>
      </c>
      <c r="H8" t="n">
        <v>0.26</v>
      </c>
      <c r="I8" t="n">
        <v>15</v>
      </c>
      <c r="J8" t="n">
        <v>170.06</v>
      </c>
      <c r="K8" t="n">
        <v>51.39</v>
      </c>
      <c r="L8" t="n">
        <v>2.5</v>
      </c>
      <c r="M8" t="n">
        <v>13</v>
      </c>
      <c r="N8" t="n">
        <v>31.17</v>
      </c>
      <c r="O8" t="n">
        <v>21208.12</v>
      </c>
      <c r="P8" t="n">
        <v>47.42</v>
      </c>
      <c r="Q8" t="n">
        <v>610.3200000000001</v>
      </c>
      <c r="R8" t="n">
        <v>23.12</v>
      </c>
      <c r="S8" t="n">
        <v>13.88</v>
      </c>
      <c r="T8" t="n">
        <v>4687.98</v>
      </c>
      <c r="U8" t="n">
        <v>0.6</v>
      </c>
      <c r="V8" t="n">
        <v>0.92</v>
      </c>
      <c r="W8" t="n">
        <v>0.08</v>
      </c>
      <c r="X8" t="n">
        <v>0.29</v>
      </c>
      <c r="Y8" t="n">
        <v>1</v>
      </c>
      <c r="Z8" t="n">
        <v>10</v>
      </c>
      <c r="AA8" t="n">
        <v>122.988855410465</v>
      </c>
      <c r="AB8" t="n">
        <v>168.278777857886</v>
      </c>
      <c r="AC8" t="n">
        <v>152.2184874799241</v>
      </c>
      <c r="AD8" t="n">
        <v>122988.855410465</v>
      </c>
      <c r="AE8" t="n">
        <v>168278.777857886</v>
      </c>
      <c r="AF8" t="n">
        <v>6.27292176806983e-06</v>
      </c>
      <c r="AG8" t="n">
        <v>4.694010416666667</v>
      </c>
      <c r="AH8" t="n">
        <v>152218.4874799241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14.0944</v>
      </c>
      <c r="E9" t="n">
        <v>7.1</v>
      </c>
      <c r="F9" t="n">
        <v>4.28</v>
      </c>
      <c r="G9" t="n">
        <v>19.76</v>
      </c>
      <c r="H9" t="n">
        <v>0.29</v>
      </c>
      <c r="I9" t="n">
        <v>13</v>
      </c>
      <c r="J9" t="n">
        <v>170.42</v>
      </c>
      <c r="K9" t="n">
        <v>51.39</v>
      </c>
      <c r="L9" t="n">
        <v>2.75</v>
      </c>
      <c r="M9" t="n">
        <v>11</v>
      </c>
      <c r="N9" t="n">
        <v>31.28</v>
      </c>
      <c r="O9" t="n">
        <v>21253.01</v>
      </c>
      <c r="P9" t="n">
        <v>45.74</v>
      </c>
      <c r="Q9" t="n">
        <v>610.36</v>
      </c>
      <c r="R9" t="n">
        <v>21.54</v>
      </c>
      <c r="S9" t="n">
        <v>13.88</v>
      </c>
      <c r="T9" t="n">
        <v>3911.9</v>
      </c>
      <c r="U9" t="n">
        <v>0.64</v>
      </c>
      <c r="V9" t="n">
        <v>0.93</v>
      </c>
      <c r="W9" t="n">
        <v>0.07000000000000001</v>
      </c>
      <c r="X9" t="n">
        <v>0.24</v>
      </c>
      <c r="Y9" t="n">
        <v>1</v>
      </c>
      <c r="Z9" t="n">
        <v>10</v>
      </c>
      <c r="AA9" t="n">
        <v>121.8271612993162</v>
      </c>
      <c r="AB9" t="n">
        <v>166.6892967246859</v>
      </c>
      <c r="AC9" t="n">
        <v>150.7807041952254</v>
      </c>
      <c r="AD9" t="n">
        <v>121827.1612993162</v>
      </c>
      <c r="AE9" t="n">
        <v>166689.2967246859</v>
      </c>
      <c r="AF9" t="n">
        <v>6.377030832273062e-06</v>
      </c>
      <c r="AG9" t="n">
        <v>4.622395833333333</v>
      </c>
      <c r="AH9" t="n">
        <v>150780.7041952254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14.2062</v>
      </c>
      <c r="E10" t="n">
        <v>7.04</v>
      </c>
      <c r="F10" t="n">
        <v>4.26</v>
      </c>
      <c r="G10" t="n">
        <v>21.3</v>
      </c>
      <c r="H10" t="n">
        <v>0.31</v>
      </c>
      <c r="I10" t="n">
        <v>12</v>
      </c>
      <c r="J10" t="n">
        <v>170.79</v>
      </c>
      <c r="K10" t="n">
        <v>51.39</v>
      </c>
      <c r="L10" t="n">
        <v>3</v>
      </c>
      <c r="M10" t="n">
        <v>10</v>
      </c>
      <c r="N10" t="n">
        <v>31.4</v>
      </c>
      <c r="O10" t="n">
        <v>21297.94</v>
      </c>
      <c r="P10" t="n">
        <v>44.52</v>
      </c>
      <c r="Q10" t="n">
        <v>610.26</v>
      </c>
      <c r="R10" t="n">
        <v>20.9</v>
      </c>
      <c r="S10" t="n">
        <v>13.88</v>
      </c>
      <c r="T10" t="n">
        <v>3594.66</v>
      </c>
      <c r="U10" t="n">
        <v>0.66</v>
      </c>
      <c r="V10" t="n">
        <v>0.9399999999999999</v>
      </c>
      <c r="W10" t="n">
        <v>0.07000000000000001</v>
      </c>
      <c r="X10" t="n">
        <v>0.22</v>
      </c>
      <c r="Y10" t="n">
        <v>1</v>
      </c>
      <c r="Z10" t="n">
        <v>10</v>
      </c>
      <c r="AA10" t="n">
        <v>109.4224136833252</v>
      </c>
      <c r="AB10" t="n">
        <v>149.7165737776543</v>
      </c>
      <c r="AC10" t="n">
        <v>135.4278341048868</v>
      </c>
      <c r="AD10" t="n">
        <v>109422.4136833252</v>
      </c>
      <c r="AE10" t="n">
        <v>149716.5737776543</v>
      </c>
      <c r="AF10" t="n">
        <v>6.427614897366158e-06</v>
      </c>
      <c r="AG10" t="n">
        <v>4.583333333333333</v>
      </c>
      <c r="AH10" t="n">
        <v>135427.8341048868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14.3261</v>
      </c>
      <c r="E11" t="n">
        <v>6.98</v>
      </c>
      <c r="F11" t="n">
        <v>4.24</v>
      </c>
      <c r="G11" t="n">
        <v>23.1</v>
      </c>
      <c r="H11" t="n">
        <v>0.34</v>
      </c>
      <c r="I11" t="n">
        <v>11</v>
      </c>
      <c r="J11" t="n">
        <v>171.15</v>
      </c>
      <c r="K11" t="n">
        <v>51.39</v>
      </c>
      <c r="L11" t="n">
        <v>3.25</v>
      </c>
      <c r="M11" t="n">
        <v>9</v>
      </c>
      <c r="N11" t="n">
        <v>31.51</v>
      </c>
      <c r="O11" t="n">
        <v>21342.91</v>
      </c>
      <c r="P11" t="n">
        <v>42.99</v>
      </c>
      <c r="Q11" t="n">
        <v>610.29</v>
      </c>
      <c r="R11" t="n">
        <v>20.06</v>
      </c>
      <c r="S11" t="n">
        <v>13.88</v>
      </c>
      <c r="T11" t="n">
        <v>3178.05</v>
      </c>
      <c r="U11" t="n">
        <v>0.6899999999999999</v>
      </c>
      <c r="V11" t="n">
        <v>0.9399999999999999</v>
      </c>
      <c r="W11" t="n">
        <v>0.07000000000000001</v>
      </c>
      <c r="X11" t="n">
        <v>0.19</v>
      </c>
      <c r="Y11" t="n">
        <v>1</v>
      </c>
      <c r="Z11" t="n">
        <v>10</v>
      </c>
      <c r="AA11" t="n">
        <v>108.6040052253459</v>
      </c>
      <c r="AB11" t="n">
        <v>148.5967912198146</v>
      </c>
      <c r="AC11" t="n">
        <v>134.4149220227422</v>
      </c>
      <c r="AD11" t="n">
        <v>108604.0052253459</v>
      </c>
      <c r="AE11" t="n">
        <v>148596.7912198146</v>
      </c>
      <c r="AF11" t="n">
        <v>6.481863818695873e-06</v>
      </c>
      <c r="AG11" t="n">
        <v>4.544270833333333</v>
      </c>
      <c r="AH11" t="n">
        <v>134414.9220227422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14.4671</v>
      </c>
      <c r="E12" t="n">
        <v>6.91</v>
      </c>
      <c r="F12" t="n">
        <v>4.2</v>
      </c>
      <c r="G12" t="n">
        <v>25.2</v>
      </c>
      <c r="H12" t="n">
        <v>0.36</v>
      </c>
      <c r="I12" t="n">
        <v>10</v>
      </c>
      <c r="J12" t="n">
        <v>171.52</v>
      </c>
      <c r="K12" t="n">
        <v>51.39</v>
      </c>
      <c r="L12" t="n">
        <v>3.5</v>
      </c>
      <c r="M12" t="n">
        <v>8</v>
      </c>
      <c r="N12" t="n">
        <v>31.63</v>
      </c>
      <c r="O12" t="n">
        <v>21387.92</v>
      </c>
      <c r="P12" t="n">
        <v>41.66</v>
      </c>
      <c r="Q12" t="n">
        <v>610.3200000000001</v>
      </c>
      <c r="R12" t="n">
        <v>19.08</v>
      </c>
      <c r="S12" t="n">
        <v>13.88</v>
      </c>
      <c r="T12" t="n">
        <v>2696.89</v>
      </c>
      <c r="U12" t="n">
        <v>0.73</v>
      </c>
      <c r="V12" t="n">
        <v>0.95</v>
      </c>
      <c r="W12" t="n">
        <v>0.07000000000000001</v>
      </c>
      <c r="X12" t="n">
        <v>0.16</v>
      </c>
      <c r="Y12" t="n">
        <v>1</v>
      </c>
      <c r="Z12" t="n">
        <v>10</v>
      </c>
      <c r="AA12" t="n">
        <v>107.6372931543802</v>
      </c>
      <c r="AB12" t="n">
        <v>147.2740931159933</v>
      </c>
      <c r="AC12" t="n">
        <v>133.2184603695308</v>
      </c>
      <c r="AD12" t="n">
        <v>107637.2931543802</v>
      </c>
      <c r="AE12" t="n">
        <v>147274.0931159933</v>
      </c>
      <c r="AF12" t="n">
        <v>6.545659464296288e-06</v>
      </c>
      <c r="AG12" t="n">
        <v>4.498697916666667</v>
      </c>
      <c r="AH12" t="n">
        <v>133218.4603695308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14.5243</v>
      </c>
      <c r="E13" t="n">
        <v>6.88</v>
      </c>
      <c r="F13" t="n">
        <v>4.21</v>
      </c>
      <c r="G13" t="n">
        <v>28.05</v>
      </c>
      <c r="H13" t="n">
        <v>0.39</v>
      </c>
      <c r="I13" t="n">
        <v>9</v>
      </c>
      <c r="J13" t="n">
        <v>171.88</v>
      </c>
      <c r="K13" t="n">
        <v>51.39</v>
      </c>
      <c r="L13" t="n">
        <v>3.75</v>
      </c>
      <c r="M13" t="n">
        <v>6</v>
      </c>
      <c r="N13" t="n">
        <v>31.74</v>
      </c>
      <c r="O13" t="n">
        <v>21432.96</v>
      </c>
      <c r="P13" t="n">
        <v>40.63</v>
      </c>
      <c r="Q13" t="n">
        <v>610.35</v>
      </c>
      <c r="R13" t="n">
        <v>19.22</v>
      </c>
      <c r="S13" t="n">
        <v>13.88</v>
      </c>
      <c r="T13" t="n">
        <v>2772.12</v>
      </c>
      <c r="U13" t="n">
        <v>0.72</v>
      </c>
      <c r="V13" t="n">
        <v>0.95</v>
      </c>
      <c r="W13" t="n">
        <v>0.07000000000000001</v>
      </c>
      <c r="X13" t="n">
        <v>0.17</v>
      </c>
      <c r="Y13" t="n">
        <v>1</v>
      </c>
      <c r="Z13" t="n">
        <v>10</v>
      </c>
      <c r="AA13" t="n">
        <v>107.1786550948441</v>
      </c>
      <c r="AB13" t="n">
        <v>146.6465642892532</v>
      </c>
      <c r="AC13" t="n">
        <v>132.6508220132723</v>
      </c>
      <c r="AD13" t="n">
        <v>107178.6550948441</v>
      </c>
      <c r="AE13" t="n">
        <v>146646.5642892532</v>
      </c>
      <c r="AF13" t="n">
        <v>6.571539683646245e-06</v>
      </c>
      <c r="AG13" t="n">
        <v>4.479166666666667</v>
      </c>
      <c r="AH13" t="n">
        <v>132650.8220132723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14.5109</v>
      </c>
      <c r="E14" t="n">
        <v>6.89</v>
      </c>
      <c r="F14" t="n">
        <v>4.21</v>
      </c>
      <c r="G14" t="n">
        <v>28.09</v>
      </c>
      <c r="H14" t="n">
        <v>0.41</v>
      </c>
      <c r="I14" t="n">
        <v>9</v>
      </c>
      <c r="J14" t="n">
        <v>172.25</v>
      </c>
      <c r="K14" t="n">
        <v>51.39</v>
      </c>
      <c r="L14" t="n">
        <v>4</v>
      </c>
      <c r="M14" t="n">
        <v>2</v>
      </c>
      <c r="N14" t="n">
        <v>31.86</v>
      </c>
      <c r="O14" t="n">
        <v>21478.05</v>
      </c>
      <c r="P14" t="n">
        <v>40.08</v>
      </c>
      <c r="Q14" t="n">
        <v>610.26</v>
      </c>
      <c r="R14" t="n">
        <v>19.3</v>
      </c>
      <c r="S14" t="n">
        <v>13.88</v>
      </c>
      <c r="T14" t="n">
        <v>2808.61</v>
      </c>
      <c r="U14" t="n">
        <v>0.72</v>
      </c>
      <c r="V14" t="n">
        <v>0.95</v>
      </c>
      <c r="W14" t="n">
        <v>0.07000000000000001</v>
      </c>
      <c r="X14" t="n">
        <v>0.17</v>
      </c>
      <c r="Y14" t="n">
        <v>1</v>
      </c>
      <c r="Z14" t="n">
        <v>10</v>
      </c>
      <c r="AA14" t="n">
        <v>106.992924048106</v>
      </c>
      <c r="AB14" t="n">
        <v>146.3924388772308</v>
      </c>
      <c r="AC14" t="n">
        <v>132.420949973906</v>
      </c>
      <c r="AD14" t="n">
        <v>106992.924048106</v>
      </c>
      <c r="AE14" t="n">
        <v>146392.4388772308</v>
      </c>
      <c r="AF14" t="n">
        <v>6.565476835057268e-06</v>
      </c>
      <c r="AG14" t="n">
        <v>4.485677083333333</v>
      </c>
      <c r="AH14" t="n">
        <v>132420.949973906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14.498</v>
      </c>
      <c r="E15" t="n">
        <v>6.9</v>
      </c>
      <c r="F15" t="n">
        <v>4.22</v>
      </c>
      <c r="G15" t="n">
        <v>28.13</v>
      </c>
      <c r="H15" t="n">
        <v>0.44</v>
      </c>
      <c r="I15" t="n">
        <v>9</v>
      </c>
      <c r="J15" t="n">
        <v>172.61</v>
      </c>
      <c r="K15" t="n">
        <v>51.39</v>
      </c>
      <c r="L15" t="n">
        <v>4.25</v>
      </c>
      <c r="M15" t="n">
        <v>0</v>
      </c>
      <c r="N15" t="n">
        <v>31.97</v>
      </c>
      <c r="O15" t="n">
        <v>21523.17</v>
      </c>
      <c r="P15" t="n">
        <v>40.01</v>
      </c>
      <c r="Q15" t="n">
        <v>610.27</v>
      </c>
      <c r="R15" t="n">
        <v>19.32</v>
      </c>
      <c r="S15" t="n">
        <v>13.88</v>
      </c>
      <c r="T15" t="n">
        <v>2821.39</v>
      </c>
      <c r="U15" t="n">
        <v>0.72</v>
      </c>
      <c r="V15" t="n">
        <v>0.95</v>
      </c>
      <c r="W15" t="n">
        <v>0.08</v>
      </c>
      <c r="X15" t="n">
        <v>0.18</v>
      </c>
      <c r="Y15" t="n">
        <v>1</v>
      </c>
      <c r="Z15" t="n">
        <v>10</v>
      </c>
      <c r="AA15" t="n">
        <v>107.0029539678289</v>
      </c>
      <c r="AB15" t="n">
        <v>146.4061622558846</v>
      </c>
      <c r="AC15" t="n">
        <v>132.4333636125619</v>
      </c>
      <c r="AD15" t="n">
        <v>107002.9539678289</v>
      </c>
      <c r="AE15" t="n">
        <v>146406.1622558846</v>
      </c>
      <c r="AF15" t="n">
        <v>6.559640212161912e-06</v>
      </c>
      <c r="AG15" t="n">
        <v>4.4921875</v>
      </c>
      <c r="AH15" t="n">
        <v>132433.3636125619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14.6139</v>
      </c>
      <c r="E2" t="n">
        <v>6.84</v>
      </c>
      <c r="F2" t="n">
        <v>4.7</v>
      </c>
      <c r="G2" t="n">
        <v>8.82</v>
      </c>
      <c r="H2" t="n">
        <v>0.34</v>
      </c>
      <c r="I2" t="n">
        <v>32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21.8</v>
      </c>
      <c r="Q2" t="n">
        <v>610.59</v>
      </c>
      <c r="R2" t="n">
        <v>33.44</v>
      </c>
      <c r="S2" t="n">
        <v>13.88</v>
      </c>
      <c r="T2" t="n">
        <v>9763.66</v>
      </c>
      <c r="U2" t="n">
        <v>0.42</v>
      </c>
      <c r="V2" t="n">
        <v>0.85</v>
      </c>
      <c r="W2" t="n">
        <v>0.15</v>
      </c>
      <c r="X2" t="n">
        <v>0.66</v>
      </c>
      <c r="Y2" t="n">
        <v>1</v>
      </c>
      <c r="Z2" t="n">
        <v>10</v>
      </c>
      <c r="AA2" t="n">
        <v>82.85810676207373</v>
      </c>
      <c r="AB2" t="n">
        <v>113.3701171135059</v>
      </c>
      <c r="AC2" t="n">
        <v>102.5502322521808</v>
      </c>
      <c r="AD2" t="n">
        <v>82858.10676207373</v>
      </c>
      <c r="AE2" t="n">
        <v>113370.1171135059</v>
      </c>
      <c r="AF2" t="n">
        <v>9.594636800655704e-06</v>
      </c>
      <c r="AG2" t="n">
        <v>4.453125</v>
      </c>
      <c r="AH2" t="n">
        <v>102550.2322521808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9.4655</v>
      </c>
      <c r="E2" t="n">
        <v>10.56</v>
      </c>
      <c r="F2" t="n">
        <v>5.21</v>
      </c>
      <c r="G2" t="n">
        <v>5.39</v>
      </c>
      <c r="H2" t="n">
        <v>0.08</v>
      </c>
      <c r="I2" t="n">
        <v>58</v>
      </c>
      <c r="J2" t="n">
        <v>232.68</v>
      </c>
      <c r="K2" t="n">
        <v>57.72</v>
      </c>
      <c r="L2" t="n">
        <v>1</v>
      </c>
      <c r="M2" t="n">
        <v>56</v>
      </c>
      <c r="N2" t="n">
        <v>53.95</v>
      </c>
      <c r="O2" t="n">
        <v>28931.02</v>
      </c>
      <c r="P2" t="n">
        <v>79.42</v>
      </c>
      <c r="Q2" t="n">
        <v>610.54</v>
      </c>
      <c r="R2" t="n">
        <v>50.74</v>
      </c>
      <c r="S2" t="n">
        <v>13.88</v>
      </c>
      <c r="T2" t="n">
        <v>18285.55</v>
      </c>
      <c r="U2" t="n">
        <v>0.27</v>
      </c>
      <c r="V2" t="n">
        <v>0.77</v>
      </c>
      <c r="W2" t="n">
        <v>0.15</v>
      </c>
      <c r="X2" t="n">
        <v>1.17</v>
      </c>
      <c r="Y2" t="n">
        <v>1</v>
      </c>
      <c r="Z2" t="n">
        <v>10</v>
      </c>
      <c r="AA2" t="n">
        <v>201.2996091931046</v>
      </c>
      <c r="AB2" t="n">
        <v>275.4270060098672</v>
      </c>
      <c r="AC2" t="n">
        <v>249.140639120597</v>
      </c>
      <c r="AD2" t="n">
        <v>201299.6091931046</v>
      </c>
      <c r="AE2" t="n">
        <v>275427.0060098672</v>
      </c>
      <c r="AF2" t="n">
        <v>3.87599079828589e-06</v>
      </c>
      <c r="AG2" t="n">
        <v>6.875</v>
      </c>
      <c r="AH2" t="n">
        <v>249140.639120597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10.3797</v>
      </c>
      <c r="E3" t="n">
        <v>9.630000000000001</v>
      </c>
      <c r="F3" t="n">
        <v>4.92</v>
      </c>
      <c r="G3" t="n">
        <v>6.71</v>
      </c>
      <c r="H3" t="n">
        <v>0.1</v>
      </c>
      <c r="I3" t="n">
        <v>44</v>
      </c>
      <c r="J3" t="n">
        <v>233.1</v>
      </c>
      <c r="K3" t="n">
        <v>57.72</v>
      </c>
      <c r="L3" t="n">
        <v>1.25</v>
      </c>
      <c r="M3" t="n">
        <v>42</v>
      </c>
      <c r="N3" t="n">
        <v>54.13</v>
      </c>
      <c r="O3" t="n">
        <v>28983.75</v>
      </c>
      <c r="P3" t="n">
        <v>74.34999999999999</v>
      </c>
      <c r="Q3" t="n">
        <v>610.4</v>
      </c>
      <c r="R3" t="n">
        <v>41.58</v>
      </c>
      <c r="S3" t="n">
        <v>13.88</v>
      </c>
      <c r="T3" t="n">
        <v>13777.49</v>
      </c>
      <c r="U3" t="n">
        <v>0.33</v>
      </c>
      <c r="V3" t="n">
        <v>0.8100000000000001</v>
      </c>
      <c r="W3" t="n">
        <v>0.12</v>
      </c>
      <c r="X3" t="n">
        <v>0.88</v>
      </c>
      <c r="Y3" t="n">
        <v>1</v>
      </c>
      <c r="Z3" t="n">
        <v>10</v>
      </c>
      <c r="AA3" t="n">
        <v>179.916936583255</v>
      </c>
      <c r="AB3" t="n">
        <v>246.1702900081474</v>
      </c>
      <c r="AC3" t="n">
        <v>222.6761430320132</v>
      </c>
      <c r="AD3" t="n">
        <v>179916.936583255</v>
      </c>
      <c r="AE3" t="n">
        <v>246170.2900081474</v>
      </c>
      <c r="AF3" t="n">
        <v>4.250343002373679e-06</v>
      </c>
      <c r="AG3" t="n">
        <v>6.26953125</v>
      </c>
      <c r="AH3" t="n">
        <v>222676.1430320132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11.0783</v>
      </c>
      <c r="E4" t="n">
        <v>9.029999999999999</v>
      </c>
      <c r="F4" t="n">
        <v>4.72</v>
      </c>
      <c r="G4" t="n">
        <v>8.1</v>
      </c>
      <c r="H4" t="n">
        <v>0.11</v>
      </c>
      <c r="I4" t="n">
        <v>35</v>
      </c>
      <c r="J4" t="n">
        <v>233.53</v>
      </c>
      <c r="K4" t="n">
        <v>57.72</v>
      </c>
      <c r="L4" t="n">
        <v>1.5</v>
      </c>
      <c r="M4" t="n">
        <v>33</v>
      </c>
      <c r="N4" t="n">
        <v>54.31</v>
      </c>
      <c r="O4" t="n">
        <v>29036.54</v>
      </c>
      <c r="P4" t="n">
        <v>70.75</v>
      </c>
      <c r="Q4" t="n">
        <v>610.55</v>
      </c>
      <c r="R4" t="n">
        <v>35.27</v>
      </c>
      <c r="S4" t="n">
        <v>13.88</v>
      </c>
      <c r="T4" t="n">
        <v>10665</v>
      </c>
      <c r="U4" t="n">
        <v>0.39</v>
      </c>
      <c r="V4" t="n">
        <v>0.84</v>
      </c>
      <c r="W4" t="n">
        <v>0.11</v>
      </c>
      <c r="X4" t="n">
        <v>0.68</v>
      </c>
      <c r="Y4" t="n">
        <v>1</v>
      </c>
      <c r="Z4" t="n">
        <v>10</v>
      </c>
      <c r="AA4" t="n">
        <v>161.7790525246496</v>
      </c>
      <c r="AB4" t="n">
        <v>221.3532368522058</v>
      </c>
      <c r="AC4" t="n">
        <v>200.2275945983139</v>
      </c>
      <c r="AD4" t="n">
        <v>161779.0525246497</v>
      </c>
      <c r="AE4" t="n">
        <v>221353.2368522058</v>
      </c>
      <c r="AF4" t="n">
        <v>4.536410000596966e-06</v>
      </c>
      <c r="AG4" t="n">
        <v>5.87890625</v>
      </c>
      <c r="AH4" t="n">
        <v>200227.5945983139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11.5826</v>
      </c>
      <c r="E5" t="n">
        <v>8.630000000000001</v>
      </c>
      <c r="F5" t="n">
        <v>4.6</v>
      </c>
      <c r="G5" t="n">
        <v>9.52</v>
      </c>
      <c r="H5" t="n">
        <v>0.13</v>
      </c>
      <c r="I5" t="n">
        <v>29</v>
      </c>
      <c r="J5" t="n">
        <v>233.96</v>
      </c>
      <c r="K5" t="n">
        <v>57.72</v>
      </c>
      <c r="L5" t="n">
        <v>1.75</v>
      </c>
      <c r="M5" t="n">
        <v>27</v>
      </c>
      <c r="N5" t="n">
        <v>54.49</v>
      </c>
      <c r="O5" t="n">
        <v>29089.39</v>
      </c>
      <c r="P5" t="n">
        <v>68.37</v>
      </c>
      <c r="Q5" t="n">
        <v>610.34</v>
      </c>
      <c r="R5" t="n">
        <v>31.57</v>
      </c>
      <c r="S5" t="n">
        <v>13.88</v>
      </c>
      <c r="T5" t="n">
        <v>8843.16</v>
      </c>
      <c r="U5" t="n">
        <v>0.44</v>
      </c>
      <c r="V5" t="n">
        <v>0.87</v>
      </c>
      <c r="W5" t="n">
        <v>0.1</v>
      </c>
      <c r="X5" t="n">
        <v>0.5600000000000001</v>
      </c>
      <c r="Y5" t="n">
        <v>1</v>
      </c>
      <c r="Z5" t="n">
        <v>10</v>
      </c>
      <c r="AA5" t="n">
        <v>158.3438946140095</v>
      </c>
      <c r="AB5" t="n">
        <v>216.653102250399</v>
      </c>
      <c r="AC5" t="n">
        <v>195.9760342462218</v>
      </c>
      <c r="AD5" t="n">
        <v>158343.8946140095</v>
      </c>
      <c r="AE5" t="n">
        <v>216653.102250399</v>
      </c>
      <c r="AF5" t="n">
        <v>4.74291384715294e-06</v>
      </c>
      <c r="AG5" t="n">
        <v>5.618489583333333</v>
      </c>
      <c r="AH5" t="n">
        <v>195976.0342462218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11.9462</v>
      </c>
      <c r="E6" t="n">
        <v>8.369999999999999</v>
      </c>
      <c r="F6" t="n">
        <v>4.52</v>
      </c>
      <c r="G6" t="n">
        <v>10.86</v>
      </c>
      <c r="H6" t="n">
        <v>0.15</v>
      </c>
      <c r="I6" t="n">
        <v>25</v>
      </c>
      <c r="J6" t="n">
        <v>234.39</v>
      </c>
      <c r="K6" t="n">
        <v>57.72</v>
      </c>
      <c r="L6" t="n">
        <v>2</v>
      </c>
      <c r="M6" t="n">
        <v>23</v>
      </c>
      <c r="N6" t="n">
        <v>54.67</v>
      </c>
      <c r="O6" t="n">
        <v>29142.31</v>
      </c>
      <c r="P6" t="n">
        <v>66.65000000000001</v>
      </c>
      <c r="Q6" t="n">
        <v>610.4</v>
      </c>
      <c r="R6" t="n">
        <v>29.06</v>
      </c>
      <c r="S6" t="n">
        <v>13.88</v>
      </c>
      <c r="T6" t="n">
        <v>7609.16</v>
      </c>
      <c r="U6" t="n">
        <v>0.48</v>
      </c>
      <c r="V6" t="n">
        <v>0.88</v>
      </c>
      <c r="W6" t="n">
        <v>0.09</v>
      </c>
      <c r="X6" t="n">
        <v>0.48</v>
      </c>
      <c r="Y6" t="n">
        <v>1</v>
      </c>
      <c r="Z6" t="n">
        <v>10</v>
      </c>
      <c r="AA6" t="n">
        <v>155.8898344081836</v>
      </c>
      <c r="AB6" t="n">
        <v>213.2953488112944</v>
      </c>
      <c r="AC6" t="n">
        <v>192.9387400827077</v>
      </c>
      <c r="AD6" t="n">
        <v>155889.8344081836</v>
      </c>
      <c r="AE6" t="n">
        <v>213295.3488112944</v>
      </c>
      <c r="AF6" t="n">
        <v>4.891802997673964e-06</v>
      </c>
      <c r="AG6" t="n">
        <v>5.44921875</v>
      </c>
      <c r="AH6" t="n">
        <v>192938.7400827077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12.2407</v>
      </c>
      <c r="E7" t="n">
        <v>8.17</v>
      </c>
      <c r="F7" t="n">
        <v>4.46</v>
      </c>
      <c r="G7" t="n">
        <v>12.16</v>
      </c>
      <c r="H7" t="n">
        <v>0.17</v>
      </c>
      <c r="I7" t="n">
        <v>22</v>
      </c>
      <c r="J7" t="n">
        <v>234.82</v>
      </c>
      <c r="K7" t="n">
        <v>57.72</v>
      </c>
      <c r="L7" t="n">
        <v>2.25</v>
      </c>
      <c r="M7" t="n">
        <v>20</v>
      </c>
      <c r="N7" t="n">
        <v>54.85</v>
      </c>
      <c r="O7" t="n">
        <v>29195.29</v>
      </c>
      <c r="P7" t="n">
        <v>65.09999999999999</v>
      </c>
      <c r="Q7" t="n">
        <v>610.3200000000001</v>
      </c>
      <c r="R7" t="n">
        <v>26.94</v>
      </c>
      <c r="S7" t="n">
        <v>13.88</v>
      </c>
      <c r="T7" t="n">
        <v>6565.17</v>
      </c>
      <c r="U7" t="n">
        <v>0.52</v>
      </c>
      <c r="V7" t="n">
        <v>0.89</v>
      </c>
      <c r="W7" t="n">
        <v>0.09</v>
      </c>
      <c r="X7" t="n">
        <v>0.42</v>
      </c>
      <c r="Y7" t="n">
        <v>1</v>
      </c>
      <c r="Z7" t="n">
        <v>10</v>
      </c>
      <c r="AA7" t="n">
        <v>154.0809116735237</v>
      </c>
      <c r="AB7" t="n">
        <v>210.8203009216952</v>
      </c>
      <c r="AC7" t="n">
        <v>190.6999072899395</v>
      </c>
      <c r="AD7" t="n">
        <v>154080.9116735237</v>
      </c>
      <c r="AE7" t="n">
        <v>210820.3009216952</v>
      </c>
      <c r="AF7" t="n">
        <v>5.012396657818192e-06</v>
      </c>
      <c r="AG7" t="n">
        <v>5.319010416666667</v>
      </c>
      <c r="AH7" t="n">
        <v>190699.9072899395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12.6289</v>
      </c>
      <c r="E8" t="n">
        <v>7.92</v>
      </c>
      <c r="F8" t="n">
        <v>4.34</v>
      </c>
      <c r="G8" t="n">
        <v>13.72</v>
      </c>
      <c r="H8" t="n">
        <v>0.19</v>
      </c>
      <c r="I8" t="n">
        <v>19</v>
      </c>
      <c r="J8" t="n">
        <v>235.25</v>
      </c>
      <c r="K8" t="n">
        <v>57.72</v>
      </c>
      <c r="L8" t="n">
        <v>2.5</v>
      </c>
      <c r="M8" t="n">
        <v>17</v>
      </c>
      <c r="N8" t="n">
        <v>55.03</v>
      </c>
      <c r="O8" t="n">
        <v>29248.33</v>
      </c>
      <c r="P8" t="n">
        <v>62.67</v>
      </c>
      <c r="Q8" t="n">
        <v>610.29</v>
      </c>
      <c r="R8" t="n">
        <v>23.22</v>
      </c>
      <c r="S8" t="n">
        <v>13.88</v>
      </c>
      <c r="T8" t="n">
        <v>4718.85</v>
      </c>
      <c r="U8" t="n">
        <v>0.6</v>
      </c>
      <c r="V8" t="n">
        <v>0.92</v>
      </c>
      <c r="W8" t="n">
        <v>0.08</v>
      </c>
      <c r="X8" t="n">
        <v>0.3</v>
      </c>
      <c r="Y8" t="n">
        <v>1</v>
      </c>
      <c r="Z8" t="n">
        <v>10</v>
      </c>
      <c r="AA8" t="n">
        <v>139.1607717829674</v>
      </c>
      <c r="AB8" t="n">
        <v>190.4059072933299</v>
      </c>
      <c r="AC8" t="n">
        <v>172.2338347376775</v>
      </c>
      <c r="AD8" t="n">
        <v>139160.7717829674</v>
      </c>
      <c r="AE8" t="n">
        <v>190405.9072933299</v>
      </c>
      <c r="AF8" t="n">
        <v>5.171359166707801e-06</v>
      </c>
      <c r="AG8" t="n">
        <v>5.15625</v>
      </c>
      <c r="AH8" t="n">
        <v>172233.8347376775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12.5453</v>
      </c>
      <c r="E9" t="n">
        <v>7.97</v>
      </c>
      <c r="F9" t="n">
        <v>4.44</v>
      </c>
      <c r="G9" t="n">
        <v>14.81</v>
      </c>
      <c r="H9" t="n">
        <v>0.21</v>
      </c>
      <c r="I9" t="n">
        <v>18</v>
      </c>
      <c r="J9" t="n">
        <v>235.68</v>
      </c>
      <c r="K9" t="n">
        <v>57.72</v>
      </c>
      <c r="L9" t="n">
        <v>2.75</v>
      </c>
      <c r="M9" t="n">
        <v>16</v>
      </c>
      <c r="N9" t="n">
        <v>55.21</v>
      </c>
      <c r="O9" t="n">
        <v>29301.44</v>
      </c>
      <c r="P9" t="n">
        <v>63.81</v>
      </c>
      <c r="Q9" t="n">
        <v>610.36</v>
      </c>
      <c r="R9" t="n">
        <v>27.17</v>
      </c>
      <c r="S9" t="n">
        <v>13.88</v>
      </c>
      <c r="T9" t="n">
        <v>6702.27</v>
      </c>
      <c r="U9" t="n">
        <v>0.51</v>
      </c>
      <c r="V9" t="n">
        <v>0.9</v>
      </c>
      <c r="W9" t="n">
        <v>0.07000000000000001</v>
      </c>
      <c r="X9" t="n">
        <v>0.4</v>
      </c>
      <c r="Y9" t="n">
        <v>1</v>
      </c>
      <c r="Z9" t="n">
        <v>10</v>
      </c>
      <c r="AA9" t="n">
        <v>140.1205209647766</v>
      </c>
      <c r="AB9" t="n">
        <v>191.7190784650262</v>
      </c>
      <c r="AC9" t="n">
        <v>173.4216786957948</v>
      </c>
      <c r="AD9" t="n">
        <v>140120.5209647766</v>
      </c>
      <c r="AE9" t="n">
        <v>191719.0784650262</v>
      </c>
      <c r="AF9" t="n">
        <v>5.137126127699116e-06</v>
      </c>
      <c r="AG9" t="n">
        <v>5.188802083333333</v>
      </c>
      <c r="AH9" t="n">
        <v>173421.6786957948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12.848</v>
      </c>
      <c r="E10" t="n">
        <v>7.78</v>
      </c>
      <c r="F10" t="n">
        <v>4.35</v>
      </c>
      <c r="G10" t="n">
        <v>16.3</v>
      </c>
      <c r="H10" t="n">
        <v>0.23</v>
      </c>
      <c r="I10" t="n">
        <v>16</v>
      </c>
      <c r="J10" t="n">
        <v>236.11</v>
      </c>
      <c r="K10" t="n">
        <v>57.72</v>
      </c>
      <c r="L10" t="n">
        <v>3</v>
      </c>
      <c r="M10" t="n">
        <v>14</v>
      </c>
      <c r="N10" t="n">
        <v>55.39</v>
      </c>
      <c r="O10" t="n">
        <v>29354.61</v>
      </c>
      <c r="P10" t="n">
        <v>61.69</v>
      </c>
      <c r="Q10" t="n">
        <v>610.3</v>
      </c>
      <c r="R10" t="n">
        <v>23.54</v>
      </c>
      <c r="S10" t="n">
        <v>13.88</v>
      </c>
      <c r="T10" t="n">
        <v>4897.16</v>
      </c>
      <c r="U10" t="n">
        <v>0.59</v>
      </c>
      <c r="V10" t="n">
        <v>0.92</v>
      </c>
      <c r="W10" t="n">
        <v>0.08</v>
      </c>
      <c r="X10" t="n">
        <v>0.3</v>
      </c>
      <c r="Y10" t="n">
        <v>1</v>
      </c>
      <c r="Z10" t="n">
        <v>10</v>
      </c>
      <c r="AA10" t="n">
        <v>138.1438602067722</v>
      </c>
      <c r="AB10" t="n">
        <v>189.0145240118079</v>
      </c>
      <c r="AC10" t="n">
        <v>170.9752431237248</v>
      </c>
      <c r="AD10" t="n">
        <v>138143.8602067722</v>
      </c>
      <c r="AE10" t="n">
        <v>189014.5240118079</v>
      </c>
      <c r="AF10" t="n">
        <v>5.261077573966206e-06</v>
      </c>
      <c r="AG10" t="n">
        <v>5.065104166666667</v>
      </c>
      <c r="AH10" t="n">
        <v>170975.2431237248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12.9408</v>
      </c>
      <c r="E11" t="n">
        <v>7.73</v>
      </c>
      <c r="F11" t="n">
        <v>4.34</v>
      </c>
      <c r="G11" t="n">
        <v>17.34</v>
      </c>
      <c r="H11" t="n">
        <v>0.24</v>
      </c>
      <c r="I11" t="n">
        <v>15</v>
      </c>
      <c r="J11" t="n">
        <v>236.54</v>
      </c>
      <c r="K11" t="n">
        <v>57.72</v>
      </c>
      <c r="L11" t="n">
        <v>3.25</v>
      </c>
      <c r="M11" t="n">
        <v>13</v>
      </c>
      <c r="N11" t="n">
        <v>55.57</v>
      </c>
      <c r="O11" t="n">
        <v>29407.85</v>
      </c>
      <c r="P11" t="n">
        <v>60.91</v>
      </c>
      <c r="Q11" t="n">
        <v>610.4</v>
      </c>
      <c r="R11" t="n">
        <v>23.2</v>
      </c>
      <c r="S11" t="n">
        <v>13.88</v>
      </c>
      <c r="T11" t="n">
        <v>4728.29</v>
      </c>
      <c r="U11" t="n">
        <v>0.6</v>
      </c>
      <c r="V11" t="n">
        <v>0.92</v>
      </c>
      <c r="W11" t="n">
        <v>0.08</v>
      </c>
      <c r="X11" t="n">
        <v>0.29</v>
      </c>
      <c r="Y11" t="n">
        <v>1</v>
      </c>
      <c r="Z11" t="n">
        <v>10</v>
      </c>
      <c r="AA11" t="n">
        <v>137.5394857706439</v>
      </c>
      <c r="AB11" t="n">
        <v>188.1875922451792</v>
      </c>
      <c r="AC11" t="n">
        <v>170.2272325642969</v>
      </c>
      <c r="AD11" t="n">
        <v>137539.4857706439</v>
      </c>
      <c r="AE11" t="n">
        <v>188187.5922451792</v>
      </c>
      <c r="AF11" t="n">
        <v>5.299077885210295e-06</v>
      </c>
      <c r="AG11" t="n">
        <v>5.032552083333333</v>
      </c>
      <c r="AH11" t="n">
        <v>170227.2325642969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13.0563</v>
      </c>
      <c r="E12" t="n">
        <v>7.66</v>
      </c>
      <c r="F12" t="n">
        <v>4.31</v>
      </c>
      <c r="G12" t="n">
        <v>18.48</v>
      </c>
      <c r="H12" t="n">
        <v>0.26</v>
      </c>
      <c r="I12" t="n">
        <v>14</v>
      </c>
      <c r="J12" t="n">
        <v>236.98</v>
      </c>
      <c r="K12" t="n">
        <v>57.72</v>
      </c>
      <c r="L12" t="n">
        <v>3.5</v>
      </c>
      <c r="M12" t="n">
        <v>12</v>
      </c>
      <c r="N12" t="n">
        <v>55.75</v>
      </c>
      <c r="O12" t="n">
        <v>29461.15</v>
      </c>
      <c r="P12" t="n">
        <v>59.94</v>
      </c>
      <c r="Q12" t="n">
        <v>610.34</v>
      </c>
      <c r="R12" t="n">
        <v>22.5</v>
      </c>
      <c r="S12" t="n">
        <v>13.88</v>
      </c>
      <c r="T12" t="n">
        <v>4385.68</v>
      </c>
      <c r="U12" t="n">
        <v>0.62</v>
      </c>
      <c r="V12" t="n">
        <v>0.93</v>
      </c>
      <c r="W12" t="n">
        <v>0.08</v>
      </c>
      <c r="X12" t="n">
        <v>0.27</v>
      </c>
      <c r="Y12" t="n">
        <v>1</v>
      </c>
      <c r="Z12" t="n">
        <v>10</v>
      </c>
      <c r="AA12" t="n">
        <v>136.5916366977666</v>
      </c>
      <c r="AB12" t="n">
        <v>186.8907033275192</v>
      </c>
      <c r="AC12" t="n">
        <v>169.054116904743</v>
      </c>
      <c r="AD12" t="n">
        <v>136591.6366977666</v>
      </c>
      <c r="AE12" t="n">
        <v>186890.7033275192</v>
      </c>
      <c r="AF12" t="n">
        <v>5.346373531209136e-06</v>
      </c>
      <c r="AG12" t="n">
        <v>4.986979166666667</v>
      </c>
      <c r="AH12" t="n">
        <v>169054.116904743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13.1892</v>
      </c>
      <c r="E13" t="n">
        <v>7.58</v>
      </c>
      <c r="F13" t="n">
        <v>4.28</v>
      </c>
      <c r="G13" t="n">
        <v>19.76</v>
      </c>
      <c r="H13" t="n">
        <v>0.28</v>
      </c>
      <c r="I13" t="n">
        <v>13</v>
      </c>
      <c r="J13" t="n">
        <v>237.41</v>
      </c>
      <c r="K13" t="n">
        <v>57.72</v>
      </c>
      <c r="L13" t="n">
        <v>3.75</v>
      </c>
      <c r="M13" t="n">
        <v>11</v>
      </c>
      <c r="N13" t="n">
        <v>55.93</v>
      </c>
      <c r="O13" t="n">
        <v>29514.51</v>
      </c>
      <c r="P13" t="n">
        <v>58.93</v>
      </c>
      <c r="Q13" t="n">
        <v>610.26</v>
      </c>
      <c r="R13" t="n">
        <v>21.52</v>
      </c>
      <c r="S13" t="n">
        <v>13.88</v>
      </c>
      <c r="T13" t="n">
        <v>3902.42</v>
      </c>
      <c r="U13" t="n">
        <v>0.65</v>
      </c>
      <c r="V13" t="n">
        <v>0.93</v>
      </c>
      <c r="W13" t="n">
        <v>0.07000000000000001</v>
      </c>
      <c r="X13" t="n">
        <v>0.24</v>
      </c>
      <c r="Y13" t="n">
        <v>1</v>
      </c>
      <c r="Z13" t="n">
        <v>10</v>
      </c>
      <c r="AA13" t="n">
        <v>135.7674469231467</v>
      </c>
      <c r="AB13" t="n">
        <v>185.7630105171982</v>
      </c>
      <c r="AC13" t="n">
        <v>168.0340495135118</v>
      </c>
      <c r="AD13" t="n">
        <v>135767.4469231467</v>
      </c>
      <c r="AE13" t="n">
        <v>185763.0105171982</v>
      </c>
      <c r="AF13" t="n">
        <v>5.400794235566243e-06</v>
      </c>
      <c r="AG13" t="n">
        <v>4.934895833333333</v>
      </c>
      <c r="AH13" t="n">
        <v>168034.0495135118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13.2998</v>
      </c>
      <c r="E14" t="n">
        <v>7.52</v>
      </c>
      <c r="F14" t="n">
        <v>4.26</v>
      </c>
      <c r="G14" t="n">
        <v>21.32</v>
      </c>
      <c r="H14" t="n">
        <v>0.3</v>
      </c>
      <c r="I14" t="n">
        <v>12</v>
      </c>
      <c r="J14" t="n">
        <v>237.84</v>
      </c>
      <c r="K14" t="n">
        <v>57.72</v>
      </c>
      <c r="L14" t="n">
        <v>4</v>
      </c>
      <c r="M14" t="n">
        <v>10</v>
      </c>
      <c r="N14" t="n">
        <v>56.12</v>
      </c>
      <c r="O14" t="n">
        <v>29567.95</v>
      </c>
      <c r="P14" t="n">
        <v>58.05</v>
      </c>
      <c r="Q14" t="n">
        <v>610.26</v>
      </c>
      <c r="R14" t="n">
        <v>20.94</v>
      </c>
      <c r="S14" t="n">
        <v>13.88</v>
      </c>
      <c r="T14" t="n">
        <v>3615.06</v>
      </c>
      <c r="U14" t="n">
        <v>0.66</v>
      </c>
      <c r="V14" t="n">
        <v>0.9399999999999999</v>
      </c>
      <c r="W14" t="n">
        <v>0.07000000000000001</v>
      </c>
      <c r="X14" t="n">
        <v>0.22</v>
      </c>
      <c r="Y14" t="n">
        <v>1</v>
      </c>
      <c r="Z14" t="n">
        <v>10</v>
      </c>
      <c r="AA14" t="n">
        <v>135.0883395870371</v>
      </c>
      <c r="AB14" t="n">
        <v>184.8338258998324</v>
      </c>
      <c r="AC14" t="n">
        <v>167.1935449719083</v>
      </c>
      <c r="AD14" t="n">
        <v>135088.3395870371</v>
      </c>
      <c r="AE14" t="n">
        <v>184833.8258998324</v>
      </c>
      <c r="AF14" t="n">
        <v>5.446083399613617e-06</v>
      </c>
      <c r="AG14" t="n">
        <v>4.895833333333333</v>
      </c>
      <c r="AH14" t="n">
        <v>167193.5449719083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13.4298</v>
      </c>
      <c r="E15" t="n">
        <v>7.45</v>
      </c>
      <c r="F15" t="n">
        <v>4.24</v>
      </c>
      <c r="G15" t="n">
        <v>23.11</v>
      </c>
      <c r="H15" t="n">
        <v>0.32</v>
      </c>
      <c r="I15" t="n">
        <v>11</v>
      </c>
      <c r="J15" t="n">
        <v>238.28</v>
      </c>
      <c r="K15" t="n">
        <v>57.72</v>
      </c>
      <c r="L15" t="n">
        <v>4.25</v>
      </c>
      <c r="M15" t="n">
        <v>9</v>
      </c>
      <c r="N15" t="n">
        <v>56.3</v>
      </c>
      <c r="O15" t="n">
        <v>29621.44</v>
      </c>
      <c r="P15" t="n">
        <v>57.13</v>
      </c>
      <c r="Q15" t="n">
        <v>610.3</v>
      </c>
      <c r="R15" t="n">
        <v>20.12</v>
      </c>
      <c r="S15" t="n">
        <v>13.88</v>
      </c>
      <c r="T15" t="n">
        <v>3209.65</v>
      </c>
      <c r="U15" t="n">
        <v>0.6899999999999999</v>
      </c>
      <c r="V15" t="n">
        <v>0.9399999999999999</v>
      </c>
      <c r="W15" t="n">
        <v>0.07000000000000001</v>
      </c>
      <c r="X15" t="n">
        <v>0.2</v>
      </c>
      <c r="Y15" t="n">
        <v>1</v>
      </c>
      <c r="Z15" t="n">
        <v>10</v>
      </c>
      <c r="AA15" t="n">
        <v>134.3580146111923</v>
      </c>
      <c r="AB15" t="n">
        <v>183.8345630482179</v>
      </c>
      <c r="AC15" t="n">
        <v>166.2896503643774</v>
      </c>
      <c r="AD15" t="n">
        <v>134358.0146111923</v>
      </c>
      <c r="AE15" t="n">
        <v>183834.5630482179</v>
      </c>
      <c r="AF15" t="n">
        <v>5.499316594244345e-06</v>
      </c>
      <c r="AG15" t="n">
        <v>4.850260416666667</v>
      </c>
      <c r="AH15" t="n">
        <v>166289.6503643774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13.6013</v>
      </c>
      <c r="E16" t="n">
        <v>7.35</v>
      </c>
      <c r="F16" t="n">
        <v>4.19</v>
      </c>
      <c r="G16" t="n">
        <v>25.13</v>
      </c>
      <c r="H16" t="n">
        <v>0.34</v>
      </c>
      <c r="I16" t="n">
        <v>10</v>
      </c>
      <c r="J16" t="n">
        <v>238.71</v>
      </c>
      <c r="K16" t="n">
        <v>57.72</v>
      </c>
      <c r="L16" t="n">
        <v>4.5</v>
      </c>
      <c r="M16" t="n">
        <v>8</v>
      </c>
      <c r="N16" t="n">
        <v>56.49</v>
      </c>
      <c r="O16" t="n">
        <v>29675.01</v>
      </c>
      <c r="P16" t="n">
        <v>55.45</v>
      </c>
      <c r="Q16" t="n">
        <v>610.27</v>
      </c>
      <c r="R16" t="n">
        <v>18.41</v>
      </c>
      <c r="S16" t="n">
        <v>13.88</v>
      </c>
      <c r="T16" t="n">
        <v>2359.95</v>
      </c>
      <c r="U16" t="n">
        <v>0.75</v>
      </c>
      <c r="V16" t="n">
        <v>0.95</v>
      </c>
      <c r="W16" t="n">
        <v>0.07000000000000001</v>
      </c>
      <c r="X16" t="n">
        <v>0.15</v>
      </c>
      <c r="Y16" t="n">
        <v>1</v>
      </c>
      <c r="Z16" t="n">
        <v>10</v>
      </c>
      <c r="AA16" t="n">
        <v>133.181061785993</v>
      </c>
      <c r="AB16" t="n">
        <v>182.224204269287</v>
      </c>
      <c r="AC16" t="n">
        <v>164.8329819671544</v>
      </c>
      <c r="AD16" t="n">
        <v>133181.061785993</v>
      </c>
      <c r="AE16" t="n">
        <v>182224.204269287</v>
      </c>
      <c r="AF16" t="n">
        <v>5.569543462545653e-06</v>
      </c>
      <c r="AG16" t="n">
        <v>4.78515625</v>
      </c>
      <c r="AH16" t="n">
        <v>164832.9819671544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13.5277</v>
      </c>
      <c r="E17" t="n">
        <v>7.39</v>
      </c>
      <c r="F17" t="n">
        <v>4.23</v>
      </c>
      <c r="G17" t="n">
        <v>25.37</v>
      </c>
      <c r="H17" t="n">
        <v>0.35</v>
      </c>
      <c r="I17" t="n">
        <v>10</v>
      </c>
      <c r="J17" t="n">
        <v>239.14</v>
      </c>
      <c r="K17" t="n">
        <v>57.72</v>
      </c>
      <c r="L17" t="n">
        <v>4.75</v>
      </c>
      <c r="M17" t="n">
        <v>8</v>
      </c>
      <c r="N17" t="n">
        <v>56.67</v>
      </c>
      <c r="O17" t="n">
        <v>29728.63</v>
      </c>
      <c r="P17" t="n">
        <v>55.72</v>
      </c>
      <c r="Q17" t="n">
        <v>610.33</v>
      </c>
      <c r="R17" t="n">
        <v>20.05</v>
      </c>
      <c r="S17" t="n">
        <v>13.88</v>
      </c>
      <c r="T17" t="n">
        <v>3181.37</v>
      </c>
      <c r="U17" t="n">
        <v>0.6899999999999999</v>
      </c>
      <c r="V17" t="n">
        <v>0.9399999999999999</v>
      </c>
      <c r="W17" t="n">
        <v>0.07000000000000001</v>
      </c>
      <c r="X17" t="n">
        <v>0.19</v>
      </c>
      <c r="Y17" t="n">
        <v>1</v>
      </c>
      <c r="Z17" t="n">
        <v>10</v>
      </c>
      <c r="AA17" t="n">
        <v>133.5391868567164</v>
      </c>
      <c r="AB17" t="n">
        <v>182.7142067904136</v>
      </c>
      <c r="AC17" t="n">
        <v>165.2762193353876</v>
      </c>
      <c r="AD17" t="n">
        <v>133539.1868567164</v>
      </c>
      <c r="AE17" t="n">
        <v>182714.2067904136</v>
      </c>
      <c r="AF17" t="n">
        <v>5.53940528466241e-06</v>
      </c>
      <c r="AG17" t="n">
        <v>4.811197916666667</v>
      </c>
      <c r="AH17" t="n">
        <v>165276.2193353876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13.6586</v>
      </c>
      <c r="E18" t="n">
        <v>7.32</v>
      </c>
      <c r="F18" t="n">
        <v>4.2</v>
      </c>
      <c r="G18" t="n">
        <v>28.02</v>
      </c>
      <c r="H18" t="n">
        <v>0.37</v>
      </c>
      <c r="I18" t="n">
        <v>9</v>
      </c>
      <c r="J18" t="n">
        <v>239.58</v>
      </c>
      <c r="K18" t="n">
        <v>57.72</v>
      </c>
      <c r="L18" t="n">
        <v>5</v>
      </c>
      <c r="M18" t="n">
        <v>7</v>
      </c>
      <c r="N18" t="n">
        <v>56.86</v>
      </c>
      <c r="O18" t="n">
        <v>29782.33</v>
      </c>
      <c r="P18" t="n">
        <v>54.61</v>
      </c>
      <c r="Q18" t="n">
        <v>610.26</v>
      </c>
      <c r="R18" t="n">
        <v>19.16</v>
      </c>
      <c r="S18" t="n">
        <v>13.88</v>
      </c>
      <c r="T18" t="n">
        <v>2738.79</v>
      </c>
      <c r="U18" t="n">
        <v>0.72</v>
      </c>
      <c r="V18" t="n">
        <v>0.95</v>
      </c>
      <c r="W18" t="n">
        <v>0.07000000000000001</v>
      </c>
      <c r="X18" t="n">
        <v>0.16</v>
      </c>
      <c r="Y18" t="n">
        <v>1</v>
      </c>
      <c r="Z18" t="n">
        <v>10</v>
      </c>
      <c r="AA18" t="n">
        <v>132.7377348672492</v>
      </c>
      <c r="AB18" t="n">
        <v>181.6176248208587</v>
      </c>
      <c r="AC18" t="n">
        <v>164.2842936099443</v>
      </c>
      <c r="AD18" t="n">
        <v>132737.7348672492</v>
      </c>
      <c r="AE18" t="n">
        <v>181617.6248208587</v>
      </c>
      <c r="AF18" t="n">
        <v>5.593007016794429e-06</v>
      </c>
      <c r="AG18" t="n">
        <v>4.765625</v>
      </c>
      <c r="AH18" t="n">
        <v>164284.2936099443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13.6586</v>
      </c>
      <c r="E19" t="n">
        <v>7.32</v>
      </c>
      <c r="F19" t="n">
        <v>4.2</v>
      </c>
      <c r="G19" t="n">
        <v>28.02</v>
      </c>
      <c r="H19" t="n">
        <v>0.39</v>
      </c>
      <c r="I19" t="n">
        <v>9</v>
      </c>
      <c r="J19" t="n">
        <v>240.02</v>
      </c>
      <c r="K19" t="n">
        <v>57.72</v>
      </c>
      <c r="L19" t="n">
        <v>5.25</v>
      </c>
      <c r="M19" t="n">
        <v>7</v>
      </c>
      <c r="N19" t="n">
        <v>57.04</v>
      </c>
      <c r="O19" t="n">
        <v>29836.09</v>
      </c>
      <c r="P19" t="n">
        <v>53.85</v>
      </c>
      <c r="Q19" t="n">
        <v>610.37</v>
      </c>
      <c r="R19" t="n">
        <v>19.17</v>
      </c>
      <c r="S19" t="n">
        <v>13.88</v>
      </c>
      <c r="T19" t="n">
        <v>2745.6</v>
      </c>
      <c r="U19" t="n">
        <v>0.72</v>
      </c>
      <c r="V19" t="n">
        <v>0.95</v>
      </c>
      <c r="W19" t="n">
        <v>0.07000000000000001</v>
      </c>
      <c r="X19" t="n">
        <v>0.16</v>
      </c>
      <c r="Y19" t="n">
        <v>1</v>
      </c>
      <c r="Z19" t="n">
        <v>10</v>
      </c>
      <c r="AA19" t="n">
        <v>132.4349301500096</v>
      </c>
      <c r="AB19" t="n">
        <v>181.2033140479304</v>
      </c>
      <c r="AC19" t="n">
        <v>163.9095240756953</v>
      </c>
      <c r="AD19" t="n">
        <v>132434.9301500096</v>
      </c>
      <c r="AE19" t="n">
        <v>181203.3140479304</v>
      </c>
      <c r="AF19" t="n">
        <v>5.593007016794429e-06</v>
      </c>
      <c r="AG19" t="n">
        <v>4.765625</v>
      </c>
      <c r="AH19" t="n">
        <v>163909.5240756953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13.7778</v>
      </c>
      <c r="E20" t="n">
        <v>7.26</v>
      </c>
      <c r="F20" t="n">
        <v>4.18</v>
      </c>
      <c r="G20" t="n">
        <v>31.39</v>
      </c>
      <c r="H20" t="n">
        <v>0.41</v>
      </c>
      <c r="I20" t="n">
        <v>8</v>
      </c>
      <c r="J20" t="n">
        <v>240.45</v>
      </c>
      <c r="K20" t="n">
        <v>57.72</v>
      </c>
      <c r="L20" t="n">
        <v>5.5</v>
      </c>
      <c r="M20" t="n">
        <v>6</v>
      </c>
      <c r="N20" t="n">
        <v>57.23</v>
      </c>
      <c r="O20" t="n">
        <v>29890.04</v>
      </c>
      <c r="P20" t="n">
        <v>52.87</v>
      </c>
      <c r="Q20" t="n">
        <v>610.27</v>
      </c>
      <c r="R20" t="n">
        <v>18.53</v>
      </c>
      <c r="S20" t="n">
        <v>13.88</v>
      </c>
      <c r="T20" t="n">
        <v>2431.18</v>
      </c>
      <c r="U20" t="n">
        <v>0.75</v>
      </c>
      <c r="V20" t="n">
        <v>0.95</v>
      </c>
      <c r="W20" t="n">
        <v>0.07000000000000001</v>
      </c>
      <c r="X20" t="n">
        <v>0.14</v>
      </c>
      <c r="Y20" t="n">
        <v>1</v>
      </c>
      <c r="Z20" t="n">
        <v>10</v>
      </c>
      <c r="AA20" t="n">
        <v>131.7479084677546</v>
      </c>
      <c r="AB20" t="n">
        <v>180.2633006730122</v>
      </c>
      <c r="AC20" t="n">
        <v>163.0592242579619</v>
      </c>
      <c r="AD20" t="n">
        <v>131747.9084677546</v>
      </c>
      <c r="AE20" t="n">
        <v>180263.3006730122</v>
      </c>
      <c r="AF20" t="n">
        <v>5.641817761409681e-06</v>
      </c>
      <c r="AG20" t="n">
        <v>4.7265625</v>
      </c>
      <c r="AH20" t="n">
        <v>163059.2242579619</v>
      </c>
    </row>
    <row r="21">
      <c r="A21" t="n">
        <v>19</v>
      </c>
      <c r="B21" t="n">
        <v>120</v>
      </c>
      <c r="C21" t="inlineStr">
        <is>
          <t xml:space="preserve">CONCLUIDO	</t>
        </is>
      </c>
      <c r="D21" t="n">
        <v>13.7915</v>
      </c>
      <c r="E21" t="n">
        <v>7.25</v>
      </c>
      <c r="F21" t="n">
        <v>4.18</v>
      </c>
      <c r="G21" t="n">
        <v>31.33</v>
      </c>
      <c r="H21" t="n">
        <v>0.42</v>
      </c>
      <c r="I21" t="n">
        <v>8</v>
      </c>
      <c r="J21" t="n">
        <v>240.89</v>
      </c>
      <c r="K21" t="n">
        <v>57.72</v>
      </c>
      <c r="L21" t="n">
        <v>5.75</v>
      </c>
      <c r="M21" t="n">
        <v>6</v>
      </c>
      <c r="N21" t="n">
        <v>57.42</v>
      </c>
      <c r="O21" t="n">
        <v>29943.94</v>
      </c>
      <c r="P21" t="n">
        <v>52.06</v>
      </c>
      <c r="Q21" t="n">
        <v>610.26</v>
      </c>
      <c r="R21" t="n">
        <v>18.33</v>
      </c>
      <c r="S21" t="n">
        <v>13.88</v>
      </c>
      <c r="T21" t="n">
        <v>2330</v>
      </c>
      <c r="U21" t="n">
        <v>0.76</v>
      </c>
      <c r="V21" t="n">
        <v>0.95</v>
      </c>
      <c r="W21" t="n">
        <v>0.07000000000000001</v>
      </c>
      <c r="X21" t="n">
        <v>0.14</v>
      </c>
      <c r="Y21" t="n">
        <v>1</v>
      </c>
      <c r="Z21" t="n">
        <v>10</v>
      </c>
      <c r="AA21" t="n">
        <v>131.3991696268832</v>
      </c>
      <c r="AB21" t="n">
        <v>179.7861408056602</v>
      </c>
      <c r="AC21" t="n">
        <v>162.6276038586518</v>
      </c>
      <c r="AD21" t="n">
        <v>131399.1696268831</v>
      </c>
      <c r="AE21" t="n">
        <v>179786.1408056603</v>
      </c>
      <c r="AF21" t="n">
        <v>5.647427721151535e-06</v>
      </c>
      <c r="AG21" t="n">
        <v>4.720052083333333</v>
      </c>
      <c r="AH21" t="n">
        <v>162627.6038586518</v>
      </c>
    </row>
    <row r="22">
      <c r="A22" t="n">
        <v>20</v>
      </c>
      <c r="B22" t="n">
        <v>120</v>
      </c>
      <c r="C22" t="inlineStr">
        <is>
          <t xml:space="preserve">CONCLUIDO	</t>
        </is>
      </c>
      <c r="D22" t="n">
        <v>13.7899</v>
      </c>
      <c r="E22" t="n">
        <v>7.25</v>
      </c>
      <c r="F22" t="n">
        <v>4.18</v>
      </c>
      <c r="G22" t="n">
        <v>31.34</v>
      </c>
      <c r="H22" t="n">
        <v>0.44</v>
      </c>
      <c r="I22" t="n">
        <v>8</v>
      </c>
      <c r="J22" t="n">
        <v>241.33</v>
      </c>
      <c r="K22" t="n">
        <v>57.72</v>
      </c>
      <c r="L22" t="n">
        <v>6</v>
      </c>
      <c r="M22" t="n">
        <v>6</v>
      </c>
      <c r="N22" t="n">
        <v>57.6</v>
      </c>
      <c r="O22" t="n">
        <v>29997.9</v>
      </c>
      <c r="P22" t="n">
        <v>51.22</v>
      </c>
      <c r="Q22" t="n">
        <v>610.26</v>
      </c>
      <c r="R22" t="n">
        <v>18.28</v>
      </c>
      <c r="S22" t="n">
        <v>13.88</v>
      </c>
      <c r="T22" t="n">
        <v>2302.92</v>
      </c>
      <c r="U22" t="n">
        <v>0.76</v>
      </c>
      <c r="V22" t="n">
        <v>0.95</v>
      </c>
      <c r="W22" t="n">
        <v>0.07000000000000001</v>
      </c>
      <c r="X22" t="n">
        <v>0.14</v>
      </c>
      <c r="Y22" t="n">
        <v>1</v>
      </c>
      <c r="Z22" t="n">
        <v>10</v>
      </c>
      <c r="AA22" t="n">
        <v>131.0710384801822</v>
      </c>
      <c r="AB22" t="n">
        <v>179.3371772946196</v>
      </c>
      <c r="AC22" t="n">
        <v>162.2214887949805</v>
      </c>
      <c r="AD22" t="n">
        <v>131071.0384801821</v>
      </c>
      <c r="AE22" t="n">
        <v>179337.1772946196</v>
      </c>
      <c r="AF22" t="n">
        <v>5.646772543371465e-06</v>
      </c>
      <c r="AG22" t="n">
        <v>4.720052083333333</v>
      </c>
      <c r="AH22" t="n">
        <v>162221.4887949805</v>
      </c>
    </row>
    <row r="23">
      <c r="A23" t="n">
        <v>21</v>
      </c>
      <c r="B23" t="n">
        <v>120</v>
      </c>
      <c r="C23" t="inlineStr">
        <is>
          <t xml:space="preserve">CONCLUIDO	</t>
        </is>
      </c>
      <c r="D23" t="n">
        <v>13.9589</v>
      </c>
      <c r="E23" t="n">
        <v>7.16</v>
      </c>
      <c r="F23" t="n">
        <v>4.14</v>
      </c>
      <c r="G23" t="n">
        <v>35.45</v>
      </c>
      <c r="H23" t="n">
        <v>0.46</v>
      </c>
      <c r="I23" t="n">
        <v>7</v>
      </c>
      <c r="J23" t="n">
        <v>241.77</v>
      </c>
      <c r="K23" t="n">
        <v>57.72</v>
      </c>
      <c r="L23" t="n">
        <v>6.25</v>
      </c>
      <c r="M23" t="n">
        <v>4</v>
      </c>
      <c r="N23" t="n">
        <v>57.79</v>
      </c>
      <c r="O23" t="n">
        <v>30051.93</v>
      </c>
      <c r="P23" t="n">
        <v>49.89</v>
      </c>
      <c r="Q23" t="n">
        <v>610.33</v>
      </c>
      <c r="R23" t="n">
        <v>16.94</v>
      </c>
      <c r="S23" t="n">
        <v>13.88</v>
      </c>
      <c r="T23" t="n">
        <v>1638.81</v>
      </c>
      <c r="U23" t="n">
        <v>0.82</v>
      </c>
      <c r="V23" t="n">
        <v>0.96</v>
      </c>
      <c r="W23" t="n">
        <v>0.06</v>
      </c>
      <c r="X23" t="n">
        <v>0.1</v>
      </c>
      <c r="Y23" t="n">
        <v>1</v>
      </c>
      <c r="Z23" t="n">
        <v>10</v>
      </c>
      <c r="AA23" t="n">
        <v>130.1261164667323</v>
      </c>
      <c r="AB23" t="n">
        <v>178.0442933088011</v>
      </c>
      <c r="AC23" t="n">
        <v>161.051995842194</v>
      </c>
      <c r="AD23" t="n">
        <v>130126.1164667323</v>
      </c>
      <c r="AE23" t="n">
        <v>178044.2933088011</v>
      </c>
      <c r="AF23" t="n">
        <v>5.715975696391412e-06</v>
      </c>
      <c r="AG23" t="n">
        <v>4.661458333333333</v>
      </c>
      <c r="AH23" t="n">
        <v>161051.995842194</v>
      </c>
    </row>
    <row r="24">
      <c r="A24" t="n">
        <v>22</v>
      </c>
      <c r="B24" t="n">
        <v>120</v>
      </c>
      <c r="C24" t="inlineStr">
        <is>
          <t xml:space="preserve">CONCLUIDO	</t>
        </is>
      </c>
      <c r="D24" t="n">
        <v>13.8793</v>
      </c>
      <c r="E24" t="n">
        <v>7.2</v>
      </c>
      <c r="F24" t="n">
        <v>4.18</v>
      </c>
      <c r="G24" t="n">
        <v>35.8</v>
      </c>
      <c r="H24" t="n">
        <v>0.48</v>
      </c>
      <c r="I24" t="n">
        <v>7</v>
      </c>
      <c r="J24" t="n">
        <v>242.2</v>
      </c>
      <c r="K24" t="n">
        <v>57.72</v>
      </c>
      <c r="L24" t="n">
        <v>6.5</v>
      </c>
      <c r="M24" t="n">
        <v>4</v>
      </c>
      <c r="N24" t="n">
        <v>57.98</v>
      </c>
      <c r="O24" t="n">
        <v>30106.03</v>
      </c>
      <c r="P24" t="n">
        <v>50.01</v>
      </c>
      <c r="Q24" t="n">
        <v>610.26</v>
      </c>
      <c r="R24" t="n">
        <v>18.38</v>
      </c>
      <c r="S24" t="n">
        <v>13.88</v>
      </c>
      <c r="T24" t="n">
        <v>2358.13</v>
      </c>
      <c r="U24" t="n">
        <v>0.76</v>
      </c>
      <c r="V24" t="n">
        <v>0.95</v>
      </c>
      <c r="W24" t="n">
        <v>0.07000000000000001</v>
      </c>
      <c r="X24" t="n">
        <v>0.14</v>
      </c>
      <c r="Y24" t="n">
        <v>1</v>
      </c>
      <c r="Z24" t="n">
        <v>10</v>
      </c>
      <c r="AA24" t="n">
        <v>130.4121282289283</v>
      </c>
      <c r="AB24" t="n">
        <v>178.4356272197858</v>
      </c>
      <c r="AC24" t="n">
        <v>161.4059813939551</v>
      </c>
      <c r="AD24" t="n">
        <v>130412.1282289283</v>
      </c>
      <c r="AE24" t="n">
        <v>178435.6272197858</v>
      </c>
      <c r="AF24" t="n">
        <v>5.683380601832904e-06</v>
      </c>
      <c r="AG24" t="n">
        <v>4.6875</v>
      </c>
      <c r="AH24" t="n">
        <v>161405.9813939551</v>
      </c>
    </row>
    <row r="25">
      <c r="A25" t="n">
        <v>23</v>
      </c>
      <c r="B25" t="n">
        <v>120</v>
      </c>
      <c r="C25" t="inlineStr">
        <is>
          <t xml:space="preserve">CONCLUIDO	</t>
        </is>
      </c>
      <c r="D25" t="n">
        <v>13.8985</v>
      </c>
      <c r="E25" t="n">
        <v>7.2</v>
      </c>
      <c r="F25" t="n">
        <v>4.17</v>
      </c>
      <c r="G25" t="n">
        <v>35.72</v>
      </c>
      <c r="H25" t="n">
        <v>0.49</v>
      </c>
      <c r="I25" t="n">
        <v>7</v>
      </c>
      <c r="J25" t="n">
        <v>242.64</v>
      </c>
      <c r="K25" t="n">
        <v>57.72</v>
      </c>
      <c r="L25" t="n">
        <v>6.75</v>
      </c>
      <c r="M25" t="n">
        <v>3</v>
      </c>
      <c r="N25" t="n">
        <v>58.17</v>
      </c>
      <c r="O25" t="n">
        <v>30160.2</v>
      </c>
      <c r="P25" t="n">
        <v>48.57</v>
      </c>
      <c r="Q25" t="n">
        <v>610.26</v>
      </c>
      <c r="R25" t="n">
        <v>17.94</v>
      </c>
      <c r="S25" t="n">
        <v>13.88</v>
      </c>
      <c r="T25" t="n">
        <v>2140.5</v>
      </c>
      <c r="U25" t="n">
        <v>0.77</v>
      </c>
      <c r="V25" t="n">
        <v>0.96</v>
      </c>
      <c r="W25" t="n">
        <v>0.07000000000000001</v>
      </c>
      <c r="X25" t="n">
        <v>0.13</v>
      </c>
      <c r="Y25" t="n">
        <v>1</v>
      </c>
      <c r="Z25" t="n">
        <v>10</v>
      </c>
      <c r="AA25" t="n">
        <v>129.7896382479544</v>
      </c>
      <c r="AB25" t="n">
        <v>177.5839089654981</v>
      </c>
      <c r="AC25" t="n">
        <v>160.6355499344622</v>
      </c>
      <c r="AD25" t="n">
        <v>129789.6382479544</v>
      </c>
      <c r="AE25" t="n">
        <v>177583.9089654981</v>
      </c>
      <c r="AF25" t="n">
        <v>5.691242735193751e-06</v>
      </c>
      <c r="AG25" t="n">
        <v>4.6875</v>
      </c>
      <c r="AH25" t="n">
        <v>160635.5499344622</v>
      </c>
    </row>
    <row r="26">
      <c r="A26" t="n">
        <v>24</v>
      </c>
      <c r="B26" t="n">
        <v>120</v>
      </c>
      <c r="C26" t="inlineStr">
        <is>
          <t xml:space="preserve">CONCLUIDO	</t>
        </is>
      </c>
      <c r="D26" t="n">
        <v>13.8948</v>
      </c>
      <c r="E26" t="n">
        <v>7.2</v>
      </c>
      <c r="F26" t="n">
        <v>4.17</v>
      </c>
      <c r="G26" t="n">
        <v>35.74</v>
      </c>
      <c r="H26" t="n">
        <v>0.51</v>
      </c>
      <c r="I26" t="n">
        <v>7</v>
      </c>
      <c r="J26" t="n">
        <v>243.08</v>
      </c>
      <c r="K26" t="n">
        <v>57.72</v>
      </c>
      <c r="L26" t="n">
        <v>7</v>
      </c>
      <c r="M26" t="n">
        <v>0</v>
      </c>
      <c r="N26" t="n">
        <v>58.36</v>
      </c>
      <c r="O26" t="n">
        <v>30214.44</v>
      </c>
      <c r="P26" t="n">
        <v>48.41</v>
      </c>
      <c r="Q26" t="n">
        <v>610.26</v>
      </c>
      <c r="R26" t="n">
        <v>17.87</v>
      </c>
      <c r="S26" t="n">
        <v>13.88</v>
      </c>
      <c r="T26" t="n">
        <v>2103.8</v>
      </c>
      <c r="U26" t="n">
        <v>0.78</v>
      </c>
      <c r="V26" t="n">
        <v>0.96</v>
      </c>
      <c r="W26" t="n">
        <v>0.07000000000000001</v>
      </c>
      <c r="X26" t="n">
        <v>0.13</v>
      </c>
      <c r="Y26" t="n">
        <v>1</v>
      </c>
      <c r="Z26" t="n">
        <v>10</v>
      </c>
      <c r="AA26" t="n">
        <v>129.7342588667111</v>
      </c>
      <c r="AB26" t="n">
        <v>177.5081364529152</v>
      </c>
      <c r="AC26" t="n">
        <v>160.5670090441328</v>
      </c>
      <c r="AD26" t="n">
        <v>129734.2588667111</v>
      </c>
      <c r="AE26" t="n">
        <v>177508.1364529152</v>
      </c>
      <c r="AF26" t="n">
        <v>5.689727636577338e-06</v>
      </c>
      <c r="AG26" t="n">
        <v>4.6875</v>
      </c>
      <c r="AH26" t="n">
        <v>160567.0090441328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3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8.190799999999999</v>
      </c>
      <c r="E2" t="n">
        <v>12.21</v>
      </c>
      <c r="F2" t="n">
        <v>5.49</v>
      </c>
      <c r="G2" t="n">
        <v>4.7</v>
      </c>
      <c r="H2" t="n">
        <v>0.06</v>
      </c>
      <c r="I2" t="n">
        <v>70</v>
      </c>
      <c r="J2" t="n">
        <v>285.18</v>
      </c>
      <c r="K2" t="n">
        <v>61.2</v>
      </c>
      <c r="L2" t="n">
        <v>1</v>
      </c>
      <c r="M2" t="n">
        <v>68</v>
      </c>
      <c r="N2" t="n">
        <v>77.98</v>
      </c>
      <c r="O2" t="n">
        <v>35406.83</v>
      </c>
      <c r="P2" t="n">
        <v>95.76000000000001</v>
      </c>
      <c r="Q2" t="n">
        <v>610.7</v>
      </c>
      <c r="R2" t="n">
        <v>59.3</v>
      </c>
      <c r="S2" t="n">
        <v>13.88</v>
      </c>
      <c r="T2" t="n">
        <v>22504.88</v>
      </c>
      <c r="U2" t="n">
        <v>0.23</v>
      </c>
      <c r="V2" t="n">
        <v>0.73</v>
      </c>
      <c r="W2" t="n">
        <v>0.17</v>
      </c>
      <c r="X2" t="n">
        <v>1.44</v>
      </c>
      <c r="Y2" t="n">
        <v>1</v>
      </c>
      <c r="Z2" t="n">
        <v>10</v>
      </c>
      <c r="AA2" t="n">
        <v>254.7975255039027</v>
      </c>
      <c r="AB2" t="n">
        <v>348.6252152677602</v>
      </c>
      <c r="AC2" t="n">
        <v>315.352914021272</v>
      </c>
      <c r="AD2" t="n">
        <v>254797.5255039027</v>
      </c>
      <c r="AE2" t="n">
        <v>348625.2152677602</v>
      </c>
      <c r="AF2" t="n">
        <v>3.170129032729404e-06</v>
      </c>
      <c r="AG2" t="n">
        <v>7.94921875</v>
      </c>
      <c r="AH2" t="n">
        <v>315352.914021272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9.2142</v>
      </c>
      <c r="E3" t="n">
        <v>10.85</v>
      </c>
      <c r="F3" t="n">
        <v>5.1</v>
      </c>
      <c r="G3" t="n">
        <v>5.89</v>
      </c>
      <c r="H3" t="n">
        <v>0.08</v>
      </c>
      <c r="I3" t="n">
        <v>52</v>
      </c>
      <c r="J3" t="n">
        <v>285.68</v>
      </c>
      <c r="K3" t="n">
        <v>61.2</v>
      </c>
      <c r="L3" t="n">
        <v>1.25</v>
      </c>
      <c r="M3" t="n">
        <v>50</v>
      </c>
      <c r="N3" t="n">
        <v>78.23999999999999</v>
      </c>
      <c r="O3" t="n">
        <v>35468.6</v>
      </c>
      <c r="P3" t="n">
        <v>88.51000000000001</v>
      </c>
      <c r="Q3" t="n">
        <v>610.5599999999999</v>
      </c>
      <c r="R3" t="n">
        <v>47.32</v>
      </c>
      <c r="S3" t="n">
        <v>13.88</v>
      </c>
      <c r="T3" t="n">
        <v>16605.53</v>
      </c>
      <c r="U3" t="n">
        <v>0.29</v>
      </c>
      <c r="V3" t="n">
        <v>0.78</v>
      </c>
      <c r="W3" t="n">
        <v>0.13</v>
      </c>
      <c r="X3" t="n">
        <v>1.06</v>
      </c>
      <c r="Y3" t="n">
        <v>1</v>
      </c>
      <c r="Z3" t="n">
        <v>10</v>
      </c>
      <c r="AA3" t="n">
        <v>214.1023012167124</v>
      </c>
      <c r="AB3" t="n">
        <v>292.9442140514681</v>
      </c>
      <c r="AC3" t="n">
        <v>264.986029412269</v>
      </c>
      <c r="AD3" t="n">
        <v>214102.3012167125</v>
      </c>
      <c r="AE3" t="n">
        <v>292944.2140514681</v>
      </c>
      <c r="AF3" t="n">
        <v>3.566220995919236e-06</v>
      </c>
      <c r="AG3" t="n">
        <v>7.063802083333333</v>
      </c>
      <c r="AH3" t="n">
        <v>264986.029412269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9.905099999999999</v>
      </c>
      <c r="E4" t="n">
        <v>10.1</v>
      </c>
      <c r="F4" t="n">
        <v>4.88</v>
      </c>
      <c r="G4" t="n">
        <v>6.98</v>
      </c>
      <c r="H4" t="n">
        <v>0.09</v>
      </c>
      <c r="I4" t="n">
        <v>42</v>
      </c>
      <c r="J4" t="n">
        <v>286.19</v>
      </c>
      <c r="K4" t="n">
        <v>61.2</v>
      </c>
      <c r="L4" t="n">
        <v>1.5</v>
      </c>
      <c r="M4" t="n">
        <v>40</v>
      </c>
      <c r="N4" t="n">
        <v>78.48999999999999</v>
      </c>
      <c r="O4" t="n">
        <v>35530.47</v>
      </c>
      <c r="P4" t="n">
        <v>84.23</v>
      </c>
      <c r="Q4" t="n">
        <v>610.39</v>
      </c>
      <c r="R4" t="n">
        <v>40.34</v>
      </c>
      <c r="S4" t="n">
        <v>13.88</v>
      </c>
      <c r="T4" t="n">
        <v>13163.58</v>
      </c>
      <c r="U4" t="n">
        <v>0.34</v>
      </c>
      <c r="V4" t="n">
        <v>0.82</v>
      </c>
      <c r="W4" t="n">
        <v>0.12</v>
      </c>
      <c r="X4" t="n">
        <v>0.84</v>
      </c>
      <c r="Y4" t="n">
        <v>1</v>
      </c>
      <c r="Z4" t="n">
        <v>10</v>
      </c>
      <c r="AA4" t="n">
        <v>193.2728403854266</v>
      </c>
      <c r="AB4" t="n">
        <v>264.44442681116</v>
      </c>
      <c r="AC4" t="n">
        <v>239.2062218664642</v>
      </c>
      <c r="AD4" t="n">
        <v>193272.8403854266</v>
      </c>
      <c r="AE4" t="n">
        <v>264444.4268111601</v>
      </c>
      <c r="AF4" t="n">
        <v>3.833623709782685e-06</v>
      </c>
      <c r="AG4" t="n">
        <v>6.575520833333333</v>
      </c>
      <c r="AH4" t="n">
        <v>239206.2218664642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10.426</v>
      </c>
      <c r="E5" t="n">
        <v>9.59</v>
      </c>
      <c r="F5" t="n">
        <v>4.76</v>
      </c>
      <c r="G5" t="n">
        <v>8.15</v>
      </c>
      <c r="H5" t="n">
        <v>0.11</v>
      </c>
      <c r="I5" t="n">
        <v>35</v>
      </c>
      <c r="J5" t="n">
        <v>286.69</v>
      </c>
      <c r="K5" t="n">
        <v>61.2</v>
      </c>
      <c r="L5" t="n">
        <v>1.75</v>
      </c>
      <c r="M5" t="n">
        <v>33</v>
      </c>
      <c r="N5" t="n">
        <v>78.73999999999999</v>
      </c>
      <c r="O5" t="n">
        <v>35592.57</v>
      </c>
      <c r="P5" t="n">
        <v>81.55</v>
      </c>
      <c r="Q5" t="n">
        <v>610.39</v>
      </c>
      <c r="R5" t="n">
        <v>36.41</v>
      </c>
      <c r="S5" t="n">
        <v>13.88</v>
      </c>
      <c r="T5" t="n">
        <v>11236.1</v>
      </c>
      <c r="U5" t="n">
        <v>0.38</v>
      </c>
      <c r="V5" t="n">
        <v>0.84</v>
      </c>
      <c r="W5" t="n">
        <v>0.11</v>
      </c>
      <c r="X5" t="n">
        <v>0.71</v>
      </c>
      <c r="Y5" t="n">
        <v>1</v>
      </c>
      <c r="Z5" t="n">
        <v>10</v>
      </c>
      <c r="AA5" t="n">
        <v>188.3073524084853</v>
      </c>
      <c r="AB5" t="n">
        <v>257.6504270992434</v>
      </c>
      <c r="AC5" t="n">
        <v>233.0606319516123</v>
      </c>
      <c r="AD5" t="n">
        <v>188307.3524084853</v>
      </c>
      <c r="AE5" t="n">
        <v>257650.4270992434</v>
      </c>
      <c r="AF5" t="n">
        <v>4.035230416471745e-06</v>
      </c>
      <c r="AG5" t="n">
        <v>6.243489583333333</v>
      </c>
      <c r="AH5" t="n">
        <v>233060.6319516123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10.8742</v>
      </c>
      <c r="E6" t="n">
        <v>9.199999999999999</v>
      </c>
      <c r="F6" t="n">
        <v>4.63</v>
      </c>
      <c r="G6" t="n">
        <v>9.26</v>
      </c>
      <c r="H6" t="n">
        <v>0.12</v>
      </c>
      <c r="I6" t="n">
        <v>30</v>
      </c>
      <c r="J6" t="n">
        <v>287.19</v>
      </c>
      <c r="K6" t="n">
        <v>61.2</v>
      </c>
      <c r="L6" t="n">
        <v>2</v>
      </c>
      <c r="M6" t="n">
        <v>28</v>
      </c>
      <c r="N6" t="n">
        <v>78.98999999999999</v>
      </c>
      <c r="O6" t="n">
        <v>35654.65</v>
      </c>
      <c r="P6" t="n">
        <v>78.95999999999999</v>
      </c>
      <c r="Q6" t="n">
        <v>610.35</v>
      </c>
      <c r="R6" t="n">
        <v>32.41</v>
      </c>
      <c r="S6" t="n">
        <v>13.88</v>
      </c>
      <c r="T6" t="n">
        <v>9262.16</v>
      </c>
      <c r="U6" t="n">
        <v>0.43</v>
      </c>
      <c r="V6" t="n">
        <v>0.86</v>
      </c>
      <c r="W6" t="n">
        <v>0.1</v>
      </c>
      <c r="X6" t="n">
        <v>0.59</v>
      </c>
      <c r="Y6" t="n">
        <v>1</v>
      </c>
      <c r="Z6" t="n">
        <v>10</v>
      </c>
      <c r="AA6" t="n">
        <v>184.162792946729</v>
      </c>
      <c r="AB6" t="n">
        <v>251.9796579986125</v>
      </c>
      <c r="AC6" t="n">
        <v>227.9310730949693</v>
      </c>
      <c r="AD6" t="n">
        <v>184162.792946729</v>
      </c>
      <c r="AE6" t="n">
        <v>251979.6579986124</v>
      </c>
      <c r="AF6" t="n">
        <v>4.208699654210344e-06</v>
      </c>
      <c r="AG6" t="n">
        <v>5.989583333333333</v>
      </c>
      <c r="AH6" t="n">
        <v>227931.0730949694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11.2426</v>
      </c>
      <c r="E7" t="n">
        <v>8.890000000000001</v>
      </c>
      <c r="F7" t="n">
        <v>4.54</v>
      </c>
      <c r="G7" t="n">
        <v>10.49</v>
      </c>
      <c r="H7" t="n">
        <v>0.14</v>
      </c>
      <c r="I7" t="n">
        <v>26</v>
      </c>
      <c r="J7" t="n">
        <v>287.7</v>
      </c>
      <c r="K7" t="n">
        <v>61.2</v>
      </c>
      <c r="L7" t="n">
        <v>2.25</v>
      </c>
      <c r="M7" t="n">
        <v>24</v>
      </c>
      <c r="N7" t="n">
        <v>79.25</v>
      </c>
      <c r="O7" t="n">
        <v>35716.83</v>
      </c>
      <c r="P7" t="n">
        <v>77.02</v>
      </c>
      <c r="Q7" t="n">
        <v>610.46</v>
      </c>
      <c r="R7" t="n">
        <v>29.66</v>
      </c>
      <c r="S7" t="n">
        <v>13.88</v>
      </c>
      <c r="T7" t="n">
        <v>7905.24</v>
      </c>
      <c r="U7" t="n">
        <v>0.47</v>
      </c>
      <c r="V7" t="n">
        <v>0.88</v>
      </c>
      <c r="W7" t="n">
        <v>0.1</v>
      </c>
      <c r="X7" t="n">
        <v>0.5</v>
      </c>
      <c r="Y7" t="n">
        <v>1</v>
      </c>
      <c r="Z7" t="n">
        <v>10</v>
      </c>
      <c r="AA7" t="n">
        <v>168.4338306485467</v>
      </c>
      <c r="AB7" t="n">
        <v>230.4585978694075</v>
      </c>
      <c r="AC7" t="n">
        <v>208.4639527394913</v>
      </c>
      <c r="AD7" t="n">
        <v>168433.8306485467</v>
      </c>
      <c r="AE7" t="n">
        <v>230458.5978694075</v>
      </c>
      <c r="AF7" t="n">
        <v>4.351283472110611e-06</v>
      </c>
      <c r="AG7" t="n">
        <v>5.787760416666667</v>
      </c>
      <c r="AH7" t="n">
        <v>208463.9527394913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11.5348</v>
      </c>
      <c r="E8" t="n">
        <v>8.67</v>
      </c>
      <c r="F8" t="n">
        <v>4.48</v>
      </c>
      <c r="G8" t="n">
        <v>11.69</v>
      </c>
      <c r="H8" t="n">
        <v>0.15</v>
      </c>
      <c r="I8" t="n">
        <v>23</v>
      </c>
      <c r="J8" t="n">
        <v>288.2</v>
      </c>
      <c r="K8" t="n">
        <v>61.2</v>
      </c>
      <c r="L8" t="n">
        <v>2.5</v>
      </c>
      <c r="M8" t="n">
        <v>21</v>
      </c>
      <c r="N8" t="n">
        <v>79.5</v>
      </c>
      <c r="O8" t="n">
        <v>35779.11</v>
      </c>
      <c r="P8" t="n">
        <v>75.54000000000001</v>
      </c>
      <c r="Q8" t="n">
        <v>610.38</v>
      </c>
      <c r="R8" t="n">
        <v>27.73</v>
      </c>
      <c r="S8" t="n">
        <v>13.88</v>
      </c>
      <c r="T8" t="n">
        <v>6955.27</v>
      </c>
      <c r="U8" t="n">
        <v>0.5</v>
      </c>
      <c r="V8" t="n">
        <v>0.89</v>
      </c>
      <c r="W8" t="n">
        <v>0.09</v>
      </c>
      <c r="X8" t="n">
        <v>0.44</v>
      </c>
      <c r="Y8" t="n">
        <v>1</v>
      </c>
      <c r="Z8" t="n">
        <v>10</v>
      </c>
      <c r="AA8" t="n">
        <v>166.3281327181728</v>
      </c>
      <c r="AB8" t="n">
        <v>227.577489064235</v>
      </c>
      <c r="AC8" t="n">
        <v>205.8578129150219</v>
      </c>
      <c r="AD8" t="n">
        <v>166328.1327181727</v>
      </c>
      <c r="AE8" t="n">
        <v>227577.4890642349</v>
      </c>
      <c r="AF8" t="n">
        <v>4.464375197383299e-06</v>
      </c>
      <c r="AG8" t="n">
        <v>5.64453125</v>
      </c>
      <c r="AH8" t="n">
        <v>205857.8129150219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11.757</v>
      </c>
      <c r="E9" t="n">
        <v>8.51</v>
      </c>
      <c r="F9" t="n">
        <v>4.42</v>
      </c>
      <c r="G9" t="n">
        <v>12.64</v>
      </c>
      <c r="H9" t="n">
        <v>0.17</v>
      </c>
      <c r="I9" t="n">
        <v>21</v>
      </c>
      <c r="J9" t="n">
        <v>288.71</v>
      </c>
      <c r="K9" t="n">
        <v>61.2</v>
      </c>
      <c r="L9" t="n">
        <v>2.75</v>
      </c>
      <c r="M9" t="n">
        <v>19</v>
      </c>
      <c r="N9" t="n">
        <v>79.76000000000001</v>
      </c>
      <c r="O9" t="n">
        <v>35841.5</v>
      </c>
      <c r="P9" t="n">
        <v>74.12</v>
      </c>
      <c r="Q9" t="n">
        <v>610.27</v>
      </c>
      <c r="R9" t="n">
        <v>25.82</v>
      </c>
      <c r="S9" t="n">
        <v>13.88</v>
      </c>
      <c r="T9" t="n">
        <v>6010.8</v>
      </c>
      <c r="U9" t="n">
        <v>0.54</v>
      </c>
      <c r="V9" t="n">
        <v>0.9</v>
      </c>
      <c r="W9" t="n">
        <v>0.09</v>
      </c>
      <c r="X9" t="n">
        <v>0.38</v>
      </c>
      <c r="Y9" t="n">
        <v>1</v>
      </c>
      <c r="Z9" t="n">
        <v>10</v>
      </c>
      <c r="AA9" t="n">
        <v>164.6239147372043</v>
      </c>
      <c r="AB9" t="n">
        <v>225.245702837884</v>
      </c>
      <c r="AC9" t="n">
        <v>203.7485690934307</v>
      </c>
      <c r="AD9" t="n">
        <v>164623.9147372043</v>
      </c>
      <c r="AE9" t="n">
        <v>225245.702837884</v>
      </c>
      <c r="AF9" t="n">
        <v>4.550374449113591e-06</v>
      </c>
      <c r="AG9" t="n">
        <v>5.540364583333333</v>
      </c>
      <c r="AH9" t="n">
        <v>203748.5690934306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12.0401</v>
      </c>
      <c r="E10" t="n">
        <v>8.31</v>
      </c>
      <c r="F10" t="n">
        <v>4.33</v>
      </c>
      <c r="G10" t="n">
        <v>13.68</v>
      </c>
      <c r="H10" t="n">
        <v>0.18</v>
      </c>
      <c r="I10" t="n">
        <v>19</v>
      </c>
      <c r="J10" t="n">
        <v>289.21</v>
      </c>
      <c r="K10" t="n">
        <v>61.2</v>
      </c>
      <c r="L10" t="n">
        <v>3</v>
      </c>
      <c r="M10" t="n">
        <v>17</v>
      </c>
      <c r="N10" t="n">
        <v>80.02</v>
      </c>
      <c r="O10" t="n">
        <v>35903.99</v>
      </c>
      <c r="P10" t="n">
        <v>71.93000000000001</v>
      </c>
      <c r="Q10" t="n">
        <v>610.29</v>
      </c>
      <c r="R10" t="n">
        <v>23.12</v>
      </c>
      <c r="S10" t="n">
        <v>13.88</v>
      </c>
      <c r="T10" t="n">
        <v>4670.92</v>
      </c>
      <c r="U10" t="n">
        <v>0.6</v>
      </c>
      <c r="V10" t="n">
        <v>0.92</v>
      </c>
      <c r="W10" t="n">
        <v>0.07000000000000001</v>
      </c>
      <c r="X10" t="n">
        <v>0.29</v>
      </c>
      <c r="Y10" t="n">
        <v>1</v>
      </c>
      <c r="Z10" t="n">
        <v>10</v>
      </c>
      <c r="AA10" t="n">
        <v>162.1672385239577</v>
      </c>
      <c r="AB10" t="n">
        <v>221.8843700620164</v>
      </c>
      <c r="AC10" t="n">
        <v>200.7080372000306</v>
      </c>
      <c r="AD10" t="n">
        <v>162167.2385239577</v>
      </c>
      <c r="AE10" t="n">
        <v>221884.3700620164</v>
      </c>
      <c r="AF10" t="n">
        <v>4.659944152825767e-06</v>
      </c>
      <c r="AG10" t="n">
        <v>5.41015625</v>
      </c>
      <c r="AH10" t="n">
        <v>200708.0372000306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11.9964</v>
      </c>
      <c r="E11" t="n">
        <v>8.34</v>
      </c>
      <c r="F11" t="n">
        <v>4.42</v>
      </c>
      <c r="G11" t="n">
        <v>14.72</v>
      </c>
      <c r="H11" t="n">
        <v>0.2</v>
      </c>
      <c r="I11" t="n">
        <v>18</v>
      </c>
      <c r="J11" t="n">
        <v>289.72</v>
      </c>
      <c r="K11" t="n">
        <v>61.2</v>
      </c>
      <c r="L11" t="n">
        <v>3.25</v>
      </c>
      <c r="M11" t="n">
        <v>16</v>
      </c>
      <c r="N11" t="n">
        <v>80.27</v>
      </c>
      <c r="O11" t="n">
        <v>35966.59</v>
      </c>
      <c r="P11" t="n">
        <v>73.17</v>
      </c>
      <c r="Q11" t="n">
        <v>610.38</v>
      </c>
      <c r="R11" t="n">
        <v>25.76</v>
      </c>
      <c r="S11" t="n">
        <v>13.88</v>
      </c>
      <c r="T11" t="n">
        <v>5993.32</v>
      </c>
      <c r="U11" t="n">
        <v>0.54</v>
      </c>
      <c r="V11" t="n">
        <v>0.9</v>
      </c>
      <c r="W11" t="n">
        <v>0.09</v>
      </c>
      <c r="X11" t="n">
        <v>0.38</v>
      </c>
      <c r="Y11" t="n">
        <v>1</v>
      </c>
      <c r="Z11" t="n">
        <v>10</v>
      </c>
      <c r="AA11" t="n">
        <v>163.1126020471102</v>
      </c>
      <c r="AB11" t="n">
        <v>223.177858140888</v>
      </c>
      <c r="AC11" t="n">
        <v>201.878076592077</v>
      </c>
      <c r="AD11" t="n">
        <v>163112.6020471102</v>
      </c>
      <c r="AE11" t="n">
        <v>223177.858140888</v>
      </c>
      <c r="AF11" t="n">
        <v>4.643030708628586e-06</v>
      </c>
      <c r="AG11" t="n">
        <v>5.4296875</v>
      </c>
      <c r="AH11" t="n">
        <v>201878.076592077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12.2595</v>
      </c>
      <c r="E12" t="n">
        <v>8.16</v>
      </c>
      <c r="F12" t="n">
        <v>4.35</v>
      </c>
      <c r="G12" t="n">
        <v>16.3</v>
      </c>
      <c r="H12" t="n">
        <v>0.21</v>
      </c>
      <c r="I12" t="n">
        <v>16</v>
      </c>
      <c r="J12" t="n">
        <v>290.23</v>
      </c>
      <c r="K12" t="n">
        <v>61.2</v>
      </c>
      <c r="L12" t="n">
        <v>3.5</v>
      </c>
      <c r="M12" t="n">
        <v>14</v>
      </c>
      <c r="N12" t="n">
        <v>80.53</v>
      </c>
      <c r="O12" t="n">
        <v>36029.29</v>
      </c>
      <c r="P12" t="n">
        <v>71.59999999999999</v>
      </c>
      <c r="Q12" t="n">
        <v>610.33</v>
      </c>
      <c r="R12" t="n">
        <v>23.6</v>
      </c>
      <c r="S12" t="n">
        <v>13.88</v>
      </c>
      <c r="T12" t="n">
        <v>4924.71</v>
      </c>
      <c r="U12" t="n">
        <v>0.59</v>
      </c>
      <c r="V12" t="n">
        <v>0.92</v>
      </c>
      <c r="W12" t="n">
        <v>0.08</v>
      </c>
      <c r="X12" t="n">
        <v>0.3</v>
      </c>
      <c r="Y12" t="n">
        <v>1</v>
      </c>
      <c r="Z12" t="n">
        <v>10</v>
      </c>
      <c r="AA12" t="n">
        <v>161.2947454827997</v>
      </c>
      <c r="AB12" t="n">
        <v>220.6905865914281</v>
      </c>
      <c r="AC12" t="n">
        <v>199.6281867483893</v>
      </c>
      <c r="AD12" t="n">
        <v>161294.7454827997</v>
      </c>
      <c r="AE12" t="n">
        <v>220690.5865914281</v>
      </c>
      <c r="AF12" t="n">
        <v>4.744859705614363e-06</v>
      </c>
      <c r="AG12" t="n">
        <v>5.3125</v>
      </c>
      <c r="AH12" t="n">
        <v>199628.1867483893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12.3635</v>
      </c>
      <c r="E13" t="n">
        <v>8.09</v>
      </c>
      <c r="F13" t="n">
        <v>4.33</v>
      </c>
      <c r="G13" t="n">
        <v>17.32</v>
      </c>
      <c r="H13" t="n">
        <v>0.23</v>
      </c>
      <c r="I13" t="n">
        <v>15</v>
      </c>
      <c r="J13" t="n">
        <v>290.74</v>
      </c>
      <c r="K13" t="n">
        <v>61.2</v>
      </c>
      <c r="L13" t="n">
        <v>3.75</v>
      </c>
      <c r="M13" t="n">
        <v>13</v>
      </c>
      <c r="N13" t="n">
        <v>80.79000000000001</v>
      </c>
      <c r="O13" t="n">
        <v>36092.1</v>
      </c>
      <c r="P13" t="n">
        <v>70.88</v>
      </c>
      <c r="Q13" t="n">
        <v>610.34</v>
      </c>
      <c r="R13" t="n">
        <v>23.12</v>
      </c>
      <c r="S13" t="n">
        <v>13.88</v>
      </c>
      <c r="T13" t="n">
        <v>4690.86</v>
      </c>
      <c r="U13" t="n">
        <v>0.6</v>
      </c>
      <c r="V13" t="n">
        <v>0.92</v>
      </c>
      <c r="W13" t="n">
        <v>0.08</v>
      </c>
      <c r="X13" t="n">
        <v>0.29</v>
      </c>
      <c r="Y13" t="n">
        <v>1</v>
      </c>
      <c r="Z13" t="n">
        <v>10</v>
      </c>
      <c r="AA13" t="n">
        <v>147.7361713163587</v>
      </c>
      <c r="AB13" t="n">
        <v>202.139147254837</v>
      </c>
      <c r="AC13" t="n">
        <v>182.8472707449678</v>
      </c>
      <c r="AD13" t="n">
        <v>147736.1713163587</v>
      </c>
      <c r="AE13" t="n">
        <v>202139.1472548369</v>
      </c>
      <c r="AF13" t="n">
        <v>4.785111380591638e-06</v>
      </c>
      <c r="AG13" t="n">
        <v>5.266927083333333</v>
      </c>
      <c r="AH13" t="n">
        <v>182847.2707449678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12.4853</v>
      </c>
      <c r="E14" t="n">
        <v>8.01</v>
      </c>
      <c r="F14" t="n">
        <v>4.31</v>
      </c>
      <c r="G14" t="n">
        <v>18.45</v>
      </c>
      <c r="H14" t="n">
        <v>0.24</v>
      </c>
      <c r="I14" t="n">
        <v>14</v>
      </c>
      <c r="J14" t="n">
        <v>291.25</v>
      </c>
      <c r="K14" t="n">
        <v>61.2</v>
      </c>
      <c r="L14" t="n">
        <v>4</v>
      </c>
      <c r="M14" t="n">
        <v>12</v>
      </c>
      <c r="N14" t="n">
        <v>81.05</v>
      </c>
      <c r="O14" t="n">
        <v>36155.02</v>
      </c>
      <c r="P14" t="n">
        <v>70</v>
      </c>
      <c r="Q14" t="n">
        <v>610.35</v>
      </c>
      <c r="R14" t="n">
        <v>22.35</v>
      </c>
      <c r="S14" t="n">
        <v>13.88</v>
      </c>
      <c r="T14" t="n">
        <v>4311.66</v>
      </c>
      <c r="U14" t="n">
        <v>0.62</v>
      </c>
      <c r="V14" t="n">
        <v>0.93</v>
      </c>
      <c r="W14" t="n">
        <v>0.07000000000000001</v>
      </c>
      <c r="X14" t="n">
        <v>0.27</v>
      </c>
      <c r="Y14" t="n">
        <v>1</v>
      </c>
      <c r="Z14" t="n">
        <v>10</v>
      </c>
      <c r="AA14" t="n">
        <v>146.8976593825512</v>
      </c>
      <c r="AB14" t="n">
        <v>200.9918582344663</v>
      </c>
      <c r="AC14" t="n">
        <v>181.8094773784707</v>
      </c>
      <c r="AD14" t="n">
        <v>146897.6593825512</v>
      </c>
      <c r="AE14" t="n">
        <v>200991.8582344663</v>
      </c>
      <c r="AF14" t="n">
        <v>4.832252284555407e-06</v>
      </c>
      <c r="AG14" t="n">
        <v>5.21484375</v>
      </c>
      <c r="AH14" t="n">
        <v>181809.4773784707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12.6046</v>
      </c>
      <c r="E15" t="n">
        <v>7.93</v>
      </c>
      <c r="F15" t="n">
        <v>4.28</v>
      </c>
      <c r="G15" t="n">
        <v>19.77</v>
      </c>
      <c r="H15" t="n">
        <v>0.26</v>
      </c>
      <c r="I15" t="n">
        <v>13</v>
      </c>
      <c r="J15" t="n">
        <v>291.76</v>
      </c>
      <c r="K15" t="n">
        <v>61.2</v>
      </c>
      <c r="L15" t="n">
        <v>4.25</v>
      </c>
      <c r="M15" t="n">
        <v>11</v>
      </c>
      <c r="N15" t="n">
        <v>81.31</v>
      </c>
      <c r="O15" t="n">
        <v>36218.04</v>
      </c>
      <c r="P15" t="n">
        <v>69.14</v>
      </c>
      <c r="Q15" t="n">
        <v>610.35</v>
      </c>
      <c r="R15" t="n">
        <v>21.56</v>
      </c>
      <c r="S15" t="n">
        <v>13.88</v>
      </c>
      <c r="T15" t="n">
        <v>3920.01</v>
      </c>
      <c r="U15" t="n">
        <v>0.64</v>
      </c>
      <c r="V15" t="n">
        <v>0.93</v>
      </c>
      <c r="W15" t="n">
        <v>0.07000000000000001</v>
      </c>
      <c r="X15" t="n">
        <v>0.24</v>
      </c>
      <c r="Y15" t="n">
        <v>1</v>
      </c>
      <c r="Z15" t="n">
        <v>10</v>
      </c>
      <c r="AA15" t="n">
        <v>146.0681212269376</v>
      </c>
      <c r="AB15" t="n">
        <v>199.8568475333158</v>
      </c>
      <c r="AC15" t="n">
        <v>180.7827905056401</v>
      </c>
      <c r="AD15" t="n">
        <v>146068.1212269376</v>
      </c>
      <c r="AE15" t="n">
        <v>199856.8475333158</v>
      </c>
      <c r="AF15" t="n">
        <v>4.878425600178376e-06</v>
      </c>
      <c r="AG15" t="n">
        <v>5.162760416666667</v>
      </c>
      <c r="AH15" t="n">
        <v>180782.7905056401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12.7285</v>
      </c>
      <c r="E16" t="n">
        <v>7.86</v>
      </c>
      <c r="F16" t="n">
        <v>4.26</v>
      </c>
      <c r="G16" t="n">
        <v>21.3</v>
      </c>
      <c r="H16" t="n">
        <v>0.27</v>
      </c>
      <c r="I16" t="n">
        <v>12</v>
      </c>
      <c r="J16" t="n">
        <v>292.27</v>
      </c>
      <c r="K16" t="n">
        <v>61.2</v>
      </c>
      <c r="L16" t="n">
        <v>4.5</v>
      </c>
      <c r="M16" t="n">
        <v>10</v>
      </c>
      <c r="N16" t="n">
        <v>81.56999999999999</v>
      </c>
      <c r="O16" t="n">
        <v>36281.16</v>
      </c>
      <c r="P16" t="n">
        <v>68.28</v>
      </c>
      <c r="Q16" t="n">
        <v>610.26</v>
      </c>
      <c r="R16" t="n">
        <v>20.87</v>
      </c>
      <c r="S16" t="n">
        <v>13.88</v>
      </c>
      <c r="T16" t="n">
        <v>3578.1</v>
      </c>
      <c r="U16" t="n">
        <v>0.67</v>
      </c>
      <c r="V16" t="n">
        <v>0.9399999999999999</v>
      </c>
      <c r="W16" t="n">
        <v>0.07000000000000001</v>
      </c>
      <c r="X16" t="n">
        <v>0.22</v>
      </c>
      <c r="Y16" t="n">
        <v>1</v>
      </c>
      <c r="Z16" t="n">
        <v>10</v>
      </c>
      <c r="AA16" t="n">
        <v>145.2635371086897</v>
      </c>
      <c r="AB16" t="n">
        <v>198.7559800469836</v>
      </c>
      <c r="AC16" t="n">
        <v>179.7869882671258</v>
      </c>
      <c r="AD16" t="n">
        <v>145263.5371086898</v>
      </c>
      <c r="AE16" t="n">
        <v>198755.9800469835</v>
      </c>
      <c r="AF16" t="n">
        <v>4.926379278348418e-06</v>
      </c>
      <c r="AG16" t="n">
        <v>5.1171875</v>
      </c>
      <c r="AH16" t="n">
        <v>179786.9882671258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12.724</v>
      </c>
      <c r="E17" t="n">
        <v>7.86</v>
      </c>
      <c r="F17" t="n">
        <v>4.26</v>
      </c>
      <c r="G17" t="n">
        <v>21.32</v>
      </c>
      <c r="H17" t="n">
        <v>0.29</v>
      </c>
      <c r="I17" t="n">
        <v>12</v>
      </c>
      <c r="J17" t="n">
        <v>292.79</v>
      </c>
      <c r="K17" t="n">
        <v>61.2</v>
      </c>
      <c r="L17" t="n">
        <v>4.75</v>
      </c>
      <c r="M17" t="n">
        <v>10</v>
      </c>
      <c r="N17" t="n">
        <v>81.84</v>
      </c>
      <c r="O17" t="n">
        <v>36344.4</v>
      </c>
      <c r="P17" t="n">
        <v>67.79000000000001</v>
      </c>
      <c r="Q17" t="n">
        <v>610.3</v>
      </c>
      <c r="R17" t="n">
        <v>21.07</v>
      </c>
      <c r="S17" t="n">
        <v>13.88</v>
      </c>
      <c r="T17" t="n">
        <v>3679.54</v>
      </c>
      <c r="U17" t="n">
        <v>0.66</v>
      </c>
      <c r="V17" t="n">
        <v>0.9399999999999999</v>
      </c>
      <c r="W17" t="n">
        <v>0.07000000000000001</v>
      </c>
      <c r="X17" t="n">
        <v>0.22</v>
      </c>
      <c r="Y17" t="n">
        <v>1</v>
      </c>
      <c r="Z17" t="n">
        <v>10</v>
      </c>
      <c r="AA17" t="n">
        <v>145.0678438330838</v>
      </c>
      <c r="AB17" t="n">
        <v>198.4882238739216</v>
      </c>
      <c r="AC17" t="n">
        <v>179.5447863674227</v>
      </c>
      <c r="AD17" t="n">
        <v>145067.8438330838</v>
      </c>
      <c r="AE17" t="n">
        <v>198488.2238739216</v>
      </c>
      <c r="AF17" t="n">
        <v>4.924637619334977e-06</v>
      </c>
      <c r="AG17" t="n">
        <v>5.1171875</v>
      </c>
      <c r="AH17" t="n">
        <v>179544.7863674227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12.8553</v>
      </c>
      <c r="E18" t="n">
        <v>7.78</v>
      </c>
      <c r="F18" t="n">
        <v>4.24</v>
      </c>
      <c r="G18" t="n">
        <v>23.11</v>
      </c>
      <c r="H18" t="n">
        <v>0.3</v>
      </c>
      <c r="I18" t="n">
        <v>11</v>
      </c>
      <c r="J18" t="n">
        <v>293.3</v>
      </c>
      <c r="K18" t="n">
        <v>61.2</v>
      </c>
      <c r="L18" t="n">
        <v>5</v>
      </c>
      <c r="M18" t="n">
        <v>9</v>
      </c>
      <c r="N18" t="n">
        <v>82.09999999999999</v>
      </c>
      <c r="O18" t="n">
        <v>36407.75</v>
      </c>
      <c r="P18" t="n">
        <v>67.04000000000001</v>
      </c>
      <c r="Q18" t="n">
        <v>610.3200000000001</v>
      </c>
      <c r="R18" t="n">
        <v>20.14</v>
      </c>
      <c r="S18" t="n">
        <v>13.88</v>
      </c>
      <c r="T18" t="n">
        <v>3221.44</v>
      </c>
      <c r="U18" t="n">
        <v>0.6899999999999999</v>
      </c>
      <c r="V18" t="n">
        <v>0.9399999999999999</v>
      </c>
      <c r="W18" t="n">
        <v>0.07000000000000001</v>
      </c>
      <c r="X18" t="n">
        <v>0.2</v>
      </c>
      <c r="Y18" t="n">
        <v>1</v>
      </c>
      <c r="Z18" t="n">
        <v>10</v>
      </c>
      <c r="AA18" t="n">
        <v>144.3049295810294</v>
      </c>
      <c r="AB18" t="n">
        <v>197.4443709368599</v>
      </c>
      <c r="AC18" t="n">
        <v>178.600557289617</v>
      </c>
      <c r="AD18" t="n">
        <v>144304.9295810294</v>
      </c>
      <c r="AE18" t="n">
        <v>197444.3709368599</v>
      </c>
      <c r="AF18" t="n">
        <v>4.975455358993787e-06</v>
      </c>
      <c r="AG18" t="n">
        <v>5.065104166666667</v>
      </c>
      <c r="AH18" t="n">
        <v>178600.557289617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13.0001</v>
      </c>
      <c r="E19" t="n">
        <v>7.69</v>
      </c>
      <c r="F19" t="n">
        <v>4.2</v>
      </c>
      <c r="G19" t="n">
        <v>25.23</v>
      </c>
      <c r="H19" t="n">
        <v>0.32</v>
      </c>
      <c r="I19" t="n">
        <v>10</v>
      </c>
      <c r="J19" t="n">
        <v>293.81</v>
      </c>
      <c r="K19" t="n">
        <v>61.2</v>
      </c>
      <c r="L19" t="n">
        <v>5.25</v>
      </c>
      <c r="M19" t="n">
        <v>8</v>
      </c>
      <c r="N19" t="n">
        <v>82.36</v>
      </c>
      <c r="O19" t="n">
        <v>36471.2</v>
      </c>
      <c r="P19" t="n">
        <v>65.70999999999999</v>
      </c>
      <c r="Q19" t="n">
        <v>610.3200000000001</v>
      </c>
      <c r="R19" t="n">
        <v>18.96</v>
      </c>
      <c r="S19" t="n">
        <v>13.88</v>
      </c>
      <c r="T19" t="n">
        <v>2636.7</v>
      </c>
      <c r="U19" t="n">
        <v>0.73</v>
      </c>
      <c r="V19" t="n">
        <v>0.95</v>
      </c>
      <c r="W19" t="n">
        <v>0.07000000000000001</v>
      </c>
      <c r="X19" t="n">
        <v>0.16</v>
      </c>
      <c r="Y19" t="n">
        <v>1</v>
      </c>
      <c r="Z19" t="n">
        <v>10</v>
      </c>
      <c r="AA19" t="n">
        <v>143.2295128694511</v>
      </c>
      <c r="AB19" t="n">
        <v>195.9729383480423</v>
      </c>
      <c r="AC19" t="n">
        <v>177.2695561619071</v>
      </c>
      <c r="AD19" t="n">
        <v>143229.5128694511</v>
      </c>
      <c r="AE19" t="n">
        <v>195972.9383480423</v>
      </c>
      <c r="AF19" t="n">
        <v>5.031498075692914e-06</v>
      </c>
      <c r="AG19" t="n">
        <v>5.006510416666667</v>
      </c>
      <c r="AH19" t="n">
        <v>177269.5561619071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13.0208</v>
      </c>
      <c r="E20" t="n">
        <v>7.68</v>
      </c>
      <c r="F20" t="n">
        <v>4.19</v>
      </c>
      <c r="G20" t="n">
        <v>25.15</v>
      </c>
      <c r="H20" t="n">
        <v>0.33</v>
      </c>
      <c r="I20" t="n">
        <v>10</v>
      </c>
      <c r="J20" t="n">
        <v>294.33</v>
      </c>
      <c r="K20" t="n">
        <v>61.2</v>
      </c>
      <c r="L20" t="n">
        <v>5.5</v>
      </c>
      <c r="M20" t="n">
        <v>8</v>
      </c>
      <c r="N20" t="n">
        <v>82.63</v>
      </c>
      <c r="O20" t="n">
        <v>36534.76</v>
      </c>
      <c r="P20" t="n">
        <v>65.23</v>
      </c>
      <c r="Q20" t="n">
        <v>610.26</v>
      </c>
      <c r="R20" t="n">
        <v>18.78</v>
      </c>
      <c r="S20" t="n">
        <v>13.88</v>
      </c>
      <c r="T20" t="n">
        <v>2546.6</v>
      </c>
      <c r="U20" t="n">
        <v>0.74</v>
      </c>
      <c r="V20" t="n">
        <v>0.95</v>
      </c>
      <c r="W20" t="n">
        <v>0.07000000000000001</v>
      </c>
      <c r="X20" t="n">
        <v>0.15</v>
      </c>
      <c r="Y20" t="n">
        <v>1</v>
      </c>
      <c r="Z20" t="n">
        <v>10</v>
      </c>
      <c r="AA20" t="n">
        <v>142.7761214879942</v>
      </c>
      <c r="AB20" t="n">
        <v>195.3525882577172</v>
      </c>
      <c r="AC20" t="n">
        <v>176.7084114135357</v>
      </c>
      <c r="AD20" t="n">
        <v>142776.1214879942</v>
      </c>
      <c r="AE20" t="n">
        <v>195352.5882577172</v>
      </c>
      <c r="AF20" t="n">
        <v>5.039509707154737e-06</v>
      </c>
      <c r="AG20" t="n">
        <v>5</v>
      </c>
      <c r="AH20" t="n">
        <v>176708.4114135357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12.9375</v>
      </c>
      <c r="E21" t="n">
        <v>7.73</v>
      </c>
      <c r="F21" t="n">
        <v>4.24</v>
      </c>
      <c r="G21" t="n">
        <v>25.45</v>
      </c>
      <c r="H21" t="n">
        <v>0.35</v>
      </c>
      <c r="I21" t="n">
        <v>10</v>
      </c>
      <c r="J21" t="n">
        <v>294.84</v>
      </c>
      <c r="K21" t="n">
        <v>61.2</v>
      </c>
      <c r="L21" t="n">
        <v>5.75</v>
      </c>
      <c r="M21" t="n">
        <v>8</v>
      </c>
      <c r="N21" t="n">
        <v>82.90000000000001</v>
      </c>
      <c r="O21" t="n">
        <v>36598.44</v>
      </c>
      <c r="P21" t="n">
        <v>65.54000000000001</v>
      </c>
      <c r="Q21" t="n">
        <v>610.53</v>
      </c>
      <c r="R21" t="n">
        <v>20.42</v>
      </c>
      <c r="S21" t="n">
        <v>13.88</v>
      </c>
      <c r="T21" t="n">
        <v>3362.94</v>
      </c>
      <c r="U21" t="n">
        <v>0.68</v>
      </c>
      <c r="V21" t="n">
        <v>0.9399999999999999</v>
      </c>
      <c r="W21" t="n">
        <v>0.07000000000000001</v>
      </c>
      <c r="X21" t="n">
        <v>0.2</v>
      </c>
      <c r="Y21" t="n">
        <v>1</v>
      </c>
      <c r="Z21" t="n">
        <v>10</v>
      </c>
      <c r="AA21" t="n">
        <v>143.4307827343138</v>
      </c>
      <c r="AB21" t="n">
        <v>196.2483246565471</v>
      </c>
      <c r="AC21" t="n">
        <v>177.5186599876354</v>
      </c>
      <c r="AD21" t="n">
        <v>143430.7827343138</v>
      </c>
      <c r="AE21" t="n">
        <v>196248.3246565471</v>
      </c>
      <c r="AF21" t="n">
        <v>5.007269663639285e-06</v>
      </c>
      <c r="AG21" t="n">
        <v>5.032552083333333</v>
      </c>
      <c r="AH21" t="n">
        <v>177518.6599876354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13.0814</v>
      </c>
      <c r="E22" t="n">
        <v>7.64</v>
      </c>
      <c r="F22" t="n">
        <v>4.21</v>
      </c>
      <c r="G22" t="n">
        <v>28.07</v>
      </c>
      <c r="H22" t="n">
        <v>0.36</v>
      </c>
      <c r="I22" t="n">
        <v>9</v>
      </c>
      <c r="J22" t="n">
        <v>295.36</v>
      </c>
      <c r="K22" t="n">
        <v>61.2</v>
      </c>
      <c r="L22" t="n">
        <v>6</v>
      </c>
      <c r="M22" t="n">
        <v>7</v>
      </c>
      <c r="N22" t="n">
        <v>83.16</v>
      </c>
      <c r="O22" t="n">
        <v>36662.22</v>
      </c>
      <c r="P22" t="n">
        <v>64.67</v>
      </c>
      <c r="Q22" t="n">
        <v>610.33</v>
      </c>
      <c r="R22" t="n">
        <v>19.34</v>
      </c>
      <c r="S22" t="n">
        <v>13.88</v>
      </c>
      <c r="T22" t="n">
        <v>2828.52</v>
      </c>
      <c r="U22" t="n">
        <v>0.72</v>
      </c>
      <c r="V22" t="n">
        <v>0.95</v>
      </c>
      <c r="W22" t="n">
        <v>0.07000000000000001</v>
      </c>
      <c r="X22" t="n">
        <v>0.17</v>
      </c>
      <c r="Y22" t="n">
        <v>1</v>
      </c>
      <c r="Z22" t="n">
        <v>10</v>
      </c>
      <c r="AA22" t="n">
        <v>142.4180086324953</v>
      </c>
      <c r="AB22" t="n">
        <v>194.8626024499998</v>
      </c>
      <c r="AC22" t="n">
        <v>176.2651891636072</v>
      </c>
      <c r="AD22" t="n">
        <v>142418.0086324953</v>
      </c>
      <c r="AE22" t="n">
        <v>194862.6024499998</v>
      </c>
      <c r="AF22" t="n">
        <v>5.062964048535726e-06</v>
      </c>
      <c r="AG22" t="n">
        <v>4.973958333333333</v>
      </c>
      <c r="AH22" t="n">
        <v>176265.1891636072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13.0947</v>
      </c>
      <c r="E23" t="n">
        <v>7.64</v>
      </c>
      <c r="F23" t="n">
        <v>4.2</v>
      </c>
      <c r="G23" t="n">
        <v>28.02</v>
      </c>
      <c r="H23" t="n">
        <v>0.38</v>
      </c>
      <c r="I23" t="n">
        <v>9</v>
      </c>
      <c r="J23" t="n">
        <v>295.88</v>
      </c>
      <c r="K23" t="n">
        <v>61.2</v>
      </c>
      <c r="L23" t="n">
        <v>6.25</v>
      </c>
      <c r="M23" t="n">
        <v>7</v>
      </c>
      <c r="N23" t="n">
        <v>83.43000000000001</v>
      </c>
      <c r="O23" t="n">
        <v>36726.12</v>
      </c>
      <c r="P23" t="n">
        <v>63.97</v>
      </c>
      <c r="Q23" t="n">
        <v>610.26</v>
      </c>
      <c r="R23" t="n">
        <v>19.2</v>
      </c>
      <c r="S23" t="n">
        <v>13.88</v>
      </c>
      <c r="T23" t="n">
        <v>2758.28</v>
      </c>
      <c r="U23" t="n">
        <v>0.72</v>
      </c>
      <c r="V23" t="n">
        <v>0.95</v>
      </c>
      <c r="W23" t="n">
        <v>0.07000000000000001</v>
      </c>
      <c r="X23" t="n">
        <v>0.16</v>
      </c>
      <c r="Y23" t="n">
        <v>1</v>
      </c>
      <c r="Z23" t="n">
        <v>10</v>
      </c>
      <c r="AA23" t="n">
        <v>142.067050647112</v>
      </c>
      <c r="AB23" t="n">
        <v>194.3824062512249</v>
      </c>
      <c r="AC23" t="n">
        <v>175.8308222160836</v>
      </c>
      <c r="AD23" t="n">
        <v>142067.050647112</v>
      </c>
      <c r="AE23" t="n">
        <v>194382.4062512249</v>
      </c>
      <c r="AF23" t="n">
        <v>5.068111618508782e-06</v>
      </c>
      <c r="AG23" t="n">
        <v>4.973958333333333</v>
      </c>
      <c r="AH23" t="n">
        <v>175830.8222160836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13.2251</v>
      </c>
      <c r="E24" t="n">
        <v>7.56</v>
      </c>
      <c r="F24" t="n">
        <v>4.18</v>
      </c>
      <c r="G24" t="n">
        <v>31.36</v>
      </c>
      <c r="H24" t="n">
        <v>0.39</v>
      </c>
      <c r="I24" t="n">
        <v>8</v>
      </c>
      <c r="J24" t="n">
        <v>296.4</v>
      </c>
      <c r="K24" t="n">
        <v>61.2</v>
      </c>
      <c r="L24" t="n">
        <v>6.5</v>
      </c>
      <c r="M24" t="n">
        <v>6</v>
      </c>
      <c r="N24" t="n">
        <v>83.7</v>
      </c>
      <c r="O24" t="n">
        <v>36790.13</v>
      </c>
      <c r="P24" t="n">
        <v>62.99</v>
      </c>
      <c r="Q24" t="n">
        <v>610.26</v>
      </c>
      <c r="R24" t="n">
        <v>18.42</v>
      </c>
      <c r="S24" t="n">
        <v>13.88</v>
      </c>
      <c r="T24" t="n">
        <v>2376.05</v>
      </c>
      <c r="U24" t="n">
        <v>0.75</v>
      </c>
      <c r="V24" t="n">
        <v>0.95</v>
      </c>
      <c r="W24" t="n">
        <v>0.07000000000000001</v>
      </c>
      <c r="X24" t="n">
        <v>0.14</v>
      </c>
      <c r="Y24" t="n">
        <v>1</v>
      </c>
      <c r="Z24" t="n">
        <v>10</v>
      </c>
      <c r="AA24" t="n">
        <v>141.2613895724516</v>
      </c>
      <c r="AB24" t="n">
        <v>193.2800652256171</v>
      </c>
      <c r="AC24" t="n">
        <v>174.8336870708141</v>
      </c>
      <c r="AD24" t="n">
        <v>141261.3895724516</v>
      </c>
      <c r="AE24" t="n">
        <v>193280.0652256171</v>
      </c>
      <c r="AF24" t="n">
        <v>5.118581026364902e-06</v>
      </c>
      <c r="AG24" t="n">
        <v>4.921875</v>
      </c>
      <c r="AH24" t="n">
        <v>174833.6870708141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13.2251</v>
      </c>
      <c r="E25" t="n">
        <v>7.56</v>
      </c>
      <c r="F25" t="n">
        <v>4.18</v>
      </c>
      <c r="G25" t="n">
        <v>31.36</v>
      </c>
      <c r="H25" t="n">
        <v>0.4</v>
      </c>
      <c r="I25" t="n">
        <v>8</v>
      </c>
      <c r="J25" t="n">
        <v>296.92</v>
      </c>
      <c r="K25" t="n">
        <v>61.2</v>
      </c>
      <c r="L25" t="n">
        <v>6.75</v>
      </c>
      <c r="M25" t="n">
        <v>6</v>
      </c>
      <c r="N25" t="n">
        <v>83.97</v>
      </c>
      <c r="O25" t="n">
        <v>36854.25</v>
      </c>
      <c r="P25" t="n">
        <v>62.61</v>
      </c>
      <c r="Q25" t="n">
        <v>610.26</v>
      </c>
      <c r="R25" t="n">
        <v>18.43</v>
      </c>
      <c r="S25" t="n">
        <v>13.88</v>
      </c>
      <c r="T25" t="n">
        <v>2381.47</v>
      </c>
      <c r="U25" t="n">
        <v>0.75</v>
      </c>
      <c r="V25" t="n">
        <v>0.95</v>
      </c>
      <c r="W25" t="n">
        <v>0.07000000000000001</v>
      </c>
      <c r="X25" t="n">
        <v>0.14</v>
      </c>
      <c r="Y25" t="n">
        <v>1</v>
      </c>
      <c r="Z25" t="n">
        <v>10</v>
      </c>
      <c r="AA25" t="n">
        <v>141.1050244594888</v>
      </c>
      <c r="AB25" t="n">
        <v>193.0661195797196</v>
      </c>
      <c r="AC25" t="n">
        <v>174.6401600970864</v>
      </c>
      <c r="AD25" t="n">
        <v>141105.0244594888</v>
      </c>
      <c r="AE25" t="n">
        <v>193066.1195797196</v>
      </c>
      <c r="AF25" t="n">
        <v>5.118581026364902e-06</v>
      </c>
      <c r="AG25" t="n">
        <v>4.921875</v>
      </c>
      <c r="AH25" t="n">
        <v>174640.1600970864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13.2222</v>
      </c>
      <c r="E26" t="n">
        <v>7.56</v>
      </c>
      <c r="F26" t="n">
        <v>4.18</v>
      </c>
      <c r="G26" t="n">
        <v>31.37</v>
      </c>
      <c r="H26" t="n">
        <v>0.42</v>
      </c>
      <c r="I26" t="n">
        <v>8</v>
      </c>
      <c r="J26" t="n">
        <v>297.44</v>
      </c>
      <c r="K26" t="n">
        <v>61.2</v>
      </c>
      <c r="L26" t="n">
        <v>7</v>
      </c>
      <c r="M26" t="n">
        <v>6</v>
      </c>
      <c r="N26" t="n">
        <v>84.23999999999999</v>
      </c>
      <c r="O26" t="n">
        <v>36918.48</v>
      </c>
      <c r="P26" t="n">
        <v>62.31</v>
      </c>
      <c r="Q26" t="n">
        <v>610.26</v>
      </c>
      <c r="R26" t="n">
        <v>18.5</v>
      </c>
      <c r="S26" t="n">
        <v>13.88</v>
      </c>
      <c r="T26" t="n">
        <v>2414.54</v>
      </c>
      <c r="U26" t="n">
        <v>0.75</v>
      </c>
      <c r="V26" t="n">
        <v>0.95</v>
      </c>
      <c r="W26" t="n">
        <v>0.07000000000000001</v>
      </c>
      <c r="X26" t="n">
        <v>0.14</v>
      </c>
      <c r="Y26" t="n">
        <v>1</v>
      </c>
      <c r="Z26" t="n">
        <v>10</v>
      </c>
      <c r="AA26" t="n">
        <v>140.989281964188</v>
      </c>
      <c r="AB26" t="n">
        <v>192.9077555914505</v>
      </c>
      <c r="AC26" t="n">
        <v>174.4969101455924</v>
      </c>
      <c r="AD26" t="n">
        <v>140989.281964188</v>
      </c>
      <c r="AE26" t="n">
        <v>192907.7555914505</v>
      </c>
      <c r="AF26" t="n">
        <v>5.117458623889574e-06</v>
      </c>
      <c r="AG26" t="n">
        <v>4.921875</v>
      </c>
      <c r="AH26" t="n">
        <v>174496.9101455924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13.2299</v>
      </c>
      <c r="E27" t="n">
        <v>7.56</v>
      </c>
      <c r="F27" t="n">
        <v>4.18</v>
      </c>
      <c r="G27" t="n">
        <v>31.34</v>
      </c>
      <c r="H27" t="n">
        <v>0.43</v>
      </c>
      <c r="I27" t="n">
        <v>8</v>
      </c>
      <c r="J27" t="n">
        <v>297.96</v>
      </c>
      <c r="K27" t="n">
        <v>61.2</v>
      </c>
      <c r="L27" t="n">
        <v>7.25</v>
      </c>
      <c r="M27" t="n">
        <v>6</v>
      </c>
      <c r="N27" t="n">
        <v>84.51000000000001</v>
      </c>
      <c r="O27" t="n">
        <v>36982.83</v>
      </c>
      <c r="P27" t="n">
        <v>61.42</v>
      </c>
      <c r="Q27" t="n">
        <v>610.26</v>
      </c>
      <c r="R27" t="n">
        <v>18.28</v>
      </c>
      <c r="S27" t="n">
        <v>13.88</v>
      </c>
      <c r="T27" t="n">
        <v>2303.41</v>
      </c>
      <c r="U27" t="n">
        <v>0.76</v>
      </c>
      <c r="V27" t="n">
        <v>0.95</v>
      </c>
      <c r="W27" t="n">
        <v>0.07000000000000001</v>
      </c>
      <c r="X27" t="n">
        <v>0.14</v>
      </c>
      <c r="Y27" t="n">
        <v>1</v>
      </c>
      <c r="Z27" t="n">
        <v>10</v>
      </c>
      <c r="AA27" t="n">
        <v>140.602744192861</v>
      </c>
      <c r="AB27" t="n">
        <v>192.3788775598782</v>
      </c>
      <c r="AC27" t="n">
        <v>174.0185074910683</v>
      </c>
      <c r="AD27" t="n">
        <v>140602.744192861</v>
      </c>
      <c r="AE27" t="n">
        <v>192378.8775598783</v>
      </c>
      <c r="AF27" t="n">
        <v>5.120438795979237e-06</v>
      </c>
      <c r="AG27" t="n">
        <v>4.921875</v>
      </c>
      <c r="AH27" t="n">
        <v>174018.5074910683</v>
      </c>
    </row>
    <row r="28">
      <c r="A28" t="n">
        <v>26</v>
      </c>
      <c r="B28" t="n">
        <v>145</v>
      </c>
      <c r="C28" t="inlineStr">
        <is>
          <t xml:space="preserve">CONCLUIDO	</t>
        </is>
      </c>
      <c r="D28" t="n">
        <v>13.4133</v>
      </c>
      <c r="E28" t="n">
        <v>7.46</v>
      </c>
      <c r="F28" t="n">
        <v>4.13</v>
      </c>
      <c r="G28" t="n">
        <v>35.39</v>
      </c>
      <c r="H28" t="n">
        <v>0.45</v>
      </c>
      <c r="I28" t="n">
        <v>7</v>
      </c>
      <c r="J28" t="n">
        <v>298.48</v>
      </c>
      <c r="K28" t="n">
        <v>61.2</v>
      </c>
      <c r="L28" t="n">
        <v>7.5</v>
      </c>
      <c r="M28" t="n">
        <v>5</v>
      </c>
      <c r="N28" t="n">
        <v>84.79000000000001</v>
      </c>
      <c r="O28" t="n">
        <v>37047.29</v>
      </c>
      <c r="P28" t="n">
        <v>60.19</v>
      </c>
      <c r="Q28" t="n">
        <v>610.27</v>
      </c>
      <c r="R28" t="n">
        <v>16.73</v>
      </c>
      <c r="S28" t="n">
        <v>13.88</v>
      </c>
      <c r="T28" t="n">
        <v>1533</v>
      </c>
      <c r="U28" t="n">
        <v>0.83</v>
      </c>
      <c r="V28" t="n">
        <v>0.97</v>
      </c>
      <c r="W28" t="n">
        <v>0.06</v>
      </c>
      <c r="X28" t="n">
        <v>0.09</v>
      </c>
      <c r="Y28" t="n">
        <v>1</v>
      </c>
      <c r="Z28" t="n">
        <v>10</v>
      </c>
      <c r="AA28" t="n">
        <v>139.5167937874555</v>
      </c>
      <c r="AB28" t="n">
        <v>190.8930323064526</v>
      </c>
      <c r="AC28" t="n">
        <v>172.6744692232322</v>
      </c>
      <c r="AD28" t="n">
        <v>139516.7937874555</v>
      </c>
      <c r="AE28" t="n">
        <v>190893.0323064526</v>
      </c>
      <c r="AF28" t="n">
        <v>5.191421076660315e-06</v>
      </c>
      <c r="AG28" t="n">
        <v>4.856770833333333</v>
      </c>
      <c r="AH28" t="n">
        <v>172674.4692232322</v>
      </c>
    </row>
    <row r="29">
      <c r="A29" t="n">
        <v>27</v>
      </c>
      <c r="B29" t="n">
        <v>145</v>
      </c>
      <c r="C29" t="inlineStr">
        <is>
          <t xml:space="preserve">CONCLUIDO	</t>
        </is>
      </c>
      <c r="D29" t="n">
        <v>13.3427</v>
      </c>
      <c r="E29" t="n">
        <v>7.49</v>
      </c>
      <c r="F29" t="n">
        <v>4.17</v>
      </c>
      <c r="G29" t="n">
        <v>35.73</v>
      </c>
      <c r="H29" t="n">
        <v>0.46</v>
      </c>
      <c r="I29" t="n">
        <v>7</v>
      </c>
      <c r="J29" t="n">
        <v>299.01</v>
      </c>
      <c r="K29" t="n">
        <v>61.2</v>
      </c>
      <c r="L29" t="n">
        <v>7.75</v>
      </c>
      <c r="M29" t="n">
        <v>5</v>
      </c>
      <c r="N29" t="n">
        <v>85.06</v>
      </c>
      <c r="O29" t="n">
        <v>37111.87</v>
      </c>
      <c r="P29" t="n">
        <v>60.44</v>
      </c>
      <c r="Q29" t="n">
        <v>610.27</v>
      </c>
      <c r="R29" t="n">
        <v>18.14</v>
      </c>
      <c r="S29" t="n">
        <v>13.88</v>
      </c>
      <c r="T29" t="n">
        <v>2242.2</v>
      </c>
      <c r="U29" t="n">
        <v>0.77</v>
      </c>
      <c r="V29" t="n">
        <v>0.96</v>
      </c>
      <c r="W29" t="n">
        <v>0.06</v>
      </c>
      <c r="X29" t="n">
        <v>0.13</v>
      </c>
      <c r="Y29" t="n">
        <v>1</v>
      </c>
      <c r="Z29" t="n">
        <v>10</v>
      </c>
      <c r="AA29" t="n">
        <v>139.886815359396</v>
      </c>
      <c r="AB29" t="n">
        <v>191.399312145381</v>
      </c>
      <c r="AC29" t="n">
        <v>173.1324304249017</v>
      </c>
      <c r="AD29" t="n">
        <v>139886.815359396</v>
      </c>
      <c r="AE29" t="n">
        <v>191399.312145381</v>
      </c>
      <c r="AF29" t="n">
        <v>5.164096381916129e-06</v>
      </c>
      <c r="AG29" t="n">
        <v>4.876302083333333</v>
      </c>
      <c r="AH29" t="n">
        <v>173132.4304249017</v>
      </c>
    </row>
    <row r="30">
      <c r="A30" t="n">
        <v>28</v>
      </c>
      <c r="B30" t="n">
        <v>145</v>
      </c>
      <c r="C30" t="inlineStr">
        <is>
          <t xml:space="preserve">CONCLUIDO	</t>
        </is>
      </c>
      <c r="D30" t="n">
        <v>13.3477</v>
      </c>
      <c r="E30" t="n">
        <v>7.49</v>
      </c>
      <c r="F30" t="n">
        <v>4.17</v>
      </c>
      <c r="G30" t="n">
        <v>35.7</v>
      </c>
      <c r="H30" t="n">
        <v>0.48</v>
      </c>
      <c r="I30" t="n">
        <v>7</v>
      </c>
      <c r="J30" t="n">
        <v>299.53</v>
      </c>
      <c r="K30" t="n">
        <v>61.2</v>
      </c>
      <c r="L30" t="n">
        <v>8</v>
      </c>
      <c r="M30" t="n">
        <v>5</v>
      </c>
      <c r="N30" t="n">
        <v>85.33</v>
      </c>
      <c r="O30" t="n">
        <v>37176.68</v>
      </c>
      <c r="P30" t="n">
        <v>59.53</v>
      </c>
      <c r="Q30" t="n">
        <v>610.26</v>
      </c>
      <c r="R30" t="n">
        <v>18.01</v>
      </c>
      <c r="S30" t="n">
        <v>13.88</v>
      </c>
      <c r="T30" t="n">
        <v>2175.49</v>
      </c>
      <c r="U30" t="n">
        <v>0.77</v>
      </c>
      <c r="V30" t="n">
        <v>0.96</v>
      </c>
      <c r="W30" t="n">
        <v>0.06</v>
      </c>
      <c r="X30" t="n">
        <v>0.13</v>
      </c>
      <c r="Y30" t="n">
        <v>1</v>
      </c>
      <c r="Z30" t="n">
        <v>10</v>
      </c>
      <c r="AA30" t="n">
        <v>139.5030542834246</v>
      </c>
      <c r="AB30" t="n">
        <v>190.8742333108934</v>
      </c>
      <c r="AC30" t="n">
        <v>172.6574643774246</v>
      </c>
      <c r="AD30" t="n">
        <v>139503.0542834246</v>
      </c>
      <c r="AE30" t="n">
        <v>190874.2333108934</v>
      </c>
      <c r="AF30" t="n">
        <v>5.166031558597728e-06</v>
      </c>
      <c r="AG30" t="n">
        <v>4.876302083333333</v>
      </c>
      <c r="AH30" t="n">
        <v>172657.4643774246</v>
      </c>
    </row>
    <row r="31">
      <c r="A31" t="n">
        <v>29</v>
      </c>
      <c r="B31" t="n">
        <v>145</v>
      </c>
      <c r="C31" t="inlineStr">
        <is>
          <t xml:space="preserve">CONCLUIDO	</t>
        </is>
      </c>
      <c r="D31" t="n">
        <v>13.3487</v>
      </c>
      <c r="E31" t="n">
        <v>7.49</v>
      </c>
      <c r="F31" t="n">
        <v>4.17</v>
      </c>
      <c r="G31" t="n">
        <v>35.7</v>
      </c>
      <c r="H31" t="n">
        <v>0.49</v>
      </c>
      <c r="I31" t="n">
        <v>7</v>
      </c>
      <c r="J31" t="n">
        <v>300.06</v>
      </c>
      <c r="K31" t="n">
        <v>61.2</v>
      </c>
      <c r="L31" t="n">
        <v>8.25</v>
      </c>
      <c r="M31" t="n">
        <v>5</v>
      </c>
      <c r="N31" t="n">
        <v>85.61</v>
      </c>
      <c r="O31" t="n">
        <v>37241.49</v>
      </c>
      <c r="P31" t="n">
        <v>58.57</v>
      </c>
      <c r="Q31" t="n">
        <v>610.3099999999999</v>
      </c>
      <c r="R31" t="n">
        <v>17.91</v>
      </c>
      <c r="S31" t="n">
        <v>13.88</v>
      </c>
      <c r="T31" t="n">
        <v>2123.26</v>
      </c>
      <c r="U31" t="n">
        <v>0.78</v>
      </c>
      <c r="V31" t="n">
        <v>0.96</v>
      </c>
      <c r="W31" t="n">
        <v>0.07000000000000001</v>
      </c>
      <c r="X31" t="n">
        <v>0.12</v>
      </c>
      <c r="Y31" t="n">
        <v>1</v>
      </c>
      <c r="Z31" t="n">
        <v>10</v>
      </c>
      <c r="AA31" t="n">
        <v>139.1091638261692</v>
      </c>
      <c r="AB31" t="n">
        <v>190.3352950100562</v>
      </c>
      <c r="AC31" t="n">
        <v>172.1699615916145</v>
      </c>
      <c r="AD31" t="n">
        <v>139109.1638261692</v>
      </c>
      <c r="AE31" t="n">
        <v>190335.2950100562</v>
      </c>
      <c r="AF31" t="n">
        <v>5.166418593934047e-06</v>
      </c>
      <c r="AG31" t="n">
        <v>4.876302083333333</v>
      </c>
      <c r="AH31" t="n">
        <v>172169.9615916145</v>
      </c>
    </row>
    <row r="32">
      <c r="A32" t="n">
        <v>30</v>
      </c>
      <c r="B32" t="n">
        <v>145</v>
      </c>
      <c r="C32" t="inlineStr">
        <is>
          <t xml:space="preserve">CONCLUIDO	</t>
        </is>
      </c>
      <c r="D32" t="n">
        <v>13.4907</v>
      </c>
      <c r="E32" t="n">
        <v>7.41</v>
      </c>
      <c r="F32" t="n">
        <v>4.14</v>
      </c>
      <c r="G32" t="n">
        <v>41.4</v>
      </c>
      <c r="H32" t="n">
        <v>0.5</v>
      </c>
      <c r="I32" t="n">
        <v>6</v>
      </c>
      <c r="J32" t="n">
        <v>300.59</v>
      </c>
      <c r="K32" t="n">
        <v>61.2</v>
      </c>
      <c r="L32" t="n">
        <v>8.5</v>
      </c>
      <c r="M32" t="n">
        <v>4</v>
      </c>
      <c r="N32" t="n">
        <v>85.89</v>
      </c>
      <c r="O32" t="n">
        <v>37306.42</v>
      </c>
      <c r="P32" t="n">
        <v>58.03</v>
      </c>
      <c r="Q32" t="n">
        <v>610.27</v>
      </c>
      <c r="R32" t="n">
        <v>17.13</v>
      </c>
      <c r="S32" t="n">
        <v>13.88</v>
      </c>
      <c r="T32" t="n">
        <v>1740.56</v>
      </c>
      <c r="U32" t="n">
        <v>0.8100000000000001</v>
      </c>
      <c r="V32" t="n">
        <v>0.96</v>
      </c>
      <c r="W32" t="n">
        <v>0.06</v>
      </c>
      <c r="X32" t="n">
        <v>0.1</v>
      </c>
      <c r="Y32" t="n">
        <v>1</v>
      </c>
      <c r="Z32" t="n">
        <v>10</v>
      </c>
      <c r="AA32" t="n">
        <v>138.4746110207897</v>
      </c>
      <c r="AB32" t="n">
        <v>189.4670718672423</v>
      </c>
      <c r="AC32" t="n">
        <v>171.3846004469917</v>
      </c>
      <c r="AD32" t="n">
        <v>138474.6110207897</v>
      </c>
      <c r="AE32" t="n">
        <v>189467.0718672423</v>
      </c>
      <c r="AF32" t="n">
        <v>5.221377611691479e-06</v>
      </c>
      <c r="AG32" t="n">
        <v>4.82421875</v>
      </c>
      <c r="AH32" t="n">
        <v>171384.6004469917</v>
      </c>
    </row>
    <row r="33">
      <c r="A33" t="n">
        <v>31</v>
      </c>
      <c r="B33" t="n">
        <v>145</v>
      </c>
      <c r="C33" t="inlineStr">
        <is>
          <t xml:space="preserve">CONCLUIDO	</t>
        </is>
      </c>
      <c r="D33" t="n">
        <v>13.4958</v>
      </c>
      <c r="E33" t="n">
        <v>7.41</v>
      </c>
      <c r="F33" t="n">
        <v>4.14</v>
      </c>
      <c r="G33" t="n">
        <v>41.37</v>
      </c>
      <c r="H33" t="n">
        <v>0.52</v>
      </c>
      <c r="I33" t="n">
        <v>6</v>
      </c>
      <c r="J33" t="n">
        <v>301.11</v>
      </c>
      <c r="K33" t="n">
        <v>61.2</v>
      </c>
      <c r="L33" t="n">
        <v>8.75</v>
      </c>
      <c r="M33" t="n">
        <v>4</v>
      </c>
      <c r="N33" t="n">
        <v>86.16</v>
      </c>
      <c r="O33" t="n">
        <v>37371.47</v>
      </c>
      <c r="P33" t="n">
        <v>57.8</v>
      </c>
      <c r="Q33" t="n">
        <v>610.26</v>
      </c>
      <c r="R33" t="n">
        <v>17.03</v>
      </c>
      <c r="S33" t="n">
        <v>13.88</v>
      </c>
      <c r="T33" t="n">
        <v>1692.41</v>
      </c>
      <c r="U33" t="n">
        <v>0.82</v>
      </c>
      <c r="V33" t="n">
        <v>0.96</v>
      </c>
      <c r="W33" t="n">
        <v>0.06</v>
      </c>
      <c r="X33" t="n">
        <v>0.1</v>
      </c>
      <c r="Y33" t="n">
        <v>1</v>
      </c>
      <c r="Z33" t="n">
        <v>10</v>
      </c>
      <c r="AA33" t="n">
        <v>138.3695415506996</v>
      </c>
      <c r="AB33" t="n">
        <v>189.3233111829274</v>
      </c>
      <c r="AC33" t="n">
        <v>171.2545600806183</v>
      </c>
      <c r="AD33" t="n">
        <v>138369.5415506996</v>
      </c>
      <c r="AE33" t="n">
        <v>189323.3111829274</v>
      </c>
      <c r="AF33" t="n">
        <v>5.223351491906711e-06</v>
      </c>
      <c r="AG33" t="n">
        <v>4.82421875</v>
      </c>
      <c r="AH33" t="n">
        <v>171254.5600806183</v>
      </c>
    </row>
    <row r="34">
      <c r="A34" t="n">
        <v>32</v>
      </c>
      <c r="B34" t="n">
        <v>145</v>
      </c>
      <c r="C34" t="inlineStr">
        <is>
          <t xml:space="preserve">CONCLUIDO	</t>
        </is>
      </c>
      <c r="D34" t="n">
        <v>13.4902</v>
      </c>
      <c r="E34" t="n">
        <v>7.41</v>
      </c>
      <c r="F34" t="n">
        <v>4.14</v>
      </c>
      <c r="G34" t="n">
        <v>41.4</v>
      </c>
      <c r="H34" t="n">
        <v>0.53</v>
      </c>
      <c r="I34" t="n">
        <v>6</v>
      </c>
      <c r="J34" t="n">
        <v>301.64</v>
      </c>
      <c r="K34" t="n">
        <v>61.2</v>
      </c>
      <c r="L34" t="n">
        <v>9</v>
      </c>
      <c r="M34" t="n">
        <v>3</v>
      </c>
      <c r="N34" t="n">
        <v>86.44</v>
      </c>
      <c r="O34" t="n">
        <v>37436.63</v>
      </c>
      <c r="P34" t="n">
        <v>57.47</v>
      </c>
      <c r="Q34" t="n">
        <v>610.26</v>
      </c>
      <c r="R34" t="n">
        <v>17.03</v>
      </c>
      <c r="S34" t="n">
        <v>13.88</v>
      </c>
      <c r="T34" t="n">
        <v>1689.72</v>
      </c>
      <c r="U34" t="n">
        <v>0.82</v>
      </c>
      <c r="V34" t="n">
        <v>0.96</v>
      </c>
      <c r="W34" t="n">
        <v>0.07000000000000001</v>
      </c>
      <c r="X34" t="n">
        <v>0.1</v>
      </c>
      <c r="Y34" t="n">
        <v>1</v>
      </c>
      <c r="Z34" t="n">
        <v>10</v>
      </c>
      <c r="AA34" t="n">
        <v>138.2499154374858</v>
      </c>
      <c r="AB34" t="n">
        <v>189.1596334572967</v>
      </c>
      <c r="AC34" t="n">
        <v>171.1065035273986</v>
      </c>
      <c r="AD34" t="n">
        <v>138249.9154374858</v>
      </c>
      <c r="AE34" t="n">
        <v>189159.6334572967</v>
      </c>
      <c r="AF34" t="n">
        <v>5.221184094023319e-06</v>
      </c>
      <c r="AG34" t="n">
        <v>4.82421875</v>
      </c>
      <c r="AH34" t="n">
        <v>171106.5035273986</v>
      </c>
    </row>
    <row r="35">
      <c r="A35" t="n">
        <v>33</v>
      </c>
      <c r="B35" t="n">
        <v>145</v>
      </c>
      <c r="C35" t="inlineStr">
        <is>
          <t xml:space="preserve">CONCLUIDO	</t>
        </is>
      </c>
      <c r="D35" t="n">
        <v>13.5237</v>
      </c>
      <c r="E35" t="n">
        <v>7.39</v>
      </c>
      <c r="F35" t="n">
        <v>4.12</v>
      </c>
      <c r="G35" t="n">
        <v>41.22</v>
      </c>
      <c r="H35" t="n">
        <v>0.55</v>
      </c>
      <c r="I35" t="n">
        <v>6</v>
      </c>
      <c r="J35" t="n">
        <v>302.17</v>
      </c>
      <c r="K35" t="n">
        <v>61.2</v>
      </c>
      <c r="L35" t="n">
        <v>9.25</v>
      </c>
      <c r="M35" t="n">
        <v>3</v>
      </c>
      <c r="N35" t="n">
        <v>86.72</v>
      </c>
      <c r="O35" t="n">
        <v>37501.91</v>
      </c>
      <c r="P35" t="n">
        <v>56.08</v>
      </c>
      <c r="Q35" t="n">
        <v>610.26</v>
      </c>
      <c r="R35" t="n">
        <v>16.45</v>
      </c>
      <c r="S35" t="n">
        <v>13.88</v>
      </c>
      <c r="T35" t="n">
        <v>1398.05</v>
      </c>
      <c r="U35" t="n">
        <v>0.84</v>
      </c>
      <c r="V35" t="n">
        <v>0.97</v>
      </c>
      <c r="W35" t="n">
        <v>0.07000000000000001</v>
      </c>
      <c r="X35" t="n">
        <v>0.08</v>
      </c>
      <c r="Y35" t="n">
        <v>1</v>
      </c>
      <c r="Z35" t="n">
        <v>10</v>
      </c>
      <c r="AA35" t="n">
        <v>137.5659610267209</v>
      </c>
      <c r="AB35" t="n">
        <v>188.2238168585496</v>
      </c>
      <c r="AC35" t="n">
        <v>170.2599999514088</v>
      </c>
      <c r="AD35" t="n">
        <v>137565.9610267209</v>
      </c>
      <c r="AE35" t="n">
        <v>188223.8168585496</v>
      </c>
      <c r="AF35" t="n">
        <v>5.234149777790037e-06</v>
      </c>
      <c r="AG35" t="n">
        <v>4.811197916666667</v>
      </c>
      <c r="AH35" t="n">
        <v>170259.9999514088</v>
      </c>
    </row>
    <row r="36">
      <c r="A36" t="n">
        <v>34</v>
      </c>
      <c r="B36" t="n">
        <v>145</v>
      </c>
      <c r="C36" t="inlineStr">
        <is>
          <t xml:space="preserve">CONCLUIDO	</t>
        </is>
      </c>
      <c r="D36" t="n">
        <v>13.511</v>
      </c>
      <c r="E36" t="n">
        <v>7.4</v>
      </c>
      <c r="F36" t="n">
        <v>4.13</v>
      </c>
      <c r="G36" t="n">
        <v>41.29</v>
      </c>
      <c r="H36" t="n">
        <v>0.5600000000000001</v>
      </c>
      <c r="I36" t="n">
        <v>6</v>
      </c>
      <c r="J36" t="n">
        <v>302.7</v>
      </c>
      <c r="K36" t="n">
        <v>61.2</v>
      </c>
      <c r="L36" t="n">
        <v>9.5</v>
      </c>
      <c r="M36" t="n">
        <v>0</v>
      </c>
      <c r="N36" t="n">
        <v>87</v>
      </c>
      <c r="O36" t="n">
        <v>37567.32</v>
      </c>
      <c r="P36" t="n">
        <v>55.83</v>
      </c>
      <c r="Q36" t="n">
        <v>610.29</v>
      </c>
      <c r="R36" t="n">
        <v>16.62</v>
      </c>
      <c r="S36" t="n">
        <v>13.88</v>
      </c>
      <c r="T36" t="n">
        <v>1487.37</v>
      </c>
      <c r="U36" t="n">
        <v>0.84</v>
      </c>
      <c r="V36" t="n">
        <v>0.97</v>
      </c>
      <c r="W36" t="n">
        <v>0.07000000000000001</v>
      </c>
      <c r="X36" t="n">
        <v>0.09</v>
      </c>
      <c r="Y36" t="n">
        <v>1</v>
      </c>
      <c r="Z36" t="n">
        <v>10</v>
      </c>
      <c r="AA36" t="n">
        <v>137.517280079485</v>
      </c>
      <c r="AB36" t="n">
        <v>188.1572094388896</v>
      </c>
      <c r="AC36" t="n">
        <v>170.199749450397</v>
      </c>
      <c r="AD36" t="n">
        <v>137517.280079485</v>
      </c>
      <c r="AE36" t="n">
        <v>188157.2094388896</v>
      </c>
      <c r="AF36" t="n">
        <v>5.229234429018775e-06</v>
      </c>
      <c r="AG36" t="n">
        <v>4.817708333333333</v>
      </c>
      <c r="AH36" t="n">
        <v>170199.749450397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12.6444</v>
      </c>
      <c r="E2" t="n">
        <v>7.91</v>
      </c>
      <c r="F2" t="n">
        <v>4.75</v>
      </c>
      <c r="G2" t="n">
        <v>7.91</v>
      </c>
      <c r="H2" t="n">
        <v>0.13</v>
      </c>
      <c r="I2" t="n">
        <v>36</v>
      </c>
      <c r="J2" t="n">
        <v>133.21</v>
      </c>
      <c r="K2" t="n">
        <v>46.47</v>
      </c>
      <c r="L2" t="n">
        <v>1</v>
      </c>
      <c r="M2" t="n">
        <v>34</v>
      </c>
      <c r="N2" t="n">
        <v>20.75</v>
      </c>
      <c r="O2" t="n">
        <v>16663.42</v>
      </c>
      <c r="P2" t="n">
        <v>48.28</v>
      </c>
      <c r="Q2" t="n">
        <v>610.49</v>
      </c>
      <c r="R2" t="n">
        <v>35.99</v>
      </c>
      <c r="S2" t="n">
        <v>13.88</v>
      </c>
      <c r="T2" t="n">
        <v>11022.4</v>
      </c>
      <c r="U2" t="n">
        <v>0.39</v>
      </c>
      <c r="V2" t="n">
        <v>0.84</v>
      </c>
      <c r="W2" t="n">
        <v>0.11</v>
      </c>
      <c r="X2" t="n">
        <v>0.71</v>
      </c>
      <c r="Y2" t="n">
        <v>1</v>
      </c>
      <c r="Z2" t="n">
        <v>10</v>
      </c>
      <c r="AA2" t="n">
        <v>122.0702248554747</v>
      </c>
      <c r="AB2" t="n">
        <v>167.021867005429</v>
      </c>
      <c r="AC2" t="n">
        <v>151.0815344351398</v>
      </c>
      <c r="AD2" t="n">
        <v>122070.2248554747</v>
      </c>
      <c r="AE2" t="n">
        <v>167021.8670054291</v>
      </c>
      <c r="AF2" t="n">
        <v>6.165561526463105e-06</v>
      </c>
      <c r="AG2" t="n">
        <v>5.149739583333333</v>
      </c>
      <c r="AH2" t="n">
        <v>151081.5344351398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13.367</v>
      </c>
      <c r="E3" t="n">
        <v>7.48</v>
      </c>
      <c r="F3" t="n">
        <v>4.57</v>
      </c>
      <c r="G3" t="n">
        <v>10.15</v>
      </c>
      <c r="H3" t="n">
        <v>0.17</v>
      </c>
      <c r="I3" t="n">
        <v>27</v>
      </c>
      <c r="J3" t="n">
        <v>133.55</v>
      </c>
      <c r="K3" t="n">
        <v>46.47</v>
      </c>
      <c r="L3" t="n">
        <v>1.25</v>
      </c>
      <c r="M3" t="n">
        <v>25</v>
      </c>
      <c r="N3" t="n">
        <v>20.83</v>
      </c>
      <c r="O3" t="n">
        <v>16704.7</v>
      </c>
      <c r="P3" t="n">
        <v>45.18</v>
      </c>
      <c r="Q3" t="n">
        <v>610.49</v>
      </c>
      <c r="R3" t="n">
        <v>30.52</v>
      </c>
      <c r="S3" t="n">
        <v>13.88</v>
      </c>
      <c r="T3" t="n">
        <v>8331.540000000001</v>
      </c>
      <c r="U3" t="n">
        <v>0.45</v>
      </c>
      <c r="V3" t="n">
        <v>0.87</v>
      </c>
      <c r="W3" t="n">
        <v>0.09</v>
      </c>
      <c r="X3" t="n">
        <v>0.52</v>
      </c>
      <c r="Y3" t="n">
        <v>1</v>
      </c>
      <c r="Z3" t="n">
        <v>10</v>
      </c>
      <c r="AA3" t="n">
        <v>118.7810531131034</v>
      </c>
      <c r="AB3" t="n">
        <v>162.5214771195027</v>
      </c>
      <c r="AC3" t="n">
        <v>147.010655443588</v>
      </c>
      <c r="AD3" t="n">
        <v>118781.0531131033</v>
      </c>
      <c r="AE3" t="n">
        <v>162521.4771195028</v>
      </c>
      <c r="AF3" t="n">
        <v>6.517909977874184e-06</v>
      </c>
      <c r="AG3" t="n">
        <v>4.869791666666667</v>
      </c>
      <c r="AH3" t="n">
        <v>147010.655443588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13.8206</v>
      </c>
      <c r="E4" t="n">
        <v>7.24</v>
      </c>
      <c r="F4" t="n">
        <v>4.46</v>
      </c>
      <c r="G4" t="n">
        <v>12.15</v>
      </c>
      <c r="H4" t="n">
        <v>0.2</v>
      </c>
      <c r="I4" t="n">
        <v>22</v>
      </c>
      <c r="J4" t="n">
        <v>133.88</v>
      </c>
      <c r="K4" t="n">
        <v>46.47</v>
      </c>
      <c r="L4" t="n">
        <v>1.5</v>
      </c>
      <c r="M4" t="n">
        <v>20</v>
      </c>
      <c r="N4" t="n">
        <v>20.91</v>
      </c>
      <c r="O4" t="n">
        <v>16746.01</v>
      </c>
      <c r="P4" t="n">
        <v>43.03</v>
      </c>
      <c r="Q4" t="n">
        <v>610.34</v>
      </c>
      <c r="R4" t="n">
        <v>26.9</v>
      </c>
      <c r="S4" t="n">
        <v>13.88</v>
      </c>
      <c r="T4" t="n">
        <v>6545.72</v>
      </c>
      <c r="U4" t="n">
        <v>0.52</v>
      </c>
      <c r="V4" t="n">
        <v>0.9</v>
      </c>
      <c r="W4" t="n">
        <v>0.09</v>
      </c>
      <c r="X4" t="n">
        <v>0.41</v>
      </c>
      <c r="Y4" t="n">
        <v>1</v>
      </c>
      <c r="Z4" t="n">
        <v>10</v>
      </c>
      <c r="AA4" t="n">
        <v>116.9143843717509</v>
      </c>
      <c r="AB4" t="n">
        <v>159.9674185959728</v>
      </c>
      <c r="AC4" t="n">
        <v>144.7003526808993</v>
      </c>
      <c r="AD4" t="n">
        <v>116914.3843717509</v>
      </c>
      <c r="AE4" t="n">
        <v>159967.4185959728</v>
      </c>
      <c r="AF4" t="n">
        <v>6.739090793761348e-06</v>
      </c>
      <c r="AG4" t="n">
        <v>4.713541666666667</v>
      </c>
      <c r="AH4" t="n">
        <v>144700.3526808993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14.1716</v>
      </c>
      <c r="E5" t="n">
        <v>7.06</v>
      </c>
      <c r="F5" t="n">
        <v>4.39</v>
      </c>
      <c r="G5" t="n">
        <v>14.62</v>
      </c>
      <c r="H5" t="n">
        <v>0.23</v>
      </c>
      <c r="I5" t="n">
        <v>18</v>
      </c>
      <c r="J5" t="n">
        <v>134.22</v>
      </c>
      <c r="K5" t="n">
        <v>46.47</v>
      </c>
      <c r="L5" t="n">
        <v>1.75</v>
      </c>
      <c r="M5" t="n">
        <v>16</v>
      </c>
      <c r="N5" t="n">
        <v>21</v>
      </c>
      <c r="O5" t="n">
        <v>16787.35</v>
      </c>
      <c r="P5" t="n">
        <v>41.07</v>
      </c>
      <c r="Q5" t="n">
        <v>610.3</v>
      </c>
      <c r="R5" t="n">
        <v>25.2</v>
      </c>
      <c r="S5" t="n">
        <v>13.88</v>
      </c>
      <c r="T5" t="n">
        <v>5713.71</v>
      </c>
      <c r="U5" t="n">
        <v>0.55</v>
      </c>
      <c r="V5" t="n">
        <v>0.91</v>
      </c>
      <c r="W5" t="n">
        <v>0.07000000000000001</v>
      </c>
      <c r="X5" t="n">
        <v>0.35</v>
      </c>
      <c r="Y5" t="n">
        <v>1</v>
      </c>
      <c r="Z5" t="n">
        <v>10</v>
      </c>
      <c r="AA5" t="n">
        <v>104.2367159217518</v>
      </c>
      <c r="AB5" t="n">
        <v>142.6212733234341</v>
      </c>
      <c r="AC5" t="n">
        <v>129.0096991676983</v>
      </c>
      <c r="AD5" t="n">
        <v>104236.7159217518</v>
      </c>
      <c r="AE5" t="n">
        <v>142621.2733234341</v>
      </c>
      <c r="AF5" t="n">
        <v>6.910242615578797e-06</v>
      </c>
      <c r="AG5" t="n">
        <v>4.596354166666667</v>
      </c>
      <c r="AH5" t="n">
        <v>129009.6991676983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14.3381</v>
      </c>
      <c r="E6" t="n">
        <v>6.97</v>
      </c>
      <c r="F6" t="n">
        <v>4.36</v>
      </c>
      <c r="G6" t="n">
        <v>16.34</v>
      </c>
      <c r="H6" t="n">
        <v>0.26</v>
      </c>
      <c r="I6" t="n">
        <v>16</v>
      </c>
      <c r="J6" t="n">
        <v>134.55</v>
      </c>
      <c r="K6" t="n">
        <v>46.47</v>
      </c>
      <c r="L6" t="n">
        <v>2</v>
      </c>
      <c r="M6" t="n">
        <v>14</v>
      </c>
      <c r="N6" t="n">
        <v>21.09</v>
      </c>
      <c r="O6" t="n">
        <v>16828.84</v>
      </c>
      <c r="P6" t="n">
        <v>39.61</v>
      </c>
      <c r="Q6" t="n">
        <v>610.27</v>
      </c>
      <c r="R6" t="n">
        <v>23.97</v>
      </c>
      <c r="S6" t="n">
        <v>13.88</v>
      </c>
      <c r="T6" t="n">
        <v>5111.14</v>
      </c>
      <c r="U6" t="n">
        <v>0.58</v>
      </c>
      <c r="V6" t="n">
        <v>0.92</v>
      </c>
      <c r="W6" t="n">
        <v>0.08</v>
      </c>
      <c r="X6" t="n">
        <v>0.32</v>
      </c>
      <c r="Y6" t="n">
        <v>1</v>
      </c>
      <c r="Z6" t="n">
        <v>10</v>
      </c>
      <c r="AA6" t="n">
        <v>103.3759184920702</v>
      </c>
      <c r="AB6" t="n">
        <v>141.4434923044419</v>
      </c>
      <c r="AC6" t="n">
        <v>127.9443239161323</v>
      </c>
      <c r="AD6" t="n">
        <v>103375.9184920702</v>
      </c>
      <c r="AE6" t="n">
        <v>141443.4923044419</v>
      </c>
      <c r="AF6" t="n">
        <v>6.991430018235792e-06</v>
      </c>
      <c r="AG6" t="n">
        <v>4.537760416666667</v>
      </c>
      <c r="AH6" t="n">
        <v>127944.3239161323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14.6699</v>
      </c>
      <c r="E7" t="n">
        <v>6.82</v>
      </c>
      <c r="F7" t="n">
        <v>4.28</v>
      </c>
      <c r="G7" t="n">
        <v>19.77</v>
      </c>
      <c r="H7" t="n">
        <v>0.29</v>
      </c>
      <c r="I7" t="n">
        <v>13</v>
      </c>
      <c r="J7" t="n">
        <v>134.89</v>
      </c>
      <c r="K7" t="n">
        <v>46.47</v>
      </c>
      <c r="L7" t="n">
        <v>2.25</v>
      </c>
      <c r="M7" t="n">
        <v>11</v>
      </c>
      <c r="N7" t="n">
        <v>21.17</v>
      </c>
      <c r="O7" t="n">
        <v>16870.25</v>
      </c>
      <c r="P7" t="n">
        <v>37.4</v>
      </c>
      <c r="Q7" t="n">
        <v>610.35</v>
      </c>
      <c r="R7" t="n">
        <v>21.53</v>
      </c>
      <c r="S7" t="n">
        <v>13.88</v>
      </c>
      <c r="T7" t="n">
        <v>3905.81</v>
      </c>
      <c r="U7" t="n">
        <v>0.64</v>
      </c>
      <c r="V7" t="n">
        <v>0.93</v>
      </c>
      <c r="W7" t="n">
        <v>0.07000000000000001</v>
      </c>
      <c r="X7" t="n">
        <v>0.24</v>
      </c>
      <c r="Y7" t="n">
        <v>1</v>
      </c>
      <c r="Z7" t="n">
        <v>10</v>
      </c>
      <c r="AA7" t="n">
        <v>101.7777635098606</v>
      </c>
      <c r="AB7" t="n">
        <v>139.2568261521621</v>
      </c>
      <c r="AC7" t="n">
        <v>125.9663501124202</v>
      </c>
      <c r="AD7" t="n">
        <v>101777.7635098606</v>
      </c>
      <c r="AE7" t="n">
        <v>139256.8261521621</v>
      </c>
      <c r="AF7" t="n">
        <v>7.153219689116217e-06</v>
      </c>
      <c r="AG7" t="n">
        <v>4.440104166666667</v>
      </c>
      <c r="AH7" t="n">
        <v>125966.3501124202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14.7638</v>
      </c>
      <c r="E8" t="n">
        <v>6.77</v>
      </c>
      <c r="F8" t="n">
        <v>4.27</v>
      </c>
      <c r="G8" t="n">
        <v>21.33</v>
      </c>
      <c r="H8" t="n">
        <v>0.33</v>
      </c>
      <c r="I8" t="n">
        <v>12</v>
      </c>
      <c r="J8" t="n">
        <v>135.22</v>
      </c>
      <c r="K8" t="n">
        <v>46.47</v>
      </c>
      <c r="L8" t="n">
        <v>2.5</v>
      </c>
      <c r="M8" t="n">
        <v>9</v>
      </c>
      <c r="N8" t="n">
        <v>21.26</v>
      </c>
      <c r="O8" t="n">
        <v>16911.68</v>
      </c>
      <c r="P8" t="n">
        <v>35.9</v>
      </c>
      <c r="Q8" t="n">
        <v>610.26</v>
      </c>
      <c r="R8" t="n">
        <v>21.09</v>
      </c>
      <c r="S8" t="n">
        <v>13.88</v>
      </c>
      <c r="T8" t="n">
        <v>3690.53</v>
      </c>
      <c r="U8" t="n">
        <v>0.66</v>
      </c>
      <c r="V8" t="n">
        <v>0.93</v>
      </c>
      <c r="W8" t="n">
        <v>0.07000000000000001</v>
      </c>
      <c r="X8" t="n">
        <v>0.23</v>
      </c>
      <c r="Y8" t="n">
        <v>1</v>
      </c>
      <c r="Z8" t="n">
        <v>10</v>
      </c>
      <c r="AA8" t="n">
        <v>101.0816306763673</v>
      </c>
      <c r="AB8" t="n">
        <v>138.3043464981639</v>
      </c>
      <c r="AC8" t="n">
        <v>125.1047737797857</v>
      </c>
      <c r="AD8" t="n">
        <v>101081.6306763673</v>
      </c>
      <c r="AE8" t="n">
        <v>138304.3464981639</v>
      </c>
      <c r="AF8" t="n">
        <v>7.199006458542594e-06</v>
      </c>
      <c r="AG8" t="n">
        <v>4.407552083333333</v>
      </c>
      <c r="AH8" t="n">
        <v>125104.7737797857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14.8417</v>
      </c>
      <c r="E9" t="n">
        <v>6.74</v>
      </c>
      <c r="F9" t="n">
        <v>4.26</v>
      </c>
      <c r="G9" t="n">
        <v>23.23</v>
      </c>
      <c r="H9" t="n">
        <v>0.36</v>
      </c>
      <c r="I9" t="n">
        <v>11</v>
      </c>
      <c r="J9" t="n">
        <v>135.56</v>
      </c>
      <c r="K9" t="n">
        <v>46.47</v>
      </c>
      <c r="L9" t="n">
        <v>2.75</v>
      </c>
      <c r="M9" t="n">
        <v>1</v>
      </c>
      <c r="N9" t="n">
        <v>21.34</v>
      </c>
      <c r="O9" t="n">
        <v>16953.14</v>
      </c>
      <c r="P9" t="n">
        <v>35.21</v>
      </c>
      <c r="Q9" t="n">
        <v>610.26</v>
      </c>
      <c r="R9" t="n">
        <v>20.55</v>
      </c>
      <c r="S9" t="n">
        <v>13.88</v>
      </c>
      <c r="T9" t="n">
        <v>3427.15</v>
      </c>
      <c r="U9" t="n">
        <v>0.68</v>
      </c>
      <c r="V9" t="n">
        <v>0.9399999999999999</v>
      </c>
      <c r="W9" t="n">
        <v>0.08</v>
      </c>
      <c r="X9" t="n">
        <v>0.22</v>
      </c>
      <c r="Y9" t="n">
        <v>1</v>
      </c>
      <c r="Z9" t="n">
        <v>10</v>
      </c>
      <c r="AA9" t="n">
        <v>100.7115906199097</v>
      </c>
      <c r="AB9" t="n">
        <v>137.7980413679036</v>
      </c>
      <c r="AC9" t="n">
        <v>124.6467897005536</v>
      </c>
      <c r="AD9" t="n">
        <v>100711.5906199097</v>
      </c>
      <c r="AE9" t="n">
        <v>137798.0413679036</v>
      </c>
      <c r="AF9" t="n">
        <v>7.236991435521453e-06</v>
      </c>
      <c r="AG9" t="n">
        <v>4.388020833333333</v>
      </c>
      <c r="AH9" t="n">
        <v>124646.7897005536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14.8337</v>
      </c>
      <c r="E10" t="n">
        <v>6.74</v>
      </c>
      <c r="F10" t="n">
        <v>4.26</v>
      </c>
      <c r="G10" t="n">
        <v>23.25</v>
      </c>
      <c r="H10" t="n">
        <v>0.39</v>
      </c>
      <c r="I10" t="n">
        <v>11</v>
      </c>
      <c r="J10" t="n">
        <v>135.9</v>
      </c>
      <c r="K10" t="n">
        <v>46.47</v>
      </c>
      <c r="L10" t="n">
        <v>3</v>
      </c>
      <c r="M10" t="n">
        <v>0</v>
      </c>
      <c r="N10" t="n">
        <v>21.43</v>
      </c>
      <c r="O10" t="n">
        <v>16994.64</v>
      </c>
      <c r="P10" t="n">
        <v>35.24</v>
      </c>
      <c r="Q10" t="n">
        <v>610.26</v>
      </c>
      <c r="R10" t="n">
        <v>20.63</v>
      </c>
      <c r="S10" t="n">
        <v>13.88</v>
      </c>
      <c r="T10" t="n">
        <v>3464.32</v>
      </c>
      <c r="U10" t="n">
        <v>0.67</v>
      </c>
      <c r="V10" t="n">
        <v>0.9399999999999999</v>
      </c>
      <c r="W10" t="n">
        <v>0.08</v>
      </c>
      <c r="X10" t="n">
        <v>0.22</v>
      </c>
      <c r="Y10" t="n">
        <v>1</v>
      </c>
      <c r="Z10" t="n">
        <v>10</v>
      </c>
      <c r="AA10" t="n">
        <v>100.7329199572299</v>
      </c>
      <c r="AB10" t="n">
        <v>137.8272251082091</v>
      </c>
      <c r="AC10" t="n">
        <v>124.673188185644</v>
      </c>
      <c r="AD10" t="n">
        <v>100732.9199572299</v>
      </c>
      <c r="AE10" t="n">
        <v>137827.2251082091</v>
      </c>
      <c r="AF10" t="n">
        <v>7.233090539297693e-06</v>
      </c>
      <c r="AG10" t="n">
        <v>4.388020833333333</v>
      </c>
      <c r="AH10" t="n">
        <v>124673.188185644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3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8.9153</v>
      </c>
      <c r="E2" t="n">
        <v>11.22</v>
      </c>
      <c r="F2" t="n">
        <v>5.33</v>
      </c>
      <c r="G2" t="n">
        <v>5.08</v>
      </c>
      <c r="H2" t="n">
        <v>0.07000000000000001</v>
      </c>
      <c r="I2" t="n">
        <v>63</v>
      </c>
      <c r="J2" t="n">
        <v>252.85</v>
      </c>
      <c r="K2" t="n">
        <v>59.19</v>
      </c>
      <c r="L2" t="n">
        <v>1</v>
      </c>
      <c r="M2" t="n">
        <v>61</v>
      </c>
      <c r="N2" t="n">
        <v>62.65</v>
      </c>
      <c r="O2" t="n">
        <v>31418.63</v>
      </c>
      <c r="P2" t="n">
        <v>85.92</v>
      </c>
      <c r="Q2" t="n">
        <v>610.51</v>
      </c>
      <c r="R2" t="n">
        <v>54.28</v>
      </c>
      <c r="S2" t="n">
        <v>13.88</v>
      </c>
      <c r="T2" t="n">
        <v>20030.23</v>
      </c>
      <c r="U2" t="n">
        <v>0.26</v>
      </c>
      <c r="V2" t="n">
        <v>0.75</v>
      </c>
      <c r="W2" t="n">
        <v>0.16</v>
      </c>
      <c r="X2" t="n">
        <v>1.29</v>
      </c>
      <c r="Y2" t="n">
        <v>1</v>
      </c>
      <c r="Z2" t="n">
        <v>10</v>
      </c>
      <c r="AA2" t="n">
        <v>224.6540144757126</v>
      </c>
      <c r="AB2" t="n">
        <v>307.3815336411599</v>
      </c>
      <c r="AC2" t="n">
        <v>278.0454714832305</v>
      </c>
      <c r="AD2" t="n">
        <v>224654.0144757126</v>
      </c>
      <c r="AE2" t="n">
        <v>307381.5336411599</v>
      </c>
      <c r="AF2" t="n">
        <v>3.565143389282162e-06</v>
      </c>
      <c r="AG2" t="n">
        <v>7.3046875</v>
      </c>
      <c r="AH2" t="n">
        <v>278045.4714832305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9.916499999999999</v>
      </c>
      <c r="E3" t="n">
        <v>10.08</v>
      </c>
      <c r="F3" t="n">
        <v>4.98</v>
      </c>
      <c r="G3" t="n">
        <v>6.36</v>
      </c>
      <c r="H3" t="n">
        <v>0.09</v>
      </c>
      <c r="I3" t="n">
        <v>47</v>
      </c>
      <c r="J3" t="n">
        <v>253.3</v>
      </c>
      <c r="K3" t="n">
        <v>59.19</v>
      </c>
      <c r="L3" t="n">
        <v>1.25</v>
      </c>
      <c r="M3" t="n">
        <v>45</v>
      </c>
      <c r="N3" t="n">
        <v>62.86</v>
      </c>
      <c r="O3" t="n">
        <v>31474.5</v>
      </c>
      <c r="P3" t="n">
        <v>79.68000000000001</v>
      </c>
      <c r="Q3" t="n">
        <v>610.26</v>
      </c>
      <c r="R3" t="n">
        <v>43.61</v>
      </c>
      <c r="S3" t="n">
        <v>13.88</v>
      </c>
      <c r="T3" t="n">
        <v>14777.47</v>
      </c>
      <c r="U3" t="n">
        <v>0.32</v>
      </c>
      <c r="V3" t="n">
        <v>0.8</v>
      </c>
      <c r="W3" t="n">
        <v>0.12</v>
      </c>
      <c r="X3" t="n">
        <v>0.9399999999999999</v>
      </c>
      <c r="Y3" t="n">
        <v>1</v>
      </c>
      <c r="Z3" t="n">
        <v>10</v>
      </c>
      <c r="AA3" t="n">
        <v>187.8472519239697</v>
      </c>
      <c r="AB3" t="n">
        <v>257.0208973181288</v>
      </c>
      <c r="AC3" t="n">
        <v>232.4911836092565</v>
      </c>
      <c r="AD3" t="n">
        <v>187847.2519239697</v>
      </c>
      <c r="AE3" t="n">
        <v>257020.8973181288</v>
      </c>
      <c r="AF3" t="n">
        <v>3.965513714604842e-06</v>
      </c>
      <c r="AG3" t="n">
        <v>6.5625</v>
      </c>
      <c r="AH3" t="n">
        <v>232491.1836092565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10.5668</v>
      </c>
      <c r="E4" t="n">
        <v>9.460000000000001</v>
      </c>
      <c r="F4" t="n">
        <v>4.8</v>
      </c>
      <c r="G4" t="n">
        <v>7.58</v>
      </c>
      <c r="H4" t="n">
        <v>0.11</v>
      </c>
      <c r="I4" t="n">
        <v>38</v>
      </c>
      <c r="J4" t="n">
        <v>253.75</v>
      </c>
      <c r="K4" t="n">
        <v>59.19</v>
      </c>
      <c r="L4" t="n">
        <v>1.5</v>
      </c>
      <c r="M4" t="n">
        <v>36</v>
      </c>
      <c r="N4" t="n">
        <v>63.06</v>
      </c>
      <c r="O4" t="n">
        <v>31530.44</v>
      </c>
      <c r="P4" t="n">
        <v>76.27</v>
      </c>
      <c r="Q4" t="n">
        <v>610.51</v>
      </c>
      <c r="R4" t="n">
        <v>37.76</v>
      </c>
      <c r="S4" t="n">
        <v>13.88</v>
      </c>
      <c r="T4" t="n">
        <v>11896.28</v>
      </c>
      <c r="U4" t="n">
        <v>0.37</v>
      </c>
      <c r="V4" t="n">
        <v>0.83</v>
      </c>
      <c r="W4" t="n">
        <v>0.11</v>
      </c>
      <c r="X4" t="n">
        <v>0.76</v>
      </c>
      <c r="Y4" t="n">
        <v>1</v>
      </c>
      <c r="Z4" t="n">
        <v>10</v>
      </c>
      <c r="AA4" t="n">
        <v>181.8529315436826</v>
      </c>
      <c r="AB4" t="n">
        <v>248.8192037230728</v>
      </c>
      <c r="AC4" t="n">
        <v>225.0722481397608</v>
      </c>
      <c r="AD4" t="n">
        <v>181852.9315436826</v>
      </c>
      <c r="AE4" t="n">
        <v>248819.2037230728</v>
      </c>
      <c r="AF4" t="n">
        <v>4.225562478645334e-06</v>
      </c>
      <c r="AG4" t="n">
        <v>6.158854166666667</v>
      </c>
      <c r="AH4" t="n">
        <v>225072.2481397608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11.1465</v>
      </c>
      <c r="E5" t="n">
        <v>8.970000000000001</v>
      </c>
      <c r="F5" t="n">
        <v>4.65</v>
      </c>
      <c r="G5" t="n">
        <v>9</v>
      </c>
      <c r="H5" t="n">
        <v>0.12</v>
      </c>
      <c r="I5" t="n">
        <v>31</v>
      </c>
      <c r="J5" t="n">
        <v>254.21</v>
      </c>
      <c r="K5" t="n">
        <v>59.19</v>
      </c>
      <c r="L5" t="n">
        <v>1.75</v>
      </c>
      <c r="M5" t="n">
        <v>29</v>
      </c>
      <c r="N5" t="n">
        <v>63.26</v>
      </c>
      <c r="O5" t="n">
        <v>31586.46</v>
      </c>
      <c r="P5" t="n">
        <v>73.3</v>
      </c>
      <c r="Q5" t="n">
        <v>610.33</v>
      </c>
      <c r="R5" t="n">
        <v>32.99</v>
      </c>
      <c r="S5" t="n">
        <v>13.88</v>
      </c>
      <c r="T5" t="n">
        <v>9546.49</v>
      </c>
      <c r="U5" t="n">
        <v>0.42</v>
      </c>
      <c r="V5" t="n">
        <v>0.86</v>
      </c>
      <c r="W5" t="n">
        <v>0.1</v>
      </c>
      <c r="X5" t="n">
        <v>0.61</v>
      </c>
      <c r="Y5" t="n">
        <v>1</v>
      </c>
      <c r="Z5" t="n">
        <v>10</v>
      </c>
      <c r="AA5" t="n">
        <v>164.5397227180767</v>
      </c>
      <c r="AB5" t="n">
        <v>225.130507603024</v>
      </c>
      <c r="AC5" t="n">
        <v>203.6443679301081</v>
      </c>
      <c r="AD5" t="n">
        <v>164539.7227180767</v>
      </c>
      <c r="AE5" t="n">
        <v>225130.507603024</v>
      </c>
      <c r="AF5" t="n">
        <v>4.457378976437541e-06</v>
      </c>
      <c r="AG5" t="n">
        <v>5.83984375</v>
      </c>
      <c r="AH5" t="n">
        <v>203644.3679301081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11.4979</v>
      </c>
      <c r="E6" t="n">
        <v>8.699999999999999</v>
      </c>
      <c r="F6" t="n">
        <v>4.57</v>
      </c>
      <c r="G6" t="n">
        <v>10.16</v>
      </c>
      <c r="H6" t="n">
        <v>0.14</v>
      </c>
      <c r="I6" t="n">
        <v>27</v>
      </c>
      <c r="J6" t="n">
        <v>254.66</v>
      </c>
      <c r="K6" t="n">
        <v>59.19</v>
      </c>
      <c r="L6" t="n">
        <v>2</v>
      </c>
      <c r="M6" t="n">
        <v>25</v>
      </c>
      <c r="N6" t="n">
        <v>63.47</v>
      </c>
      <c r="O6" t="n">
        <v>31642.55</v>
      </c>
      <c r="P6" t="n">
        <v>71.56999999999999</v>
      </c>
      <c r="Q6" t="n">
        <v>610.4400000000001</v>
      </c>
      <c r="R6" t="n">
        <v>30.53</v>
      </c>
      <c r="S6" t="n">
        <v>13.88</v>
      </c>
      <c r="T6" t="n">
        <v>8336.129999999999</v>
      </c>
      <c r="U6" t="n">
        <v>0.45</v>
      </c>
      <c r="V6" t="n">
        <v>0.87</v>
      </c>
      <c r="W6" t="n">
        <v>0.1</v>
      </c>
      <c r="X6" t="n">
        <v>0.53</v>
      </c>
      <c r="Y6" t="n">
        <v>1</v>
      </c>
      <c r="Z6" t="n">
        <v>10</v>
      </c>
      <c r="AA6" t="n">
        <v>162.0613268417386</v>
      </c>
      <c r="AB6" t="n">
        <v>221.7394570259107</v>
      </c>
      <c r="AC6" t="n">
        <v>200.576954460704</v>
      </c>
      <c r="AD6" t="n">
        <v>162061.3268417386</v>
      </c>
      <c r="AE6" t="n">
        <v>221739.4570259107</v>
      </c>
      <c r="AF6" t="n">
        <v>4.597900482948118e-06</v>
      </c>
      <c r="AG6" t="n">
        <v>5.6640625</v>
      </c>
      <c r="AH6" t="n">
        <v>200576.954460704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11.7998</v>
      </c>
      <c r="E7" t="n">
        <v>8.470000000000001</v>
      </c>
      <c r="F7" t="n">
        <v>4.5</v>
      </c>
      <c r="G7" t="n">
        <v>11.24</v>
      </c>
      <c r="H7" t="n">
        <v>0.16</v>
      </c>
      <c r="I7" t="n">
        <v>24</v>
      </c>
      <c r="J7" t="n">
        <v>255.12</v>
      </c>
      <c r="K7" t="n">
        <v>59.19</v>
      </c>
      <c r="L7" t="n">
        <v>2.25</v>
      </c>
      <c r="M7" t="n">
        <v>22</v>
      </c>
      <c r="N7" t="n">
        <v>63.67</v>
      </c>
      <c r="O7" t="n">
        <v>31698.72</v>
      </c>
      <c r="P7" t="n">
        <v>69.84999999999999</v>
      </c>
      <c r="Q7" t="n">
        <v>610.39</v>
      </c>
      <c r="R7" t="n">
        <v>28.34</v>
      </c>
      <c r="S7" t="n">
        <v>13.88</v>
      </c>
      <c r="T7" t="n">
        <v>7253.86</v>
      </c>
      <c r="U7" t="n">
        <v>0.49</v>
      </c>
      <c r="V7" t="n">
        <v>0.89</v>
      </c>
      <c r="W7" t="n">
        <v>0.09</v>
      </c>
      <c r="X7" t="n">
        <v>0.46</v>
      </c>
      <c r="Y7" t="n">
        <v>1</v>
      </c>
      <c r="Z7" t="n">
        <v>10</v>
      </c>
      <c r="AA7" t="n">
        <v>159.9390713729422</v>
      </c>
      <c r="AB7" t="n">
        <v>218.8356934662015</v>
      </c>
      <c r="AC7" t="n">
        <v>197.9503220196748</v>
      </c>
      <c r="AD7" t="n">
        <v>159939.0713729422</v>
      </c>
      <c r="AE7" t="n">
        <v>218835.6934662015</v>
      </c>
      <c r="AF7" t="n">
        <v>4.718627411848356e-06</v>
      </c>
      <c r="AG7" t="n">
        <v>5.514322916666667</v>
      </c>
      <c r="AH7" t="n">
        <v>197950.3220196748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12.1057</v>
      </c>
      <c r="E8" t="n">
        <v>8.26</v>
      </c>
      <c r="F8" t="n">
        <v>4.43</v>
      </c>
      <c r="G8" t="n">
        <v>12.65</v>
      </c>
      <c r="H8" t="n">
        <v>0.17</v>
      </c>
      <c r="I8" t="n">
        <v>21</v>
      </c>
      <c r="J8" t="n">
        <v>255.57</v>
      </c>
      <c r="K8" t="n">
        <v>59.19</v>
      </c>
      <c r="L8" t="n">
        <v>2.5</v>
      </c>
      <c r="M8" t="n">
        <v>19</v>
      </c>
      <c r="N8" t="n">
        <v>63.88</v>
      </c>
      <c r="O8" t="n">
        <v>31754.97</v>
      </c>
      <c r="P8" t="n">
        <v>68.27</v>
      </c>
      <c r="Q8" t="n">
        <v>610.35</v>
      </c>
      <c r="R8" t="n">
        <v>25.97</v>
      </c>
      <c r="S8" t="n">
        <v>13.88</v>
      </c>
      <c r="T8" t="n">
        <v>6083.9</v>
      </c>
      <c r="U8" t="n">
        <v>0.53</v>
      </c>
      <c r="V8" t="n">
        <v>0.9</v>
      </c>
      <c r="W8" t="n">
        <v>0.09</v>
      </c>
      <c r="X8" t="n">
        <v>0.39</v>
      </c>
      <c r="Y8" t="n">
        <v>1</v>
      </c>
      <c r="Z8" t="n">
        <v>10</v>
      </c>
      <c r="AA8" t="n">
        <v>157.8014500142978</v>
      </c>
      <c r="AB8" t="n">
        <v>215.910905618107</v>
      </c>
      <c r="AC8" t="n">
        <v>195.304671818836</v>
      </c>
      <c r="AD8" t="n">
        <v>157801.4500142978</v>
      </c>
      <c r="AE8" t="n">
        <v>215910.905618107</v>
      </c>
      <c r="AF8" t="n">
        <v>4.840953902575692e-06</v>
      </c>
      <c r="AG8" t="n">
        <v>5.377604166666667</v>
      </c>
      <c r="AH8" t="n">
        <v>195304.671818836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12.3988</v>
      </c>
      <c r="E9" t="n">
        <v>8.07</v>
      </c>
      <c r="F9" t="n">
        <v>4.33</v>
      </c>
      <c r="G9" t="n">
        <v>13.68</v>
      </c>
      <c r="H9" t="n">
        <v>0.19</v>
      </c>
      <c r="I9" t="n">
        <v>19</v>
      </c>
      <c r="J9" t="n">
        <v>256.03</v>
      </c>
      <c r="K9" t="n">
        <v>59.19</v>
      </c>
      <c r="L9" t="n">
        <v>2.75</v>
      </c>
      <c r="M9" t="n">
        <v>17</v>
      </c>
      <c r="N9" t="n">
        <v>64.09</v>
      </c>
      <c r="O9" t="n">
        <v>31811.29</v>
      </c>
      <c r="P9" t="n">
        <v>66.03</v>
      </c>
      <c r="Q9" t="n">
        <v>610.28</v>
      </c>
      <c r="R9" t="n">
        <v>23.04</v>
      </c>
      <c r="S9" t="n">
        <v>13.88</v>
      </c>
      <c r="T9" t="n">
        <v>4630.35</v>
      </c>
      <c r="U9" t="n">
        <v>0.6</v>
      </c>
      <c r="V9" t="n">
        <v>0.92</v>
      </c>
      <c r="W9" t="n">
        <v>0.08</v>
      </c>
      <c r="X9" t="n">
        <v>0.29</v>
      </c>
      <c r="Y9" t="n">
        <v>1</v>
      </c>
      <c r="Z9" t="n">
        <v>10</v>
      </c>
      <c r="AA9" t="n">
        <v>143.0277953906689</v>
      </c>
      <c r="AB9" t="n">
        <v>195.6969395944256</v>
      </c>
      <c r="AC9" t="n">
        <v>177.0198983419688</v>
      </c>
      <c r="AD9" t="n">
        <v>143027.7953906689</v>
      </c>
      <c r="AE9" t="n">
        <v>195696.9395944256</v>
      </c>
      <c r="AF9" t="n">
        <v>4.958161795456313e-06</v>
      </c>
      <c r="AG9" t="n">
        <v>5.25390625</v>
      </c>
      <c r="AH9" t="n">
        <v>177019.8983419688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12.4866</v>
      </c>
      <c r="E10" t="n">
        <v>8.01</v>
      </c>
      <c r="F10" t="n">
        <v>4.37</v>
      </c>
      <c r="G10" t="n">
        <v>15.43</v>
      </c>
      <c r="H10" t="n">
        <v>0.21</v>
      </c>
      <c r="I10" t="n">
        <v>17</v>
      </c>
      <c r="J10" t="n">
        <v>256.49</v>
      </c>
      <c r="K10" t="n">
        <v>59.19</v>
      </c>
      <c r="L10" t="n">
        <v>3</v>
      </c>
      <c r="M10" t="n">
        <v>15</v>
      </c>
      <c r="N10" t="n">
        <v>64.29000000000001</v>
      </c>
      <c r="O10" t="n">
        <v>31867.69</v>
      </c>
      <c r="P10" t="n">
        <v>66.39</v>
      </c>
      <c r="Q10" t="n">
        <v>610.42</v>
      </c>
      <c r="R10" t="n">
        <v>24.46</v>
      </c>
      <c r="S10" t="n">
        <v>13.88</v>
      </c>
      <c r="T10" t="n">
        <v>5349.85</v>
      </c>
      <c r="U10" t="n">
        <v>0.57</v>
      </c>
      <c r="V10" t="n">
        <v>0.91</v>
      </c>
      <c r="W10" t="n">
        <v>0.08</v>
      </c>
      <c r="X10" t="n">
        <v>0.33</v>
      </c>
      <c r="Y10" t="n">
        <v>1</v>
      </c>
      <c r="Z10" t="n">
        <v>10</v>
      </c>
      <c r="AA10" t="n">
        <v>143.00238224412</v>
      </c>
      <c r="AB10" t="n">
        <v>195.6621682061684</v>
      </c>
      <c r="AC10" t="n">
        <v>176.988445486205</v>
      </c>
      <c r="AD10" t="n">
        <v>143002.38224412</v>
      </c>
      <c r="AE10" t="n">
        <v>195662.1682061685</v>
      </c>
      <c r="AF10" t="n">
        <v>4.993272177561117e-06</v>
      </c>
      <c r="AG10" t="n">
        <v>5.21484375</v>
      </c>
      <c r="AH10" t="n">
        <v>176988.445486205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12.5843</v>
      </c>
      <c r="E11" t="n">
        <v>7.95</v>
      </c>
      <c r="F11" t="n">
        <v>4.36</v>
      </c>
      <c r="G11" t="n">
        <v>16.35</v>
      </c>
      <c r="H11" t="n">
        <v>0.23</v>
      </c>
      <c r="I11" t="n">
        <v>16</v>
      </c>
      <c r="J11" t="n">
        <v>256.95</v>
      </c>
      <c r="K11" t="n">
        <v>59.19</v>
      </c>
      <c r="L11" t="n">
        <v>3.25</v>
      </c>
      <c r="M11" t="n">
        <v>14</v>
      </c>
      <c r="N11" t="n">
        <v>64.5</v>
      </c>
      <c r="O11" t="n">
        <v>31924.29</v>
      </c>
      <c r="P11" t="n">
        <v>65.78</v>
      </c>
      <c r="Q11" t="n">
        <v>610.41</v>
      </c>
      <c r="R11" t="n">
        <v>23.99</v>
      </c>
      <c r="S11" t="n">
        <v>13.88</v>
      </c>
      <c r="T11" t="n">
        <v>5120.53</v>
      </c>
      <c r="U11" t="n">
        <v>0.58</v>
      </c>
      <c r="V11" t="n">
        <v>0.92</v>
      </c>
      <c r="W11" t="n">
        <v>0.08</v>
      </c>
      <c r="X11" t="n">
        <v>0.32</v>
      </c>
      <c r="Y11" t="n">
        <v>1</v>
      </c>
      <c r="Z11" t="n">
        <v>10</v>
      </c>
      <c r="AA11" t="n">
        <v>142.4131233472971</v>
      </c>
      <c r="AB11" t="n">
        <v>194.855918187268</v>
      </c>
      <c r="AC11" t="n">
        <v>176.2591428375291</v>
      </c>
      <c r="AD11" t="n">
        <v>142413.1233472971</v>
      </c>
      <c r="AE11" t="n">
        <v>194855.918187268</v>
      </c>
      <c r="AF11" t="n">
        <v>5.032341475187992e-06</v>
      </c>
      <c r="AG11" t="n">
        <v>5.17578125</v>
      </c>
      <c r="AH11" t="n">
        <v>176259.1428375291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12.706</v>
      </c>
      <c r="E12" t="n">
        <v>7.87</v>
      </c>
      <c r="F12" t="n">
        <v>4.33</v>
      </c>
      <c r="G12" t="n">
        <v>17.33</v>
      </c>
      <c r="H12" t="n">
        <v>0.24</v>
      </c>
      <c r="I12" t="n">
        <v>15</v>
      </c>
      <c r="J12" t="n">
        <v>257.41</v>
      </c>
      <c r="K12" t="n">
        <v>59.19</v>
      </c>
      <c r="L12" t="n">
        <v>3.5</v>
      </c>
      <c r="M12" t="n">
        <v>13</v>
      </c>
      <c r="N12" t="n">
        <v>64.70999999999999</v>
      </c>
      <c r="O12" t="n">
        <v>31980.84</v>
      </c>
      <c r="P12" t="n">
        <v>64.63</v>
      </c>
      <c r="Q12" t="n">
        <v>610.3200000000001</v>
      </c>
      <c r="R12" t="n">
        <v>23.11</v>
      </c>
      <c r="S12" t="n">
        <v>13.88</v>
      </c>
      <c r="T12" t="n">
        <v>4685.6</v>
      </c>
      <c r="U12" t="n">
        <v>0.6</v>
      </c>
      <c r="V12" t="n">
        <v>0.92</v>
      </c>
      <c r="W12" t="n">
        <v>0.08</v>
      </c>
      <c r="X12" t="n">
        <v>0.29</v>
      </c>
      <c r="Y12" t="n">
        <v>1</v>
      </c>
      <c r="Z12" t="n">
        <v>10</v>
      </c>
      <c r="AA12" t="n">
        <v>141.4850397238605</v>
      </c>
      <c r="AB12" t="n">
        <v>193.5860732295229</v>
      </c>
      <c r="AC12" t="n">
        <v>175.1104901003122</v>
      </c>
      <c r="AD12" t="n">
        <v>141485.0397238605</v>
      </c>
      <c r="AE12" t="n">
        <v>193586.0732295229</v>
      </c>
      <c r="AF12" t="n">
        <v>5.081008143777455e-06</v>
      </c>
      <c r="AG12" t="n">
        <v>5.123697916666667</v>
      </c>
      <c r="AH12" t="n">
        <v>175110.4901003122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12.8159</v>
      </c>
      <c r="E13" t="n">
        <v>7.8</v>
      </c>
      <c r="F13" t="n">
        <v>4.31</v>
      </c>
      <c r="G13" t="n">
        <v>18.49</v>
      </c>
      <c r="H13" t="n">
        <v>0.26</v>
      </c>
      <c r="I13" t="n">
        <v>14</v>
      </c>
      <c r="J13" t="n">
        <v>257.86</v>
      </c>
      <c r="K13" t="n">
        <v>59.19</v>
      </c>
      <c r="L13" t="n">
        <v>3.75</v>
      </c>
      <c r="M13" t="n">
        <v>12</v>
      </c>
      <c r="N13" t="n">
        <v>64.92</v>
      </c>
      <c r="O13" t="n">
        <v>32037.48</v>
      </c>
      <c r="P13" t="n">
        <v>63.77</v>
      </c>
      <c r="Q13" t="n">
        <v>610.3</v>
      </c>
      <c r="R13" t="n">
        <v>22.45</v>
      </c>
      <c r="S13" t="n">
        <v>13.88</v>
      </c>
      <c r="T13" t="n">
        <v>4359.68</v>
      </c>
      <c r="U13" t="n">
        <v>0.62</v>
      </c>
      <c r="V13" t="n">
        <v>0.92</v>
      </c>
      <c r="W13" t="n">
        <v>0.08</v>
      </c>
      <c r="X13" t="n">
        <v>0.27</v>
      </c>
      <c r="Y13" t="n">
        <v>1</v>
      </c>
      <c r="Z13" t="n">
        <v>10</v>
      </c>
      <c r="AA13" t="n">
        <v>140.7537700822771</v>
      </c>
      <c r="AB13" t="n">
        <v>192.5855178445694</v>
      </c>
      <c r="AC13" t="n">
        <v>174.20542631701</v>
      </c>
      <c r="AD13" t="n">
        <v>140753.7700822771</v>
      </c>
      <c r="AE13" t="n">
        <v>192585.5178445693</v>
      </c>
      <c r="AF13" t="n">
        <v>5.124956104976978e-06</v>
      </c>
      <c r="AG13" t="n">
        <v>5.078125</v>
      </c>
      <c r="AH13" t="n">
        <v>174205.42631701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12.9496</v>
      </c>
      <c r="E14" t="n">
        <v>7.72</v>
      </c>
      <c r="F14" t="n">
        <v>4.28</v>
      </c>
      <c r="G14" t="n">
        <v>19.76</v>
      </c>
      <c r="H14" t="n">
        <v>0.28</v>
      </c>
      <c r="I14" t="n">
        <v>13</v>
      </c>
      <c r="J14" t="n">
        <v>258.32</v>
      </c>
      <c r="K14" t="n">
        <v>59.19</v>
      </c>
      <c r="L14" t="n">
        <v>4</v>
      </c>
      <c r="M14" t="n">
        <v>11</v>
      </c>
      <c r="N14" t="n">
        <v>65.13</v>
      </c>
      <c r="O14" t="n">
        <v>32094.19</v>
      </c>
      <c r="P14" t="n">
        <v>62.84</v>
      </c>
      <c r="Q14" t="n">
        <v>610.26</v>
      </c>
      <c r="R14" t="n">
        <v>21.53</v>
      </c>
      <c r="S14" t="n">
        <v>13.88</v>
      </c>
      <c r="T14" t="n">
        <v>3902.74</v>
      </c>
      <c r="U14" t="n">
        <v>0.65</v>
      </c>
      <c r="V14" t="n">
        <v>0.93</v>
      </c>
      <c r="W14" t="n">
        <v>0.08</v>
      </c>
      <c r="X14" t="n">
        <v>0.24</v>
      </c>
      <c r="Y14" t="n">
        <v>1</v>
      </c>
      <c r="Z14" t="n">
        <v>10</v>
      </c>
      <c r="AA14" t="n">
        <v>139.9171516572361</v>
      </c>
      <c r="AB14" t="n">
        <v>191.4408196064288</v>
      </c>
      <c r="AC14" t="n">
        <v>173.1699764721231</v>
      </c>
      <c r="AD14" t="n">
        <v>139917.1516572361</v>
      </c>
      <c r="AE14" t="n">
        <v>191440.8196064288</v>
      </c>
      <c r="AF14" t="n">
        <v>5.178421459047736e-06</v>
      </c>
      <c r="AG14" t="n">
        <v>5.026041666666667</v>
      </c>
      <c r="AH14" t="n">
        <v>173169.9764721231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13.0657</v>
      </c>
      <c r="E15" t="n">
        <v>7.65</v>
      </c>
      <c r="F15" t="n">
        <v>4.26</v>
      </c>
      <c r="G15" t="n">
        <v>21.31</v>
      </c>
      <c r="H15" t="n">
        <v>0.29</v>
      </c>
      <c r="I15" t="n">
        <v>12</v>
      </c>
      <c r="J15" t="n">
        <v>258.78</v>
      </c>
      <c r="K15" t="n">
        <v>59.19</v>
      </c>
      <c r="L15" t="n">
        <v>4.25</v>
      </c>
      <c r="M15" t="n">
        <v>10</v>
      </c>
      <c r="N15" t="n">
        <v>65.34</v>
      </c>
      <c r="O15" t="n">
        <v>32150.98</v>
      </c>
      <c r="P15" t="n">
        <v>62.02</v>
      </c>
      <c r="Q15" t="n">
        <v>610.27</v>
      </c>
      <c r="R15" t="n">
        <v>20.91</v>
      </c>
      <c r="S15" t="n">
        <v>13.88</v>
      </c>
      <c r="T15" t="n">
        <v>3600.28</v>
      </c>
      <c r="U15" t="n">
        <v>0.66</v>
      </c>
      <c r="V15" t="n">
        <v>0.9399999999999999</v>
      </c>
      <c r="W15" t="n">
        <v>0.07000000000000001</v>
      </c>
      <c r="X15" t="n">
        <v>0.22</v>
      </c>
      <c r="Y15" t="n">
        <v>1</v>
      </c>
      <c r="Z15" t="n">
        <v>10</v>
      </c>
      <c r="AA15" t="n">
        <v>139.0420845267373</v>
      </c>
      <c r="AB15" t="n">
        <v>190.2435141532438</v>
      </c>
      <c r="AC15" t="n">
        <v>172.0869401709609</v>
      </c>
      <c r="AD15" t="n">
        <v>139042.0845267373</v>
      </c>
      <c r="AE15" t="n">
        <v>190243.5141532437</v>
      </c>
      <c r="AF15" t="n">
        <v>5.224848741079261e-06</v>
      </c>
      <c r="AG15" t="n">
        <v>4.98046875</v>
      </c>
      <c r="AH15" t="n">
        <v>172086.9401709609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13.196</v>
      </c>
      <c r="E16" t="n">
        <v>7.58</v>
      </c>
      <c r="F16" t="n">
        <v>4.24</v>
      </c>
      <c r="G16" t="n">
        <v>23.1</v>
      </c>
      <c r="H16" t="n">
        <v>0.31</v>
      </c>
      <c r="I16" t="n">
        <v>11</v>
      </c>
      <c r="J16" t="n">
        <v>259.25</v>
      </c>
      <c r="K16" t="n">
        <v>59.19</v>
      </c>
      <c r="L16" t="n">
        <v>4.5</v>
      </c>
      <c r="M16" t="n">
        <v>9</v>
      </c>
      <c r="N16" t="n">
        <v>65.55</v>
      </c>
      <c r="O16" t="n">
        <v>32207.85</v>
      </c>
      <c r="P16" t="n">
        <v>61.08</v>
      </c>
      <c r="Q16" t="n">
        <v>610.39</v>
      </c>
      <c r="R16" t="n">
        <v>20.04</v>
      </c>
      <c r="S16" t="n">
        <v>13.88</v>
      </c>
      <c r="T16" t="n">
        <v>3169.54</v>
      </c>
      <c r="U16" t="n">
        <v>0.6899999999999999</v>
      </c>
      <c r="V16" t="n">
        <v>0.9399999999999999</v>
      </c>
      <c r="W16" t="n">
        <v>0.07000000000000001</v>
      </c>
      <c r="X16" t="n">
        <v>0.19</v>
      </c>
      <c r="Y16" t="n">
        <v>1</v>
      </c>
      <c r="Z16" t="n">
        <v>10</v>
      </c>
      <c r="AA16" t="n">
        <v>138.2634050608384</v>
      </c>
      <c r="AB16" t="n">
        <v>189.1780905550879</v>
      </c>
      <c r="AC16" t="n">
        <v>171.1231991056814</v>
      </c>
      <c r="AD16" t="n">
        <v>138263.4050608384</v>
      </c>
      <c r="AE16" t="n">
        <v>189178.090555088</v>
      </c>
      <c r="AF16" t="n">
        <v>5.276954467596985e-06</v>
      </c>
      <c r="AG16" t="n">
        <v>4.934895833333333</v>
      </c>
      <c r="AH16" t="n">
        <v>171123.1991056814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13.3323</v>
      </c>
      <c r="E17" t="n">
        <v>7.5</v>
      </c>
      <c r="F17" t="n">
        <v>4.21</v>
      </c>
      <c r="G17" t="n">
        <v>25.24</v>
      </c>
      <c r="H17" t="n">
        <v>0.33</v>
      </c>
      <c r="I17" t="n">
        <v>10</v>
      </c>
      <c r="J17" t="n">
        <v>259.71</v>
      </c>
      <c r="K17" t="n">
        <v>59.19</v>
      </c>
      <c r="L17" t="n">
        <v>4.75</v>
      </c>
      <c r="M17" t="n">
        <v>8</v>
      </c>
      <c r="N17" t="n">
        <v>65.76000000000001</v>
      </c>
      <c r="O17" t="n">
        <v>32264.79</v>
      </c>
      <c r="P17" t="n">
        <v>59.75</v>
      </c>
      <c r="Q17" t="n">
        <v>610.26</v>
      </c>
      <c r="R17" t="n">
        <v>19.08</v>
      </c>
      <c r="S17" t="n">
        <v>13.88</v>
      </c>
      <c r="T17" t="n">
        <v>2693.21</v>
      </c>
      <c r="U17" t="n">
        <v>0.73</v>
      </c>
      <c r="V17" t="n">
        <v>0.95</v>
      </c>
      <c r="W17" t="n">
        <v>0.07000000000000001</v>
      </c>
      <c r="X17" t="n">
        <v>0.17</v>
      </c>
      <c r="Y17" t="n">
        <v>1</v>
      </c>
      <c r="Z17" t="n">
        <v>10</v>
      </c>
      <c r="AA17" t="n">
        <v>137.304082000948</v>
      </c>
      <c r="AB17" t="n">
        <v>187.8655024222</v>
      </c>
      <c r="AC17" t="n">
        <v>169.9358825419668</v>
      </c>
      <c r="AD17" t="n">
        <v>137304.082000948</v>
      </c>
      <c r="AE17" t="n">
        <v>187865.5024222</v>
      </c>
      <c r="AF17" t="n">
        <v>5.331459536855356e-06</v>
      </c>
      <c r="AG17" t="n">
        <v>4.8828125</v>
      </c>
      <c r="AH17" t="n">
        <v>169935.8825419668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13.3511</v>
      </c>
      <c r="E18" t="n">
        <v>7.49</v>
      </c>
      <c r="F18" t="n">
        <v>4.2</v>
      </c>
      <c r="G18" t="n">
        <v>25.18</v>
      </c>
      <c r="H18" t="n">
        <v>0.34</v>
      </c>
      <c r="I18" t="n">
        <v>10</v>
      </c>
      <c r="J18" t="n">
        <v>260.17</v>
      </c>
      <c r="K18" t="n">
        <v>59.19</v>
      </c>
      <c r="L18" t="n">
        <v>5</v>
      </c>
      <c r="M18" t="n">
        <v>8</v>
      </c>
      <c r="N18" t="n">
        <v>65.98</v>
      </c>
      <c r="O18" t="n">
        <v>32321.82</v>
      </c>
      <c r="P18" t="n">
        <v>59.28</v>
      </c>
      <c r="Q18" t="n">
        <v>610.26</v>
      </c>
      <c r="R18" t="n">
        <v>18.92</v>
      </c>
      <c r="S18" t="n">
        <v>13.88</v>
      </c>
      <c r="T18" t="n">
        <v>2615.03</v>
      </c>
      <c r="U18" t="n">
        <v>0.73</v>
      </c>
      <c r="V18" t="n">
        <v>0.95</v>
      </c>
      <c r="W18" t="n">
        <v>0.07000000000000001</v>
      </c>
      <c r="X18" t="n">
        <v>0.16</v>
      </c>
      <c r="Y18" t="n">
        <v>1</v>
      </c>
      <c r="Z18" t="n">
        <v>10</v>
      </c>
      <c r="AA18" t="n">
        <v>137.0438918811009</v>
      </c>
      <c r="AB18" t="n">
        <v>187.5094988214475</v>
      </c>
      <c r="AC18" t="n">
        <v>169.6138554252158</v>
      </c>
      <c r="AD18" t="n">
        <v>137043.8918811009</v>
      </c>
      <c r="AE18" t="n">
        <v>187509.4988214475</v>
      </c>
      <c r="AF18" t="n">
        <v>5.338977477442719e-06</v>
      </c>
      <c r="AG18" t="n">
        <v>4.876302083333333</v>
      </c>
      <c r="AH18" t="n">
        <v>169613.8554252158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13.2778</v>
      </c>
      <c r="E19" t="n">
        <v>7.53</v>
      </c>
      <c r="F19" t="n">
        <v>4.24</v>
      </c>
      <c r="G19" t="n">
        <v>25.43</v>
      </c>
      <c r="H19" t="n">
        <v>0.36</v>
      </c>
      <c r="I19" t="n">
        <v>10</v>
      </c>
      <c r="J19" t="n">
        <v>260.63</v>
      </c>
      <c r="K19" t="n">
        <v>59.19</v>
      </c>
      <c r="L19" t="n">
        <v>5.25</v>
      </c>
      <c r="M19" t="n">
        <v>8</v>
      </c>
      <c r="N19" t="n">
        <v>66.19</v>
      </c>
      <c r="O19" t="n">
        <v>32378.93</v>
      </c>
      <c r="P19" t="n">
        <v>59.23</v>
      </c>
      <c r="Q19" t="n">
        <v>610.29</v>
      </c>
      <c r="R19" t="n">
        <v>20.19</v>
      </c>
      <c r="S19" t="n">
        <v>13.88</v>
      </c>
      <c r="T19" t="n">
        <v>3252.44</v>
      </c>
      <c r="U19" t="n">
        <v>0.6899999999999999</v>
      </c>
      <c r="V19" t="n">
        <v>0.9399999999999999</v>
      </c>
      <c r="W19" t="n">
        <v>0.07000000000000001</v>
      </c>
      <c r="X19" t="n">
        <v>0.2</v>
      </c>
      <c r="Y19" t="n">
        <v>1</v>
      </c>
      <c r="Z19" t="n">
        <v>10</v>
      </c>
      <c r="AA19" t="n">
        <v>137.2931560232184</v>
      </c>
      <c r="AB19" t="n">
        <v>187.8505530174503</v>
      </c>
      <c r="AC19" t="n">
        <v>169.9223598874248</v>
      </c>
      <c r="AD19" t="n">
        <v>137293.1560232184</v>
      </c>
      <c r="AE19" t="n">
        <v>187850.5530174503</v>
      </c>
      <c r="AF19" t="n">
        <v>5.309665506961144e-06</v>
      </c>
      <c r="AG19" t="n">
        <v>4.90234375</v>
      </c>
      <c r="AH19" t="n">
        <v>169922.3598874248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13.4223</v>
      </c>
      <c r="E20" t="n">
        <v>7.45</v>
      </c>
      <c r="F20" t="n">
        <v>4.21</v>
      </c>
      <c r="G20" t="n">
        <v>28.04</v>
      </c>
      <c r="H20" t="n">
        <v>0.37</v>
      </c>
      <c r="I20" t="n">
        <v>9</v>
      </c>
      <c r="J20" t="n">
        <v>261.1</v>
      </c>
      <c r="K20" t="n">
        <v>59.19</v>
      </c>
      <c r="L20" t="n">
        <v>5.5</v>
      </c>
      <c r="M20" t="n">
        <v>7</v>
      </c>
      <c r="N20" t="n">
        <v>66.40000000000001</v>
      </c>
      <c r="O20" t="n">
        <v>32436.11</v>
      </c>
      <c r="P20" t="n">
        <v>58.37</v>
      </c>
      <c r="Q20" t="n">
        <v>610.4</v>
      </c>
      <c r="R20" t="n">
        <v>19.17</v>
      </c>
      <c r="S20" t="n">
        <v>13.88</v>
      </c>
      <c r="T20" t="n">
        <v>2746.86</v>
      </c>
      <c r="U20" t="n">
        <v>0.72</v>
      </c>
      <c r="V20" t="n">
        <v>0.95</v>
      </c>
      <c r="W20" t="n">
        <v>0.07000000000000001</v>
      </c>
      <c r="X20" t="n">
        <v>0.16</v>
      </c>
      <c r="Y20" t="n">
        <v>1</v>
      </c>
      <c r="Z20" t="n">
        <v>10</v>
      </c>
      <c r="AA20" t="n">
        <v>136.5202434410362</v>
      </c>
      <c r="AB20" t="n">
        <v>186.7930199240126</v>
      </c>
      <c r="AC20" t="n">
        <v>168.9657562681675</v>
      </c>
      <c r="AD20" t="n">
        <v>136520.2434410362</v>
      </c>
      <c r="AE20" t="n">
        <v>186793.0199240126</v>
      </c>
      <c r="AF20" t="n">
        <v>5.367449677965066e-06</v>
      </c>
      <c r="AG20" t="n">
        <v>4.850260416666667</v>
      </c>
      <c r="AH20" t="n">
        <v>168965.7562681675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13.4133</v>
      </c>
      <c r="E21" t="n">
        <v>7.46</v>
      </c>
      <c r="F21" t="n">
        <v>4.21</v>
      </c>
      <c r="G21" t="n">
        <v>28.07</v>
      </c>
      <c r="H21" t="n">
        <v>0.39</v>
      </c>
      <c r="I21" t="n">
        <v>9</v>
      </c>
      <c r="J21" t="n">
        <v>261.56</v>
      </c>
      <c r="K21" t="n">
        <v>59.19</v>
      </c>
      <c r="L21" t="n">
        <v>5.75</v>
      </c>
      <c r="M21" t="n">
        <v>7</v>
      </c>
      <c r="N21" t="n">
        <v>66.62</v>
      </c>
      <c r="O21" t="n">
        <v>32493.38</v>
      </c>
      <c r="P21" t="n">
        <v>57.6</v>
      </c>
      <c r="Q21" t="n">
        <v>610.28</v>
      </c>
      <c r="R21" t="n">
        <v>19.38</v>
      </c>
      <c r="S21" t="n">
        <v>13.88</v>
      </c>
      <c r="T21" t="n">
        <v>2849.24</v>
      </c>
      <c r="U21" t="n">
        <v>0.72</v>
      </c>
      <c r="V21" t="n">
        <v>0.95</v>
      </c>
      <c r="W21" t="n">
        <v>0.07000000000000001</v>
      </c>
      <c r="X21" t="n">
        <v>0.17</v>
      </c>
      <c r="Y21" t="n">
        <v>1</v>
      </c>
      <c r="Z21" t="n">
        <v>10</v>
      </c>
      <c r="AA21" t="n">
        <v>136.2297659824267</v>
      </c>
      <c r="AB21" t="n">
        <v>186.3955758501822</v>
      </c>
      <c r="AC21" t="n">
        <v>168.606243698927</v>
      </c>
      <c r="AD21" t="n">
        <v>136229.7659824267</v>
      </c>
      <c r="AE21" t="n">
        <v>186395.5758501822</v>
      </c>
      <c r="AF21" t="n">
        <v>5.363850663854095e-06</v>
      </c>
      <c r="AG21" t="n">
        <v>4.856770833333333</v>
      </c>
      <c r="AH21" t="n">
        <v>168606.243698927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13.5624</v>
      </c>
      <c r="E22" t="n">
        <v>7.37</v>
      </c>
      <c r="F22" t="n">
        <v>4.18</v>
      </c>
      <c r="G22" t="n">
        <v>31.33</v>
      </c>
      <c r="H22" t="n">
        <v>0.41</v>
      </c>
      <c r="I22" t="n">
        <v>8</v>
      </c>
      <c r="J22" t="n">
        <v>262.03</v>
      </c>
      <c r="K22" t="n">
        <v>59.19</v>
      </c>
      <c r="L22" t="n">
        <v>6</v>
      </c>
      <c r="M22" t="n">
        <v>6</v>
      </c>
      <c r="N22" t="n">
        <v>66.83</v>
      </c>
      <c r="O22" t="n">
        <v>32550.72</v>
      </c>
      <c r="P22" t="n">
        <v>56.59</v>
      </c>
      <c r="Q22" t="n">
        <v>610.26</v>
      </c>
      <c r="R22" t="n">
        <v>18.3</v>
      </c>
      <c r="S22" t="n">
        <v>13.88</v>
      </c>
      <c r="T22" t="n">
        <v>2315.79</v>
      </c>
      <c r="U22" t="n">
        <v>0.76</v>
      </c>
      <c r="V22" t="n">
        <v>0.95</v>
      </c>
      <c r="W22" t="n">
        <v>0.07000000000000001</v>
      </c>
      <c r="X22" t="n">
        <v>0.14</v>
      </c>
      <c r="Y22" t="n">
        <v>1</v>
      </c>
      <c r="Z22" t="n">
        <v>10</v>
      </c>
      <c r="AA22" t="n">
        <v>135.4049965561573</v>
      </c>
      <c r="AB22" t="n">
        <v>185.2670899349019</v>
      </c>
      <c r="AC22" t="n">
        <v>167.5854588955608</v>
      </c>
      <c r="AD22" t="n">
        <v>135404.9965561573</v>
      </c>
      <c r="AE22" t="n">
        <v>185267.0899349019</v>
      </c>
      <c r="AF22" t="n">
        <v>5.423474330959181e-06</v>
      </c>
      <c r="AG22" t="n">
        <v>4.798177083333333</v>
      </c>
      <c r="AH22" t="n">
        <v>167585.4588955608</v>
      </c>
    </row>
    <row r="23">
      <c r="A23" t="n">
        <v>21</v>
      </c>
      <c r="B23" t="n">
        <v>130</v>
      </c>
      <c r="C23" t="inlineStr">
        <is>
          <t xml:space="preserve">CONCLUIDO	</t>
        </is>
      </c>
      <c r="D23" t="n">
        <v>13.5542</v>
      </c>
      <c r="E23" t="n">
        <v>7.38</v>
      </c>
      <c r="F23" t="n">
        <v>4.18</v>
      </c>
      <c r="G23" t="n">
        <v>31.36</v>
      </c>
      <c r="H23" t="n">
        <v>0.42</v>
      </c>
      <c r="I23" t="n">
        <v>8</v>
      </c>
      <c r="J23" t="n">
        <v>262.49</v>
      </c>
      <c r="K23" t="n">
        <v>59.19</v>
      </c>
      <c r="L23" t="n">
        <v>6.25</v>
      </c>
      <c r="M23" t="n">
        <v>6</v>
      </c>
      <c r="N23" t="n">
        <v>67.05</v>
      </c>
      <c r="O23" t="n">
        <v>32608.15</v>
      </c>
      <c r="P23" t="n">
        <v>56.07</v>
      </c>
      <c r="Q23" t="n">
        <v>610.26</v>
      </c>
      <c r="R23" t="n">
        <v>18.49</v>
      </c>
      <c r="S23" t="n">
        <v>13.88</v>
      </c>
      <c r="T23" t="n">
        <v>2408.73</v>
      </c>
      <c r="U23" t="n">
        <v>0.75</v>
      </c>
      <c r="V23" t="n">
        <v>0.95</v>
      </c>
      <c r="W23" t="n">
        <v>0.07000000000000001</v>
      </c>
      <c r="X23" t="n">
        <v>0.14</v>
      </c>
      <c r="Y23" t="n">
        <v>1</v>
      </c>
      <c r="Z23" t="n">
        <v>10</v>
      </c>
      <c r="AA23" t="n">
        <v>135.2153096567678</v>
      </c>
      <c r="AB23" t="n">
        <v>185.007551950762</v>
      </c>
      <c r="AC23" t="n">
        <v>167.3506908523632</v>
      </c>
      <c r="AD23" t="n">
        <v>135215.3096567678</v>
      </c>
      <c r="AE23" t="n">
        <v>185007.551950762</v>
      </c>
      <c r="AF23" t="n">
        <v>5.420195229213629e-06</v>
      </c>
      <c r="AG23" t="n">
        <v>4.8046875</v>
      </c>
      <c r="AH23" t="n">
        <v>167350.6908523632</v>
      </c>
    </row>
    <row r="24">
      <c r="A24" t="n">
        <v>22</v>
      </c>
      <c r="B24" t="n">
        <v>130</v>
      </c>
      <c r="C24" t="inlineStr">
        <is>
          <t xml:space="preserve">CONCLUIDO	</t>
        </is>
      </c>
      <c r="D24" t="n">
        <v>13.5603</v>
      </c>
      <c r="E24" t="n">
        <v>7.37</v>
      </c>
      <c r="F24" t="n">
        <v>4.18</v>
      </c>
      <c r="G24" t="n">
        <v>31.34</v>
      </c>
      <c r="H24" t="n">
        <v>0.44</v>
      </c>
      <c r="I24" t="n">
        <v>8</v>
      </c>
      <c r="J24" t="n">
        <v>262.96</v>
      </c>
      <c r="K24" t="n">
        <v>59.19</v>
      </c>
      <c r="L24" t="n">
        <v>6.5</v>
      </c>
      <c r="M24" t="n">
        <v>6</v>
      </c>
      <c r="N24" t="n">
        <v>67.26000000000001</v>
      </c>
      <c r="O24" t="n">
        <v>32665.66</v>
      </c>
      <c r="P24" t="n">
        <v>55.22</v>
      </c>
      <c r="Q24" t="n">
        <v>610.26</v>
      </c>
      <c r="R24" t="n">
        <v>18.26</v>
      </c>
      <c r="S24" t="n">
        <v>13.88</v>
      </c>
      <c r="T24" t="n">
        <v>2297.45</v>
      </c>
      <c r="U24" t="n">
        <v>0.76</v>
      </c>
      <c r="V24" t="n">
        <v>0.95</v>
      </c>
      <c r="W24" t="n">
        <v>0.07000000000000001</v>
      </c>
      <c r="X24" t="n">
        <v>0.14</v>
      </c>
      <c r="Y24" t="n">
        <v>1</v>
      </c>
      <c r="Z24" t="n">
        <v>10</v>
      </c>
      <c r="AA24" t="n">
        <v>134.8600813009668</v>
      </c>
      <c r="AB24" t="n">
        <v>184.5215128427862</v>
      </c>
      <c r="AC24" t="n">
        <v>166.9110386346924</v>
      </c>
      <c r="AD24" t="n">
        <v>134860.0813009668</v>
      </c>
      <c r="AE24" t="n">
        <v>184521.5128427862</v>
      </c>
      <c r="AF24" t="n">
        <v>5.422634560999954e-06</v>
      </c>
      <c r="AG24" t="n">
        <v>4.798177083333333</v>
      </c>
      <c r="AH24" t="n">
        <v>166911.0386346924</v>
      </c>
    </row>
    <row r="25">
      <c r="A25" t="n">
        <v>23</v>
      </c>
      <c r="B25" t="n">
        <v>130</v>
      </c>
      <c r="C25" t="inlineStr">
        <is>
          <t xml:space="preserve">CONCLUIDO	</t>
        </is>
      </c>
      <c r="D25" t="n">
        <v>13.7347</v>
      </c>
      <c r="E25" t="n">
        <v>7.28</v>
      </c>
      <c r="F25" t="n">
        <v>4.13</v>
      </c>
      <c r="G25" t="n">
        <v>35.43</v>
      </c>
      <c r="H25" t="n">
        <v>0.46</v>
      </c>
      <c r="I25" t="n">
        <v>7</v>
      </c>
      <c r="J25" t="n">
        <v>263.42</v>
      </c>
      <c r="K25" t="n">
        <v>59.19</v>
      </c>
      <c r="L25" t="n">
        <v>6.75</v>
      </c>
      <c r="M25" t="n">
        <v>5</v>
      </c>
      <c r="N25" t="n">
        <v>67.48</v>
      </c>
      <c r="O25" t="n">
        <v>32723.25</v>
      </c>
      <c r="P25" t="n">
        <v>53.93</v>
      </c>
      <c r="Q25" t="n">
        <v>610.36</v>
      </c>
      <c r="R25" t="n">
        <v>16.9</v>
      </c>
      <c r="S25" t="n">
        <v>13.88</v>
      </c>
      <c r="T25" t="n">
        <v>1619.97</v>
      </c>
      <c r="U25" t="n">
        <v>0.82</v>
      </c>
      <c r="V25" t="n">
        <v>0.96</v>
      </c>
      <c r="W25" t="n">
        <v>0.06</v>
      </c>
      <c r="X25" t="n">
        <v>0.09</v>
      </c>
      <c r="Y25" t="n">
        <v>1</v>
      </c>
      <c r="Z25" t="n">
        <v>10</v>
      </c>
      <c r="AA25" t="n">
        <v>133.8506489543215</v>
      </c>
      <c r="AB25" t="n">
        <v>183.1403629730947</v>
      </c>
      <c r="AC25" t="n">
        <v>165.6617037701078</v>
      </c>
      <c r="AD25" t="n">
        <v>133850.6489543215</v>
      </c>
      <c r="AE25" t="n">
        <v>183140.3629730947</v>
      </c>
      <c r="AF25" t="n">
        <v>5.492375456661436e-06</v>
      </c>
      <c r="AG25" t="n">
        <v>4.739583333333333</v>
      </c>
      <c r="AH25" t="n">
        <v>165661.7037701078</v>
      </c>
    </row>
    <row r="26">
      <c r="A26" t="n">
        <v>24</v>
      </c>
      <c r="B26" t="n">
        <v>130</v>
      </c>
      <c r="C26" t="inlineStr">
        <is>
          <t xml:space="preserve">CONCLUIDO	</t>
        </is>
      </c>
      <c r="D26" t="n">
        <v>13.6757</v>
      </c>
      <c r="E26" t="n">
        <v>7.31</v>
      </c>
      <c r="F26" t="n">
        <v>4.17</v>
      </c>
      <c r="G26" t="n">
        <v>35.7</v>
      </c>
      <c r="H26" t="n">
        <v>0.47</v>
      </c>
      <c r="I26" t="n">
        <v>7</v>
      </c>
      <c r="J26" t="n">
        <v>263.89</v>
      </c>
      <c r="K26" t="n">
        <v>59.19</v>
      </c>
      <c r="L26" t="n">
        <v>7</v>
      </c>
      <c r="M26" t="n">
        <v>5</v>
      </c>
      <c r="N26" t="n">
        <v>67.7</v>
      </c>
      <c r="O26" t="n">
        <v>32780.92</v>
      </c>
      <c r="P26" t="n">
        <v>53.79</v>
      </c>
      <c r="Q26" t="n">
        <v>610.26</v>
      </c>
      <c r="R26" t="n">
        <v>17.98</v>
      </c>
      <c r="S26" t="n">
        <v>13.88</v>
      </c>
      <c r="T26" t="n">
        <v>2162.06</v>
      </c>
      <c r="U26" t="n">
        <v>0.77</v>
      </c>
      <c r="V26" t="n">
        <v>0.96</v>
      </c>
      <c r="W26" t="n">
        <v>0.06</v>
      </c>
      <c r="X26" t="n">
        <v>0.12</v>
      </c>
      <c r="Y26" t="n">
        <v>1</v>
      </c>
      <c r="Z26" t="n">
        <v>10</v>
      </c>
      <c r="AA26" t="n">
        <v>134.0083597811824</v>
      </c>
      <c r="AB26" t="n">
        <v>183.3561498841163</v>
      </c>
      <c r="AC26" t="n">
        <v>165.8568962812003</v>
      </c>
      <c r="AD26" t="n">
        <v>134008.3597811824</v>
      </c>
      <c r="AE26" t="n">
        <v>183356.1498841163</v>
      </c>
      <c r="AF26" t="n">
        <v>5.468781919711738e-06</v>
      </c>
      <c r="AG26" t="n">
        <v>4.759114583333333</v>
      </c>
      <c r="AH26" t="n">
        <v>165856.8962812003</v>
      </c>
    </row>
    <row r="27">
      <c r="A27" t="n">
        <v>25</v>
      </c>
      <c r="B27" t="n">
        <v>130</v>
      </c>
      <c r="C27" t="inlineStr">
        <is>
          <t xml:space="preserve">CONCLUIDO	</t>
        </is>
      </c>
      <c r="D27" t="n">
        <v>13.6654</v>
      </c>
      <c r="E27" t="n">
        <v>7.32</v>
      </c>
      <c r="F27" t="n">
        <v>4.17</v>
      </c>
      <c r="G27" t="n">
        <v>35.75</v>
      </c>
      <c r="H27" t="n">
        <v>0.49</v>
      </c>
      <c r="I27" t="n">
        <v>7</v>
      </c>
      <c r="J27" t="n">
        <v>264.36</v>
      </c>
      <c r="K27" t="n">
        <v>59.19</v>
      </c>
      <c r="L27" t="n">
        <v>7.25</v>
      </c>
      <c r="M27" t="n">
        <v>4</v>
      </c>
      <c r="N27" t="n">
        <v>67.92</v>
      </c>
      <c r="O27" t="n">
        <v>32838.68</v>
      </c>
      <c r="P27" t="n">
        <v>52.61</v>
      </c>
      <c r="Q27" t="n">
        <v>610.26</v>
      </c>
      <c r="R27" t="n">
        <v>18.06</v>
      </c>
      <c r="S27" t="n">
        <v>13.88</v>
      </c>
      <c r="T27" t="n">
        <v>2199.86</v>
      </c>
      <c r="U27" t="n">
        <v>0.77</v>
      </c>
      <c r="V27" t="n">
        <v>0.96</v>
      </c>
      <c r="W27" t="n">
        <v>0.07000000000000001</v>
      </c>
      <c r="X27" t="n">
        <v>0.13</v>
      </c>
      <c r="Y27" t="n">
        <v>1</v>
      </c>
      <c r="Z27" t="n">
        <v>10</v>
      </c>
      <c r="AA27" t="n">
        <v>133.5611819976629</v>
      </c>
      <c r="AB27" t="n">
        <v>182.7443015126138</v>
      </c>
      <c r="AC27" t="n">
        <v>165.3034418595392</v>
      </c>
      <c r="AD27" t="n">
        <v>133561.1819976629</v>
      </c>
      <c r="AE27" t="n">
        <v>182744.3015126138</v>
      </c>
      <c r="AF27" t="n">
        <v>5.464663048006959e-06</v>
      </c>
      <c r="AG27" t="n">
        <v>4.765625</v>
      </c>
      <c r="AH27" t="n">
        <v>165303.4418595392</v>
      </c>
    </row>
    <row r="28">
      <c r="A28" t="n">
        <v>26</v>
      </c>
      <c r="B28" t="n">
        <v>130</v>
      </c>
      <c r="C28" t="inlineStr">
        <is>
          <t xml:space="preserve">CONCLUIDO	</t>
        </is>
      </c>
      <c r="D28" t="n">
        <v>13.8111</v>
      </c>
      <c r="E28" t="n">
        <v>7.24</v>
      </c>
      <c r="F28" t="n">
        <v>4.14</v>
      </c>
      <c r="G28" t="n">
        <v>41.42</v>
      </c>
      <c r="H28" t="n">
        <v>0.5</v>
      </c>
      <c r="I28" t="n">
        <v>6</v>
      </c>
      <c r="J28" t="n">
        <v>264.83</v>
      </c>
      <c r="K28" t="n">
        <v>59.19</v>
      </c>
      <c r="L28" t="n">
        <v>7.5</v>
      </c>
      <c r="M28" t="n">
        <v>3</v>
      </c>
      <c r="N28" t="n">
        <v>68.14</v>
      </c>
      <c r="O28" t="n">
        <v>32896.51</v>
      </c>
      <c r="P28" t="n">
        <v>51.66</v>
      </c>
      <c r="Q28" t="n">
        <v>610.26</v>
      </c>
      <c r="R28" t="n">
        <v>17.17</v>
      </c>
      <c r="S28" t="n">
        <v>13.88</v>
      </c>
      <c r="T28" t="n">
        <v>1759.66</v>
      </c>
      <c r="U28" t="n">
        <v>0.8100000000000001</v>
      </c>
      <c r="V28" t="n">
        <v>0.96</v>
      </c>
      <c r="W28" t="n">
        <v>0.06</v>
      </c>
      <c r="X28" t="n">
        <v>0.1</v>
      </c>
      <c r="Y28" t="n">
        <v>1</v>
      </c>
      <c r="Z28" t="n">
        <v>10</v>
      </c>
      <c r="AA28" t="n">
        <v>132.8110298778059</v>
      </c>
      <c r="AB28" t="n">
        <v>181.7179102878501</v>
      </c>
      <c r="AC28" t="n">
        <v>164.3750079727176</v>
      </c>
      <c r="AD28" t="n">
        <v>132811.0298778059</v>
      </c>
      <c r="AE28" t="n">
        <v>181717.9102878501</v>
      </c>
      <c r="AF28" t="n">
        <v>5.522927087559012e-06</v>
      </c>
      <c r="AG28" t="n">
        <v>4.713541666666667</v>
      </c>
      <c r="AH28" t="n">
        <v>164375.0079727176</v>
      </c>
    </row>
    <row r="29">
      <c r="A29" t="n">
        <v>27</v>
      </c>
      <c r="B29" t="n">
        <v>130</v>
      </c>
      <c r="C29" t="inlineStr">
        <is>
          <t xml:space="preserve">CONCLUIDO	</t>
        </is>
      </c>
      <c r="D29" t="n">
        <v>13.81</v>
      </c>
      <c r="E29" t="n">
        <v>7.24</v>
      </c>
      <c r="F29" t="n">
        <v>4.14</v>
      </c>
      <c r="G29" t="n">
        <v>41.43</v>
      </c>
      <c r="H29" t="n">
        <v>0.52</v>
      </c>
      <c r="I29" t="n">
        <v>6</v>
      </c>
      <c r="J29" t="n">
        <v>265.3</v>
      </c>
      <c r="K29" t="n">
        <v>59.19</v>
      </c>
      <c r="L29" t="n">
        <v>7.75</v>
      </c>
      <c r="M29" t="n">
        <v>1</v>
      </c>
      <c r="N29" t="n">
        <v>68.36</v>
      </c>
      <c r="O29" t="n">
        <v>32954.43</v>
      </c>
      <c r="P29" t="n">
        <v>51.86</v>
      </c>
      <c r="Q29" t="n">
        <v>610.3</v>
      </c>
      <c r="R29" t="n">
        <v>17.08</v>
      </c>
      <c r="S29" t="n">
        <v>13.88</v>
      </c>
      <c r="T29" t="n">
        <v>1714.79</v>
      </c>
      <c r="U29" t="n">
        <v>0.8100000000000001</v>
      </c>
      <c r="V29" t="n">
        <v>0.96</v>
      </c>
      <c r="W29" t="n">
        <v>0.07000000000000001</v>
      </c>
      <c r="X29" t="n">
        <v>0.1</v>
      </c>
      <c r="Y29" t="n">
        <v>1</v>
      </c>
      <c r="Z29" t="n">
        <v>10</v>
      </c>
      <c r="AA29" t="n">
        <v>132.8921486780903</v>
      </c>
      <c r="AB29" t="n">
        <v>181.828900609108</v>
      </c>
      <c r="AC29" t="n">
        <v>164.4754055334905</v>
      </c>
      <c r="AD29" t="n">
        <v>132892.1486780903</v>
      </c>
      <c r="AE29" t="n">
        <v>181828.900609108</v>
      </c>
      <c r="AF29" t="n">
        <v>5.52248720805656e-06</v>
      </c>
      <c r="AG29" t="n">
        <v>4.713541666666667</v>
      </c>
      <c r="AH29" t="n">
        <v>164475.4055334905</v>
      </c>
    </row>
    <row r="30">
      <c r="A30" t="n">
        <v>28</v>
      </c>
      <c r="B30" t="n">
        <v>130</v>
      </c>
      <c r="C30" t="inlineStr">
        <is>
          <t xml:space="preserve">CONCLUIDO	</t>
        </is>
      </c>
      <c r="D30" t="n">
        <v>13.801</v>
      </c>
      <c r="E30" t="n">
        <v>7.25</v>
      </c>
      <c r="F30" t="n">
        <v>4.15</v>
      </c>
      <c r="G30" t="n">
        <v>41.48</v>
      </c>
      <c r="H30" t="n">
        <v>0.54</v>
      </c>
      <c r="I30" t="n">
        <v>6</v>
      </c>
      <c r="J30" t="n">
        <v>265.77</v>
      </c>
      <c r="K30" t="n">
        <v>59.19</v>
      </c>
      <c r="L30" t="n">
        <v>8</v>
      </c>
      <c r="M30" t="n">
        <v>0</v>
      </c>
      <c r="N30" t="n">
        <v>68.58</v>
      </c>
      <c r="O30" t="n">
        <v>33012.44</v>
      </c>
      <c r="P30" t="n">
        <v>51.97</v>
      </c>
      <c r="Q30" t="n">
        <v>610.26</v>
      </c>
      <c r="R30" t="n">
        <v>17.2</v>
      </c>
      <c r="S30" t="n">
        <v>13.88</v>
      </c>
      <c r="T30" t="n">
        <v>1775.02</v>
      </c>
      <c r="U30" t="n">
        <v>0.8100000000000001</v>
      </c>
      <c r="V30" t="n">
        <v>0.96</v>
      </c>
      <c r="W30" t="n">
        <v>0.07000000000000001</v>
      </c>
      <c r="X30" t="n">
        <v>0.11</v>
      </c>
      <c r="Y30" t="n">
        <v>1</v>
      </c>
      <c r="Z30" t="n">
        <v>10</v>
      </c>
      <c r="AA30" t="n">
        <v>132.9752691702851</v>
      </c>
      <c r="AB30" t="n">
        <v>181.9426297335462</v>
      </c>
      <c r="AC30" t="n">
        <v>164.5782805099122</v>
      </c>
      <c r="AD30" t="n">
        <v>132975.2691702851</v>
      </c>
      <c r="AE30" t="n">
        <v>181942.6297335462</v>
      </c>
      <c r="AF30" t="n">
        <v>5.518888193945588e-06</v>
      </c>
      <c r="AG30" t="n">
        <v>4.720052083333333</v>
      </c>
      <c r="AH30" t="n">
        <v>164578.2805099122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11.9948</v>
      </c>
      <c r="E2" t="n">
        <v>8.34</v>
      </c>
      <c r="F2" t="n">
        <v>4.84</v>
      </c>
      <c r="G2" t="n">
        <v>7.26</v>
      </c>
      <c r="H2" t="n">
        <v>0.12</v>
      </c>
      <c r="I2" t="n">
        <v>40</v>
      </c>
      <c r="J2" t="n">
        <v>150.44</v>
      </c>
      <c r="K2" t="n">
        <v>49.1</v>
      </c>
      <c r="L2" t="n">
        <v>1</v>
      </c>
      <c r="M2" t="n">
        <v>38</v>
      </c>
      <c r="N2" t="n">
        <v>25.34</v>
      </c>
      <c r="O2" t="n">
        <v>18787.76</v>
      </c>
      <c r="P2" t="n">
        <v>54.1</v>
      </c>
      <c r="Q2" t="n">
        <v>610.47</v>
      </c>
      <c r="R2" t="n">
        <v>38.96</v>
      </c>
      <c r="S2" t="n">
        <v>13.88</v>
      </c>
      <c r="T2" t="n">
        <v>12485.42</v>
      </c>
      <c r="U2" t="n">
        <v>0.36</v>
      </c>
      <c r="V2" t="n">
        <v>0.82</v>
      </c>
      <c r="W2" t="n">
        <v>0.12</v>
      </c>
      <c r="X2" t="n">
        <v>0.8</v>
      </c>
      <c r="Y2" t="n">
        <v>1</v>
      </c>
      <c r="Z2" t="n">
        <v>10</v>
      </c>
      <c r="AA2" t="n">
        <v>140.4410491984417</v>
      </c>
      <c r="AB2" t="n">
        <v>192.1576393350343</v>
      </c>
      <c r="AC2" t="n">
        <v>173.8183839318936</v>
      </c>
      <c r="AD2" t="n">
        <v>140441.0491984417</v>
      </c>
      <c r="AE2" t="n">
        <v>192157.6393350343</v>
      </c>
      <c r="AF2" t="n">
        <v>5.621657863533618e-06</v>
      </c>
      <c r="AG2" t="n">
        <v>5.4296875</v>
      </c>
      <c r="AH2" t="n">
        <v>173818.3839318936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12.6975</v>
      </c>
      <c r="E3" t="n">
        <v>7.88</v>
      </c>
      <c r="F3" t="n">
        <v>4.65</v>
      </c>
      <c r="G3" t="n">
        <v>9</v>
      </c>
      <c r="H3" t="n">
        <v>0.15</v>
      </c>
      <c r="I3" t="n">
        <v>31</v>
      </c>
      <c r="J3" t="n">
        <v>150.78</v>
      </c>
      <c r="K3" t="n">
        <v>49.1</v>
      </c>
      <c r="L3" t="n">
        <v>1.25</v>
      </c>
      <c r="M3" t="n">
        <v>29</v>
      </c>
      <c r="N3" t="n">
        <v>25.44</v>
      </c>
      <c r="O3" t="n">
        <v>18830.65</v>
      </c>
      <c r="P3" t="n">
        <v>50.96</v>
      </c>
      <c r="Q3" t="n">
        <v>610.35</v>
      </c>
      <c r="R3" t="n">
        <v>33.13</v>
      </c>
      <c r="S3" t="n">
        <v>13.88</v>
      </c>
      <c r="T3" t="n">
        <v>9616.42</v>
      </c>
      <c r="U3" t="n">
        <v>0.42</v>
      </c>
      <c r="V3" t="n">
        <v>0.86</v>
      </c>
      <c r="W3" t="n">
        <v>0.1</v>
      </c>
      <c r="X3" t="n">
        <v>0.61</v>
      </c>
      <c r="Y3" t="n">
        <v>1</v>
      </c>
      <c r="Z3" t="n">
        <v>10</v>
      </c>
      <c r="AA3" t="n">
        <v>125.4039713454636</v>
      </c>
      <c r="AB3" t="n">
        <v>171.5832460275448</v>
      </c>
      <c r="AC3" t="n">
        <v>155.2075818453219</v>
      </c>
      <c r="AD3" t="n">
        <v>125403.9713454637</v>
      </c>
      <c r="AE3" t="n">
        <v>171583.2460275448</v>
      </c>
      <c r="AF3" t="n">
        <v>5.950995491564521e-06</v>
      </c>
      <c r="AG3" t="n">
        <v>5.130208333333333</v>
      </c>
      <c r="AH3" t="n">
        <v>155207.5818453219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13.3205</v>
      </c>
      <c r="E4" t="n">
        <v>7.51</v>
      </c>
      <c r="F4" t="n">
        <v>4.5</v>
      </c>
      <c r="G4" t="n">
        <v>11.24</v>
      </c>
      <c r="H4" t="n">
        <v>0.18</v>
      </c>
      <c r="I4" t="n">
        <v>24</v>
      </c>
      <c r="J4" t="n">
        <v>151.13</v>
      </c>
      <c r="K4" t="n">
        <v>49.1</v>
      </c>
      <c r="L4" t="n">
        <v>1.5</v>
      </c>
      <c r="M4" t="n">
        <v>22</v>
      </c>
      <c r="N4" t="n">
        <v>25.54</v>
      </c>
      <c r="O4" t="n">
        <v>18873.58</v>
      </c>
      <c r="P4" t="n">
        <v>48.15</v>
      </c>
      <c r="Q4" t="n">
        <v>610.41</v>
      </c>
      <c r="R4" t="n">
        <v>28.25</v>
      </c>
      <c r="S4" t="n">
        <v>13.88</v>
      </c>
      <c r="T4" t="n">
        <v>7209.62</v>
      </c>
      <c r="U4" t="n">
        <v>0.49</v>
      </c>
      <c r="V4" t="n">
        <v>0.89</v>
      </c>
      <c r="W4" t="n">
        <v>0.09</v>
      </c>
      <c r="X4" t="n">
        <v>0.46</v>
      </c>
      <c r="Y4" t="n">
        <v>1</v>
      </c>
      <c r="Z4" t="n">
        <v>10</v>
      </c>
      <c r="AA4" t="n">
        <v>122.4109477165501</v>
      </c>
      <c r="AB4" t="n">
        <v>167.4880590555839</v>
      </c>
      <c r="AC4" t="n">
        <v>151.5032337703327</v>
      </c>
      <c r="AD4" t="n">
        <v>122410.9477165501</v>
      </c>
      <c r="AE4" t="n">
        <v>167488.0590555839</v>
      </c>
      <c r="AF4" t="n">
        <v>6.24297975549401e-06</v>
      </c>
      <c r="AG4" t="n">
        <v>4.889322916666667</v>
      </c>
      <c r="AH4" t="n">
        <v>151503.2337703327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13.7363</v>
      </c>
      <c r="E5" t="n">
        <v>7.28</v>
      </c>
      <c r="F5" t="n">
        <v>4.39</v>
      </c>
      <c r="G5" t="n">
        <v>13.18</v>
      </c>
      <c r="H5" t="n">
        <v>0.2</v>
      </c>
      <c r="I5" t="n">
        <v>20</v>
      </c>
      <c r="J5" t="n">
        <v>151.48</v>
      </c>
      <c r="K5" t="n">
        <v>49.1</v>
      </c>
      <c r="L5" t="n">
        <v>1.75</v>
      </c>
      <c r="M5" t="n">
        <v>18</v>
      </c>
      <c r="N5" t="n">
        <v>25.64</v>
      </c>
      <c r="O5" t="n">
        <v>18916.54</v>
      </c>
      <c r="P5" t="n">
        <v>46.08</v>
      </c>
      <c r="Q5" t="n">
        <v>610.34</v>
      </c>
      <c r="R5" t="n">
        <v>24.82</v>
      </c>
      <c r="S5" t="n">
        <v>13.88</v>
      </c>
      <c r="T5" t="n">
        <v>5512.93</v>
      </c>
      <c r="U5" t="n">
        <v>0.5600000000000001</v>
      </c>
      <c r="V5" t="n">
        <v>0.91</v>
      </c>
      <c r="W5" t="n">
        <v>0.09</v>
      </c>
      <c r="X5" t="n">
        <v>0.35</v>
      </c>
      <c r="Y5" t="n">
        <v>1</v>
      </c>
      <c r="Z5" t="n">
        <v>10</v>
      </c>
      <c r="AA5" t="n">
        <v>120.5760328192479</v>
      </c>
      <c r="AB5" t="n">
        <v>164.9774475423643</v>
      </c>
      <c r="AC5" t="n">
        <v>149.2322314962686</v>
      </c>
      <c r="AD5" t="n">
        <v>120576.0328192479</v>
      </c>
      <c r="AE5" t="n">
        <v>164977.4475423643</v>
      </c>
      <c r="AF5" t="n">
        <v>6.437854646251447e-06</v>
      </c>
      <c r="AG5" t="n">
        <v>4.739583333333333</v>
      </c>
      <c r="AH5" t="n">
        <v>149232.2314962686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13.7462</v>
      </c>
      <c r="E6" t="n">
        <v>7.27</v>
      </c>
      <c r="F6" t="n">
        <v>4.45</v>
      </c>
      <c r="G6" t="n">
        <v>14.83</v>
      </c>
      <c r="H6" t="n">
        <v>0.23</v>
      </c>
      <c r="I6" t="n">
        <v>18</v>
      </c>
      <c r="J6" t="n">
        <v>151.83</v>
      </c>
      <c r="K6" t="n">
        <v>49.1</v>
      </c>
      <c r="L6" t="n">
        <v>2</v>
      </c>
      <c r="M6" t="n">
        <v>16</v>
      </c>
      <c r="N6" t="n">
        <v>25.73</v>
      </c>
      <c r="O6" t="n">
        <v>18959.54</v>
      </c>
      <c r="P6" t="n">
        <v>45.84</v>
      </c>
      <c r="Q6" t="n">
        <v>610.4299999999999</v>
      </c>
      <c r="R6" t="n">
        <v>27.08</v>
      </c>
      <c r="S6" t="n">
        <v>13.88</v>
      </c>
      <c r="T6" t="n">
        <v>6653.45</v>
      </c>
      <c r="U6" t="n">
        <v>0.51</v>
      </c>
      <c r="V6" t="n">
        <v>0.9</v>
      </c>
      <c r="W6" t="n">
        <v>0.08</v>
      </c>
      <c r="X6" t="n">
        <v>0.41</v>
      </c>
      <c r="Y6" t="n">
        <v>1</v>
      </c>
      <c r="Z6" t="n">
        <v>10</v>
      </c>
      <c r="AA6" t="n">
        <v>120.562970117733</v>
      </c>
      <c r="AB6" t="n">
        <v>164.9595745778658</v>
      </c>
      <c r="AC6" t="n">
        <v>149.216064302417</v>
      </c>
      <c r="AD6" t="n">
        <v>120562.970117733</v>
      </c>
      <c r="AE6" t="n">
        <v>164959.5745778658</v>
      </c>
      <c r="AF6" t="n">
        <v>6.442494524602814e-06</v>
      </c>
      <c r="AG6" t="n">
        <v>4.733072916666667</v>
      </c>
      <c r="AH6" t="n">
        <v>149216.064302417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14.1537</v>
      </c>
      <c r="E7" t="n">
        <v>7.07</v>
      </c>
      <c r="F7" t="n">
        <v>4.33</v>
      </c>
      <c r="G7" t="n">
        <v>17.32</v>
      </c>
      <c r="H7" t="n">
        <v>0.26</v>
      </c>
      <c r="I7" t="n">
        <v>15</v>
      </c>
      <c r="J7" t="n">
        <v>152.18</v>
      </c>
      <c r="K7" t="n">
        <v>49.1</v>
      </c>
      <c r="L7" t="n">
        <v>2.25</v>
      </c>
      <c r="M7" t="n">
        <v>13</v>
      </c>
      <c r="N7" t="n">
        <v>25.83</v>
      </c>
      <c r="O7" t="n">
        <v>19002.56</v>
      </c>
      <c r="P7" t="n">
        <v>43.45</v>
      </c>
      <c r="Q7" t="n">
        <v>610.3099999999999</v>
      </c>
      <c r="R7" t="n">
        <v>23.07</v>
      </c>
      <c r="S7" t="n">
        <v>13.88</v>
      </c>
      <c r="T7" t="n">
        <v>4665.68</v>
      </c>
      <c r="U7" t="n">
        <v>0.6</v>
      </c>
      <c r="V7" t="n">
        <v>0.92</v>
      </c>
      <c r="W7" t="n">
        <v>0.08</v>
      </c>
      <c r="X7" t="n">
        <v>0.29</v>
      </c>
      <c r="Y7" t="n">
        <v>1</v>
      </c>
      <c r="Z7" t="n">
        <v>10</v>
      </c>
      <c r="AA7" t="n">
        <v>107.2369824174529</v>
      </c>
      <c r="AB7" t="n">
        <v>146.7263703052665</v>
      </c>
      <c r="AC7" t="n">
        <v>132.7230114551258</v>
      </c>
      <c r="AD7" t="n">
        <v>107236.9824174529</v>
      </c>
      <c r="AE7" t="n">
        <v>146726.3703052665</v>
      </c>
      <c r="AF7" t="n">
        <v>6.633479416338395e-06</v>
      </c>
      <c r="AG7" t="n">
        <v>4.602864583333333</v>
      </c>
      <c r="AH7" t="n">
        <v>132723.0114551258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14.3776</v>
      </c>
      <c r="E8" t="n">
        <v>6.96</v>
      </c>
      <c r="F8" t="n">
        <v>4.28</v>
      </c>
      <c r="G8" t="n">
        <v>19.76</v>
      </c>
      <c r="H8" t="n">
        <v>0.29</v>
      </c>
      <c r="I8" t="n">
        <v>13</v>
      </c>
      <c r="J8" t="n">
        <v>152.53</v>
      </c>
      <c r="K8" t="n">
        <v>49.1</v>
      </c>
      <c r="L8" t="n">
        <v>2.5</v>
      </c>
      <c r="M8" t="n">
        <v>11</v>
      </c>
      <c r="N8" t="n">
        <v>25.93</v>
      </c>
      <c r="O8" t="n">
        <v>19045.63</v>
      </c>
      <c r="P8" t="n">
        <v>41.62</v>
      </c>
      <c r="Q8" t="n">
        <v>610.35</v>
      </c>
      <c r="R8" t="n">
        <v>21.54</v>
      </c>
      <c r="S8" t="n">
        <v>13.88</v>
      </c>
      <c r="T8" t="n">
        <v>3911.86</v>
      </c>
      <c r="U8" t="n">
        <v>0.64</v>
      </c>
      <c r="V8" t="n">
        <v>0.93</v>
      </c>
      <c r="W8" t="n">
        <v>0.07000000000000001</v>
      </c>
      <c r="X8" t="n">
        <v>0.24</v>
      </c>
      <c r="Y8" t="n">
        <v>1</v>
      </c>
      <c r="Z8" t="n">
        <v>10</v>
      </c>
      <c r="AA8" t="n">
        <v>106.0945989670564</v>
      </c>
      <c r="AB8" t="n">
        <v>145.1633108700338</v>
      </c>
      <c r="AC8" t="n">
        <v>131.3091282186236</v>
      </c>
      <c r="AD8" t="n">
        <v>106094.5989670564</v>
      </c>
      <c r="AE8" t="n">
        <v>145163.3108700338</v>
      </c>
      <c r="AF8" t="n">
        <v>6.738415655012251e-06</v>
      </c>
      <c r="AG8" t="n">
        <v>4.53125</v>
      </c>
      <c r="AH8" t="n">
        <v>131309.1282186235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14.4869</v>
      </c>
      <c r="E9" t="n">
        <v>6.9</v>
      </c>
      <c r="F9" t="n">
        <v>4.26</v>
      </c>
      <c r="G9" t="n">
        <v>21.3</v>
      </c>
      <c r="H9" t="n">
        <v>0.32</v>
      </c>
      <c r="I9" t="n">
        <v>12</v>
      </c>
      <c r="J9" t="n">
        <v>152.88</v>
      </c>
      <c r="K9" t="n">
        <v>49.1</v>
      </c>
      <c r="L9" t="n">
        <v>2.75</v>
      </c>
      <c r="M9" t="n">
        <v>10</v>
      </c>
      <c r="N9" t="n">
        <v>26.03</v>
      </c>
      <c r="O9" t="n">
        <v>19088.72</v>
      </c>
      <c r="P9" t="n">
        <v>40.25</v>
      </c>
      <c r="Q9" t="n">
        <v>610.28</v>
      </c>
      <c r="R9" t="n">
        <v>20.85</v>
      </c>
      <c r="S9" t="n">
        <v>13.88</v>
      </c>
      <c r="T9" t="n">
        <v>3571.09</v>
      </c>
      <c r="U9" t="n">
        <v>0.67</v>
      </c>
      <c r="V9" t="n">
        <v>0.9399999999999999</v>
      </c>
      <c r="W9" t="n">
        <v>0.07000000000000001</v>
      </c>
      <c r="X9" t="n">
        <v>0.22</v>
      </c>
      <c r="Y9" t="n">
        <v>1</v>
      </c>
      <c r="Z9" t="n">
        <v>10</v>
      </c>
      <c r="AA9" t="n">
        <v>105.2071055396113</v>
      </c>
      <c r="AB9" t="n">
        <v>143.9490032091573</v>
      </c>
      <c r="AC9" t="n">
        <v>130.2107123766092</v>
      </c>
      <c r="AD9" t="n">
        <v>105207.1055396113</v>
      </c>
      <c r="AE9" t="n">
        <v>143949.0032091573</v>
      </c>
      <c r="AF9" t="n">
        <v>6.789641786709672e-06</v>
      </c>
      <c r="AG9" t="n">
        <v>4.4921875</v>
      </c>
      <c r="AH9" t="n">
        <v>130210.7123766092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14.6205</v>
      </c>
      <c r="E10" t="n">
        <v>6.84</v>
      </c>
      <c r="F10" t="n">
        <v>4.23</v>
      </c>
      <c r="G10" t="n">
        <v>23.06</v>
      </c>
      <c r="H10" t="n">
        <v>0.35</v>
      </c>
      <c r="I10" t="n">
        <v>11</v>
      </c>
      <c r="J10" t="n">
        <v>153.23</v>
      </c>
      <c r="K10" t="n">
        <v>49.1</v>
      </c>
      <c r="L10" t="n">
        <v>3</v>
      </c>
      <c r="M10" t="n">
        <v>8</v>
      </c>
      <c r="N10" t="n">
        <v>26.13</v>
      </c>
      <c r="O10" t="n">
        <v>19131.85</v>
      </c>
      <c r="P10" t="n">
        <v>38.52</v>
      </c>
      <c r="Q10" t="n">
        <v>610.26</v>
      </c>
      <c r="R10" t="n">
        <v>19.74</v>
      </c>
      <c r="S10" t="n">
        <v>13.88</v>
      </c>
      <c r="T10" t="n">
        <v>3018.97</v>
      </c>
      <c r="U10" t="n">
        <v>0.7</v>
      </c>
      <c r="V10" t="n">
        <v>0.9399999999999999</v>
      </c>
      <c r="W10" t="n">
        <v>0.07000000000000001</v>
      </c>
      <c r="X10" t="n">
        <v>0.19</v>
      </c>
      <c r="Y10" t="n">
        <v>1</v>
      </c>
      <c r="Z10" t="n">
        <v>10</v>
      </c>
      <c r="AA10" t="n">
        <v>104.3160151302868</v>
      </c>
      <c r="AB10" t="n">
        <v>142.7297739989858</v>
      </c>
      <c r="AC10" t="n">
        <v>129.1078446910571</v>
      </c>
      <c r="AD10" t="n">
        <v>104316.0151302868</v>
      </c>
      <c r="AE10" t="n">
        <v>142729.7739989858</v>
      </c>
      <c r="AF10" t="n">
        <v>6.852256710724086e-06</v>
      </c>
      <c r="AG10" t="n">
        <v>4.453125</v>
      </c>
      <c r="AH10" t="n">
        <v>129107.8446910571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14.7059</v>
      </c>
      <c r="E11" t="n">
        <v>6.8</v>
      </c>
      <c r="F11" t="n">
        <v>4.22</v>
      </c>
      <c r="G11" t="n">
        <v>25.31</v>
      </c>
      <c r="H11" t="n">
        <v>0.37</v>
      </c>
      <c r="I11" t="n">
        <v>10</v>
      </c>
      <c r="J11" t="n">
        <v>153.58</v>
      </c>
      <c r="K11" t="n">
        <v>49.1</v>
      </c>
      <c r="L11" t="n">
        <v>3.25</v>
      </c>
      <c r="M11" t="n">
        <v>3</v>
      </c>
      <c r="N11" t="n">
        <v>26.23</v>
      </c>
      <c r="O11" t="n">
        <v>19175.02</v>
      </c>
      <c r="P11" t="n">
        <v>37.74</v>
      </c>
      <c r="Q11" t="n">
        <v>610.3200000000001</v>
      </c>
      <c r="R11" t="n">
        <v>19.47</v>
      </c>
      <c r="S11" t="n">
        <v>13.88</v>
      </c>
      <c r="T11" t="n">
        <v>2888.02</v>
      </c>
      <c r="U11" t="n">
        <v>0.71</v>
      </c>
      <c r="V11" t="n">
        <v>0.95</v>
      </c>
      <c r="W11" t="n">
        <v>0.07000000000000001</v>
      </c>
      <c r="X11" t="n">
        <v>0.18</v>
      </c>
      <c r="Y11" t="n">
        <v>1</v>
      </c>
      <c r="Z11" t="n">
        <v>10</v>
      </c>
      <c r="AA11" t="n">
        <v>103.8898287348465</v>
      </c>
      <c r="AB11" t="n">
        <v>142.1466469707278</v>
      </c>
      <c r="AC11" t="n">
        <v>128.580370487952</v>
      </c>
      <c r="AD11" t="n">
        <v>103889.8287348465</v>
      </c>
      <c r="AE11" t="n">
        <v>142146.6469707278</v>
      </c>
      <c r="AF11" t="n">
        <v>6.892281519936893e-06</v>
      </c>
      <c r="AG11" t="n">
        <v>4.427083333333333</v>
      </c>
      <c r="AH11" t="n">
        <v>128580.370487952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14.649</v>
      </c>
      <c r="E12" t="n">
        <v>6.83</v>
      </c>
      <c r="F12" t="n">
        <v>4.24</v>
      </c>
      <c r="G12" t="n">
        <v>25.47</v>
      </c>
      <c r="H12" t="n">
        <v>0.4</v>
      </c>
      <c r="I12" t="n">
        <v>10</v>
      </c>
      <c r="J12" t="n">
        <v>153.93</v>
      </c>
      <c r="K12" t="n">
        <v>49.1</v>
      </c>
      <c r="L12" t="n">
        <v>3.5</v>
      </c>
      <c r="M12" t="n">
        <v>1</v>
      </c>
      <c r="N12" t="n">
        <v>26.33</v>
      </c>
      <c r="O12" t="n">
        <v>19218.22</v>
      </c>
      <c r="P12" t="n">
        <v>37.74</v>
      </c>
      <c r="Q12" t="n">
        <v>610.39</v>
      </c>
      <c r="R12" t="n">
        <v>20.26</v>
      </c>
      <c r="S12" t="n">
        <v>13.88</v>
      </c>
      <c r="T12" t="n">
        <v>3284.38</v>
      </c>
      <c r="U12" t="n">
        <v>0.6899999999999999</v>
      </c>
      <c r="V12" t="n">
        <v>0.9399999999999999</v>
      </c>
      <c r="W12" t="n">
        <v>0.08</v>
      </c>
      <c r="X12" t="n">
        <v>0.2</v>
      </c>
      <c r="Y12" t="n">
        <v>1</v>
      </c>
      <c r="Z12" t="n">
        <v>10</v>
      </c>
      <c r="AA12" t="n">
        <v>104.001113037013</v>
      </c>
      <c r="AB12" t="n">
        <v>142.2989110624689</v>
      </c>
      <c r="AC12" t="n">
        <v>128.7181027084813</v>
      </c>
      <c r="AD12" t="n">
        <v>104001.113037013</v>
      </c>
      <c r="AE12" t="n">
        <v>142298.9110624689</v>
      </c>
      <c r="AF12" t="n">
        <v>6.865613936281052e-06</v>
      </c>
      <c r="AG12" t="n">
        <v>4.446614583333333</v>
      </c>
      <c r="AH12" t="n">
        <v>128718.1027084813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14.649</v>
      </c>
      <c r="E13" t="n">
        <v>6.83</v>
      </c>
      <c r="F13" t="n">
        <v>4.24</v>
      </c>
      <c r="G13" t="n">
        <v>25.47</v>
      </c>
      <c r="H13" t="n">
        <v>0.43</v>
      </c>
      <c r="I13" t="n">
        <v>10</v>
      </c>
      <c r="J13" t="n">
        <v>154.28</v>
      </c>
      <c r="K13" t="n">
        <v>49.1</v>
      </c>
      <c r="L13" t="n">
        <v>3.75</v>
      </c>
      <c r="M13" t="n">
        <v>0</v>
      </c>
      <c r="N13" t="n">
        <v>26.43</v>
      </c>
      <c r="O13" t="n">
        <v>19261.45</v>
      </c>
      <c r="P13" t="n">
        <v>37.77</v>
      </c>
      <c r="Q13" t="n">
        <v>610.39</v>
      </c>
      <c r="R13" t="n">
        <v>20.22</v>
      </c>
      <c r="S13" t="n">
        <v>13.88</v>
      </c>
      <c r="T13" t="n">
        <v>3264.5</v>
      </c>
      <c r="U13" t="n">
        <v>0.6899999999999999</v>
      </c>
      <c r="V13" t="n">
        <v>0.9399999999999999</v>
      </c>
      <c r="W13" t="n">
        <v>0.08</v>
      </c>
      <c r="X13" t="n">
        <v>0.2</v>
      </c>
      <c r="Y13" t="n">
        <v>1</v>
      </c>
      <c r="Z13" t="n">
        <v>10</v>
      </c>
      <c r="AA13" t="n">
        <v>104.0122577402015</v>
      </c>
      <c r="AB13" t="n">
        <v>142.314159737041</v>
      </c>
      <c r="AC13" t="n">
        <v>128.7318960709539</v>
      </c>
      <c r="AD13" t="n">
        <v>104012.2577402015</v>
      </c>
      <c r="AE13" t="n">
        <v>142314.159737041</v>
      </c>
      <c r="AF13" t="n">
        <v>6.865613936281052e-06</v>
      </c>
      <c r="AG13" t="n">
        <v>4.446614583333333</v>
      </c>
      <c r="AH13" t="n">
        <v>128731.8960709539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10.7972</v>
      </c>
      <c r="E2" t="n">
        <v>9.26</v>
      </c>
      <c r="F2" t="n">
        <v>5.01</v>
      </c>
      <c r="G2" t="n">
        <v>6.26</v>
      </c>
      <c r="H2" t="n">
        <v>0.1</v>
      </c>
      <c r="I2" t="n">
        <v>48</v>
      </c>
      <c r="J2" t="n">
        <v>185.69</v>
      </c>
      <c r="K2" t="n">
        <v>53.44</v>
      </c>
      <c r="L2" t="n">
        <v>1</v>
      </c>
      <c r="M2" t="n">
        <v>46</v>
      </c>
      <c r="N2" t="n">
        <v>36.26</v>
      </c>
      <c r="O2" t="n">
        <v>23136.14</v>
      </c>
      <c r="P2" t="n">
        <v>65.2</v>
      </c>
      <c r="Q2" t="n">
        <v>610.4</v>
      </c>
      <c r="R2" t="n">
        <v>44.34</v>
      </c>
      <c r="S2" t="n">
        <v>13.88</v>
      </c>
      <c r="T2" t="n">
        <v>15135.44</v>
      </c>
      <c r="U2" t="n">
        <v>0.31</v>
      </c>
      <c r="V2" t="n">
        <v>0.8</v>
      </c>
      <c r="W2" t="n">
        <v>0.13</v>
      </c>
      <c r="X2" t="n">
        <v>0.96</v>
      </c>
      <c r="Y2" t="n">
        <v>1</v>
      </c>
      <c r="Z2" t="n">
        <v>10</v>
      </c>
      <c r="AA2" t="n">
        <v>167.5034861616889</v>
      </c>
      <c r="AB2" t="n">
        <v>229.1856594985873</v>
      </c>
      <c r="AC2" t="n">
        <v>207.3125018202015</v>
      </c>
      <c r="AD2" t="n">
        <v>167503.4861616889</v>
      </c>
      <c r="AE2" t="n">
        <v>229185.6594985873</v>
      </c>
      <c r="AF2" t="n">
        <v>4.732528086851169e-06</v>
      </c>
      <c r="AG2" t="n">
        <v>6.028645833333333</v>
      </c>
      <c r="AH2" t="n">
        <v>207312.5018202015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11.5838</v>
      </c>
      <c r="E3" t="n">
        <v>8.630000000000001</v>
      </c>
      <c r="F3" t="n">
        <v>4.79</v>
      </c>
      <c r="G3" t="n">
        <v>7.76</v>
      </c>
      <c r="H3" t="n">
        <v>0.12</v>
      </c>
      <c r="I3" t="n">
        <v>37</v>
      </c>
      <c r="J3" t="n">
        <v>186.07</v>
      </c>
      <c r="K3" t="n">
        <v>53.44</v>
      </c>
      <c r="L3" t="n">
        <v>1.25</v>
      </c>
      <c r="M3" t="n">
        <v>35</v>
      </c>
      <c r="N3" t="n">
        <v>36.39</v>
      </c>
      <c r="O3" t="n">
        <v>23182.76</v>
      </c>
      <c r="P3" t="n">
        <v>61.55</v>
      </c>
      <c r="Q3" t="n">
        <v>610.38</v>
      </c>
      <c r="R3" t="n">
        <v>37.42</v>
      </c>
      <c r="S3" t="n">
        <v>13.88</v>
      </c>
      <c r="T3" t="n">
        <v>11730.83</v>
      </c>
      <c r="U3" t="n">
        <v>0.37</v>
      </c>
      <c r="V3" t="n">
        <v>0.83</v>
      </c>
      <c r="W3" t="n">
        <v>0.11</v>
      </c>
      <c r="X3" t="n">
        <v>0.75</v>
      </c>
      <c r="Y3" t="n">
        <v>1</v>
      </c>
      <c r="Z3" t="n">
        <v>10</v>
      </c>
      <c r="AA3" t="n">
        <v>150.1867676945642</v>
      </c>
      <c r="AB3" t="n">
        <v>205.492161332178</v>
      </c>
      <c r="AC3" t="n">
        <v>185.8802778647533</v>
      </c>
      <c r="AD3" t="n">
        <v>150186.7676945642</v>
      </c>
      <c r="AE3" t="n">
        <v>205492.161332178</v>
      </c>
      <c r="AF3" t="n">
        <v>5.077303268668412e-06</v>
      </c>
      <c r="AG3" t="n">
        <v>5.618489583333333</v>
      </c>
      <c r="AH3" t="n">
        <v>185880.2778647533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12.2633</v>
      </c>
      <c r="E4" t="n">
        <v>8.15</v>
      </c>
      <c r="F4" t="n">
        <v>4.61</v>
      </c>
      <c r="G4" t="n">
        <v>9.529999999999999</v>
      </c>
      <c r="H4" t="n">
        <v>0.14</v>
      </c>
      <c r="I4" t="n">
        <v>29</v>
      </c>
      <c r="J4" t="n">
        <v>186.45</v>
      </c>
      <c r="K4" t="n">
        <v>53.44</v>
      </c>
      <c r="L4" t="n">
        <v>1.5</v>
      </c>
      <c r="M4" t="n">
        <v>27</v>
      </c>
      <c r="N4" t="n">
        <v>36.51</v>
      </c>
      <c r="O4" t="n">
        <v>23229.42</v>
      </c>
      <c r="P4" t="n">
        <v>58.47</v>
      </c>
      <c r="Q4" t="n">
        <v>610.48</v>
      </c>
      <c r="R4" t="n">
        <v>31.65</v>
      </c>
      <c r="S4" t="n">
        <v>13.88</v>
      </c>
      <c r="T4" t="n">
        <v>8886.709999999999</v>
      </c>
      <c r="U4" t="n">
        <v>0.44</v>
      </c>
      <c r="V4" t="n">
        <v>0.87</v>
      </c>
      <c r="W4" t="n">
        <v>0.1</v>
      </c>
      <c r="X4" t="n">
        <v>0.5600000000000001</v>
      </c>
      <c r="Y4" t="n">
        <v>1</v>
      </c>
      <c r="Z4" t="n">
        <v>10</v>
      </c>
      <c r="AA4" t="n">
        <v>146.0961275743188</v>
      </c>
      <c r="AB4" t="n">
        <v>199.8951670533556</v>
      </c>
      <c r="AC4" t="n">
        <v>180.817452864469</v>
      </c>
      <c r="AD4" t="n">
        <v>146096.1275743188</v>
      </c>
      <c r="AE4" t="n">
        <v>199895.1670533555</v>
      </c>
      <c r="AF4" t="n">
        <v>5.375135376531132e-06</v>
      </c>
      <c r="AG4" t="n">
        <v>5.305989583333333</v>
      </c>
      <c r="AH4" t="n">
        <v>180817.452864469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12.7208</v>
      </c>
      <c r="E5" t="n">
        <v>7.86</v>
      </c>
      <c r="F5" t="n">
        <v>4.5</v>
      </c>
      <c r="G5" t="n">
        <v>11.25</v>
      </c>
      <c r="H5" t="n">
        <v>0.17</v>
      </c>
      <c r="I5" t="n">
        <v>24</v>
      </c>
      <c r="J5" t="n">
        <v>186.83</v>
      </c>
      <c r="K5" t="n">
        <v>53.44</v>
      </c>
      <c r="L5" t="n">
        <v>1.75</v>
      </c>
      <c r="M5" t="n">
        <v>22</v>
      </c>
      <c r="N5" t="n">
        <v>36.64</v>
      </c>
      <c r="O5" t="n">
        <v>23276.13</v>
      </c>
      <c r="P5" t="n">
        <v>56.23</v>
      </c>
      <c r="Q5" t="n">
        <v>610.3</v>
      </c>
      <c r="R5" t="n">
        <v>28.26</v>
      </c>
      <c r="S5" t="n">
        <v>13.88</v>
      </c>
      <c r="T5" t="n">
        <v>7214.39</v>
      </c>
      <c r="U5" t="n">
        <v>0.49</v>
      </c>
      <c r="V5" t="n">
        <v>0.89</v>
      </c>
      <c r="W5" t="n">
        <v>0.09</v>
      </c>
      <c r="X5" t="n">
        <v>0.46</v>
      </c>
      <c r="Y5" t="n">
        <v>1</v>
      </c>
      <c r="Z5" t="n">
        <v>10</v>
      </c>
      <c r="AA5" t="n">
        <v>131.7216646117389</v>
      </c>
      <c r="AB5" t="n">
        <v>180.2273926714142</v>
      </c>
      <c r="AC5" t="n">
        <v>163.0267432656392</v>
      </c>
      <c r="AD5" t="n">
        <v>131721.6646117389</v>
      </c>
      <c r="AE5" t="n">
        <v>180227.3926714142</v>
      </c>
      <c r="AF5" t="n">
        <v>5.575662513171597e-06</v>
      </c>
      <c r="AG5" t="n">
        <v>5.1171875</v>
      </c>
      <c r="AH5" t="n">
        <v>163026.7432656392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13.0213</v>
      </c>
      <c r="E6" t="n">
        <v>7.68</v>
      </c>
      <c r="F6" t="n">
        <v>4.43</v>
      </c>
      <c r="G6" t="n">
        <v>12.66</v>
      </c>
      <c r="H6" t="n">
        <v>0.19</v>
      </c>
      <c r="I6" t="n">
        <v>21</v>
      </c>
      <c r="J6" t="n">
        <v>187.21</v>
      </c>
      <c r="K6" t="n">
        <v>53.44</v>
      </c>
      <c r="L6" t="n">
        <v>2</v>
      </c>
      <c r="M6" t="n">
        <v>19</v>
      </c>
      <c r="N6" t="n">
        <v>36.77</v>
      </c>
      <c r="O6" t="n">
        <v>23322.88</v>
      </c>
      <c r="P6" t="n">
        <v>54.72</v>
      </c>
      <c r="Q6" t="n">
        <v>610.36</v>
      </c>
      <c r="R6" t="n">
        <v>25.98</v>
      </c>
      <c r="S6" t="n">
        <v>13.88</v>
      </c>
      <c r="T6" t="n">
        <v>6089.58</v>
      </c>
      <c r="U6" t="n">
        <v>0.53</v>
      </c>
      <c r="V6" t="n">
        <v>0.9</v>
      </c>
      <c r="W6" t="n">
        <v>0.09</v>
      </c>
      <c r="X6" t="n">
        <v>0.39</v>
      </c>
      <c r="Y6" t="n">
        <v>1</v>
      </c>
      <c r="Z6" t="n">
        <v>10</v>
      </c>
      <c r="AA6" t="n">
        <v>130.0222996097691</v>
      </c>
      <c r="AB6" t="n">
        <v>177.9022465050276</v>
      </c>
      <c r="AC6" t="n">
        <v>160.9235057860087</v>
      </c>
      <c r="AD6" t="n">
        <v>130022.2996097691</v>
      </c>
      <c r="AE6" t="n">
        <v>177902.2465050276</v>
      </c>
      <c r="AF6" t="n">
        <v>5.707374872866588e-06</v>
      </c>
      <c r="AG6" t="n">
        <v>5</v>
      </c>
      <c r="AH6" t="n">
        <v>160923.5057860087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13.3412</v>
      </c>
      <c r="E7" t="n">
        <v>7.5</v>
      </c>
      <c r="F7" t="n">
        <v>4.36</v>
      </c>
      <c r="G7" t="n">
        <v>14.52</v>
      </c>
      <c r="H7" t="n">
        <v>0.21</v>
      </c>
      <c r="I7" t="n">
        <v>18</v>
      </c>
      <c r="J7" t="n">
        <v>187.59</v>
      </c>
      <c r="K7" t="n">
        <v>53.44</v>
      </c>
      <c r="L7" t="n">
        <v>2.25</v>
      </c>
      <c r="M7" t="n">
        <v>16</v>
      </c>
      <c r="N7" t="n">
        <v>36.9</v>
      </c>
      <c r="O7" t="n">
        <v>23369.68</v>
      </c>
      <c r="P7" t="n">
        <v>52.97</v>
      </c>
      <c r="Q7" t="n">
        <v>610.51</v>
      </c>
      <c r="R7" t="n">
        <v>24.08</v>
      </c>
      <c r="S7" t="n">
        <v>13.88</v>
      </c>
      <c r="T7" t="n">
        <v>5153.25</v>
      </c>
      <c r="U7" t="n">
        <v>0.58</v>
      </c>
      <c r="V7" t="n">
        <v>0.92</v>
      </c>
      <c r="W7" t="n">
        <v>0.07000000000000001</v>
      </c>
      <c r="X7" t="n">
        <v>0.32</v>
      </c>
      <c r="Y7" t="n">
        <v>1</v>
      </c>
      <c r="Z7" t="n">
        <v>10</v>
      </c>
      <c r="AA7" t="n">
        <v>128.4209494745121</v>
      </c>
      <c r="AB7" t="n">
        <v>175.7112086033881</v>
      </c>
      <c r="AC7" t="n">
        <v>158.9415774665599</v>
      </c>
      <c r="AD7" t="n">
        <v>128420.9494745121</v>
      </c>
      <c r="AE7" t="n">
        <v>175711.2086033881</v>
      </c>
      <c r="AF7" t="n">
        <v>5.8475904597765e-06</v>
      </c>
      <c r="AG7" t="n">
        <v>4.8828125</v>
      </c>
      <c r="AH7" t="n">
        <v>158941.5774665599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13.4902</v>
      </c>
      <c r="E8" t="n">
        <v>7.41</v>
      </c>
      <c r="F8" t="n">
        <v>4.35</v>
      </c>
      <c r="G8" t="n">
        <v>16.31</v>
      </c>
      <c r="H8" t="n">
        <v>0.24</v>
      </c>
      <c r="I8" t="n">
        <v>16</v>
      </c>
      <c r="J8" t="n">
        <v>187.97</v>
      </c>
      <c r="K8" t="n">
        <v>53.44</v>
      </c>
      <c r="L8" t="n">
        <v>2.5</v>
      </c>
      <c r="M8" t="n">
        <v>14</v>
      </c>
      <c r="N8" t="n">
        <v>37.03</v>
      </c>
      <c r="O8" t="n">
        <v>23416.52</v>
      </c>
      <c r="P8" t="n">
        <v>52.13</v>
      </c>
      <c r="Q8" t="n">
        <v>610.28</v>
      </c>
      <c r="R8" t="n">
        <v>23.67</v>
      </c>
      <c r="S8" t="n">
        <v>13.88</v>
      </c>
      <c r="T8" t="n">
        <v>4962.49</v>
      </c>
      <c r="U8" t="n">
        <v>0.59</v>
      </c>
      <c r="V8" t="n">
        <v>0.92</v>
      </c>
      <c r="W8" t="n">
        <v>0.08</v>
      </c>
      <c r="X8" t="n">
        <v>0.31</v>
      </c>
      <c r="Y8" t="n">
        <v>1</v>
      </c>
      <c r="Z8" t="n">
        <v>10</v>
      </c>
      <c r="AA8" t="n">
        <v>127.7333618213966</v>
      </c>
      <c r="AB8" t="n">
        <v>174.7704208421696</v>
      </c>
      <c r="AC8" t="n">
        <v>158.0905771688679</v>
      </c>
      <c r="AD8" t="n">
        <v>127733.3618213966</v>
      </c>
      <c r="AE8" t="n">
        <v>174770.4208421696</v>
      </c>
      <c r="AF8" t="n">
        <v>5.912898751272519e-06</v>
      </c>
      <c r="AG8" t="n">
        <v>4.82421875</v>
      </c>
      <c r="AH8" t="n">
        <v>158090.5771688679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13.5864</v>
      </c>
      <c r="E9" t="n">
        <v>7.36</v>
      </c>
      <c r="F9" t="n">
        <v>4.33</v>
      </c>
      <c r="G9" t="n">
        <v>17.33</v>
      </c>
      <c r="H9" t="n">
        <v>0.26</v>
      </c>
      <c r="I9" t="n">
        <v>15</v>
      </c>
      <c r="J9" t="n">
        <v>188.35</v>
      </c>
      <c r="K9" t="n">
        <v>53.44</v>
      </c>
      <c r="L9" t="n">
        <v>2.75</v>
      </c>
      <c r="M9" t="n">
        <v>13</v>
      </c>
      <c r="N9" t="n">
        <v>37.16</v>
      </c>
      <c r="O9" t="n">
        <v>23463.4</v>
      </c>
      <c r="P9" t="n">
        <v>51.14</v>
      </c>
      <c r="Q9" t="n">
        <v>610.28</v>
      </c>
      <c r="R9" t="n">
        <v>23.2</v>
      </c>
      <c r="S9" t="n">
        <v>13.88</v>
      </c>
      <c r="T9" t="n">
        <v>4730.39</v>
      </c>
      <c r="U9" t="n">
        <v>0.6</v>
      </c>
      <c r="V9" t="n">
        <v>0.92</v>
      </c>
      <c r="W9" t="n">
        <v>0.08</v>
      </c>
      <c r="X9" t="n">
        <v>0.29</v>
      </c>
      <c r="Y9" t="n">
        <v>1</v>
      </c>
      <c r="Z9" t="n">
        <v>10</v>
      </c>
      <c r="AA9" t="n">
        <v>127.0929101148371</v>
      </c>
      <c r="AB9" t="n">
        <v>173.8941265625202</v>
      </c>
      <c r="AC9" t="n">
        <v>157.2979151853812</v>
      </c>
      <c r="AD9" t="n">
        <v>127092.9101148371</v>
      </c>
      <c r="AE9" t="n">
        <v>173894.1265625202</v>
      </c>
      <c r="AF9" t="n">
        <v>5.955064238802164e-06</v>
      </c>
      <c r="AG9" t="n">
        <v>4.791666666666667</v>
      </c>
      <c r="AH9" t="n">
        <v>157297.9151853813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13.8201</v>
      </c>
      <c r="E10" t="n">
        <v>7.24</v>
      </c>
      <c r="F10" t="n">
        <v>4.28</v>
      </c>
      <c r="G10" t="n">
        <v>19.77</v>
      </c>
      <c r="H10" t="n">
        <v>0.28</v>
      </c>
      <c r="I10" t="n">
        <v>13</v>
      </c>
      <c r="J10" t="n">
        <v>188.73</v>
      </c>
      <c r="K10" t="n">
        <v>53.44</v>
      </c>
      <c r="L10" t="n">
        <v>3</v>
      </c>
      <c r="M10" t="n">
        <v>11</v>
      </c>
      <c r="N10" t="n">
        <v>37.29</v>
      </c>
      <c r="O10" t="n">
        <v>23510.33</v>
      </c>
      <c r="P10" t="n">
        <v>49.74</v>
      </c>
      <c r="Q10" t="n">
        <v>610.26</v>
      </c>
      <c r="R10" t="n">
        <v>21.56</v>
      </c>
      <c r="S10" t="n">
        <v>13.88</v>
      </c>
      <c r="T10" t="n">
        <v>3917.89</v>
      </c>
      <c r="U10" t="n">
        <v>0.64</v>
      </c>
      <c r="V10" t="n">
        <v>0.93</v>
      </c>
      <c r="W10" t="n">
        <v>0.08</v>
      </c>
      <c r="X10" t="n">
        <v>0.24</v>
      </c>
      <c r="Y10" t="n">
        <v>1</v>
      </c>
      <c r="Z10" t="n">
        <v>10</v>
      </c>
      <c r="AA10" t="n">
        <v>125.9673519502699</v>
      </c>
      <c r="AB10" t="n">
        <v>172.3540882256384</v>
      </c>
      <c r="AC10" t="n">
        <v>155.9048559459135</v>
      </c>
      <c r="AD10" t="n">
        <v>125967.3519502699</v>
      </c>
      <c r="AE10" t="n">
        <v>172354.0882256384</v>
      </c>
      <c r="AF10" t="n">
        <v>6.057497444994244e-06</v>
      </c>
      <c r="AG10" t="n">
        <v>4.713541666666667</v>
      </c>
      <c r="AH10" t="n">
        <v>155904.8559459135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13.9324</v>
      </c>
      <c r="E11" t="n">
        <v>7.18</v>
      </c>
      <c r="F11" t="n">
        <v>4.26</v>
      </c>
      <c r="G11" t="n">
        <v>21.31</v>
      </c>
      <c r="H11" t="n">
        <v>0.3</v>
      </c>
      <c r="I11" t="n">
        <v>12</v>
      </c>
      <c r="J11" t="n">
        <v>189.11</v>
      </c>
      <c r="K11" t="n">
        <v>53.44</v>
      </c>
      <c r="L11" t="n">
        <v>3.25</v>
      </c>
      <c r="M11" t="n">
        <v>10</v>
      </c>
      <c r="N11" t="n">
        <v>37.42</v>
      </c>
      <c r="O11" t="n">
        <v>23557.3</v>
      </c>
      <c r="P11" t="n">
        <v>48.63</v>
      </c>
      <c r="Q11" t="n">
        <v>610.26</v>
      </c>
      <c r="R11" t="n">
        <v>20.95</v>
      </c>
      <c r="S11" t="n">
        <v>13.88</v>
      </c>
      <c r="T11" t="n">
        <v>3619.92</v>
      </c>
      <c r="U11" t="n">
        <v>0.66</v>
      </c>
      <c r="V11" t="n">
        <v>0.9399999999999999</v>
      </c>
      <c r="W11" t="n">
        <v>0.07000000000000001</v>
      </c>
      <c r="X11" t="n">
        <v>0.22</v>
      </c>
      <c r="Y11" t="n">
        <v>1</v>
      </c>
      <c r="Z11" t="n">
        <v>10</v>
      </c>
      <c r="AA11" t="n">
        <v>125.2764394537581</v>
      </c>
      <c r="AB11" t="n">
        <v>171.4087512670033</v>
      </c>
      <c r="AC11" t="n">
        <v>155.0497406198215</v>
      </c>
      <c r="AD11" t="n">
        <v>125276.4394537581</v>
      </c>
      <c r="AE11" t="n">
        <v>171408.7512670033</v>
      </c>
      <c r="AF11" t="n">
        <v>6.106719734490908e-06</v>
      </c>
      <c r="AG11" t="n">
        <v>4.674479166666667</v>
      </c>
      <c r="AH11" t="n">
        <v>155049.7406198215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14.0543</v>
      </c>
      <c r="E12" t="n">
        <v>7.12</v>
      </c>
      <c r="F12" t="n">
        <v>4.24</v>
      </c>
      <c r="G12" t="n">
        <v>23.11</v>
      </c>
      <c r="H12" t="n">
        <v>0.33</v>
      </c>
      <c r="I12" t="n">
        <v>11</v>
      </c>
      <c r="J12" t="n">
        <v>189.49</v>
      </c>
      <c r="K12" t="n">
        <v>53.44</v>
      </c>
      <c r="L12" t="n">
        <v>3.5</v>
      </c>
      <c r="M12" t="n">
        <v>9</v>
      </c>
      <c r="N12" t="n">
        <v>37.55</v>
      </c>
      <c r="O12" t="n">
        <v>23604.32</v>
      </c>
      <c r="P12" t="n">
        <v>47.45</v>
      </c>
      <c r="Q12" t="n">
        <v>610.3200000000001</v>
      </c>
      <c r="R12" t="n">
        <v>20.09</v>
      </c>
      <c r="S12" t="n">
        <v>13.88</v>
      </c>
      <c r="T12" t="n">
        <v>3194.26</v>
      </c>
      <c r="U12" t="n">
        <v>0.6899999999999999</v>
      </c>
      <c r="V12" t="n">
        <v>0.9399999999999999</v>
      </c>
      <c r="W12" t="n">
        <v>0.07000000000000001</v>
      </c>
      <c r="X12" t="n">
        <v>0.2</v>
      </c>
      <c r="Y12" t="n">
        <v>1</v>
      </c>
      <c r="Z12" t="n">
        <v>10</v>
      </c>
      <c r="AA12" t="n">
        <v>124.5516766682284</v>
      </c>
      <c r="AB12" t="n">
        <v>170.4170988495646</v>
      </c>
      <c r="AC12" t="n">
        <v>154.1527301173099</v>
      </c>
      <c r="AD12" t="n">
        <v>124551.6766682284</v>
      </c>
      <c r="AE12" t="n">
        <v>170417.0988495646</v>
      </c>
      <c r="AF12" t="n">
        <v>6.160149806526914e-06</v>
      </c>
      <c r="AG12" t="n">
        <v>4.635416666666667</v>
      </c>
      <c r="AH12" t="n">
        <v>154152.73011731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14.2529</v>
      </c>
      <c r="E13" t="n">
        <v>7.02</v>
      </c>
      <c r="F13" t="n">
        <v>4.18</v>
      </c>
      <c r="G13" t="n">
        <v>25.05</v>
      </c>
      <c r="H13" t="n">
        <v>0.35</v>
      </c>
      <c r="I13" t="n">
        <v>10</v>
      </c>
      <c r="J13" t="n">
        <v>189.87</v>
      </c>
      <c r="K13" t="n">
        <v>53.44</v>
      </c>
      <c r="L13" t="n">
        <v>3.75</v>
      </c>
      <c r="M13" t="n">
        <v>8</v>
      </c>
      <c r="N13" t="n">
        <v>37.69</v>
      </c>
      <c r="O13" t="n">
        <v>23651.38</v>
      </c>
      <c r="P13" t="n">
        <v>45.36</v>
      </c>
      <c r="Q13" t="n">
        <v>610.3200000000001</v>
      </c>
      <c r="R13" t="n">
        <v>18.12</v>
      </c>
      <c r="S13" t="n">
        <v>13.88</v>
      </c>
      <c r="T13" t="n">
        <v>2215.35</v>
      </c>
      <c r="U13" t="n">
        <v>0.77</v>
      </c>
      <c r="V13" t="n">
        <v>0.96</v>
      </c>
      <c r="W13" t="n">
        <v>0.07000000000000001</v>
      </c>
      <c r="X13" t="n">
        <v>0.13</v>
      </c>
      <c r="Y13" t="n">
        <v>1</v>
      </c>
      <c r="Z13" t="n">
        <v>10</v>
      </c>
      <c r="AA13" t="n">
        <v>111.3626317617768</v>
      </c>
      <c r="AB13" t="n">
        <v>152.3712657489709</v>
      </c>
      <c r="AC13" t="n">
        <v>137.8291660003453</v>
      </c>
      <c r="AD13" t="n">
        <v>111362.6317617768</v>
      </c>
      <c r="AE13" t="n">
        <v>152371.2657489709</v>
      </c>
      <c r="AF13" t="n">
        <v>6.247198307809529e-06</v>
      </c>
      <c r="AG13" t="n">
        <v>4.5703125</v>
      </c>
      <c r="AH13" t="n">
        <v>137829.1660003453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14.1204</v>
      </c>
      <c r="E14" t="n">
        <v>7.08</v>
      </c>
      <c r="F14" t="n">
        <v>4.24</v>
      </c>
      <c r="G14" t="n">
        <v>25.45</v>
      </c>
      <c r="H14" t="n">
        <v>0.37</v>
      </c>
      <c r="I14" t="n">
        <v>10</v>
      </c>
      <c r="J14" t="n">
        <v>190.25</v>
      </c>
      <c r="K14" t="n">
        <v>53.44</v>
      </c>
      <c r="L14" t="n">
        <v>4</v>
      </c>
      <c r="M14" t="n">
        <v>8</v>
      </c>
      <c r="N14" t="n">
        <v>37.82</v>
      </c>
      <c r="O14" t="n">
        <v>23698.48</v>
      </c>
      <c r="P14" t="n">
        <v>45.44</v>
      </c>
      <c r="Q14" t="n">
        <v>610.3</v>
      </c>
      <c r="R14" t="n">
        <v>20.41</v>
      </c>
      <c r="S14" t="n">
        <v>13.88</v>
      </c>
      <c r="T14" t="n">
        <v>3358.79</v>
      </c>
      <c r="U14" t="n">
        <v>0.68</v>
      </c>
      <c r="V14" t="n">
        <v>0.9399999999999999</v>
      </c>
      <c r="W14" t="n">
        <v>0.07000000000000001</v>
      </c>
      <c r="X14" t="n">
        <v>0.2</v>
      </c>
      <c r="Y14" t="n">
        <v>1</v>
      </c>
      <c r="Z14" t="n">
        <v>10</v>
      </c>
      <c r="AA14" t="n">
        <v>111.7331159399407</v>
      </c>
      <c r="AB14" t="n">
        <v>152.8781785461429</v>
      </c>
      <c r="AC14" t="n">
        <v>138.287699751612</v>
      </c>
      <c r="AD14" t="n">
        <v>111733.1159399407</v>
      </c>
      <c r="AE14" t="n">
        <v>152878.1785461429</v>
      </c>
      <c r="AF14" t="n">
        <v>6.189122142553e-06</v>
      </c>
      <c r="AG14" t="n">
        <v>4.609375</v>
      </c>
      <c r="AH14" t="n">
        <v>138287.699751612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14.28</v>
      </c>
      <c r="E15" t="n">
        <v>7</v>
      </c>
      <c r="F15" t="n">
        <v>4.2</v>
      </c>
      <c r="G15" t="n">
        <v>27.99</v>
      </c>
      <c r="H15" t="n">
        <v>0.4</v>
      </c>
      <c r="I15" t="n">
        <v>9</v>
      </c>
      <c r="J15" t="n">
        <v>190.63</v>
      </c>
      <c r="K15" t="n">
        <v>53.44</v>
      </c>
      <c r="L15" t="n">
        <v>4.25</v>
      </c>
      <c r="M15" t="n">
        <v>6</v>
      </c>
      <c r="N15" t="n">
        <v>37.95</v>
      </c>
      <c r="O15" t="n">
        <v>23745.63</v>
      </c>
      <c r="P15" t="n">
        <v>44.06</v>
      </c>
      <c r="Q15" t="n">
        <v>610.28</v>
      </c>
      <c r="R15" t="n">
        <v>18.99</v>
      </c>
      <c r="S15" t="n">
        <v>13.88</v>
      </c>
      <c r="T15" t="n">
        <v>2654.43</v>
      </c>
      <c r="U15" t="n">
        <v>0.73</v>
      </c>
      <c r="V15" t="n">
        <v>0.95</v>
      </c>
      <c r="W15" t="n">
        <v>0.07000000000000001</v>
      </c>
      <c r="X15" t="n">
        <v>0.16</v>
      </c>
      <c r="Y15" t="n">
        <v>1</v>
      </c>
      <c r="Z15" t="n">
        <v>10</v>
      </c>
      <c r="AA15" t="n">
        <v>110.8557020872774</v>
      </c>
      <c r="AB15" t="n">
        <v>151.6776622041624</v>
      </c>
      <c r="AC15" t="n">
        <v>137.2017590043745</v>
      </c>
      <c r="AD15" t="n">
        <v>110855.7020872774</v>
      </c>
      <c r="AE15" t="n">
        <v>151677.6622041624</v>
      </c>
      <c r="AF15" t="n">
        <v>6.259076527269543e-06</v>
      </c>
      <c r="AG15" t="n">
        <v>4.557291666666667</v>
      </c>
      <c r="AH15" t="n">
        <v>137201.7590043744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14.3965</v>
      </c>
      <c r="E16" t="n">
        <v>6.95</v>
      </c>
      <c r="F16" t="n">
        <v>4.18</v>
      </c>
      <c r="G16" t="n">
        <v>31.35</v>
      </c>
      <c r="H16" t="n">
        <v>0.42</v>
      </c>
      <c r="I16" t="n">
        <v>8</v>
      </c>
      <c r="J16" t="n">
        <v>191.02</v>
      </c>
      <c r="K16" t="n">
        <v>53.44</v>
      </c>
      <c r="L16" t="n">
        <v>4.5</v>
      </c>
      <c r="M16" t="n">
        <v>5</v>
      </c>
      <c r="N16" t="n">
        <v>38.08</v>
      </c>
      <c r="O16" t="n">
        <v>23792.83</v>
      </c>
      <c r="P16" t="n">
        <v>42.8</v>
      </c>
      <c r="Q16" t="n">
        <v>610.26</v>
      </c>
      <c r="R16" t="n">
        <v>18.31</v>
      </c>
      <c r="S16" t="n">
        <v>13.88</v>
      </c>
      <c r="T16" t="n">
        <v>2322.41</v>
      </c>
      <c r="U16" t="n">
        <v>0.76</v>
      </c>
      <c r="V16" t="n">
        <v>0.95</v>
      </c>
      <c r="W16" t="n">
        <v>0.07000000000000001</v>
      </c>
      <c r="X16" t="n">
        <v>0.14</v>
      </c>
      <c r="Y16" t="n">
        <v>1</v>
      </c>
      <c r="Z16" t="n">
        <v>10</v>
      </c>
      <c r="AA16" t="n">
        <v>110.1481717339841</v>
      </c>
      <c r="AB16" t="n">
        <v>150.7095879607508</v>
      </c>
      <c r="AC16" t="n">
        <v>136.326076408053</v>
      </c>
      <c r="AD16" t="n">
        <v>110148.1717339841</v>
      </c>
      <c r="AE16" t="n">
        <v>150709.5879607508</v>
      </c>
      <c r="AF16" t="n">
        <v>6.310139721627169e-06</v>
      </c>
      <c r="AG16" t="n">
        <v>4.524739583333333</v>
      </c>
      <c r="AH16" t="n">
        <v>136326.076408053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14.3816</v>
      </c>
      <c r="E17" t="n">
        <v>6.95</v>
      </c>
      <c r="F17" t="n">
        <v>4.19</v>
      </c>
      <c r="G17" t="n">
        <v>31.4</v>
      </c>
      <c r="H17" t="n">
        <v>0.44</v>
      </c>
      <c r="I17" t="n">
        <v>8</v>
      </c>
      <c r="J17" t="n">
        <v>191.4</v>
      </c>
      <c r="K17" t="n">
        <v>53.44</v>
      </c>
      <c r="L17" t="n">
        <v>4.75</v>
      </c>
      <c r="M17" t="n">
        <v>1</v>
      </c>
      <c r="N17" t="n">
        <v>38.22</v>
      </c>
      <c r="O17" t="n">
        <v>23840.07</v>
      </c>
      <c r="P17" t="n">
        <v>42.51</v>
      </c>
      <c r="Q17" t="n">
        <v>610.26</v>
      </c>
      <c r="R17" t="n">
        <v>18.39</v>
      </c>
      <c r="S17" t="n">
        <v>13.88</v>
      </c>
      <c r="T17" t="n">
        <v>2360.44</v>
      </c>
      <c r="U17" t="n">
        <v>0.75</v>
      </c>
      <c r="V17" t="n">
        <v>0.95</v>
      </c>
      <c r="W17" t="n">
        <v>0.07000000000000001</v>
      </c>
      <c r="X17" t="n">
        <v>0.15</v>
      </c>
      <c r="Y17" t="n">
        <v>1</v>
      </c>
      <c r="Z17" t="n">
        <v>10</v>
      </c>
      <c r="AA17" t="n">
        <v>110.0804020923111</v>
      </c>
      <c r="AB17" t="n">
        <v>150.6168625472282</v>
      </c>
      <c r="AC17" t="n">
        <v>136.242200577856</v>
      </c>
      <c r="AD17" t="n">
        <v>110080.4020923111</v>
      </c>
      <c r="AE17" t="n">
        <v>150616.8625472282</v>
      </c>
      <c r="AF17" t="n">
        <v>6.303608892477566e-06</v>
      </c>
      <c r="AG17" t="n">
        <v>4.524739583333333</v>
      </c>
      <c r="AH17" t="n">
        <v>136242.200577856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14.3827</v>
      </c>
      <c r="E18" t="n">
        <v>6.95</v>
      </c>
      <c r="F18" t="n">
        <v>4.19</v>
      </c>
      <c r="G18" t="n">
        <v>31.4</v>
      </c>
      <c r="H18" t="n">
        <v>0.46</v>
      </c>
      <c r="I18" t="n">
        <v>8</v>
      </c>
      <c r="J18" t="n">
        <v>191.78</v>
      </c>
      <c r="K18" t="n">
        <v>53.44</v>
      </c>
      <c r="L18" t="n">
        <v>5</v>
      </c>
      <c r="M18" t="n">
        <v>0</v>
      </c>
      <c r="N18" t="n">
        <v>38.35</v>
      </c>
      <c r="O18" t="n">
        <v>23887.36</v>
      </c>
      <c r="P18" t="n">
        <v>42.57</v>
      </c>
      <c r="Q18" t="n">
        <v>610.26</v>
      </c>
      <c r="R18" t="n">
        <v>18.31</v>
      </c>
      <c r="S18" t="n">
        <v>13.88</v>
      </c>
      <c r="T18" t="n">
        <v>2318.3</v>
      </c>
      <c r="U18" t="n">
        <v>0.76</v>
      </c>
      <c r="V18" t="n">
        <v>0.95</v>
      </c>
      <c r="W18" t="n">
        <v>0.07000000000000001</v>
      </c>
      <c r="X18" t="n">
        <v>0.15</v>
      </c>
      <c r="Y18" t="n">
        <v>1</v>
      </c>
      <c r="Z18" t="n">
        <v>10</v>
      </c>
      <c r="AA18" t="n">
        <v>110.1013101808059</v>
      </c>
      <c r="AB18" t="n">
        <v>150.6454699163065</v>
      </c>
      <c r="AC18" t="n">
        <v>136.2680776997802</v>
      </c>
      <c r="AD18" t="n">
        <v>110101.3101808059</v>
      </c>
      <c r="AE18" t="n">
        <v>150645.4699163065</v>
      </c>
      <c r="AF18" t="n">
        <v>6.304091034226867e-06</v>
      </c>
      <c r="AG18" t="n">
        <v>4.524739583333333</v>
      </c>
      <c r="AH18" t="n">
        <v>136268.0776997802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13.3003</v>
      </c>
      <c r="E2" t="n">
        <v>7.52</v>
      </c>
      <c r="F2" t="n">
        <v>4.67</v>
      </c>
      <c r="G2" t="n">
        <v>8.76</v>
      </c>
      <c r="H2" t="n">
        <v>0.15</v>
      </c>
      <c r="I2" t="n">
        <v>32</v>
      </c>
      <c r="J2" t="n">
        <v>116.05</v>
      </c>
      <c r="K2" t="n">
        <v>43.4</v>
      </c>
      <c r="L2" t="n">
        <v>1</v>
      </c>
      <c r="M2" t="n">
        <v>30</v>
      </c>
      <c r="N2" t="n">
        <v>16.65</v>
      </c>
      <c r="O2" t="n">
        <v>14546.17</v>
      </c>
      <c r="P2" t="n">
        <v>42.38</v>
      </c>
      <c r="Q2" t="n">
        <v>610.38</v>
      </c>
      <c r="R2" t="n">
        <v>33.61</v>
      </c>
      <c r="S2" t="n">
        <v>13.88</v>
      </c>
      <c r="T2" t="n">
        <v>9847.620000000001</v>
      </c>
      <c r="U2" t="n">
        <v>0.41</v>
      </c>
      <c r="V2" t="n">
        <v>0.85</v>
      </c>
      <c r="W2" t="n">
        <v>0.11</v>
      </c>
      <c r="X2" t="n">
        <v>0.63</v>
      </c>
      <c r="Y2" t="n">
        <v>1</v>
      </c>
      <c r="Z2" t="n">
        <v>10</v>
      </c>
      <c r="AA2" t="n">
        <v>115.2329050809788</v>
      </c>
      <c r="AB2" t="n">
        <v>157.6667444487087</v>
      </c>
      <c r="AC2" t="n">
        <v>142.6192516452329</v>
      </c>
      <c r="AD2" t="n">
        <v>115232.9050809788</v>
      </c>
      <c r="AE2" t="n">
        <v>157666.7444487087</v>
      </c>
      <c r="AF2" t="n">
        <v>6.786090753133955e-06</v>
      </c>
      <c r="AG2" t="n">
        <v>4.895833333333333</v>
      </c>
      <c r="AH2" t="n">
        <v>142619.2516452329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13.9654</v>
      </c>
      <c r="E3" t="n">
        <v>7.16</v>
      </c>
      <c r="F3" t="n">
        <v>4.5</v>
      </c>
      <c r="G3" t="n">
        <v>11.26</v>
      </c>
      <c r="H3" t="n">
        <v>0.19</v>
      </c>
      <c r="I3" t="n">
        <v>24</v>
      </c>
      <c r="J3" t="n">
        <v>116.37</v>
      </c>
      <c r="K3" t="n">
        <v>43.4</v>
      </c>
      <c r="L3" t="n">
        <v>1.25</v>
      </c>
      <c r="M3" t="n">
        <v>22</v>
      </c>
      <c r="N3" t="n">
        <v>16.72</v>
      </c>
      <c r="O3" t="n">
        <v>14585.96</v>
      </c>
      <c r="P3" t="n">
        <v>39.51</v>
      </c>
      <c r="Q3" t="n">
        <v>610.36</v>
      </c>
      <c r="R3" t="n">
        <v>28.36</v>
      </c>
      <c r="S3" t="n">
        <v>13.88</v>
      </c>
      <c r="T3" t="n">
        <v>7263.59</v>
      </c>
      <c r="U3" t="n">
        <v>0.49</v>
      </c>
      <c r="V3" t="n">
        <v>0.89</v>
      </c>
      <c r="W3" t="n">
        <v>0.09</v>
      </c>
      <c r="X3" t="n">
        <v>0.46</v>
      </c>
      <c r="Y3" t="n">
        <v>1</v>
      </c>
      <c r="Z3" t="n">
        <v>10</v>
      </c>
      <c r="AA3" t="n">
        <v>112.7022785974742</v>
      </c>
      <c r="AB3" t="n">
        <v>154.2042296506185</v>
      </c>
      <c r="AC3" t="n">
        <v>139.4871943998012</v>
      </c>
      <c r="AD3" t="n">
        <v>112702.2785974742</v>
      </c>
      <c r="AE3" t="n">
        <v>154204.2296506185</v>
      </c>
      <c r="AF3" t="n">
        <v>7.125438659565343e-06</v>
      </c>
      <c r="AG3" t="n">
        <v>4.661458333333333</v>
      </c>
      <c r="AH3" t="n">
        <v>139487.1943998012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14.5608</v>
      </c>
      <c r="E4" t="n">
        <v>6.87</v>
      </c>
      <c r="F4" t="n">
        <v>4.33</v>
      </c>
      <c r="G4" t="n">
        <v>13.67</v>
      </c>
      <c r="H4" t="n">
        <v>0.23</v>
      </c>
      <c r="I4" t="n">
        <v>19</v>
      </c>
      <c r="J4" t="n">
        <v>116.69</v>
      </c>
      <c r="K4" t="n">
        <v>43.4</v>
      </c>
      <c r="L4" t="n">
        <v>1.5</v>
      </c>
      <c r="M4" t="n">
        <v>17</v>
      </c>
      <c r="N4" t="n">
        <v>16.79</v>
      </c>
      <c r="O4" t="n">
        <v>14625.77</v>
      </c>
      <c r="P4" t="n">
        <v>36.22</v>
      </c>
      <c r="Q4" t="n">
        <v>610.26</v>
      </c>
      <c r="R4" t="n">
        <v>23.02</v>
      </c>
      <c r="S4" t="n">
        <v>13.88</v>
      </c>
      <c r="T4" t="n">
        <v>4622.27</v>
      </c>
      <c r="U4" t="n">
        <v>0.6</v>
      </c>
      <c r="V4" t="n">
        <v>0.92</v>
      </c>
      <c r="W4" t="n">
        <v>0.08</v>
      </c>
      <c r="X4" t="n">
        <v>0.29</v>
      </c>
      <c r="Y4" t="n">
        <v>1</v>
      </c>
      <c r="Z4" t="n">
        <v>10</v>
      </c>
      <c r="AA4" t="n">
        <v>99.21836104063946</v>
      </c>
      <c r="AB4" t="n">
        <v>135.7549387809075</v>
      </c>
      <c r="AC4" t="n">
        <v>122.7986779569473</v>
      </c>
      <c r="AD4" t="n">
        <v>99218.36104063946</v>
      </c>
      <c r="AE4" t="n">
        <v>135754.9387809075</v>
      </c>
      <c r="AF4" t="n">
        <v>7.429224170750501e-06</v>
      </c>
      <c r="AG4" t="n">
        <v>4.47265625</v>
      </c>
      <c r="AH4" t="n">
        <v>122798.6779569473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14.6425</v>
      </c>
      <c r="E5" t="n">
        <v>6.83</v>
      </c>
      <c r="F5" t="n">
        <v>4.36</v>
      </c>
      <c r="G5" t="n">
        <v>16.36</v>
      </c>
      <c r="H5" t="n">
        <v>0.26</v>
      </c>
      <c r="I5" t="n">
        <v>16</v>
      </c>
      <c r="J5" t="n">
        <v>117.01</v>
      </c>
      <c r="K5" t="n">
        <v>43.4</v>
      </c>
      <c r="L5" t="n">
        <v>1.75</v>
      </c>
      <c r="M5" t="n">
        <v>14</v>
      </c>
      <c r="N5" t="n">
        <v>16.86</v>
      </c>
      <c r="O5" t="n">
        <v>14665.62</v>
      </c>
      <c r="P5" t="n">
        <v>35.43</v>
      </c>
      <c r="Q5" t="n">
        <v>610.26</v>
      </c>
      <c r="R5" t="n">
        <v>24.17</v>
      </c>
      <c r="S5" t="n">
        <v>13.88</v>
      </c>
      <c r="T5" t="n">
        <v>5212.2</v>
      </c>
      <c r="U5" t="n">
        <v>0.57</v>
      </c>
      <c r="V5" t="n">
        <v>0.91</v>
      </c>
      <c r="W5" t="n">
        <v>0.08</v>
      </c>
      <c r="X5" t="n">
        <v>0.32</v>
      </c>
      <c r="Y5" t="n">
        <v>1</v>
      </c>
      <c r="Z5" t="n">
        <v>10</v>
      </c>
      <c r="AA5" t="n">
        <v>98.85712945209872</v>
      </c>
      <c r="AB5" t="n">
        <v>135.2606857850533</v>
      </c>
      <c r="AC5" t="n">
        <v>122.3515957733288</v>
      </c>
      <c r="AD5" t="n">
        <v>98857.12945209871</v>
      </c>
      <c r="AE5" t="n">
        <v>135260.6857850533</v>
      </c>
      <c r="AF5" t="n">
        <v>7.470909216541276e-06</v>
      </c>
      <c r="AG5" t="n">
        <v>4.446614583333333</v>
      </c>
      <c r="AH5" t="n">
        <v>122351.5957733288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14.9645</v>
      </c>
      <c r="E6" t="n">
        <v>6.68</v>
      </c>
      <c r="F6" t="n">
        <v>4.29</v>
      </c>
      <c r="G6" t="n">
        <v>19.79</v>
      </c>
      <c r="H6" t="n">
        <v>0.3</v>
      </c>
      <c r="I6" t="n">
        <v>13</v>
      </c>
      <c r="J6" t="n">
        <v>117.34</v>
      </c>
      <c r="K6" t="n">
        <v>43.4</v>
      </c>
      <c r="L6" t="n">
        <v>2</v>
      </c>
      <c r="M6" t="n">
        <v>8</v>
      </c>
      <c r="N6" t="n">
        <v>16.94</v>
      </c>
      <c r="O6" t="n">
        <v>14705.49</v>
      </c>
      <c r="P6" t="n">
        <v>33.05</v>
      </c>
      <c r="Q6" t="n">
        <v>610.29</v>
      </c>
      <c r="R6" t="n">
        <v>21.64</v>
      </c>
      <c r="S6" t="n">
        <v>13.88</v>
      </c>
      <c r="T6" t="n">
        <v>3960.54</v>
      </c>
      <c r="U6" t="n">
        <v>0.64</v>
      </c>
      <c r="V6" t="n">
        <v>0.93</v>
      </c>
      <c r="W6" t="n">
        <v>0.08</v>
      </c>
      <c r="X6" t="n">
        <v>0.25</v>
      </c>
      <c r="Y6" t="n">
        <v>1</v>
      </c>
      <c r="Z6" t="n">
        <v>10</v>
      </c>
      <c r="AA6" t="n">
        <v>97.48331326870715</v>
      </c>
      <c r="AB6" t="n">
        <v>133.3809698744455</v>
      </c>
      <c r="AC6" t="n">
        <v>120.6512773110309</v>
      </c>
      <c r="AD6" t="n">
        <v>97483.31326870715</v>
      </c>
      <c r="AE6" t="n">
        <v>133380.9698744455</v>
      </c>
      <c r="AF6" t="n">
        <v>7.635200339486558e-06</v>
      </c>
      <c r="AG6" t="n">
        <v>4.348958333333333</v>
      </c>
      <c r="AH6" t="n">
        <v>120651.2773110309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14.944</v>
      </c>
      <c r="E7" t="n">
        <v>6.69</v>
      </c>
      <c r="F7" t="n">
        <v>4.3</v>
      </c>
      <c r="G7" t="n">
        <v>19.83</v>
      </c>
      <c r="H7" t="n">
        <v>0.34</v>
      </c>
      <c r="I7" t="n">
        <v>13</v>
      </c>
      <c r="J7" t="n">
        <v>117.66</v>
      </c>
      <c r="K7" t="n">
        <v>43.4</v>
      </c>
      <c r="L7" t="n">
        <v>2.25</v>
      </c>
      <c r="M7" t="n">
        <v>1</v>
      </c>
      <c r="N7" t="n">
        <v>17.01</v>
      </c>
      <c r="O7" t="n">
        <v>14745.39</v>
      </c>
      <c r="P7" t="n">
        <v>32.62</v>
      </c>
      <c r="Q7" t="n">
        <v>610.38</v>
      </c>
      <c r="R7" t="n">
        <v>21.61</v>
      </c>
      <c r="S7" t="n">
        <v>13.88</v>
      </c>
      <c r="T7" t="n">
        <v>3945.17</v>
      </c>
      <c r="U7" t="n">
        <v>0.64</v>
      </c>
      <c r="V7" t="n">
        <v>0.93</v>
      </c>
      <c r="W7" t="n">
        <v>0.09</v>
      </c>
      <c r="X7" t="n">
        <v>0.26</v>
      </c>
      <c r="Y7" t="n">
        <v>1</v>
      </c>
      <c r="Z7" t="n">
        <v>10</v>
      </c>
      <c r="AA7" t="n">
        <v>97.36477563422571</v>
      </c>
      <c r="AB7" t="n">
        <v>133.2187814534367</v>
      </c>
      <c r="AC7" t="n">
        <v>120.5045679252903</v>
      </c>
      <c r="AD7" t="n">
        <v>97364.77563422571</v>
      </c>
      <c r="AE7" t="n">
        <v>133218.7814534367</v>
      </c>
      <c r="AF7" t="n">
        <v>7.624740811472961e-06</v>
      </c>
      <c r="AG7" t="n">
        <v>4.35546875</v>
      </c>
      <c r="AH7" t="n">
        <v>120504.5679252903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14.9421</v>
      </c>
      <c r="E8" t="n">
        <v>6.69</v>
      </c>
      <c r="F8" t="n">
        <v>4.3</v>
      </c>
      <c r="G8" t="n">
        <v>19.84</v>
      </c>
      <c r="H8" t="n">
        <v>0.37</v>
      </c>
      <c r="I8" t="n">
        <v>13</v>
      </c>
      <c r="J8" t="n">
        <v>117.98</v>
      </c>
      <c r="K8" t="n">
        <v>43.4</v>
      </c>
      <c r="L8" t="n">
        <v>2.5</v>
      </c>
      <c r="M8" t="n">
        <v>0</v>
      </c>
      <c r="N8" t="n">
        <v>17.08</v>
      </c>
      <c r="O8" t="n">
        <v>14785.31</v>
      </c>
      <c r="P8" t="n">
        <v>32.68</v>
      </c>
      <c r="Q8" t="n">
        <v>610.35</v>
      </c>
      <c r="R8" t="n">
        <v>21.59</v>
      </c>
      <c r="S8" t="n">
        <v>13.88</v>
      </c>
      <c r="T8" t="n">
        <v>3934.55</v>
      </c>
      <c r="U8" t="n">
        <v>0.64</v>
      </c>
      <c r="V8" t="n">
        <v>0.93</v>
      </c>
      <c r="W8" t="n">
        <v>0.09</v>
      </c>
      <c r="X8" t="n">
        <v>0.26</v>
      </c>
      <c r="Y8" t="n">
        <v>1</v>
      </c>
      <c r="Z8" t="n">
        <v>10</v>
      </c>
      <c r="AA8" t="n">
        <v>97.38888087255101</v>
      </c>
      <c r="AB8" t="n">
        <v>133.2517633039614</v>
      </c>
      <c r="AC8" t="n">
        <v>120.5344020342913</v>
      </c>
      <c r="AD8" t="n">
        <v>97388.88087255102</v>
      </c>
      <c r="AE8" t="n">
        <v>133251.7633039614</v>
      </c>
      <c r="AF8" t="n">
        <v>7.623771391803407e-06</v>
      </c>
      <c r="AG8" t="n">
        <v>4.35546875</v>
      </c>
      <c r="AH8" t="n">
        <v>120534.4020342913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14.515</v>
      </c>
      <c r="E2" t="n">
        <v>6.89</v>
      </c>
      <c r="F2" t="n">
        <v>4.5</v>
      </c>
      <c r="G2" t="n">
        <v>11.24</v>
      </c>
      <c r="H2" t="n">
        <v>0.2</v>
      </c>
      <c r="I2" t="n">
        <v>24</v>
      </c>
      <c r="J2" t="n">
        <v>89.87</v>
      </c>
      <c r="K2" t="n">
        <v>37.55</v>
      </c>
      <c r="L2" t="n">
        <v>1</v>
      </c>
      <c r="M2" t="n">
        <v>22</v>
      </c>
      <c r="N2" t="n">
        <v>11.32</v>
      </c>
      <c r="O2" t="n">
        <v>11317.98</v>
      </c>
      <c r="P2" t="n">
        <v>32.01</v>
      </c>
      <c r="Q2" t="n">
        <v>610.38</v>
      </c>
      <c r="R2" t="n">
        <v>28.18</v>
      </c>
      <c r="S2" t="n">
        <v>13.88</v>
      </c>
      <c r="T2" t="n">
        <v>7175.65</v>
      </c>
      <c r="U2" t="n">
        <v>0.49</v>
      </c>
      <c r="V2" t="n">
        <v>0.89</v>
      </c>
      <c r="W2" t="n">
        <v>0.09</v>
      </c>
      <c r="X2" t="n">
        <v>0.46</v>
      </c>
      <c r="Y2" t="n">
        <v>1</v>
      </c>
      <c r="Z2" t="n">
        <v>10</v>
      </c>
      <c r="AA2" t="n">
        <v>93.85428179064765</v>
      </c>
      <c r="AB2" t="n">
        <v>128.4155689045975</v>
      </c>
      <c r="AC2" t="n">
        <v>116.1597672407596</v>
      </c>
      <c r="AD2" t="n">
        <v>93854.28179064764</v>
      </c>
      <c r="AE2" t="n">
        <v>128415.5689045975</v>
      </c>
      <c r="AF2" t="n">
        <v>8.051447739867598e-06</v>
      </c>
      <c r="AG2" t="n">
        <v>4.485677083333333</v>
      </c>
      <c r="AH2" t="n">
        <v>116159.7672407597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15.0063</v>
      </c>
      <c r="E3" t="n">
        <v>6.66</v>
      </c>
      <c r="F3" t="n">
        <v>4.38</v>
      </c>
      <c r="G3" t="n">
        <v>14.61</v>
      </c>
      <c r="H3" t="n">
        <v>0.24</v>
      </c>
      <c r="I3" t="n">
        <v>18</v>
      </c>
      <c r="J3" t="n">
        <v>90.18000000000001</v>
      </c>
      <c r="K3" t="n">
        <v>37.55</v>
      </c>
      <c r="L3" t="n">
        <v>1.25</v>
      </c>
      <c r="M3" t="n">
        <v>11</v>
      </c>
      <c r="N3" t="n">
        <v>11.37</v>
      </c>
      <c r="O3" t="n">
        <v>11355.7</v>
      </c>
      <c r="P3" t="n">
        <v>29.18</v>
      </c>
      <c r="Q3" t="n">
        <v>610.3</v>
      </c>
      <c r="R3" t="n">
        <v>24.88</v>
      </c>
      <c r="S3" t="n">
        <v>13.88</v>
      </c>
      <c r="T3" t="n">
        <v>5557.27</v>
      </c>
      <c r="U3" t="n">
        <v>0.5600000000000001</v>
      </c>
      <c r="V3" t="n">
        <v>0.91</v>
      </c>
      <c r="W3" t="n">
        <v>0.08</v>
      </c>
      <c r="X3" t="n">
        <v>0.34</v>
      </c>
      <c r="Y3" t="n">
        <v>1</v>
      </c>
      <c r="Z3" t="n">
        <v>10</v>
      </c>
      <c r="AA3" t="n">
        <v>92.11118473176406</v>
      </c>
      <c r="AB3" t="n">
        <v>126.0305866086193</v>
      </c>
      <c r="AC3" t="n">
        <v>114.0024043077652</v>
      </c>
      <c r="AD3" t="n">
        <v>92111.18473176405</v>
      </c>
      <c r="AE3" t="n">
        <v>126030.5866086193</v>
      </c>
      <c r="AF3" t="n">
        <v>8.32397107948847e-06</v>
      </c>
      <c r="AG3" t="n">
        <v>4.3359375</v>
      </c>
      <c r="AH3" t="n">
        <v>114002.4043077652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15.0659</v>
      </c>
      <c r="E4" t="n">
        <v>6.64</v>
      </c>
      <c r="F4" t="n">
        <v>4.38</v>
      </c>
      <c r="G4" t="n">
        <v>15.45</v>
      </c>
      <c r="H4" t="n">
        <v>0.29</v>
      </c>
      <c r="I4" t="n">
        <v>17</v>
      </c>
      <c r="J4" t="n">
        <v>90.48</v>
      </c>
      <c r="K4" t="n">
        <v>37.55</v>
      </c>
      <c r="L4" t="n">
        <v>1.5</v>
      </c>
      <c r="M4" t="n">
        <v>0</v>
      </c>
      <c r="N4" t="n">
        <v>11.43</v>
      </c>
      <c r="O4" t="n">
        <v>11393.43</v>
      </c>
      <c r="P4" t="n">
        <v>28.5</v>
      </c>
      <c r="Q4" t="n">
        <v>610.37</v>
      </c>
      <c r="R4" t="n">
        <v>23.98</v>
      </c>
      <c r="S4" t="n">
        <v>13.88</v>
      </c>
      <c r="T4" t="n">
        <v>5112.01</v>
      </c>
      <c r="U4" t="n">
        <v>0.58</v>
      </c>
      <c r="V4" t="n">
        <v>0.91</v>
      </c>
      <c r="W4" t="n">
        <v>0.1</v>
      </c>
      <c r="X4" t="n">
        <v>0.34</v>
      </c>
      <c r="Y4" t="n">
        <v>1</v>
      </c>
      <c r="Z4" t="n">
        <v>10</v>
      </c>
      <c r="AA4" t="n">
        <v>91.80309062133279</v>
      </c>
      <c r="AB4" t="n">
        <v>125.6090386545746</v>
      </c>
      <c r="AC4" t="n">
        <v>113.6210882988081</v>
      </c>
      <c r="AD4" t="n">
        <v>91803.09062133278</v>
      </c>
      <c r="AE4" t="n">
        <v>125609.0386545746</v>
      </c>
      <c r="AF4" t="n">
        <v>8.357031106033154e-06</v>
      </c>
      <c r="AG4" t="n">
        <v>4.322916666666667</v>
      </c>
      <c r="AH4" t="n">
        <v>113621.0882988081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42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10.507</v>
      </c>
      <c r="E2" t="n">
        <v>9.52</v>
      </c>
      <c r="F2" t="n">
        <v>5.06</v>
      </c>
      <c r="G2" t="n">
        <v>6.07</v>
      </c>
      <c r="H2" t="n">
        <v>0.09</v>
      </c>
      <c r="I2" t="n">
        <v>50</v>
      </c>
      <c r="J2" t="n">
        <v>194.77</v>
      </c>
      <c r="K2" t="n">
        <v>54.38</v>
      </c>
      <c r="L2" t="n">
        <v>1</v>
      </c>
      <c r="M2" t="n">
        <v>48</v>
      </c>
      <c r="N2" t="n">
        <v>39.4</v>
      </c>
      <c r="O2" t="n">
        <v>24256.19</v>
      </c>
      <c r="P2" t="n">
        <v>68.16</v>
      </c>
      <c r="Q2" t="n">
        <v>610.41</v>
      </c>
      <c r="R2" t="n">
        <v>45.8</v>
      </c>
      <c r="S2" t="n">
        <v>13.88</v>
      </c>
      <c r="T2" t="n">
        <v>15854.22</v>
      </c>
      <c r="U2" t="n">
        <v>0.3</v>
      </c>
      <c r="V2" t="n">
        <v>0.79</v>
      </c>
      <c r="W2" t="n">
        <v>0.13</v>
      </c>
      <c r="X2" t="n">
        <v>1.02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11.374</v>
      </c>
      <c r="E3" t="n">
        <v>8.789999999999999</v>
      </c>
      <c r="F3" t="n">
        <v>4.8</v>
      </c>
      <c r="G3" t="n">
        <v>7.58</v>
      </c>
      <c r="H3" t="n">
        <v>0.11</v>
      </c>
      <c r="I3" t="n">
        <v>38</v>
      </c>
      <c r="J3" t="n">
        <v>195.16</v>
      </c>
      <c r="K3" t="n">
        <v>54.38</v>
      </c>
      <c r="L3" t="n">
        <v>1.25</v>
      </c>
      <c r="M3" t="n">
        <v>36</v>
      </c>
      <c r="N3" t="n">
        <v>39.53</v>
      </c>
      <c r="O3" t="n">
        <v>24303.87</v>
      </c>
      <c r="P3" t="n">
        <v>63.93</v>
      </c>
      <c r="Q3" t="n">
        <v>610.47</v>
      </c>
      <c r="R3" t="n">
        <v>37.66</v>
      </c>
      <c r="S3" t="n">
        <v>13.88</v>
      </c>
      <c r="T3" t="n">
        <v>11845.54</v>
      </c>
      <c r="U3" t="n">
        <v>0.37</v>
      </c>
      <c r="V3" t="n">
        <v>0.83</v>
      </c>
      <c r="W3" t="n">
        <v>0.11</v>
      </c>
      <c r="X3" t="n">
        <v>0.76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11.9391</v>
      </c>
      <c r="E4" t="n">
        <v>8.380000000000001</v>
      </c>
      <c r="F4" t="n">
        <v>4.65</v>
      </c>
      <c r="G4" t="n">
        <v>9.01</v>
      </c>
      <c r="H4" t="n">
        <v>0.14</v>
      </c>
      <c r="I4" t="n">
        <v>31</v>
      </c>
      <c r="J4" t="n">
        <v>195.55</v>
      </c>
      <c r="K4" t="n">
        <v>54.38</v>
      </c>
      <c r="L4" t="n">
        <v>1.5</v>
      </c>
      <c r="M4" t="n">
        <v>29</v>
      </c>
      <c r="N4" t="n">
        <v>39.67</v>
      </c>
      <c r="O4" t="n">
        <v>24351.61</v>
      </c>
      <c r="P4" t="n">
        <v>61.26</v>
      </c>
      <c r="Q4" t="n">
        <v>610.39</v>
      </c>
      <c r="R4" t="n">
        <v>33.12</v>
      </c>
      <c r="S4" t="n">
        <v>13.88</v>
      </c>
      <c r="T4" t="n">
        <v>9609.860000000001</v>
      </c>
      <c r="U4" t="n">
        <v>0.42</v>
      </c>
      <c r="V4" t="n">
        <v>0.86</v>
      </c>
      <c r="W4" t="n">
        <v>0.1</v>
      </c>
      <c r="X4" t="n">
        <v>0.61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12.3869</v>
      </c>
      <c r="E5" t="n">
        <v>8.07</v>
      </c>
      <c r="F5" t="n">
        <v>4.55</v>
      </c>
      <c r="G5" t="n">
        <v>10.49</v>
      </c>
      <c r="H5" t="n">
        <v>0.16</v>
      </c>
      <c r="I5" t="n">
        <v>26</v>
      </c>
      <c r="J5" t="n">
        <v>195.93</v>
      </c>
      <c r="K5" t="n">
        <v>54.38</v>
      </c>
      <c r="L5" t="n">
        <v>1.75</v>
      </c>
      <c r="M5" t="n">
        <v>24</v>
      </c>
      <c r="N5" t="n">
        <v>39.81</v>
      </c>
      <c r="O5" t="n">
        <v>24399.39</v>
      </c>
      <c r="P5" t="n">
        <v>59.13</v>
      </c>
      <c r="Q5" t="n">
        <v>610.36</v>
      </c>
      <c r="R5" t="n">
        <v>29.7</v>
      </c>
      <c r="S5" t="n">
        <v>13.88</v>
      </c>
      <c r="T5" t="n">
        <v>7926.58</v>
      </c>
      <c r="U5" t="n">
        <v>0.47</v>
      </c>
      <c r="V5" t="n">
        <v>0.88</v>
      </c>
      <c r="W5" t="n">
        <v>0.1</v>
      </c>
      <c r="X5" t="n">
        <v>0.5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12.7728</v>
      </c>
      <c r="E6" t="n">
        <v>7.83</v>
      </c>
      <c r="F6" t="n">
        <v>4.46</v>
      </c>
      <c r="G6" t="n">
        <v>12.16</v>
      </c>
      <c r="H6" t="n">
        <v>0.18</v>
      </c>
      <c r="I6" t="n">
        <v>22</v>
      </c>
      <c r="J6" t="n">
        <v>196.32</v>
      </c>
      <c r="K6" t="n">
        <v>54.38</v>
      </c>
      <c r="L6" t="n">
        <v>2</v>
      </c>
      <c r="M6" t="n">
        <v>20</v>
      </c>
      <c r="N6" t="n">
        <v>39.95</v>
      </c>
      <c r="O6" t="n">
        <v>24447.22</v>
      </c>
      <c r="P6" t="n">
        <v>57.25</v>
      </c>
      <c r="Q6" t="n">
        <v>610.3200000000001</v>
      </c>
      <c r="R6" t="n">
        <v>26.9</v>
      </c>
      <c r="S6" t="n">
        <v>13.88</v>
      </c>
      <c r="T6" t="n">
        <v>6542.56</v>
      </c>
      <c r="U6" t="n">
        <v>0.52</v>
      </c>
      <c r="V6" t="n">
        <v>0.89</v>
      </c>
      <c r="W6" t="n">
        <v>0.09</v>
      </c>
      <c r="X6" t="n">
        <v>0.42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13.1974</v>
      </c>
      <c r="E7" t="n">
        <v>7.58</v>
      </c>
      <c r="F7" t="n">
        <v>4.32</v>
      </c>
      <c r="G7" t="n">
        <v>13.65</v>
      </c>
      <c r="H7" t="n">
        <v>0.2</v>
      </c>
      <c r="I7" t="n">
        <v>19</v>
      </c>
      <c r="J7" t="n">
        <v>196.71</v>
      </c>
      <c r="K7" t="n">
        <v>54.38</v>
      </c>
      <c r="L7" t="n">
        <v>2.25</v>
      </c>
      <c r="M7" t="n">
        <v>17</v>
      </c>
      <c r="N7" t="n">
        <v>40.08</v>
      </c>
      <c r="O7" t="n">
        <v>24495.09</v>
      </c>
      <c r="P7" t="n">
        <v>54.49</v>
      </c>
      <c r="Q7" t="n">
        <v>610.3200000000001</v>
      </c>
      <c r="R7" t="n">
        <v>22.65</v>
      </c>
      <c r="S7" t="n">
        <v>13.88</v>
      </c>
      <c r="T7" t="n">
        <v>4435.48</v>
      </c>
      <c r="U7" t="n">
        <v>0.61</v>
      </c>
      <c r="V7" t="n">
        <v>0.92</v>
      </c>
      <c r="W7" t="n">
        <v>0.08</v>
      </c>
      <c r="X7" t="n">
        <v>0.28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13.2436</v>
      </c>
      <c r="E8" t="n">
        <v>7.55</v>
      </c>
      <c r="F8" t="n">
        <v>4.37</v>
      </c>
      <c r="G8" t="n">
        <v>15.43</v>
      </c>
      <c r="H8" t="n">
        <v>0.23</v>
      </c>
      <c r="I8" t="n">
        <v>17</v>
      </c>
      <c r="J8" t="n">
        <v>197.1</v>
      </c>
      <c r="K8" t="n">
        <v>54.38</v>
      </c>
      <c r="L8" t="n">
        <v>2.5</v>
      </c>
      <c r="M8" t="n">
        <v>15</v>
      </c>
      <c r="N8" t="n">
        <v>40.22</v>
      </c>
      <c r="O8" t="n">
        <v>24543.01</v>
      </c>
      <c r="P8" t="n">
        <v>54.69</v>
      </c>
      <c r="Q8" t="n">
        <v>610.26</v>
      </c>
      <c r="R8" t="n">
        <v>24.59</v>
      </c>
      <c r="S8" t="n">
        <v>13.88</v>
      </c>
      <c r="T8" t="n">
        <v>5415.9</v>
      </c>
      <c r="U8" t="n">
        <v>0.5600000000000001</v>
      </c>
      <c r="V8" t="n">
        <v>0.91</v>
      </c>
      <c r="W8" t="n">
        <v>0.08</v>
      </c>
      <c r="X8" t="n">
        <v>0.33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13.4559</v>
      </c>
      <c r="E9" t="n">
        <v>7.43</v>
      </c>
      <c r="F9" t="n">
        <v>4.33</v>
      </c>
      <c r="G9" t="n">
        <v>17.33</v>
      </c>
      <c r="H9" t="n">
        <v>0.25</v>
      </c>
      <c r="I9" t="n">
        <v>15</v>
      </c>
      <c r="J9" t="n">
        <v>197.49</v>
      </c>
      <c r="K9" t="n">
        <v>54.38</v>
      </c>
      <c r="L9" t="n">
        <v>2.75</v>
      </c>
      <c r="M9" t="n">
        <v>13</v>
      </c>
      <c r="N9" t="n">
        <v>40.36</v>
      </c>
      <c r="O9" t="n">
        <v>24590.98</v>
      </c>
      <c r="P9" t="n">
        <v>53.45</v>
      </c>
      <c r="Q9" t="n">
        <v>610.26</v>
      </c>
      <c r="R9" t="n">
        <v>23.09</v>
      </c>
      <c r="S9" t="n">
        <v>13.88</v>
      </c>
      <c r="T9" t="n">
        <v>4673.56</v>
      </c>
      <c r="U9" t="n">
        <v>0.6</v>
      </c>
      <c r="V9" t="n">
        <v>0.92</v>
      </c>
      <c r="W9" t="n">
        <v>0.08</v>
      </c>
      <c r="X9" t="n">
        <v>0.29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13.5711</v>
      </c>
      <c r="E10" t="n">
        <v>7.37</v>
      </c>
      <c r="F10" t="n">
        <v>4.31</v>
      </c>
      <c r="G10" t="n">
        <v>18.46</v>
      </c>
      <c r="H10" t="n">
        <v>0.27</v>
      </c>
      <c r="I10" t="n">
        <v>14</v>
      </c>
      <c r="J10" t="n">
        <v>197.88</v>
      </c>
      <c r="K10" t="n">
        <v>54.38</v>
      </c>
      <c r="L10" t="n">
        <v>3</v>
      </c>
      <c r="M10" t="n">
        <v>12</v>
      </c>
      <c r="N10" t="n">
        <v>40.5</v>
      </c>
      <c r="O10" t="n">
        <v>24639</v>
      </c>
      <c r="P10" t="n">
        <v>52.39</v>
      </c>
      <c r="Q10" t="n">
        <v>610.36</v>
      </c>
      <c r="R10" t="n">
        <v>22.47</v>
      </c>
      <c r="S10" t="n">
        <v>13.88</v>
      </c>
      <c r="T10" t="n">
        <v>4372.01</v>
      </c>
      <c r="U10" t="n">
        <v>0.62</v>
      </c>
      <c r="V10" t="n">
        <v>0.93</v>
      </c>
      <c r="W10" t="n">
        <v>0.07000000000000001</v>
      </c>
      <c r="X10" t="n">
        <v>0.27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13.6908</v>
      </c>
      <c r="E11" t="n">
        <v>7.3</v>
      </c>
      <c r="F11" t="n">
        <v>4.28</v>
      </c>
      <c r="G11" t="n">
        <v>19.76</v>
      </c>
      <c r="H11" t="n">
        <v>0.29</v>
      </c>
      <c r="I11" t="n">
        <v>13</v>
      </c>
      <c r="J11" t="n">
        <v>198.27</v>
      </c>
      <c r="K11" t="n">
        <v>54.38</v>
      </c>
      <c r="L11" t="n">
        <v>3.25</v>
      </c>
      <c r="M11" t="n">
        <v>11</v>
      </c>
      <c r="N11" t="n">
        <v>40.64</v>
      </c>
      <c r="O11" t="n">
        <v>24687.06</v>
      </c>
      <c r="P11" t="n">
        <v>51.21</v>
      </c>
      <c r="Q11" t="n">
        <v>610.26</v>
      </c>
      <c r="R11" t="n">
        <v>21.52</v>
      </c>
      <c r="S11" t="n">
        <v>13.88</v>
      </c>
      <c r="T11" t="n">
        <v>3902.28</v>
      </c>
      <c r="U11" t="n">
        <v>0.65</v>
      </c>
      <c r="V11" t="n">
        <v>0.93</v>
      </c>
      <c r="W11" t="n">
        <v>0.08</v>
      </c>
      <c r="X11" t="n">
        <v>0.24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13.801</v>
      </c>
      <c r="E12" t="n">
        <v>7.25</v>
      </c>
      <c r="F12" t="n">
        <v>4.26</v>
      </c>
      <c r="G12" t="n">
        <v>21.31</v>
      </c>
      <c r="H12" t="n">
        <v>0.31</v>
      </c>
      <c r="I12" t="n">
        <v>12</v>
      </c>
      <c r="J12" t="n">
        <v>198.66</v>
      </c>
      <c r="K12" t="n">
        <v>54.38</v>
      </c>
      <c r="L12" t="n">
        <v>3.5</v>
      </c>
      <c r="M12" t="n">
        <v>10</v>
      </c>
      <c r="N12" t="n">
        <v>40.78</v>
      </c>
      <c r="O12" t="n">
        <v>24735.17</v>
      </c>
      <c r="P12" t="n">
        <v>50.07</v>
      </c>
      <c r="Q12" t="n">
        <v>610.36</v>
      </c>
      <c r="R12" t="n">
        <v>21.06</v>
      </c>
      <c r="S12" t="n">
        <v>13.88</v>
      </c>
      <c r="T12" t="n">
        <v>3674.04</v>
      </c>
      <c r="U12" t="n">
        <v>0.66</v>
      </c>
      <c r="V12" t="n">
        <v>0.9399999999999999</v>
      </c>
      <c r="W12" t="n">
        <v>0.07000000000000001</v>
      </c>
      <c r="X12" t="n">
        <v>0.22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13.9297</v>
      </c>
      <c r="E13" t="n">
        <v>7.18</v>
      </c>
      <c r="F13" t="n">
        <v>4.23</v>
      </c>
      <c r="G13" t="n">
        <v>23.1</v>
      </c>
      <c r="H13" t="n">
        <v>0.33</v>
      </c>
      <c r="I13" t="n">
        <v>11</v>
      </c>
      <c r="J13" t="n">
        <v>199.05</v>
      </c>
      <c r="K13" t="n">
        <v>54.38</v>
      </c>
      <c r="L13" t="n">
        <v>3.75</v>
      </c>
      <c r="M13" t="n">
        <v>9</v>
      </c>
      <c r="N13" t="n">
        <v>40.92</v>
      </c>
      <c r="O13" t="n">
        <v>24783.33</v>
      </c>
      <c r="P13" t="n">
        <v>48.81</v>
      </c>
      <c r="Q13" t="n">
        <v>610.35</v>
      </c>
      <c r="R13" t="n">
        <v>19.99</v>
      </c>
      <c r="S13" t="n">
        <v>13.88</v>
      </c>
      <c r="T13" t="n">
        <v>3147.48</v>
      </c>
      <c r="U13" t="n">
        <v>0.6899999999999999</v>
      </c>
      <c r="V13" t="n">
        <v>0.9399999999999999</v>
      </c>
      <c r="W13" t="n">
        <v>0.07000000000000001</v>
      </c>
      <c r="X13" t="n">
        <v>0.19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14.084</v>
      </c>
      <c r="E14" t="n">
        <v>7.1</v>
      </c>
      <c r="F14" t="n">
        <v>4.19</v>
      </c>
      <c r="G14" t="n">
        <v>25.17</v>
      </c>
      <c r="H14" t="n">
        <v>0.36</v>
      </c>
      <c r="I14" t="n">
        <v>10</v>
      </c>
      <c r="J14" t="n">
        <v>199.44</v>
      </c>
      <c r="K14" t="n">
        <v>54.38</v>
      </c>
      <c r="L14" t="n">
        <v>4</v>
      </c>
      <c r="M14" t="n">
        <v>8</v>
      </c>
      <c r="N14" t="n">
        <v>41.06</v>
      </c>
      <c r="O14" t="n">
        <v>24831.54</v>
      </c>
      <c r="P14" t="n">
        <v>47.57</v>
      </c>
      <c r="Q14" t="n">
        <v>610.26</v>
      </c>
      <c r="R14" t="n">
        <v>18.91</v>
      </c>
      <c r="S14" t="n">
        <v>13.88</v>
      </c>
      <c r="T14" t="n">
        <v>2610.45</v>
      </c>
      <c r="U14" t="n">
        <v>0.73</v>
      </c>
      <c r="V14" t="n">
        <v>0.95</v>
      </c>
      <c r="W14" t="n">
        <v>0.07000000000000001</v>
      </c>
      <c r="X14" t="n">
        <v>0.15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14.1476</v>
      </c>
      <c r="E15" t="n">
        <v>7.07</v>
      </c>
      <c r="F15" t="n">
        <v>4.2</v>
      </c>
      <c r="G15" t="n">
        <v>28.01</v>
      </c>
      <c r="H15" t="n">
        <v>0.38</v>
      </c>
      <c r="I15" t="n">
        <v>9</v>
      </c>
      <c r="J15" t="n">
        <v>199.83</v>
      </c>
      <c r="K15" t="n">
        <v>54.38</v>
      </c>
      <c r="L15" t="n">
        <v>4.25</v>
      </c>
      <c r="M15" t="n">
        <v>7</v>
      </c>
      <c r="N15" t="n">
        <v>41.2</v>
      </c>
      <c r="O15" t="n">
        <v>24879.79</v>
      </c>
      <c r="P15" t="n">
        <v>46.83</v>
      </c>
      <c r="Q15" t="n">
        <v>610.26</v>
      </c>
      <c r="R15" t="n">
        <v>19.08</v>
      </c>
      <c r="S15" t="n">
        <v>13.88</v>
      </c>
      <c r="T15" t="n">
        <v>2699.09</v>
      </c>
      <c r="U15" t="n">
        <v>0.73</v>
      </c>
      <c r="V15" t="n">
        <v>0.95</v>
      </c>
      <c r="W15" t="n">
        <v>0.07000000000000001</v>
      </c>
      <c r="X15" t="n">
        <v>0.16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14.1321</v>
      </c>
      <c r="E16" t="n">
        <v>7.08</v>
      </c>
      <c r="F16" t="n">
        <v>4.21</v>
      </c>
      <c r="G16" t="n">
        <v>28.06</v>
      </c>
      <c r="H16" t="n">
        <v>0.4</v>
      </c>
      <c r="I16" t="n">
        <v>9</v>
      </c>
      <c r="J16" t="n">
        <v>200.22</v>
      </c>
      <c r="K16" t="n">
        <v>54.38</v>
      </c>
      <c r="L16" t="n">
        <v>4.5</v>
      </c>
      <c r="M16" t="n">
        <v>7</v>
      </c>
      <c r="N16" t="n">
        <v>41.35</v>
      </c>
      <c r="O16" t="n">
        <v>24928.09</v>
      </c>
      <c r="P16" t="n">
        <v>45.91</v>
      </c>
      <c r="Q16" t="n">
        <v>610.26</v>
      </c>
      <c r="R16" t="n">
        <v>19.39</v>
      </c>
      <c r="S16" t="n">
        <v>13.88</v>
      </c>
      <c r="T16" t="n">
        <v>2856.26</v>
      </c>
      <c r="U16" t="n">
        <v>0.72</v>
      </c>
      <c r="V16" t="n">
        <v>0.95</v>
      </c>
      <c r="W16" t="n">
        <v>0.07000000000000001</v>
      </c>
      <c r="X16" t="n">
        <v>0.17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14.2636</v>
      </c>
      <c r="E17" t="n">
        <v>7.01</v>
      </c>
      <c r="F17" t="n">
        <v>4.18</v>
      </c>
      <c r="G17" t="n">
        <v>31.37</v>
      </c>
      <c r="H17" t="n">
        <v>0.42</v>
      </c>
      <c r="I17" t="n">
        <v>8</v>
      </c>
      <c r="J17" t="n">
        <v>200.61</v>
      </c>
      <c r="K17" t="n">
        <v>54.38</v>
      </c>
      <c r="L17" t="n">
        <v>4.75</v>
      </c>
      <c r="M17" t="n">
        <v>5</v>
      </c>
      <c r="N17" t="n">
        <v>41.49</v>
      </c>
      <c r="O17" t="n">
        <v>24976.45</v>
      </c>
      <c r="P17" t="n">
        <v>44.52</v>
      </c>
      <c r="Q17" t="n">
        <v>610.26</v>
      </c>
      <c r="R17" t="n">
        <v>18.41</v>
      </c>
      <c r="S17" t="n">
        <v>13.88</v>
      </c>
      <c r="T17" t="n">
        <v>2368.31</v>
      </c>
      <c r="U17" t="n">
        <v>0.75</v>
      </c>
      <c r="V17" t="n">
        <v>0.95</v>
      </c>
      <c r="W17" t="n">
        <v>0.07000000000000001</v>
      </c>
      <c r="X17" t="n">
        <v>0.14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14.2523</v>
      </c>
      <c r="E18" t="n">
        <v>7.02</v>
      </c>
      <c r="F18" t="n">
        <v>4.19</v>
      </c>
      <c r="G18" t="n">
        <v>31.41</v>
      </c>
      <c r="H18" t="n">
        <v>0.44</v>
      </c>
      <c r="I18" t="n">
        <v>8</v>
      </c>
      <c r="J18" t="n">
        <v>201.01</v>
      </c>
      <c r="K18" t="n">
        <v>54.38</v>
      </c>
      <c r="L18" t="n">
        <v>5</v>
      </c>
      <c r="M18" t="n">
        <v>3</v>
      </c>
      <c r="N18" t="n">
        <v>41.63</v>
      </c>
      <c r="O18" t="n">
        <v>25024.84</v>
      </c>
      <c r="P18" t="n">
        <v>44.14</v>
      </c>
      <c r="Q18" t="n">
        <v>610.26</v>
      </c>
      <c r="R18" t="n">
        <v>18.52</v>
      </c>
      <c r="S18" t="n">
        <v>13.88</v>
      </c>
      <c r="T18" t="n">
        <v>2425.09</v>
      </c>
      <c r="U18" t="n">
        <v>0.75</v>
      </c>
      <c r="V18" t="n">
        <v>0.95</v>
      </c>
      <c r="W18" t="n">
        <v>0.07000000000000001</v>
      </c>
      <c r="X18" t="n">
        <v>0.15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14.2411</v>
      </c>
      <c r="E19" t="n">
        <v>7.02</v>
      </c>
      <c r="F19" t="n">
        <v>4.19</v>
      </c>
      <c r="G19" t="n">
        <v>31.46</v>
      </c>
      <c r="H19" t="n">
        <v>0.46</v>
      </c>
      <c r="I19" t="n">
        <v>8</v>
      </c>
      <c r="J19" t="n">
        <v>201.4</v>
      </c>
      <c r="K19" t="n">
        <v>54.38</v>
      </c>
      <c r="L19" t="n">
        <v>5.25</v>
      </c>
      <c r="M19" t="n">
        <v>0</v>
      </c>
      <c r="N19" t="n">
        <v>41.77</v>
      </c>
      <c r="O19" t="n">
        <v>25073.29</v>
      </c>
      <c r="P19" t="n">
        <v>43.62</v>
      </c>
      <c r="Q19" t="n">
        <v>610.26</v>
      </c>
      <c r="R19" t="n">
        <v>18.59</v>
      </c>
      <c r="S19" t="n">
        <v>13.88</v>
      </c>
      <c r="T19" t="n">
        <v>2460.62</v>
      </c>
      <c r="U19" t="n">
        <v>0.75</v>
      </c>
      <c r="V19" t="n">
        <v>0.95</v>
      </c>
      <c r="W19" t="n">
        <v>0.08</v>
      </c>
      <c r="X19" t="n">
        <v>0.15</v>
      </c>
      <c r="Y19" t="n">
        <v>1</v>
      </c>
      <c r="Z19" t="n">
        <v>10</v>
      </c>
    </row>
    <row r="20">
      <c r="A20" t="n">
        <v>0</v>
      </c>
      <c r="B20" t="n">
        <v>140</v>
      </c>
      <c r="C20" t="inlineStr">
        <is>
          <t xml:space="preserve">CONCLUIDO	</t>
        </is>
      </c>
      <c r="D20" t="n">
        <v>8.4682</v>
      </c>
      <c r="E20" t="n">
        <v>11.81</v>
      </c>
      <c r="F20" t="n">
        <v>5.41</v>
      </c>
      <c r="G20" t="n">
        <v>4.84</v>
      </c>
      <c r="H20" t="n">
        <v>0.06</v>
      </c>
      <c r="I20" t="n">
        <v>67</v>
      </c>
      <c r="J20" t="n">
        <v>274.09</v>
      </c>
      <c r="K20" t="n">
        <v>60.56</v>
      </c>
      <c r="L20" t="n">
        <v>1</v>
      </c>
      <c r="M20" t="n">
        <v>65</v>
      </c>
      <c r="N20" t="n">
        <v>72.53</v>
      </c>
      <c r="O20" t="n">
        <v>34038.11</v>
      </c>
      <c r="P20" t="n">
        <v>91.95</v>
      </c>
      <c r="Q20" t="n">
        <v>610.42</v>
      </c>
      <c r="R20" t="n">
        <v>56.94</v>
      </c>
      <c r="S20" t="n">
        <v>13.88</v>
      </c>
      <c r="T20" t="n">
        <v>21338.04</v>
      </c>
      <c r="U20" t="n">
        <v>0.24</v>
      </c>
      <c r="V20" t="n">
        <v>0.74</v>
      </c>
      <c r="W20" t="n">
        <v>0.16</v>
      </c>
      <c r="X20" t="n">
        <v>1.37</v>
      </c>
      <c r="Y20" t="n">
        <v>1</v>
      </c>
      <c r="Z20" t="n">
        <v>10</v>
      </c>
    </row>
    <row r="21">
      <c r="A21" t="n">
        <v>1</v>
      </c>
      <c r="B21" t="n">
        <v>140</v>
      </c>
      <c r="C21" t="inlineStr">
        <is>
          <t xml:space="preserve">CONCLUIDO	</t>
        </is>
      </c>
      <c r="D21" t="n">
        <v>9.4625</v>
      </c>
      <c r="E21" t="n">
        <v>10.57</v>
      </c>
      <c r="F21" t="n">
        <v>5.06</v>
      </c>
      <c r="G21" t="n">
        <v>6.07</v>
      </c>
      <c r="H21" t="n">
        <v>0.08</v>
      </c>
      <c r="I21" t="n">
        <v>50</v>
      </c>
      <c r="J21" t="n">
        <v>274.57</v>
      </c>
      <c r="K21" t="n">
        <v>60.56</v>
      </c>
      <c r="L21" t="n">
        <v>1.25</v>
      </c>
      <c r="M21" t="n">
        <v>48</v>
      </c>
      <c r="N21" t="n">
        <v>72.76000000000001</v>
      </c>
      <c r="O21" t="n">
        <v>34097.72</v>
      </c>
      <c r="P21" t="n">
        <v>85.41</v>
      </c>
      <c r="Q21" t="n">
        <v>610.41</v>
      </c>
      <c r="R21" t="n">
        <v>45.89</v>
      </c>
      <c r="S21" t="n">
        <v>13.88</v>
      </c>
      <c r="T21" t="n">
        <v>15901.11</v>
      </c>
      <c r="U21" t="n">
        <v>0.3</v>
      </c>
      <c r="V21" t="n">
        <v>0.79</v>
      </c>
      <c r="W21" t="n">
        <v>0.13</v>
      </c>
      <c r="X21" t="n">
        <v>1.01</v>
      </c>
      <c r="Y21" t="n">
        <v>1</v>
      </c>
      <c r="Z21" t="n">
        <v>10</v>
      </c>
    </row>
    <row r="22">
      <c r="A22" t="n">
        <v>2</v>
      </c>
      <c r="B22" t="n">
        <v>140</v>
      </c>
      <c r="C22" t="inlineStr">
        <is>
          <t xml:space="preserve">CONCLUIDO	</t>
        </is>
      </c>
      <c r="D22" t="n">
        <v>10.1778</v>
      </c>
      <c r="E22" t="n">
        <v>9.83</v>
      </c>
      <c r="F22" t="n">
        <v>4.84</v>
      </c>
      <c r="G22" t="n">
        <v>7.25</v>
      </c>
      <c r="H22" t="n">
        <v>0.1</v>
      </c>
      <c r="I22" t="n">
        <v>40</v>
      </c>
      <c r="J22" t="n">
        <v>275.05</v>
      </c>
      <c r="K22" t="n">
        <v>60.56</v>
      </c>
      <c r="L22" t="n">
        <v>1.5</v>
      </c>
      <c r="M22" t="n">
        <v>38</v>
      </c>
      <c r="N22" t="n">
        <v>73</v>
      </c>
      <c r="O22" t="n">
        <v>34157.42</v>
      </c>
      <c r="P22" t="n">
        <v>81.20999999999999</v>
      </c>
      <c r="Q22" t="n">
        <v>610.33</v>
      </c>
      <c r="R22" t="n">
        <v>38.92</v>
      </c>
      <c r="S22" t="n">
        <v>13.88</v>
      </c>
      <c r="T22" t="n">
        <v>12462.76</v>
      </c>
      <c r="U22" t="n">
        <v>0.36</v>
      </c>
      <c r="V22" t="n">
        <v>0.82</v>
      </c>
      <c r="W22" t="n">
        <v>0.12</v>
      </c>
      <c r="X22" t="n">
        <v>0.79</v>
      </c>
      <c r="Y22" t="n">
        <v>1</v>
      </c>
      <c r="Z22" t="n">
        <v>10</v>
      </c>
    </row>
    <row r="23">
      <c r="A23" t="n">
        <v>3</v>
      </c>
      <c r="B23" t="n">
        <v>140</v>
      </c>
      <c r="C23" t="inlineStr">
        <is>
          <t xml:space="preserve">CONCLUIDO	</t>
        </is>
      </c>
      <c r="D23" t="n">
        <v>10.6399</v>
      </c>
      <c r="E23" t="n">
        <v>9.4</v>
      </c>
      <c r="F23" t="n">
        <v>4.72</v>
      </c>
      <c r="G23" t="n">
        <v>8.33</v>
      </c>
      <c r="H23" t="n">
        <v>0.11</v>
      </c>
      <c r="I23" t="n">
        <v>34</v>
      </c>
      <c r="J23" t="n">
        <v>275.54</v>
      </c>
      <c r="K23" t="n">
        <v>60.56</v>
      </c>
      <c r="L23" t="n">
        <v>1.75</v>
      </c>
      <c r="M23" t="n">
        <v>32</v>
      </c>
      <c r="N23" t="n">
        <v>73.23</v>
      </c>
      <c r="O23" t="n">
        <v>34217.22</v>
      </c>
      <c r="P23" t="n">
        <v>78.78</v>
      </c>
      <c r="Q23" t="n">
        <v>610.3</v>
      </c>
      <c r="R23" t="n">
        <v>35.42</v>
      </c>
      <c r="S23" t="n">
        <v>13.88</v>
      </c>
      <c r="T23" t="n">
        <v>10746.05</v>
      </c>
      <c r="U23" t="n">
        <v>0.39</v>
      </c>
      <c r="V23" t="n">
        <v>0.84</v>
      </c>
      <c r="W23" t="n">
        <v>0.11</v>
      </c>
      <c r="X23" t="n">
        <v>0.68</v>
      </c>
      <c r="Y23" t="n">
        <v>1</v>
      </c>
      <c r="Z23" t="n">
        <v>10</v>
      </c>
    </row>
    <row r="24">
      <c r="A24" t="n">
        <v>4</v>
      </c>
      <c r="B24" t="n">
        <v>140</v>
      </c>
      <c r="C24" t="inlineStr">
        <is>
          <t xml:space="preserve">CONCLUIDO	</t>
        </is>
      </c>
      <c r="D24" t="n">
        <v>11.0807</v>
      </c>
      <c r="E24" t="n">
        <v>9.02</v>
      </c>
      <c r="F24" t="n">
        <v>4.61</v>
      </c>
      <c r="G24" t="n">
        <v>9.539999999999999</v>
      </c>
      <c r="H24" t="n">
        <v>0.13</v>
      </c>
      <c r="I24" t="n">
        <v>29</v>
      </c>
      <c r="J24" t="n">
        <v>276.02</v>
      </c>
      <c r="K24" t="n">
        <v>60.56</v>
      </c>
      <c r="L24" t="n">
        <v>2</v>
      </c>
      <c r="M24" t="n">
        <v>27</v>
      </c>
      <c r="N24" t="n">
        <v>73.47</v>
      </c>
      <c r="O24" t="n">
        <v>34277.1</v>
      </c>
      <c r="P24" t="n">
        <v>76.39</v>
      </c>
      <c r="Q24" t="n">
        <v>610.49</v>
      </c>
      <c r="R24" t="n">
        <v>31.68</v>
      </c>
      <c r="S24" t="n">
        <v>13.88</v>
      </c>
      <c r="T24" t="n">
        <v>8900.950000000001</v>
      </c>
      <c r="U24" t="n">
        <v>0.44</v>
      </c>
      <c r="V24" t="n">
        <v>0.87</v>
      </c>
      <c r="W24" t="n">
        <v>0.1</v>
      </c>
      <c r="X24" t="n">
        <v>0.57</v>
      </c>
      <c r="Y24" t="n">
        <v>1</v>
      </c>
      <c r="Z24" t="n">
        <v>10</v>
      </c>
    </row>
    <row r="25">
      <c r="A25" t="n">
        <v>5</v>
      </c>
      <c r="B25" t="n">
        <v>140</v>
      </c>
      <c r="C25" t="inlineStr">
        <is>
          <t xml:space="preserve">CONCLUIDO	</t>
        </is>
      </c>
      <c r="D25" t="n">
        <v>11.4489</v>
      </c>
      <c r="E25" t="n">
        <v>8.73</v>
      </c>
      <c r="F25" t="n">
        <v>4.53</v>
      </c>
      <c r="G25" t="n">
        <v>10.87</v>
      </c>
      <c r="H25" t="n">
        <v>0.14</v>
      </c>
      <c r="I25" t="n">
        <v>25</v>
      </c>
      <c r="J25" t="n">
        <v>276.51</v>
      </c>
      <c r="K25" t="n">
        <v>60.56</v>
      </c>
      <c r="L25" t="n">
        <v>2.25</v>
      </c>
      <c r="M25" t="n">
        <v>23</v>
      </c>
      <c r="N25" t="n">
        <v>73.70999999999999</v>
      </c>
      <c r="O25" t="n">
        <v>34337.08</v>
      </c>
      <c r="P25" t="n">
        <v>74.63</v>
      </c>
      <c r="Q25" t="n">
        <v>610.45</v>
      </c>
      <c r="R25" t="n">
        <v>29.21</v>
      </c>
      <c r="S25" t="n">
        <v>13.88</v>
      </c>
      <c r="T25" t="n">
        <v>7686.75</v>
      </c>
      <c r="U25" t="n">
        <v>0.48</v>
      </c>
      <c r="V25" t="n">
        <v>0.88</v>
      </c>
      <c r="W25" t="n">
        <v>0.09</v>
      </c>
      <c r="X25" t="n">
        <v>0.49</v>
      </c>
      <c r="Y25" t="n">
        <v>1</v>
      </c>
      <c r="Z25" t="n">
        <v>10</v>
      </c>
    </row>
    <row r="26">
      <c r="A26" t="n">
        <v>6</v>
      </c>
      <c r="B26" t="n">
        <v>140</v>
      </c>
      <c r="C26" t="inlineStr">
        <is>
          <t xml:space="preserve">CONCLUIDO	</t>
        </is>
      </c>
      <c r="D26" t="n">
        <v>11.7582</v>
      </c>
      <c r="E26" t="n">
        <v>8.5</v>
      </c>
      <c r="F26" t="n">
        <v>4.45</v>
      </c>
      <c r="G26" t="n">
        <v>12.15</v>
      </c>
      <c r="H26" t="n">
        <v>0.16</v>
      </c>
      <c r="I26" t="n">
        <v>22</v>
      </c>
      <c r="J26" t="n">
        <v>277</v>
      </c>
      <c r="K26" t="n">
        <v>60.56</v>
      </c>
      <c r="L26" t="n">
        <v>2.5</v>
      </c>
      <c r="M26" t="n">
        <v>20</v>
      </c>
      <c r="N26" t="n">
        <v>73.94</v>
      </c>
      <c r="O26" t="n">
        <v>34397.15</v>
      </c>
      <c r="P26" t="n">
        <v>72.94</v>
      </c>
      <c r="Q26" t="n">
        <v>610.29</v>
      </c>
      <c r="R26" t="n">
        <v>26.88</v>
      </c>
      <c r="S26" t="n">
        <v>13.88</v>
      </c>
      <c r="T26" t="n">
        <v>6535.64</v>
      </c>
      <c r="U26" t="n">
        <v>0.52</v>
      </c>
      <c r="V26" t="n">
        <v>0.9</v>
      </c>
      <c r="W26" t="n">
        <v>0.09</v>
      </c>
      <c r="X26" t="n">
        <v>0.41</v>
      </c>
      <c r="Y26" t="n">
        <v>1</v>
      </c>
      <c r="Z26" t="n">
        <v>10</v>
      </c>
    </row>
    <row r="27">
      <c r="A27" t="n">
        <v>7</v>
      </c>
      <c r="B27" t="n">
        <v>140</v>
      </c>
      <c r="C27" t="inlineStr">
        <is>
          <t xml:space="preserve">CONCLUIDO	</t>
        </is>
      </c>
      <c r="D27" t="n">
        <v>11.9992</v>
      </c>
      <c r="E27" t="n">
        <v>8.33</v>
      </c>
      <c r="F27" t="n">
        <v>4.39</v>
      </c>
      <c r="G27" t="n">
        <v>13.16</v>
      </c>
      <c r="H27" t="n">
        <v>0.18</v>
      </c>
      <c r="I27" t="n">
        <v>20</v>
      </c>
      <c r="J27" t="n">
        <v>277.48</v>
      </c>
      <c r="K27" t="n">
        <v>60.56</v>
      </c>
      <c r="L27" t="n">
        <v>2.75</v>
      </c>
      <c r="M27" t="n">
        <v>18</v>
      </c>
      <c r="N27" t="n">
        <v>74.18000000000001</v>
      </c>
      <c r="O27" t="n">
        <v>34457.31</v>
      </c>
      <c r="P27" t="n">
        <v>71.31999999999999</v>
      </c>
      <c r="Q27" t="n">
        <v>610.4400000000001</v>
      </c>
      <c r="R27" t="n">
        <v>24.47</v>
      </c>
      <c r="S27" t="n">
        <v>13.88</v>
      </c>
      <c r="T27" t="n">
        <v>5340.82</v>
      </c>
      <c r="U27" t="n">
        <v>0.57</v>
      </c>
      <c r="V27" t="n">
        <v>0.91</v>
      </c>
      <c r="W27" t="n">
        <v>0.09</v>
      </c>
      <c r="X27" t="n">
        <v>0.35</v>
      </c>
      <c r="Y27" t="n">
        <v>1</v>
      </c>
      <c r="Z27" t="n">
        <v>10</v>
      </c>
    </row>
    <row r="28">
      <c r="A28" t="n">
        <v>8</v>
      </c>
      <c r="B28" t="n">
        <v>140</v>
      </c>
      <c r="C28" t="inlineStr">
        <is>
          <t xml:space="preserve">CONCLUIDO	</t>
        </is>
      </c>
      <c r="D28" t="n">
        <v>12.1881</v>
      </c>
      <c r="E28" t="n">
        <v>8.199999999999999</v>
      </c>
      <c r="F28" t="n">
        <v>4.36</v>
      </c>
      <c r="G28" t="n">
        <v>14.55</v>
      </c>
      <c r="H28" t="n">
        <v>0.19</v>
      </c>
      <c r="I28" t="n">
        <v>18</v>
      </c>
      <c r="J28" t="n">
        <v>277.97</v>
      </c>
      <c r="K28" t="n">
        <v>60.56</v>
      </c>
      <c r="L28" t="n">
        <v>3</v>
      </c>
      <c r="M28" t="n">
        <v>16</v>
      </c>
      <c r="N28" t="n">
        <v>74.42</v>
      </c>
      <c r="O28" t="n">
        <v>34517.57</v>
      </c>
      <c r="P28" t="n">
        <v>70.45999999999999</v>
      </c>
      <c r="Q28" t="n">
        <v>610.29</v>
      </c>
      <c r="R28" t="n">
        <v>24.34</v>
      </c>
      <c r="S28" t="n">
        <v>13.88</v>
      </c>
      <c r="T28" t="n">
        <v>5282.98</v>
      </c>
      <c r="U28" t="n">
        <v>0.57</v>
      </c>
      <c r="V28" t="n">
        <v>0.91</v>
      </c>
      <c r="W28" t="n">
        <v>0.07000000000000001</v>
      </c>
      <c r="X28" t="n">
        <v>0.32</v>
      </c>
      <c r="Y28" t="n">
        <v>1</v>
      </c>
      <c r="Z28" t="n">
        <v>10</v>
      </c>
    </row>
    <row r="29">
      <c r="A29" t="n">
        <v>9</v>
      </c>
      <c r="B29" t="n">
        <v>140</v>
      </c>
      <c r="C29" t="inlineStr">
        <is>
          <t xml:space="preserve">CONCLUIDO	</t>
        </is>
      </c>
      <c r="D29" t="n">
        <v>12.2262</v>
      </c>
      <c r="E29" t="n">
        <v>8.18</v>
      </c>
      <c r="F29" t="n">
        <v>4.39</v>
      </c>
      <c r="G29" t="n">
        <v>15.5</v>
      </c>
      <c r="H29" t="n">
        <v>0.21</v>
      </c>
      <c r="I29" t="n">
        <v>17</v>
      </c>
      <c r="J29" t="n">
        <v>278.46</v>
      </c>
      <c r="K29" t="n">
        <v>60.56</v>
      </c>
      <c r="L29" t="n">
        <v>3.25</v>
      </c>
      <c r="M29" t="n">
        <v>15</v>
      </c>
      <c r="N29" t="n">
        <v>74.66</v>
      </c>
      <c r="O29" t="n">
        <v>34577.92</v>
      </c>
      <c r="P29" t="n">
        <v>70.48</v>
      </c>
      <c r="Q29" t="n">
        <v>610.38</v>
      </c>
      <c r="R29" t="n">
        <v>25.1</v>
      </c>
      <c r="S29" t="n">
        <v>13.88</v>
      </c>
      <c r="T29" t="n">
        <v>5668.93</v>
      </c>
      <c r="U29" t="n">
        <v>0.55</v>
      </c>
      <c r="V29" t="n">
        <v>0.91</v>
      </c>
      <c r="W29" t="n">
        <v>0.08</v>
      </c>
      <c r="X29" t="n">
        <v>0.35</v>
      </c>
      <c r="Y29" t="n">
        <v>1</v>
      </c>
      <c r="Z29" t="n">
        <v>10</v>
      </c>
    </row>
    <row r="30">
      <c r="A30" t="n">
        <v>10</v>
      </c>
      <c r="B30" t="n">
        <v>140</v>
      </c>
      <c r="C30" t="inlineStr">
        <is>
          <t xml:space="preserve">CONCLUIDO	</t>
        </is>
      </c>
      <c r="D30" t="n">
        <v>12.3482</v>
      </c>
      <c r="E30" t="n">
        <v>8.1</v>
      </c>
      <c r="F30" t="n">
        <v>4.36</v>
      </c>
      <c r="G30" t="n">
        <v>16.36</v>
      </c>
      <c r="H30" t="n">
        <v>0.22</v>
      </c>
      <c r="I30" t="n">
        <v>16</v>
      </c>
      <c r="J30" t="n">
        <v>278.95</v>
      </c>
      <c r="K30" t="n">
        <v>60.56</v>
      </c>
      <c r="L30" t="n">
        <v>3.5</v>
      </c>
      <c r="M30" t="n">
        <v>14</v>
      </c>
      <c r="N30" t="n">
        <v>74.90000000000001</v>
      </c>
      <c r="O30" t="n">
        <v>34638.36</v>
      </c>
      <c r="P30" t="n">
        <v>69.58</v>
      </c>
      <c r="Q30" t="n">
        <v>610.41</v>
      </c>
      <c r="R30" t="n">
        <v>23.99</v>
      </c>
      <c r="S30" t="n">
        <v>13.88</v>
      </c>
      <c r="T30" t="n">
        <v>5118.44</v>
      </c>
      <c r="U30" t="n">
        <v>0.58</v>
      </c>
      <c r="V30" t="n">
        <v>0.91</v>
      </c>
      <c r="W30" t="n">
        <v>0.08</v>
      </c>
      <c r="X30" t="n">
        <v>0.32</v>
      </c>
      <c r="Y30" t="n">
        <v>1</v>
      </c>
      <c r="Z30" t="n">
        <v>10</v>
      </c>
    </row>
    <row r="31">
      <c r="A31" t="n">
        <v>11</v>
      </c>
      <c r="B31" t="n">
        <v>140</v>
      </c>
      <c r="C31" t="inlineStr">
        <is>
          <t xml:space="preserve">CONCLUIDO	</t>
        </is>
      </c>
      <c r="D31" t="n">
        <v>12.6033</v>
      </c>
      <c r="E31" t="n">
        <v>7.93</v>
      </c>
      <c r="F31" t="n">
        <v>4.3</v>
      </c>
      <c r="G31" t="n">
        <v>18.44</v>
      </c>
      <c r="H31" t="n">
        <v>0.24</v>
      </c>
      <c r="I31" t="n">
        <v>14</v>
      </c>
      <c r="J31" t="n">
        <v>279.44</v>
      </c>
      <c r="K31" t="n">
        <v>60.56</v>
      </c>
      <c r="L31" t="n">
        <v>3.75</v>
      </c>
      <c r="M31" t="n">
        <v>12</v>
      </c>
      <c r="N31" t="n">
        <v>75.14</v>
      </c>
      <c r="O31" t="n">
        <v>34698.9</v>
      </c>
      <c r="P31" t="n">
        <v>67.92</v>
      </c>
      <c r="Q31" t="n">
        <v>610.28</v>
      </c>
      <c r="R31" t="n">
        <v>22.18</v>
      </c>
      <c r="S31" t="n">
        <v>13.88</v>
      </c>
      <c r="T31" t="n">
        <v>4224.91</v>
      </c>
      <c r="U31" t="n">
        <v>0.63</v>
      </c>
      <c r="V31" t="n">
        <v>0.93</v>
      </c>
      <c r="W31" t="n">
        <v>0.08</v>
      </c>
      <c r="X31" t="n">
        <v>0.26</v>
      </c>
      <c r="Y31" t="n">
        <v>1</v>
      </c>
      <c r="Z31" t="n">
        <v>10</v>
      </c>
    </row>
    <row r="32">
      <c r="A32" t="n">
        <v>12</v>
      </c>
      <c r="B32" t="n">
        <v>140</v>
      </c>
      <c r="C32" t="inlineStr">
        <is>
          <t xml:space="preserve">CONCLUIDO	</t>
        </is>
      </c>
      <c r="D32" t="n">
        <v>12.5914</v>
      </c>
      <c r="E32" t="n">
        <v>7.94</v>
      </c>
      <c r="F32" t="n">
        <v>4.31</v>
      </c>
      <c r="G32" t="n">
        <v>18.47</v>
      </c>
      <c r="H32" t="n">
        <v>0.25</v>
      </c>
      <c r="I32" t="n">
        <v>14</v>
      </c>
      <c r="J32" t="n">
        <v>279.94</v>
      </c>
      <c r="K32" t="n">
        <v>60.56</v>
      </c>
      <c r="L32" t="n">
        <v>4</v>
      </c>
      <c r="M32" t="n">
        <v>12</v>
      </c>
      <c r="N32" t="n">
        <v>75.38</v>
      </c>
      <c r="O32" t="n">
        <v>34759.54</v>
      </c>
      <c r="P32" t="n">
        <v>67.66</v>
      </c>
      <c r="Q32" t="n">
        <v>610.3200000000001</v>
      </c>
      <c r="R32" t="n">
        <v>22.41</v>
      </c>
      <c r="S32" t="n">
        <v>13.88</v>
      </c>
      <c r="T32" t="n">
        <v>4341.04</v>
      </c>
      <c r="U32" t="n">
        <v>0.62</v>
      </c>
      <c r="V32" t="n">
        <v>0.93</v>
      </c>
      <c r="W32" t="n">
        <v>0.08</v>
      </c>
      <c r="X32" t="n">
        <v>0.27</v>
      </c>
      <c r="Y32" t="n">
        <v>1</v>
      </c>
      <c r="Z32" t="n">
        <v>10</v>
      </c>
    </row>
    <row r="33">
      <c r="A33" t="n">
        <v>13</v>
      </c>
      <c r="B33" t="n">
        <v>140</v>
      </c>
      <c r="C33" t="inlineStr">
        <is>
          <t xml:space="preserve">CONCLUIDO	</t>
        </is>
      </c>
      <c r="D33" t="n">
        <v>12.7177</v>
      </c>
      <c r="E33" t="n">
        <v>7.86</v>
      </c>
      <c r="F33" t="n">
        <v>4.28</v>
      </c>
      <c r="G33" t="n">
        <v>19.77</v>
      </c>
      <c r="H33" t="n">
        <v>0.27</v>
      </c>
      <c r="I33" t="n">
        <v>13</v>
      </c>
      <c r="J33" t="n">
        <v>280.43</v>
      </c>
      <c r="K33" t="n">
        <v>60.56</v>
      </c>
      <c r="L33" t="n">
        <v>4.25</v>
      </c>
      <c r="M33" t="n">
        <v>11</v>
      </c>
      <c r="N33" t="n">
        <v>75.62</v>
      </c>
      <c r="O33" t="n">
        <v>34820.27</v>
      </c>
      <c r="P33" t="n">
        <v>66.81999999999999</v>
      </c>
      <c r="Q33" t="n">
        <v>610.28</v>
      </c>
      <c r="R33" t="n">
        <v>21.53</v>
      </c>
      <c r="S33" t="n">
        <v>13.88</v>
      </c>
      <c r="T33" t="n">
        <v>3905.66</v>
      </c>
      <c r="U33" t="n">
        <v>0.64</v>
      </c>
      <c r="V33" t="n">
        <v>0.93</v>
      </c>
      <c r="W33" t="n">
        <v>0.08</v>
      </c>
      <c r="X33" t="n">
        <v>0.24</v>
      </c>
      <c r="Y33" t="n">
        <v>1</v>
      </c>
      <c r="Z33" t="n">
        <v>10</v>
      </c>
    </row>
    <row r="34">
      <c r="A34" t="n">
        <v>14</v>
      </c>
      <c r="B34" t="n">
        <v>140</v>
      </c>
      <c r="C34" t="inlineStr">
        <is>
          <t xml:space="preserve">CONCLUIDO	</t>
        </is>
      </c>
      <c r="D34" t="n">
        <v>12.8393</v>
      </c>
      <c r="E34" t="n">
        <v>7.79</v>
      </c>
      <c r="F34" t="n">
        <v>4.26</v>
      </c>
      <c r="G34" t="n">
        <v>21.3</v>
      </c>
      <c r="H34" t="n">
        <v>0.29</v>
      </c>
      <c r="I34" t="n">
        <v>12</v>
      </c>
      <c r="J34" t="n">
        <v>280.92</v>
      </c>
      <c r="K34" t="n">
        <v>60.56</v>
      </c>
      <c r="L34" t="n">
        <v>4.5</v>
      </c>
      <c r="M34" t="n">
        <v>10</v>
      </c>
      <c r="N34" t="n">
        <v>75.87</v>
      </c>
      <c r="O34" t="n">
        <v>34881.09</v>
      </c>
      <c r="P34" t="n">
        <v>66.01000000000001</v>
      </c>
      <c r="Q34" t="n">
        <v>610.28</v>
      </c>
      <c r="R34" t="n">
        <v>20.89</v>
      </c>
      <c r="S34" t="n">
        <v>13.88</v>
      </c>
      <c r="T34" t="n">
        <v>3588.24</v>
      </c>
      <c r="U34" t="n">
        <v>0.66</v>
      </c>
      <c r="V34" t="n">
        <v>0.9399999999999999</v>
      </c>
      <c r="W34" t="n">
        <v>0.07000000000000001</v>
      </c>
      <c r="X34" t="n">
        <v>0.22</v>
      </c>
      <c r="Y34" t="n">
        <v>1</v>
      </c>
      <c r="Z34" t="n">
        <v>10</v>
      </c>
    </row>
    <row r="35">
      <c r="A35" t="n">
        <v>15</v>
      </c>
      <c r="B35" t="n">
        <v>140</v>
      </c>
      <c r="C35" t="inlineStr">
        <is>
          <t xml:space="preserve">CONCLUIDO	</t>
        </is>
      </c>
      <c r="D35" t="n">
        <v>12.9604</v>
      </c>
      <c r="E35" t="n">
        <v>7.72</v>
      </c>
      <c r="F35" t="n">
        <v>4.24</v>
      </c>
      <c r="G35" t="n">
        <v>23.13</v>
      </c>
      <c r="H35" t="n">
        <v>0.3</v>
      </c>
      <c r="I35" t="n">
        <v>11</v>
      </c>
      <c r="J35" t="n">
        <v>281.41</v>
      </c>
      <c r="K35" t="n">
        <v>60.56</v>
      </c>
      <c r="L35" t="n">
        <v>4.75</v>
      </c>
      <c r="M35" t="n">
        <v>9</v>
      </c>
      <c r="N35" t="n">
        <v>76.11</v>
      </c>
      <c r="O35" t="n">
        <v>34942.02</v>
      </c>
      <c r="P35" t="n">
        <v>65.15000000000001</v>
      </c>
      <c r="Q35" t="n">
        <v>610.34</v>
      </c>
      <c r="R35" t="n">
        <v>20.16</v>
      </c>
      <c r="S35" t="n">
        <v>13.88</v>
      </c>
      <c r="T35" t="n">
        <v>3228.29</v>
      </c>
      <c r="U35" t="n">
        <v>0.6899999999999999</v>
      </c>
      <c r="V35" t="n">
        <v>0.9399999999999999</v>
      </c>
      <c r="W35" t="n">
        <v>0.07000000000000001</v>
      </c>
      <c r="X35" t="n">
        <v>0.2</v>
      </c>
      <c r="Y35" t="n">
        <v>1</v>
      </c>
      <c r="Z35" t="n">
        <v>10</v>
      </c>
    </row>
    <row r="36">
      <c r="A36" t="n">
        <v>16</v>
      </c>
      <c r="B36" t="n">
        <v>140</v>
      </c>
      <c r="C36" t="inlineStr">
        <is>
          <t xml:space="preserve">CONCLUIDO	</t>
        </is>
      </c>
      <c r="D36" t="n">
        <v>12.9758</v>
      </c>
      <c r="E36" t="n">
        <v>7.71</v>
      </c>
      <c r="F36" t="n">
        <v>4.23</v>
      </c>
      <c r="G36" t="n">
        <v>23.08</v>
      </c>
      <c r="H36" t="n">
        <v>0.32</v>
      </c>
      <c r="I36" t="n">
        <v>11</v>
      </c>
      <c r="J36" t="n">
        <v>281.91</v>
      </c>
      <c r="K36" t="n">
        <v>60.56</v>
      </c>
      <c r="L36" t="n">
        <v>5</v>
      </c>
      <c r="M36" t="n">
        <v>9</v>
      </c>
      <c r="N36" t="n">
        <v>76.34999999999999</v>
      </c>
      <c r="O36" t="n">
        <v>35003.04</v>
      </c>
      <c r="P36" t="n">
        <v>64.38</v>
      </c>
      <c r="Q36" t="n">
        <v>610.3099999999999</v>
      </c>
      <c r="R36" t="n">
        <v>19.88</v>
      </c>
      <c r="S36" t="n">
        <v>13.88</v>
      </c>
      <c r="T36" t="n">
        <v>3092.44</v>
      </c>
      <c r="U36" t="n">
        <v>0.7</v>
      </c>
      <c r="V36" t="n">
        <v>0.9399999999999999</v>
      </c>
      <c r="W36" t="n">
        <v>0.07000000000000001</v>
      </c>
      <c r="X36" t="n">
        <v>0.19</v>
      </c>
      <c r="Y36" t="n">
        <v>1</v>
      </c>
      <c r="Z36" t="n">
        <v>10</v>
      </c>
    </row>
    <row r="37">
      <c r="A37" t="n">
        <v>17</v>
      </c>
      <c r="B37" t="n">
        <v>140</v>
      </c>
      <c r="C37" t="inlineStr">
        <is>
          <t xml:space="preserve">CONCLUIDO	</t>
        </is>
      </c>
      <c r="D37" t="n">
        <v>13.1603</v>
      </c>
      <c r="E37" t="n">
        <v>7.6</v>
      </c>
      <c r="F37" t="n">
        <v>4.18</v>
      </c>
      <c r="G37" t="n">
        <v>25.05</v>
      </c>
      <c r="H37" t="n">
        <v>0.33</v>
      </c>
      <c r="I37" t="n">
        <v>10</v>
      </c>
      <c r="J37" t="n">
        <v>282.4</v>
      </c>
      <c r="K37" t="n">
        <v>60.56</v>
      </c>
      <c r="L37" t="n">
        <v>5.25</v>
      </c>
      <c r="M37" t="n">
        <v>8</v>
      </c>
      <c r="N37" t="n">
        <v>76.59999999999999</v>
      </c>
      <c r="O37" t="n">
        <v>35064.15</v>
      </c>
      <c r="P37" t="n">
        <v>62.91</v>
      </c>
      <c r="Q37" t="n">
        <v>610.26</v>
      </c>
      <c r="R37" t="n">
        <v>18.23</v>
      </c>
      <c r="S37" t="n">
        <v>13.88</v>
      </c>
      <c r="T37" t="n">
        <v>2269.73</v>
      </c>
      <c r="U37" t="n">
        <v>0.76</v>
      </c>
      <c r="V37" t="n">
        <v>0.96</v>
      </c>
      <c r="W37" t="n">
        <v>0.06</v>
      </c>
      <c r="X37" t="n">
        <v>0.14</v>
      </c>
      <c r="Y37" t="n">
        <v>1</v>
      </c>
      <c r="Z37" t="n">
        <v>10</v>
      </c>
    </row>
    <row r="38">
      <c r="A38" t="n">
        <v>18</v>
      </c>
      <c r="B38" t="n">
        <v>140</v>
      </c>
      <c r="C38" t="inlineStr">
        <is>
          <t xml:space="preserve">CONCLUIDO	</t>
        </is>
      </c>
      <c r="D38" t="n">
        <v>13.0312</v>
      </c>
      <c r="E38" t="n">
        <v>7.67</v>
      </c>
      <c r="F38" t="n">
        <v>4.25</v>
      </c>
      <c r="G38" t="n">
        <v>25.5</v>
      </c>
      <c r="H38" t="n">
        <v>0.35</v>
      </c>
      <c r="I38" t="n">
        <v>10</v>
      </c>
      <c r="J38" t="n">
        <v>282.9</v>
      </c>
      <c r="K38" t="n">
        <v>60.56</v>
      </c>
      <c r="L38" t="n">
        <v>5.5</v>
      </c>
      <c r="M38" t="n">
        <v>8</v>
      </c>
      <c r="N38" t="n">
        <v>76.84999999999999</v>
      </c>
      <c r="O38" t="n">
        <v>35125.37</v>
      </c>
      <c r="P38" t="n">
        <v>63.98</v>
      </c>
      <c r="Q38" t="n">
        <v>610.26</v>
      </c>
      <c r="R38" t="n">
        <v>20.82</v>
      </c>
      <c r="S38" t="n">
        <v>13.88</v>
      </c>
      <c r="T38" t="n">
        <v>3566.2</v>
      </c>
      <c r="U38" t="n">
        <v>0.67</v>
      </c>
      <c r="V38" t="n">
        <v>0.9399999999999999</v>
      </c>
      <c r="W38" t="n">
        <v>0.07000000000000001</v>
      </c>
      <c r="X38" t="n">
        <v>0.21</v>
      </c>
      <c r="Y38" t="n">
        <v>1</v>
      </c>
      <c r="Z38" t="n">
        <v>10</v>
      </c>
    </row>
    <row r="39">
      <c r="A39" t="n">
        <v>19</v>
      </c>
      <c r="B39" t="n">
        <v>140</v>
      </c>
      <c r="C39" t="inlineStr">
        <is>
          <t xml:space="preserve">CONCLUIDO	</t>
        </is>
      </c>
      <c r="D39" t="n">
        <v>13.2018</v>
      </c>
      <c r="E39" t="n">
        <v>7.57</v>
      </c>
      <c r="F39" t="n">
        <v>4.2</v>
      </c>
      <c r="G39" t="n">
        <v>28.02</v>
      </c>
      <c r="H39" t="n">
        <v>0.36</v>
      </c>
      <c r="I39" t="n">
        <v>9</v>
      </c>
      <c r="J39" t="n">
        <v>283.4</v>
      </c>
      <c r="K39" t="n">
        <v>60.56</v>
      </c>
      <c r="L39" t="n">
        <v>5.75</v>
      </c>
      <c r="M39" t="n">
        <v>7</v>
      </c>
      <c r="N39" t="n">
        <v>77.09</v>
      </c>
      <c r="O39" t="n">
        <v>35186.68</v>
      </c>
      <c r="P39" t="n">
        <v>62.6</v>
      </c>
      <c r="Q39" t="n">
        <v>610.3099999999999</v>
      </c>
      <c r="R39" t="n">
        <v>19.18</v>
      </c>
      <c r="S39" t="n">
        <v>13.88</v>
      </c>
      <c r="T39" t="n">
        <v>2748.61</v>
      </c>
      <c r="U39" t="n">
        <v>0.72</v>
      </c>
      <c r="V39" t="n">
        <v>0.95</v>
      </c>
      <c r="W39" t="n">
        <v>0.07000000000000001</v>
      </c>
      <c r="X39" t="n">
        <v>0.16</v>
      </c>
      <c r="Y39" t="n">
        <v>1</v>
      </c>
      <c r="Z39" t="n">
        <v>10</v>
      </c>
    </row>
    <row r="40">
      <c r="A40" t="n">
        <v>20</v>
      </c>
      <c r="B40" t="n">
        <v>140</v>
      </c>
      <c r="C40" t="inlineStr">
        <is>
          <t xml:space="preserve">CONCLUIDO	</t>
        </is>
      </c>
      <c r="D40" t="n">
        <v>13.21</v>
      </c>
      <c r="E40" t="n">
        <v>7.57</v>
      </c>
      <c r="F40" t="n">
        <v>4.2</v>
      </c>
      <c r="G40" t="n">
        <v>27.99</v>
      </c>
      <c r="H40" t="n">
        <v>0.38</v>
      </c>
      <c r="I40" t="n">
        <v>9</v>
      </c>
      <c r="J40" t="n">
        <v>283.9</v>
      </c>
      <c r="K40" t="n">
        <v>60.56</v>
      </c>
      <c r="L40" t="n">
        <v>6</v>
      </c>
      <c r="M40" t="n">
        <v>7</v>
      </c>
      <c r="N40" t="n">
        <v>77.34</v>
      </c>
      <c r="O40" t="n">
        <v>35248.1</v>
      </c>
      <c r="P40" t="n">
        <v>61.99</v>
      </c>
      <c r="Q40" t="n">
        <v>610.26</v>
      </c>
      <c r="R40" t="n">
        <v>19.02</v>
      </c>
      <c r="S40" t="n">
        <v>13.88</v>
      </c>
      <c r="T40" t="n">
        <v>2669.27</v>
      </c>
      <c r="U40" t="n">
        <v>0.73</v>
      </c>
      <c r="V40" t="n">
        <v>0.95</v>
      </c>
      <c r="W40" t="n">
        <v>0.07000000000000001</v>
      </c>
      <c r="X40" t="n">
        <v>0.16</v>
      </c>
      <c r="Y40" t="n">
        <v>1</v>
      </c>
      <c r="Z40" t="n">
        <v>10</v>
      </c>
    </row>
    <row r="41">
      <c r="A41" t="n">
        <v>21</v>
      </c>
      <c r="B41" t="n">
        <v>140</v>
      </c>
      <c r="C41" t="inlineStr">
        <is>
          <t xml:space="preserve">CONCLUIDO	</t>
        </is>
      </c>
      <c r="D41" t="n">
        <v>13.3338</v>
      </c>
      <c r="E41" t="n">
        <v>7.5</v>
      </c>
      <c r="F41" t="n">
        <v>4.18</v>
      </c>
      <c r="G41" t="n">
        <v>31.36</v>
      </c>
      <c r="H41" t="n">
        <v>0.39</v>
      </c>
      <c r="I41" t="n">
        <v>8</v>
      </c>
      <c r="J41" t="n">
        <v>284.4</v>
      </c>
      <c r="K41" t="n">
        <v>60.56</v>
      </c>
      <c r="L41" t="n">
        <v>6.25</v>
      </c>
      <c r="M41" t="n">
        <v>6</v>
      </c>
      <c r="N41" t="n">
        <v>77.59</v>
      </c>
      <c r="O41" t="n">
        <v>35309.61</v>
      </c>
      <c r="P41" t="n">
        <v>60.87</v>
      </c>
      <c r="Q41" t="n">
        <v>610.26</v>
      </c>
      <c r="R41" t="n">
        <v>18.39</v>
      </c>
      <c r="S41" t="n">
        <v>13.88</v>
      </c>
      <c r="T41" t="n">
        <v>2359.89</v>
      </c>
      <c r="U41" t="n">
        <v>0.76</v>
      </c>
      <c r="V41" t="n">
        <v>0.95</v>
      </c>
      <c r="W41" t="n">
        <v>0.07000000000000001</v>
      </c>
      <c r="X41" t="n">
        <v>0.14</v>
      </c>
      <c r="Y41" t="n">
        <v>1</v>
      </c>
      <c r="Z41" t="n">
        <v>10</v>
      </c>
    </row>
    <row r="42">
      <c r="A42" t="n">
        <v>22</v>
      </c>
      <c r="B42" t="n">
        <v>140</v>
      </c>
      <c r="C42" t="inlineStr">
        <is>
          <t xml:space="preserve">CONCLUIDO	</t>
        </is>
      </c>
      <c r="D42" t="n">
        <v>13.3289</v>
      </c>
      <c r="E42" t="n">
        <v>7.5</v>
      </c>
      <c r="F42" t="n">
        <v>4.18</v>
      </c>
      <c r="G42" t="n">
        <v>31.38</v>
      </c>
      <c r="H42" t="n">
        <v>0.41</v>
      </c>
      <c r="I42" t="n">
        <v>8</v>
      </c>
      <c r="J42" t="n">
        <v>284.89</v>
      </c>
      <c r="K42" t="n">
        <v>60.56</v>
      </c>
      <c r="L42" t="n">
        <v>6.5</v>
      </c>
      <c r="M42" t="n">
        <v>6</v>
      </c>
      <c r="N42" t="n">
        <v>77.84</v>
      </c>
      <c r="O42" t="n">
        <v>35371.22</v>
      </c>
      <c r="P42" t="n">
        <v>60.62</v>
      </c>
      <c r="Q42" t="n">
        <v>610.28</v>
      </c>
      <c r="R42" t="n">
        <v>18.46</v>
      </c>
      <c r="S42" t="n">
        <v>13.88</v>
      </c>
      <c r="T42" t="n">
        <v>2393.67</v>
      </c>
      <c r="U42" t="n">
        <v>0.75</v>
      </c>
      <c r="V42" t="n">
        <v>0.95</v>
      </c>
      <c r="W42" t="n">
        <v>0.07000000000000001</v>
      </c>
      <c r="X42" t="n">
        <v>0.14</v>
      </c>
      <c r="Y42" t="n">
        <v>1</v>
      </c>
      <c r="Z42" t="n">
        <v>10</v>
      </c>
    </row>
    <row r="43">
      <c r="A43" t="n">
        <v>23</v>
      </c>
      <c r="B43" t="n">
        <v>140</v>
      </c>
      <c r="C43" t="inlineStr">
        <is>
          <t xml:space="preserve">CONCLUIDO	</t>
        </is>
      </c>
      <c r="D43" t="n">
        <v>13.3294</v>
      </c>
      <c r="E43" t="n">
        <v>7.5</v>
      </c>
      <c r="F43" t="n">
        <v>4.18</v>
      </c>
      <c r="G43" t="n">
        <v>31.38</v>
      </c>
      <c r="H43" t="n">
        <v>0.42</v>
      </c>
      <c r="I43" t="n">
        <v>8</v>
      </c>
      <c r="J43" t="n">
        <v>285.39</v>
      </c>
      <c r="K43" t="n">
        <v>60.56</v>
      </c>
      <c r="L43" t="n">
        <v>6.75</v>
      </c>
      <c r="M43" t="n">
        <v>6</v>
      </c>
      <c r="N43" t="n">
        <v>78.09</v>
      </c>
      <c r="O43" t="n">
        <v>35432.93</v>
      </c>
      <c r="P43" t="n">
        <v>60.28</v>
      </c>
      <c r="Q43" t="n">
        <v>610.26</v>
      </c>
      <c r="R43" t="n">
        <v>18.5</v>
      </c>
      <c r="S43" t="n">
        <v>13.88</v>
      </c>
      <c r="T43" t="n">
        <v>2415.81</v>
      </c>
      <c r="U43" t="n">
        <v>0.75</v>
      </c>
      <c r="V43" t="n">
        <v>0.95</v>
      </c>
      <c r="W43" t="n">
        <v>0.07000000000000001</v>
      </c>
      <c r="X43" t="n">
        <v>0.14</v>
      </c>
      <c r="Y43" t="n">
        <v>1</v>
      </c>
      <c r="Z43" t="n">
        <v>10</v>
      </c>
    </row>
    <row r="44">
      <c r="A44" t="n">
        <v>24</v>
      </c>
      <c r="B44" t="n">
        <v>140</v>
      </c>
      <c r="C44" t="inlineStr">
        <is>
          <t xml:space="preserve">CONCLUIDO	</t>
        </is>
      </c>
      <c r="D44" t="n">
        <v>13.3368</v>
      </c>
      <c r="E44" t="n">
        <v>7.5</v>
      </c>
      <c r="F44" t="n">
        <v>4.18</v>
      </c>
      <c r="G44" t="n">
        <v>31.34</v>
      </c>
      <c r="H44" t="n">
        <v>0.44</v>
      </c>
      <c r="I44" t="n">
        <v>8</v>
      </c>
      <c r="J44" t="n">
        <v>285.9</v>
      </c>
      <c r="K44" t="n">
        <v>60.56</v>
      </c>
      <c r="L44" t="n">
        <v>7</v>
      </c>
      <c r="M44" t="n">
        <v>6</v>
      </c>
      <c r="N44" t="n">
        <v>78.34</v>
      </c>
      <c r="O44" t="n">
        <v>35494.74</v>
      </c>
      <c r="P44" t="n">
        <v>59.31</v>
      </c>
      <c r="Q44" t="n">
        <v>610.33</v>
      </c>
      <c r="R44" t="n">
        <v>18.28</v>
      </c>
      <c r="S44" t="n">
        <v>13.88</v>
      </c>
      <c r="T44" t="n">
        <v>2303.14</v>
      </c>
      <c r="U44" t="n">
        <v>0.76</v>
      </c>
      <c r="V44" t="n">
        <v>0.95</v>
      </c>
      <c r="W44" t="n">
        <v>0.07000000000000001</v>
      </c>
      <c r="X44" t="n">
        <v>0.14</v>
      </c>
      <c r="Y44" t="n">
        <v>1</v>
      </c>
      <c r="Z44" t="n">
        <v>10</v>
      </c>
    </row>
    <row r="45">
      <c r="A45" t="n">
        <v>25</v>
      </c>
      <c r="B45" t="n">
        <v>140</v>
      </c>
      <c r="C45" t="inlineStr">
        <is>
          <t xml:space="preserve">CONCLUIDO	</t>
        </is>
      </c>
      <c r="D45" t="n">
        <v>13.5206</v>
      </c>
      <c r="E45" t="n">
        <v>7.4</v>
      </c>
      <c r="F45" t="n">
        <v>4.13</v>
      </c>
      <c r="G45" t="n">
        <v>35.4</v>
      </c>
      <c r="H45" t="n">
        <v>0.45</v>
      </c>
      <c r="I45" t="n">
        <v>7</v>
      </c>
      <c r="J45" t="n">
        <v>286.4</v>
      </c>
      <c r="K45" t="n">
        <v>60.56</v>
      </c>
      <c r="L45" t="n">
        <v>7.25</v>
      </c>
      <c r="M45" t="n">
        <v>5</v>
      </c>
      <c r="N45" t="n">
        <v>78.59</v>
      </c>
      <c r="O45" t="n">
        <v>35556.78</v>
      </c>
      <c r="P45" t="n">
        <v>58.07</v>
      </c>
      <c r="Q45" t="n">
        <v>610.26</v>
      </c>
      <c r="R45" t="n">
        <v>16.77</v>
      </c>
      <c r="S45" t="n">
        <v>13.88</v>
      </c>
      <c r="T45" t="n">
        <v>1556.65</v>
      </c>
      <c r="U45" t="n">
        <v>0.83</v>
      </c>
      <c r="V45" t="n">
        <v>0.97</v>
      </c>
      <c r="W45" t="n">
        <v>0.06</v>
      </c>
      <c r="X45" t="n">
        <v>0.09</v>
      </c>
      <c r="Y45" t="n">
        <v>1</v>
      </c>
      <c r="Z45" t="n">
        <v>10</v>
      </c>
    </row>
    <row r="46">
      <c r="A46" t="n">
        <v>26</v>
      </c>
      <c r="B46" t="n">
        <v>140</v>
      </c>
      <c r="C46" t="inlineStr">
        <is>
          <t xml:space="preserve">CONCLUIDO	</t>
        </is>
      </c>
      <c r="D46" t="n">
        <v>13.4484</v>
      </c>
      <c r="E46" t="n">
        <v>7.44</v>
      </c>
      <c r="F46" t="n">
        <v>4.17</v>
      </c>
      <c r="G46" t="n">
        <v>35.74</v>
      </c>
      <c r="H46" t="n">
        <v>0.47</v>
      </c>
      <c r="I46" t="n">
        <v>7</v>
      </c>
      <c r="J46" t="n">
        <v>286.9</v>
      </c>
      <c r="K46" t="n">
        <v>60.56</v>
      </c>
      <c r="L46" t="n">
        <v>7.5</v>
      </c>
      <c r="M46" t="n">
        <v>5</v>
      </c>
      <c r="N46" t="n">
        <v>78.84999999999999</v>
      </c>
      <c r="O46" t="n">
        <v>35618.8</v>
      </c>
      <c r="P46" t="n">
        <v>58.25</v>
      </c>
      <c r="Q46" t="n">
        <v>610.36</v>
      </c>
      <c r="R46" t="n">
        <v>18.09</v>
      </c>
      <c r="S46" t="n">
        <v>13.88</v>
      </c>
      <c r="T46" t="n">
        <v>2214.71</v>
      </c>
      <c r="U46" t="n">
        <v>0.77</v>
      </c>
      <c r="V46" t="n">
        <v>0.96</v>
      </c>
      <c r="W46" t="n">
        <v>0.06</v>
      </c>
      <c r="X46" t="n">
        <v>0.13</v>
      </c>
      <c r="Y46" t="n">
        <v>1</v>
      </c>
      <c r="Z46" t="n">
        <v>10</v>
      </c>
    </row>
    <row r="47">
      <c r="A47" t="n">
        <v>27</v>
      </c>
      <c r="B47" t="n">
        <v>140</v>
      </c>
      <c r="C47" t="inlineStr">
        <is>
          <t xml:space="preserve">CONCLUIDO	</t>
        </is>
      </c>
      <c r="D47" t="n">
        <v>13.4539</v>
      </c>
      <c r="E47" t="n">
        <v>7.43</v>
      </c>
      <c r="F47" t="n">
        <v>4.17</v>
      </c>
      <c r="G47" t="n">
        <v>35.71</v>
      </c>
      <c r="H47" t="n">
        <v>0.48</v>
      </c>
      <c r="I47" t="n">
        <v>7</v>
      </c>
      <c r="J47" t="n">
        <v>287.41</v>
      </c>
      <c r="K47" t="n">
        <v>60.56</v>
      </c>
      <c r="L47" t="n">
        <v>7.75</v>
      </c>
      <c r="M47" t="n">
        <v>5</v>
      </c>
      <c r="N47" t="n">
        <v>79.09999999999999</v>
      </c>
      <c r="O47" t="n">
        <v>35680.92</v>
      </c>
      <c r="P47" t="n">
        <v>57.11</v>
      </c>
      <c r="Q47" t="n">
        <v>610.28</v>
      </c>
      <c r="R47" t="n">
        <v>18.03</v>
      </c>
      <c r="S47" t="n">
        <v>13.88</v>
      </c>
      <c r="T47" t="n">
        <v>2185.59</v>
      </c>
      <c r="U47" t="n">
        <v>0.77</v>
      </c>
      <c r="V47" t="n">
        <v>0.96</v>
      </c>
      <c r="W47" t="n">
        <v>0.06</v>
      </c>
      <c r="X47" t="n">
        <v>0.13</v>
      </c>
      <c r="Y47" t="n">
        <v>1</v>
      </c>
      <c r="Z47" t="n">
        <v>10</v>
      </c>
    </row>
    <row r="48">
      <c r="A48" t="n">
        <v>28</v>
      </c>
      <c r="B48" t="n">
        <v>140</v>
      </c>
      <c r="C48" t="inlineStr">
        <is>
          <t xml:space="preserve">CONCLUIDO	</t>
        </is>
      </c>
      <c r="D48" t="n">
        <v>13.6044</v>
      </c>
      <c r="E48" t="n">
        <v>7.35</v>
      </c>
      <c r="F48" t="n">
        <v>4.14</v>
      </c>
      <c r="G48" t="n">
        <v>41.36</v>
      </c>
      <c r="H48" t="n">
        <v>0.49</v>
      </c>
      <c r="I48" t="n">
        <v>6</v>
      </c>
      <c r="J48" t="n">
        <v>287.91</v>
      </c>
      <c r="K48" t="n">
        <v>60.56</v>
      </c>
      <c r="L48" t="n">
        <v>8</v>
      </c>
      <c r="M48" t="n">
        <v>4</v>
      </c>
      <c r="N48" t="n">
        <v>79.36</v>
      </c>
      <c r="O48" t="n">
        <v>35743.15</v>
      </c>
      <c r="P48" t="n">
        <v>55.81</v>
      </c>
      <c r="Q48" t="n">
        <v>610.26</v>
      </c>
      <c r="R48" t="n">
        <v>16.99</v>
      </c>
      <c r="S48" t="n">
        <v>13.88</v>
      </c>
      <c r="T48" t="n">
        <v>1671.12</v>
      </c>
      <c r="U48" t="n">
        <v>0.82</v>
      </c>
      <c r="V48" t="n">
        <v>0.96</v>
      </c>
      <c r="W48" t="n">
        <v>0.06</v>
      </c>
      <c r="X48" t="n">
        <v>0.1</v>
      </c>
      <c r="Y48" t="n">
        <v>1</v>
      </c>
      <c r="Z48" t="n">
        <v>10</v>
      </c>
    </row>
    <row r="49">
      <c r="A49" t="n">
        <v>29</v>
      </c>
      <c r="B49" t="n">
        <v>140</v>
      </c>
      <c r="C49" t="inlineStr">
        <is>
          <t xml:space="preserve">CONCLUIDO	</t>
        </is>
      </c>
      <c r="D49" t="n">
        <v>13.6029</v>
      </c>
      <c r="E49" t="n">
        <v>7.35</v>
      </c>
      <c r="F49" t="n">
        <v>4.14</v>
      </c>
      <c r="G49" t="n">
        <v>41.37</v>
      </c>
      <c r="H49" t="n">
        <v>0.51</v>
      </c>
      <c r="I49" t="n">
        <v>6</v>
      </c>
      <c r="J49" t="n">
        <v>288.42</v>
      </c>
      <c r="K49" t="n">
        <v>60.56</v>
      </c>
      <c r="L49" t="n">
        <v>8.25</v>
      </c>
      <c r="M49" t="n">
        <v>4</v>
      </c>
      <c r="N49" t="n">
        <v>79.61</v>
      </c>
      <c r="O49" t="n">
        <v>35805.48</v>
      </c>
      <c r="P49" t="n">
        <v>55.93</v>
      </c>
      <c r="Q49" t="n">
        <v>610.26</v>
      </c>
      <c r="R49" t="n">
        <v>17.04</v>
      </c>
      <c r="S49" t="n">
        <v>13.88</v>
      </c>
      <c r="T49" t="n">
        <v>1694.15</v>
      </c>
      <c r="U49" t="n">
        <v>0.8100000000000001</v>
      </c>
      <c r="V49" t="n">
        <v>0.96</v>
      </c>
      <c r="W49" t="n">
        <v>0.06</v>
      </c>
      <c r="X49" t="n">
        <v>0.1</v>
      </c>
      <c r="Y49" t="n">
        <v>1</v>
      </c>
      <c r="Z49" t="n">
        <v>10</v>
      </c>
    </row>
    <row r="50">
      <c r="A50" t="n">
        <v>30</v>
      </c>
      <c r="B50" t="n">
        <v>140</v>
      </c>
      <c r="C50" t="inlineStr">
        <is>
          <t xml:space="preserve">CONCLUIDO	</t>
        </is>
      </c>
      <c r="D50" t="n">
        <v>13.5993</v>
      </c>
      <c r="E50" t="n">
        <v>7.35</v>
      </c>
      <c r="F50" t="n">
        <v>4.14</v>
      </c>
      <c r="G50" t="n">
        <v>41.39</v>
      </c>
      <c r="H50" t="n">
        <v>0.52</v>
      </c>
      <c r="I50" t="n">
        <v>6</v>
      </c>
      <c r="J50" t="n">
        <v>288.92</v>
      </c>
      <c r="K50" t="n">
        <v>60.56</v>
      </c>
      <c r="L50" t="n">
        <v>8.5</v>
      </c>
      <c r="M50" t="n">
        <v>4</v>
      </c>
      <c r="N50" t="n">
        <v>79.87</v>
      </c>
      <c r="O50" t="n">
        <v>35867.91</v>
      </c>
      <c r="P50" t="n">
        <v>55.57</v>
      </c>
      <c r="Q50" t="n">
        <v>610.26</v>
      </c>
      <c r="R50" t="n">
        <v>17.03</v>
      </c>
      <c r="S50" t="n">
        <v>13.88</v>
      </c>
      <c r="T50" t="n">
        <v>1690.19</v>
      </c>
      <c r="U50" t="n">
        <v>0.82</v>
      </c>
      <c r="V50" t="n">
        <v>0.96</v>
      </c>
      <c r="W50" t="n">
        <v>0.06</v>
      </c>
      <c r="X50" t="n">
        <v>0.1</v>
      </c>
      <c r="Y50" t="n">
        <v>1</v>
      </c>
      <c r="Z50" t="n">
        <v>10</v>
      </c>
    </row>
    <row r="51">
      <c r="A51" t="n">
        <v>31</v>
      </c>
      <c r="B51" t="n">
        <v>140</v>
      </c>
      <c r="C51" t="inlineStr">
        <is>
          <t xml:space="preserve">CONCLUIDO	</t>
        </is>
      </c>
      <c r="D51" t="n">
        <v>13.5988</v>
      </c>
      <c r="E51" t="n">
        <v>7.35</v>
      </c>
      <c r="F51" t="n">
        <v>4.14</v>
      </c>
      <c r="G51" t="n">
        <v>41.39</v>
      </c>
      <c r="H51" t="n">
        <v>0.54</v>
      </c>
      <c r="I51" t="n">
        <v>6</v>
      </c>
      <c r="J51" t="n">
        <v>289.43</v>
      </c>
      <c r="K51" t="n">
        <v>60.56</v>
      </c>
      <c r="L51" t="n">
        <v>8.75</v>
      </c>
      <c r="M51" t="n">
        <v>2</v>
      </c>
      <c r="N51" t="n">
        <v>80.12</v>
      </c>
      <c r="O51" t="n">
        <v>35930.44</v>
      </c>
      <c r="P51" t="n">
        <v>55.21</v>
      </c>
      <c r="Q51" t="n">
        <v>610.3</v>
      </c>
      <c r="R51" t="n">
        <v>16.96</v>
      </c>
      <c r="S51" t="n">
        <v>13.88</v>
      </c>
      <c r="T51" t="n">
        <v>1656.78</v>
      </c>
      <c r="U51" t="n">
        <v>0.82</v>
      </c>
      <c r="V51" t="n">
        <v>0.96</v>
      </c>
      <c r="W51" t="n">
        <v>0.07000000000000001</v>
      </c>
      <c r="X51" t="n">
        <v>0.1</v>
      </c>
      <c r="Y51" t="n">
        <v>1</v>
      </c>
      <c r="Z51" t="n">
        <v>10</v>
      </c>
    </row>
    <row r="52">
      <c r="A52" t="n">
        <v>32</v>
      </c>
      <c r="B52" t="n">
        <v>140</v>
      </c>
      <c r="C52" t="inlineStr">
        <is>
          <t xml:space="preserve">CONCLUIDO	</t>
        </is>
      </c>
      <c r="D52" t="n">
        <v>13.5895</v>
      </c>
      <c r="E52" t="n">
        <v>7.36</v>
      </c>
      <c r="F52" t="n">
        <v>4.14</v>
      </c>
      <c r="G52" t="n">
        <v>41.44</v>
      </c>
      <c r="H52" t="n">
        <v>0.55</v>
      </c>
      <c r="I52" t="n">
        <v>6</v>
      </c>
      <c r="J52" t="n">
        <v>289.94</v>
      </c>
      <c r="K52" t="n">
        <v>60.56</v>
      </c>
      <c r="L52" t="n">
        <v>9</v>
      </c>
      <c r="M52" t="n">
        <v>0</v>
      </c>
      <c r="N52" t="n">
        <v>80.38</v>
      </c>
      <c r="O52" t="n">
        <v>35993.08</v>
      </c>
      <c r="P52" t="n">
        <v>54.99</v>
      </c>
      <c r="Q52" t="n">
        <v>610.26</v>
      </c>
      <c r="R52" t="n">
        <v>17.01</v>
      </c>
      <c r="S52" t="n">
        <v>13.88</v>
      </c>
      <c r="T52" t="n">
        <v>1678.57</v>
      </c>
      <c r="U52" t="n">
        <v>0.82</v>
      </c>
      <c r="V52" t="n">
        <v>0.96</v>
      </c>
      <c r="W52" t="n">
        <v>0.07000000000000001</v>
      </c>
      <c r="X52" t="n">
        <v>0.1</v>
      </c>
      <c r="Y52" t="n">
        <v>1</v>
      </c>
      <c r="Z52" t="n">
        <v>10</v>
      </c>
    </row>
    <row r="53">
      <c r="A53" t="n">
        <v>0</v>
      </c>
      <c r="B53" t="n">
        <v>40</v>
      </c>
      <c r="C53" t="inlineStr">
        <is>
          <t xml:space="preserve">CONCLUIDO	</t>
        </is>
      </c>
      <c r="D53" t="n">
        <v>14.515</v>
      </c>
      <c r="E53" t="n">
        <v>6.89</v>
      </c>
      <c r="F53" t="n">
        <v>4.5</v>
      </c>
      <c r="G53" t="n">
        <v>11.24</v>
      </c>
      <c r="H53" t="n">
        <v>0.2</v>
      </c>
      <c r="I53" t="n">
        <v>24</v>
      </c>
      <c r="J53" t="n">
        <v>89.87</v>
      </c>
      <c r="K53" t="n">
        <v>37.55</v>
      </c>
      <c r="L53" t="n">
        <v>1</v>
      </c>
      <c r="M53" t="n">
        <v>22</v>
      </c>
      <c r="N53" t="n">
        <v>11.32</v>
      </c>
      <c r="O53" t="n">
        <v>11317.98</v>
      </c>
      <c r="P53" t="n">
        <v>32.01</v>
      </c>
      <c r="Q53" t="n">
        <v>610.38</v>
      </c>
      <c r="R53" t="n">
        <v>28.18</v>
      </c>
      <c r="S53" t="n">
        <v>13.88</v>
      </c>
      <c r="T53" t="n">
        <v>7175.65</v>
      </c>
      <c r="U53" t="n">
        <v>0.49</v>
      </c>
      <c r="V53" t="n">
        <v>0.89</v>
      </c>
      <c r="W53" t="n">
        <v>0.09</v>
      </c>
      <c r="X53" t="n">
        <v>0.46</v>
      </c>
      <c r="Y53" t="n">
        <v>1</v>
      </c>
      <c r="Z53" t="n">
        <v>10</v>
      </c>
    </row>
    <row r="54">
      <c r="A54" t="n">
        <v>1</v>
      </c>
      <c r="B54" t="n">
        <v>40</v>
      </c>
      <c r="C54" t="inlineStr">
        <is>
          <t xml:space="preserve">CONCLUIDO	</t>
        </is>
      </c>
      <c r="D54" t="n">
        <v>15.0063</v>
      </c>
      <c r="E54" t="n">
        <v>6.66</v>
      </c>
      <c r="F54" t="n">
        <v>4.38</v>
      </c>
      <c r="G54" t="n">
        <v>14.61</v>
      </c>
      <c r="H54" t="n">
        <v>0.24</v>
      </c>
      <c r="I54" t="n">
        <v>18</v>
      </c>
      <c r="J54" t="n">
        <v>90.18000000000001</v>
      </c>
      <c r="K54" t="n">
        <v>37.55</v>
      </c>
      <c r="L54" t="n">
        <v>1.25</v>
      </c>
      <c r="M54" t="n">
        <v>11</v>
      </c>
      <c r="N54" t="n">
        <v>11.37</v>
      </c>
      <c r="O54" t="n">
        <v>11355.7</v>
      </c>
      <c r="P54" t="n">
        <v>29.18</v>
      </c>
      <c r="Q54" t="n">
        <v>610.3</v>
      </c>
      <c r="R54" t="n">
        <v>24.88</v>
      </c>
      <c r="S54" t="n">
        <v>13.88</v>
      </c>
      <c r="T54" t="n">
        <v>5557.27</v>
      </c>
      <c r="U54" t="n">
        <v>0.5600000000000001</v>
      </c>
      <c r="V54" t="n">
        <v>0.91</v>
      </c>
      <c r="W54" t="n">
        <v>0.08</v>
      </c>
      <c r="X54" t="n">
        <v>0.34</v>
      </c>
      <c r="Y54" t="n">
        <v>1</v>
      </c>
      <c r="Z54" t="n">
        <v>10</v>
      </c>
    </row>
    <row r="55">
      <c r="A55" t="n">
        <v>2</v>
      </c>
      <c r="B55" t="n">
        <v>40</v>
      </c>
      <c r="C55" t="inlineStr">
        <is>
          <t xml:space="preserve">CONCLUIDO	</t>
        </is>
      </c>
      <c r="D55" t="n">
        <v>15.0659</v>
      </c>
      <c r="E55" t="n">
        <v>6.64</v>
      </c>
      <c r="F55" t="n">
        <v>4.38</v>
      </c>
      <c r="G55" t="n">
        <v>15.45</v>
      </c>
      <c r="H55" t="n">
        <v>0.29</v>
      </c>
      <c r="I55" t="n">
        <v>17</v>
      </c>
      <c r="J55" t="n">
        <v>90.48</v>
      </c>
      <c r="K55" t="n">
        <v>37.55</v>
      </c>
      <c r="L55" t="n">
        <v>1.5</v>
      </c>
      <c r="M55" t="n">
        <v>0</v>
      </c>
      <c r="N55" t="n">
        <v>11.43</v>
      </c>
      <c r="O55" t="n">
        <v>11393.43</v>
      </c>
      <c r="P55" t="n">
        <v>28.5</v>
      </c>
      <c r="Q55" t="n">
        <v>610.37</v>
      </c>
      <c r="R55" t="n">
        <v>23.98</v>
      </c>
      <c r="S55" t="n">
        <v>13.88</v>
      </c>
      <c r="T55" t="n">
        <v>5112.01</v>
      </c>
      <c r="U55" t="n">
        <v>0.58</v>
      </c>
      <c r="V55" t="n">
        <v>0.91</v>
      </c>
      <c r="W55" t="n">
        <v>0.1</v>
      </c>
      <c r="X55" t="n">
        <v>0.34</v>
      </c>
      <c r="Y55" t="n">
        <v>1</v>
      </c>
      <c r="Z55" t="n">
        <v>10</v>
      </c>
    </row>
    <row r="56">
      <c r="A56" t="n">
        <v>0</v>
      </c>
      <c r="B56" t="n">
        <v>125</v>
      </c>
      <c r="C56" t="inlineStr">
        <is>
          <t xml:space="preserve">CONCLUIDO	</t>
        </is>
      </c>
      <c r="D56" t="n">
        <v>9.1547</v>
      </c>
      <c r="E56" t="n">
        <v>10.92</v>
      </c>
      <c r="F56" t="n">
        <v>5.29</v>
      </c>
      <c r="G56" t="n">
        <v>5.2</v>
      </c>
      <c r="H56" t="n">
        <v>0.07000000000000001</v>
      </c>
      <c r="I56" t="n">
        <v>61</v>
      </c>
      <c r="J56" t="n">
        <v>242.64</v>
      </c>
      <c r="K56" t="n">
        <v>58.47</v>
      </c>
      <c r="L56" t="n">
        <v>1</v>
      </c>
      <c r="M56" t="n">
        <v>59</v>
      </c>
      <c r="N56" t="n">
        <v>58.17</v>
      </c>
      <c r="O56" t="n">
        <v>30160.1</v>
      </c>
      <c r="P56" t="n">
        <v>82.84999999999999</v>
      </c>
      <c r="Q56" t="n">
        <v>610.5</v>
      </c>
      <c r="R56" t="n">
        <v>52.98</v>
      </c>
      <c r="S56" t="n">
        <v>13.88</v>
      </c>
      <c r="T56" t="n">
        <v>19390.76</v>
      </c>
      <c r="U56" t="n">
        <v>0.26</v>
      </c>
      <c r="V56" t="n">
        <v>0.75</v>
      </c>
      <c r="W56" t="n">
        <v>0.15</v>
      </c>
      <c r="X56" t="n">
        <v>1.24</v>
      </c>
      <c r="Y56" t="n">
        <v>1</v>
      </c>
      <c r="Z56" t="n">
        <v>10</v>
      </c>
    </row>
    <row r="57">
      <c r="A57" t="n">
        <v>1</v>
      </c>
      <c r="B57" t="n">
        <v>125</v>
      </c>
      <c r="C57" t="inlineStr">
        <is>
          <t xml:space="preserve">CONCLUIDO	</t>
        </is>
      </c>
      <c r="D57" t="n">
        <v>10.0985</v>
      </c>
      <c r="E57" t="n">
        <v>9.9</v>
      </c>
      <c r="F57" t="n">
        <v>4.97</v>
      </c>
      <c r="G57" t="n">
        <v>6.49</v>
      </c>
      <c r="H57" t="n">
        <v>0.09</v>
      </c>
      <c r="I57" t="n">
        <v>46</v>
      </c>
      <c r="J57" t="n">
        <v>243.08</v>
      </c>
      <c r="K57" t="n">
        <v>58.47</v>
      </c>
      <c r="L57" t="n">
        <v>1.25</v>
      </c>
      <c r="M57" t="n">
        <v>44</v>
      </c>
      <c r="N57" t="n">
        <v>58.36</v>
      </c>
      <c r="O57" t="n">
        <v>30214.33</v>
      </c>
      <c r="P57" t="n">
        <v>77.36</v>
      </c>
      <c r="Q57" t="n">
        <v>610.45</v>
      </c>
      <c r="R57" t="n">
        <v>43.13</v>
      </c>
      <c r="S57" t="n">
        <v>13.88</v>
      </c>
      <c r="T57" t="n">
        <v>14541.9</v>
      </c>
      <c r="U57" t="n">
        <v>0.32</v>
      </c>
      <c r="V57" t="n">
        <v>0.8</v>
      </c>
      <c r="W57" t="n">
        <v>0.13</v>
      </c>
      <c r="X57" t="n">
        <v>0.93</v>
      </c>
      <c r="Y57" t="n">
        <v>1</v>
      </c>
      <c r="Z57" t="n">
        <v>10</v>
      </c>
    </row>
    <row r="58">
      <c r="A58" t="n">
        <v>2</v>
      </c>
      <c r="B58" t="n">
        <v>125</v>
      </c>
      <c r="C58" t="inlineStr">
        <is>
          <t xml:space="preserve">CONCLUIDO	</t>
        </is>
      </c>
      <c r="D58" t="n">
        <v>10.7588</v>
      </c>
      <c r="E58" t="n">
        <v>9.289999999999999</v>
      </c>
      <c r="F58" t="n">
        <v>4.79</v>
      </c>
      <c r="G58" t="n">
        <v>7.77</v>
      </c>
      <c r="H58" t="n">
        <v>0.11</v>
      </c>
      <c r="I58" t="n">
        <v>37</v>
      </c>
      <c r="J58" t="n">
        <v>243.52</v>
      </c>
      <c r="K58" t="n">
        <v>58.47</v>
      </c>
      <c r="L58" t="n">
        <v>1.5</v>
      </c>
      <c r="M58" t="n">
        <v>35</v>
      </c>
      <c r="N58" t="n">
        <v>58.55</v>
      </c>
      <c r="O58" t="n">
        <v>30268.64</v>
      </c>
      <c r="P58" t="n">
        <v>73.89</v>
      </c>
      <c r="Q58" t="n">
        <v>610.5</v>
      </c>
      <c r="R58" t="n">
        <v>37.43</v>
      </c>
      <c r="S58" t="n">
        <v>13.88</v>
      </c>
      <c r="T58" t="n">
        <v>11735.99</v>
      </c>
      <c r="U58" t="n">
        <v>0.37</v>
      </c>
      <c r="V58" t="n">
        <v>0.83</v>
      </c>
      <c r="W58" t="n">
        <v>0.11</v>
      </c>
      <c r="X58" t="n">
        <v>0.75</v>
      </c>
      <c r="Y58" t="n">
        <v>1</v>
      </c>
      <c r="Z58" t="n">
        <v>10</v>
      </c>
    </row>
    <row r="59">
      <c r="A59" t="n">
        <v>3</v>
      </c>
      <c r="B59" t="n">
        <v>125</v>
      </c>
      <c r="C59" t="inlineStr">
        <is>
          <t xml:space="preserve">CONCLUIDO	</t>
        </is>
      </c>
      <c r="D59" t="n">
        <v>11.3654</v>
      </c>
      <c r="E59" t="n">
        <v>8.800000000000001</v>
      </c>
      <c r="F59" t="n">
        <v>4.62</v>
      </c>
      <c r="G59" t="n">
        <v>9.25</v>
      </c>
      <c r="H59" t="n">
        <v>0.13</v>
      </c>
      <c r="I59" t="n">
        <v>30</v>
      </c>
      <c r="J59" t="n">
        <v>243.96</v>
      </c>
      <c r="K59" t="n">
        <v>58.47</v>
      </c>
      <c r="L59" t="n">
        <v>1.75</v>
      </c>
      <c r="M59" t="n">
        <v>28</v>
      </c>
      <c r="N59" t="n">
        <v>58.74</v>
      </c>
      <c r="O59" t="n">
        <v>30323.01</v>
      </c>
      <c r="P59" t="n">
        <v>70.77</v>
      </c>
      <c r="Q59" t="n">
        <v>610.26</v>
      </c>
      <c r="R59" t="n">
        <v>32.38</v>
      </c>
      <c r="S59" t="n">
        <v>13.88</v>
      </c>
      <c r="T59" t="n">
        <v>9247.17</v>
      </c>
      <c r="U59" t="n">
        <v>0.43</v>
      </c>
      <c r="V59" t="n">
        <v>0.86</v>
      </c>
      <c r="W59" t="n">
        <v>0.1</v>
      </c>
      <c r="X59" t="n">
        <v>0.58</v>
      </c>
      <c r="Y59" t="n">
        <v>1</v>
      </c>
      <c r="Z59" t="n">
        <v>10</v>
      </c>
    </row>
    <row r="60">
      <c r="A60" t="n">
        <v>4</v>
      </c>
      <c r="B60" t="n">
        <v>125</v>
      </c>
      <c r="C60" t="inlineStr">
        <is>
          <t xml:space="preserve">CONCLUIDO	</t>
        </is>
      </c>
      <c r="D60" t="n">
        <v>11.721</v>
      </c>
      <c r="E60" t="n">
        <v>8.529999999999999</v>
      </c>
      <c r="F60" t="n">
        <v>4.55</v>
      </c>
      <c r="G60" t="n">
        <v>10.49</v>
      </c>
      <c r="H60" t="n">
        <v>0.15</v>
      </c>
      <c r="I60" t="n">
        <v>26</v>
      </c>
      <c r="J60" t="n">
        <v>244.41</v>
      </c>
      <c r="K60" t="n">
        <v>58.47</v>
      </c>
      <c r="L60" t="n">
        <v>2</v>
      </c>
      <c r="M60" t="n">
        <v>24</v>
      </c>
      <c r="N60" t="n">
        <v>58.93</v>
      </c>
      <c r="O60" t="n">
        <v>30377.45</v>
      </c>
      <c r="P60" t="n">
        <v>69.05</v>
      </c>
      <c r="Q60" t="n">
        <v>610.34</v>
      </c>
      <c r="R60" t="n">
        <v>29.69</v>
      </c>
      <c r="S60" t="n">
        <v>13.88</v>
      </c>
      <c r="T60" t="n">
        <v>7919.36</v>
      </c>
      <c r="U60" t="n">
        <v>0.47</v>
      </c>
      <c r="V60" t="n">
        <v>0.88</v>
      </c>
      <c r="W60" t="n">
        <v>0.1</v>
      </c>
      <c r="X60" t="n">
        <v>0.51</v>
      </c>
      <c r="Y60" t="n">
        <v>1</v>
      </c>
      <c r="Z60" t="n">
        <v>10</v>
      </c>
    </row>
    <row r="61">
      <c r="A61" t="n">
        <v>5</v>
      </c>
      <c r="B61" t="n">
        <v>125</v>
      </c>
      <c r="C61" t="inlineStr">
        <is>
          <t xml:space="preserve">CONCLUIDO	</t>
        </is>
      </c>
      <c r="D61" t="n">
        <v>12.0152</v>
      </c>
      <c r="E61" t="n">
        <v>8.32</v>
      </c>
      <c r="F61" t="n">
        <v>4.48</v>
      </c>
      <c r="G61" t="n">
        <v>11.69</v>
      </c>
      <c r="H61" t="n">
        <v>0.16</v>
      </c>
      <c r="I61" t="n">
        <v>23</v>
      </c>
      <c r="J61" t="n">
        <v>244.85</v>
      </c>
      <c r="K61" t="n">
        <v>58.47</v>
      </c>
      <c r="L61" t="n">
        <v>2.25</v>
      </c>
      <c r="M61" t="n">
        <v>21</v>
      </c>
      <c r="N61" t="n">
        <v>59.12</v>
      </c>
      <c r="O61" t="n">
        <v>30431.96</v>
      </c>
      <c r="P61" t="n">
        <v>67.52</v>
      </c>
      <c r="Q61" t="n">
        <v>610.4</v>
      </c>
      <c r="R61" t="n">
        <v>27.6</v>
      </c>
      <c r="S61" t="n">
        <v>13.88</v>
      </c>
      <c r="T61" t="n">
        <v>6887.67</v>
      </c>
      <c r="U61" t="n">
        <v>0.5</v>
      </c>
      <c r="V61" t="n">
        <v>0.89</v>
      </c>
      <c r="W61" t="n">
        <v>0.09</v>
      </c>
      <c r="X61" t="n">
        <v>0.44</v>
      </c>
      <c r="Y61" t="n">
        <v>1</v>
      </c>
      <c r="Z61" t="n">
        <v>10</v>
      </c>
    </row>
    <row r="62">
      <c r="A62" t="n">
        <v>6</v>
      </c>
      <c r="B62" t="n">
        <v>125</v>
      </c>
      <c r="C62" t="inlineStr">
        <is>
          <t xml:space="preserve">CONCLUIDO	</t>
        </is>
      </c>
      <c r="D62" t="n">
        <v>12.3533</v>
      </c>
      <c r="E62" t="n">
        <v>8.1</v>
      </c>
      <c r="F62" t="n">
        <v>4.39</v>
      </c>
      <c r="G62" t="n">
        <v>13.18</v>
      </c>
      <c r="H62" t="n">
        <v>0.18</v>
      </c>
      <c r="I62" t="n">
        <v>20</v>
      </c>
      <c r="J62" t="n">
        <v>245.29</v>
      </c>
      <c r="K62" t="n">
        <v>58.47</v>
      </c>
      <c r="L62" t="n">
        <v>2.5</v>
      </c>
      <c r="M62" t="n">
        <v>18</v>
      </c>
      <c r="N62" t="n">
        <v>59.32</v>
      </c>
      <c r="O62" t="n">
        <v>30486.54</v>
      </c>
      <c r="P62" t="n">
        <v>65.56999999999999</v>
      </c>
      <c r="Q62" t="n">
        <v>610.42</v>
      </c>
      <c r="R62" t="n">
        <v>24.8</v>
      </c>
      <c r="S62" t="n">
        <v>13.88</v>
      </c>
      <c r="T62" t="n">
        <v>5504.95</v>
      </c>
      <c r="U62" t="n">
        <v>0.5600000000000001</v>
      </c>
      <c r="V62" t="n">
        <v>0.91</v>
      </c>
      <c r="W62" t="n">
        <v>0.09</v>
      </c>
      <c r="X62" t="n">
        <v>0.35</v>
      </c>
      <c r="Y62" t="n">
        <v>1</v>
      </c>
      <c r="Z62" t="n">
        <v>10</v>
      </c>
    </row>
    <row r="63">
      <c r="A63" t="n">
        <v>7</v>
      </c>
      <c r="B63" t="n">
        <v>125</v>
      </c>
      <c r="C63" t="inlineStr">
        <is>
          <t xml:space="preserve">CONCLUIDO	</t>
        </is>
      </c>
      <c r="D63" t="n">
        <v>12.5453</v>
      </c>
      <c r="E63" t="n">
        <v>7.97</v>
      </c>
      <c r="F63" t="n">
        <v>4.36</v>
      </c>
      <c r="G63" t="n">
        <v>14.55</v>
      </c>
      <c r="H63" t="n">
        <v>0.2</v>
      </c>
      <c r="I63" t="n">
        <v>18</v>
      </c>
      <c r="J63" t="n">
        <v>245.73</v>
      </c>
      <c r="K63" t="n">
        <v>58.47</v>
      </c>
      <c r="L63" t="n">
        <v>2.75</v>
      </c>
      <c r="M63" t="n">
        <v>16</v>
      </c>
      <c r="N63" t="n">
        <v>59.51</v>
      </c>
      <c r="O63" t="n">
        <v>30541.19</v>
      </c>
      <c r="P63" t="n">
        <v>64.59</v>
      </c>
      <c r="Q63" t="n">
        <v>610.36</v>
      </c>
      <c r="R63" t="n">
        <v>24.37</v>
      </c>
      <c r="S63" t="n">
        <v>13.88</v>
      </c>
      <c r="T63" t="n">
        <v>5301.73</v>
      </c>
      <c r="U63" t="n">
        <v>0.57</v>
      </c>
      <c r="V63" t="n">
        <v>0.91</v>
      </c>
      <c r="W63" t="n">
        <v>0.07000000000000001</v>
      </c>
      <c r="X63" t="n">
        <v>0.32</v>
      </c>
      <c r="Y63" t="n">
        <v>1</v>
      </c>
      <c r="Z63" t="n">
        <v>10</v>
      </c>
    </row>
    <row r="64">
      <c r="A64" t="n">
        <v>8</v>
      </c>
      <c r="B64" t="n">
        <v>125</v>
      </c>
      <c r="C64" t="inlineStr">
        <is>
          <t xml:space="preserve">CONCLUIDO	</t>
        </is>
      </c>
      <c r="D64" t="n">
        <v>12.5755</v>
      </c>
      <c r="E64" t="n">
        <v>7.95</v>
      </c>
      <c r="F64" t="n">
        <v>4.39</v>
      </c>
      <c r="G64" t="n">
        <v>15.5</v>
      </c>
      <c r="H64" t="n">
        <v>0.22</v>
      </c>
      <c r="I64" t="n">
        <v>17</v>
      </c>
      <c r="J64" t="n">
        <v>246.18</v>
      </c>
      <c r="K64" t="n">
        <v>58.47</v>
      </c>
      <c r="L64" t="n">
        <v>3</v>
      </c>
      <c r="M64" t="n">
        <v>15</v>
      </c>
      <c r="N64" t="n">
        <v>59.7</v>
      </c>
      <c r="O64" t="n">
        <v>30595.91</v>
      </c>
      <c r="P64" t="n">
        <v>64.53</v>
      </c>
      <c r="Q64" t="n">
        <v>610.3200000000001</v>
      </c>
      <c r="R64" t="n">
        <v>25.12</v>
      </c>
      <c r="S64" t="n">
        <v>13.88</v>
      </c>
      <c r="T64" t="n">
        <v>5681.12</v>
      </c>
      <c r="U64" t="n">
        <v>0.55</v>
      </c>
      <c r="V64" t="n">
        <v>0.91</v>
      </c>
      <c r="W64" t="n">
        <v>0.08</v>
      </c>
      <c r="X64" t="n">
        <v>0.35</v>
      </c>
      <c r="Y64" t="n">
        <v>1</v>
      </c>
      <c r="Z64" t="n">
        <v>10</v>
      </c>
    </row>
    <row r="65">
      <c r="A65" t="n">
        <v>9</v>
      </c>
      <c r="B65" t="n">
        <v>125</v>
      </c>
      <c r="C65" t="inlineStr">
        <is>
          <t xml:space="preserve">CONCLUIDO	</t>
        </is>
      </c>
      <c r="D65" t="n">
        <v>12.8292</v>
      </c>
      <c r="E65" t="n">
        <v>7.79</v>
      </c>
      <c r="F65" t="n">
        <v>4.33</v>
      </c>
      <c r="G65" t="n">
        <v>17.32</v>
      </c>
      <c r="H65" t="n">
        <v>0.23</v>
      </c>
      <c r="I65" t="n">
        <v>15</v>
      </c>
      <c r="J65" t="n">
        <v>246.62</v>
      </c>
      <c r="K65" t="n">
        <v>58.47</v>
      </c>
      <c r="L65" t="n">
        <v>3.25</v>
      </c>
      <c r="M65" t="n">
        <v>13</v>
      </c>
      <c r="N65" t="n">
        <v>59.9</v>
      </c>
      <c r="O65" t="n">
        <v>30650.7</v>
      </c>
      <c r="P65" t="n">
        <v>63.07</v>
      </c>
      <c r="Q65" t="n">
        <v>610.29</v>
      </c>
      <c r="R65" t="n">
        <v>23.05</v>
      </c>
      <c r="S65" t="n">
        <v>13.88</v>
      </c>
      <c r="T65" t="n">
        <v>4655.45</v>
      </c>
      <c r="U65" t="n">
        <v>0.6</v>
      </c>
      <c r="V65" t="n">
        <v>0.92</v>
      </c>
      <c r="W65" t="n">
        <v>0.08</v>
      </c>
      <c r="X65" t="n">
        <v>0.29</v>
      </c>
      <c r="Y65" t="n">
        <v>1</v>
      </c>
      <c r="Z65" t="n">
        <v>10</v>
      </c>
    </row>
    <row r="66">
      <c r="A66" t="n">
        <v>10</v>
      </c>
      <c r="B66" t="n">
        <v>125</v>
      </c>
      <c r="C66" t="inlineStr">
        <is>
          <t xml:space="preserve">CONCLUIDO	</t>
        </is>
      </c>
      <c r="D66" t="n">
        <v>12.9431</v>
      </c>
      <c r="E66" t="n">
        <v>7.73</v>
      </c>
      <c r="F66" t="n">
        <v>4.31</v>
      </c>
      <c r="G66" t="n">
        <v>18.46</v>
      </c>
      <c r="H66" t="n">
        <v>0.25</v>
      </c>
      <c r="I66" t="n">
        <v>14</v>
      </c>
      <c r="J66" t="n">
        <v>247.07</v>
      </c>
      <c r="K66" t="n">
        <v>58.47</v>
      </c>
      <c r="L66" t="n">
        <v>3.5</v>
      </c>
      <c r="M66" t="n">
        <v>12</v>
      </c>
      <c r="N66" t="n">
        <v>60.09</v>
      </c>
      <c r="O66" t="n">
        <v>30705.56</v>
      </c>
      <c r="P66" t="n">
        <v>62.08</v>
      </c>
      <c r="Q66" t="n">
        <v>610.4</v>
      </c>
      <c r="R66" t="n">
        <v>22.34</v>
      </c>
      <c r="S66" t="n">
        <v>13.88</v>
      </c>
      <c r="T66" t="n">
        <v>4305.8</v>
      </c>
      <c r="U66" t="n">
        <v>0.62</v>
      </c>
      <c r="V66" t="n">
        <v>0.93</v>
      </c>
      <c r="W66" t="n">
        <v>0.08</v>
      </c>
      <c r="X66" t="n">
        <v>0.27</v>
      </c>
      <c r="Y66" t="n">
        <v>1</v>
      </c>
      <c r="Z66" t="n">
        <v>10</v>
      </c>
    </row>
    <row r="67">
      <c r="A67" t="n">
        <v>11</v>
      </c>
      <c r="B67" t="n">
        <v>125</v>
      </c>
      <c r="C67" t="inlineStr">
        <is>
          <t xml:space="preserve">CONCLUIDO	</t>
        </is>
      </c>
      <c r="D67" t="n">
        <v>13.07</v>
      </c>
      <c r="E67" t="n">
        <v>7.65</v>
      </c>
      <c r="F67" t="n">
        <v>4.28</v>
      </c>
      <c r="G67" t="n">
        <v>19.76</v>
      </c>
      <c r="H67" t="n">
        <v>0.27</v>
      </c>
      <c r="I67" t="n">
        <v>13</v>
      </c>
      <c r="J67" t="n">
        <v>247.51</v>
      </c>
      <c r="K67" t="n">
        <v>58.47</v>
      </c>
      <c r="L67" t="n">
        <v>3.75</v>
      </c>
      <c r="M67" t="n">
        <v>11</v>
      </c>
      <c r="N67" t="n">
        <v>60.29</v>
      </c>
      <c r="O67" t="n">
        <v>30760.49</v>
      </c>
      <c r="P67" t="n">
        <v>61.2</v>
      </c>
      <c r="Q67" t="n">
        <v>610.35</v>
      </c>
      <c r="R67" t="n">
        <v>21.49</v>
      </c>
      <c r="S67" t="n">
        <v>13.88</v>
      </c>
      <c r="T67" t="n">
        <v>3886.44</v>
      </c>
      <c r="U67" t="n">
        <v>0.65</v>
      </c>
      <c r="V67" t="n">
        <v>0.93</v>
      </c>
      <c r="W67" t="n">
        <v>0.07000000000000001</v>
      </c>
      <c r="X67" t="n">
        <v>0.24</v>
      </c>
      <c r="Y67" t="n">
        <v>1</v>
      </c>
      <c r="Z67" t="n">
        <v>10</v>
      </c>
    </row>
    <row r="68">
      <c r="A68" t="n">
        <v>12</v>
      </c>
      <c r="B68" t="n">
        <v>125</v>
      </c>
      <c r="C68" t="inlineStr">
        <is>
          <t xml:space="preserve">CONCLUIDO	</t>
        </is>
      </c>
      <c r="D68" t="n">
        <v>13.1902</v>
      </c>
      <c r="E68" t="n">
        <v>7.58</v>
      </c>
      <c r="F68" t="n">
        <v>4.26</v>
      </c>
      <c r="G68" t="n">
        <v>21.29</v>
      </c>
      <c r="H68" t="n">
        <v>0.29</v>
      </c>
      <c r="I68" t="n">
        <v>12</v>
      </c>
      <c r="J68" t="n">
        <v>247.96</v>
      </c>
      <c r="K68" t="n">
        <v>58.47</v>
      </c>
      <c r="L68" t="n">
        <v>4</v>
      </c>
      <c r="M68" t="n">
        <v>10</v>
      </c>
      <c r="N68" t="n">
        <v>60.48</v>
      </c>
      <c r="O68" t="n">
        <v>30815.5</v>
      </c>
      <c r="P68" t="n">
        <v>60.25</v>
      </c>
      <c r="Q68" t="n">
        <v>610.26</v>
      </c>
      <c r="R68" t="n">
        <v>20.8</v>
      </c>
      <c r="S68" t="n">
        <v>13.88</v>
      </c>
      <c r="T68" t="n">
        <v>3544.84</v>
      </c>
      <c r="U68" t="n">
        <v>0.67</v>
      </c>
      <c r="V68" t="n">
        <v>0.9399999999999999</v>
      </c>
      <c r="W68" t="n">
        <v>0.07000000000000001</v>
      </c>
      <c r="X68" t="n">
        <v>0.22</v>
      </c>
      <c r="Y68" t="n">
        <v>1</v>
      </c>
      <c r="Z68" t="n">
        <v>10</v>
      </c>
    </row>
    <row r="69">
      <c r="A69" t="n">
        <v>13</v>
      </c>
      <c r="B69" t="n">
        <v>125</v>
      </c>
      <c r="C69" t="inlineStr">
        <is>
          <t xml:space="preserve">CONCLUIDO	</t>
        </is>
      </c>
      <c r="D69" t="n">
        <v>13.3067</v>
      </c>
      <c r="E69" t="n">
        <v>7.52</v>
      </c>
      <c r="F69" t="n">
        <v>4.24</v>
      </c>
      <c r="G69" t="n">
        <v>23.12</v>
      </c>
      <c r="H69" t="n">
        <v>0.3</v>
      </c>
      <c r="I69" t="n">
        <v>11</v>
      </c>
      <c r="J69" t="n">
        <v>248.4</v>
      </c>
      <c r="K69" t="n">
        <v>58.47</v>
      </c>
      <c r="L69" t="n">
        <v>4.25</v>
      </c>
      <c r="M69" t="n">
        <v>9</v>
      </c>
      <c r="N69" t="n">
        <v>60.68</v>
      </c>
      <c r="O69" t="n">
        <v>30870.57</v>
      </c>
      <c r="P69" t="n">
        <v>59.18</v>
      </c>
      <c r="Q69" t="n">
        <v>610.29</v>
      </c>
      <c r="R69" t="n">
        <v>20.22</v>
      </c>
      <c r="S69" t="n">
        <v>13.88</v>
      </c>
      <c r="T69" t="n">
        <v>3258.42</v>
      </c>
      <c r="U69" t="n">
        <v>0.6899999999999999</v>
      </c>
      <c r="V69" t="n">
        <v>0.9399999999999999</v>
      </c>
      <c r="W69" t="n">
        <v>0.07000000000000001</v>
      </c>
      <c r="X69" t="n">
        <v>0.2</v>
      </c>
      <c r="Y69" t="n">
        <v>1</v>
      </c>
      <c r="Z69" t="n">
        <v>10</v>
      </c>
    </row>
    <row r="70">
      <c r="A70" t="n">
        <v>14</v>
      </c>
      <c r="B70" t="n">
        <v>125</v>
      </c>
      <c r="C70" t="inlineStr">
        <is>
          <t xml:space="preserve">CONCLUIDO	</t>
        </is>
      </c>
      <c r="D70" t="n">
        <v>13.3107</v>
      </c>
      <c r="E70" t="n">
        <v>7.51</v>
      </c>
      <c r="F70" t="n">
        <v>4.24</v>
      </c>
      <c r="G70" t="n">
        <v>23.11</v>
      </c>
      <c r="H70" t="n">
        <v>0.32</v>
      </c>
      <c r="I70" t="n">
        <v>11</v>
      </c>
      <c r="J70" t="n">
        <v>248.85</v>
      </c>
      <c r="K70" t="n">
        <v>58.47</v>
      </c>
      <c r="L70" t="n">
        <v>4.5</v>
      </c>
      <c r="M70" t="n">
        <v>9</v>
      </c>
      <c r="N70" t="n">
        <v>60.88</v>
      </c>
      <c r="O70" t="n">
        <v>30925.72</v>
      </c>
      <c r="P70" t="n">
        <v>58.69</v>
      </c>
      <c r="Q70" t="n">
        <v>610.35</v>
      </c>
      <c r="R70" t="n">
        <v>20.07</v>
      </c>
      <c r="S70" t="n">
        <v>13.88</v>
      </c>
      <c r="T70" t="n">
        <v>3182.83</v>
      </c>
      <c r="U70" t="n">
        <v>0.6899999999999999</v>
      </c>
      <c r="V70" t="n">
        <v>0.9399999999999999</v>
      </c>
      <c r="W70" t="n">
        <v>0.07000000000000001</v>
      </c>
      <c r="X70" t="n">
        <v>0.2</v>
      </c>
      <c r="Y70" t="n">
        <v>1</v>
      </c>
      <c r="Z70" t="n">
        <v>10</v>
      </c>
    </row>
    <row r="71">
      <c r="A71" t="n">
        <v>15</v>
      </c>
      <c r="B71" t="n">
        <v>125</v>
      </c>
      <c r="C71" t="inlineStr">
        <is>
          <t xml:space="preserve">CONCLUIDO	</t>
        </is>
      </c>
      <c r="D71" t="n">
        <v>13.5039</v>
      </c>
      <c r="E71" t="n">
        <v>7.41</v>
      </c>
      <c r="F71" t="n">
        <v>4.18</v>
      </c>
      <c r="G71" t="n">
        <v>25.06</v>
      </c>
      <c r="H71" t="n">
        <v>0.34</v>
      </c>
      <c r="I71" t="n">
        <v>10</v>
      </c>
      <c r="J71" t="n">
        <v>249.3</v>
      </c>
      <c r="K71" t="n">
        <v>58.47</v>
      </c>
      <c r="L71" t="n">
        <v>4.75</v>
      </c>
      <c r="M71" t="n">
        <v>8</v>
      </c>
      <c r="N71" t="n">
        <v>61.07</v>
      </c>
      <c r="O71" t="n">
        <v>30980.93</v>
      </c>
      <c r="P71" t="n">
        <v>57.01</v>
      </c>
      <c r="Q71" t="n">
        <v>610.3099999999999</v>
      </c>
      <c r="R71" t="n">
        <v>18.22</v>
      </c>
      <c r="S71" t="n">
        <v>13.88</v>
      </c>
      <c r="T71" t="n">
        <v>2264.48</v>
      </c>
      <c r="U71" t="n">
        <v>0.76</v>
      </c>
      <c r="V71" t="n">
        <v>0.96</v>
      </c>
      <c r="W71" t="n">
        <v>0.07000000000000001</v>
      </c>
      <c r="X71" t="n">
        <v>0.14</v>
      </c>
      <c r="Y71" t="n">
        <v>1</v>
      </c>
      <c r="Z71" t="n">
        <v>10</v>
      </c>
    </row>
    <row r="72">
      <c r="A72" t="n">
        <v>16</v>
      </c>
      <c r="B72" t="n">
        <v>125</v>
      </c>
      <c r="C72" t="inlineStr">
        <is>
          <t xml:space="preserve">CONCLUIDO	</t>
        </is>
      </c>
      <c r="D72" t="n">
        <v>13.3725</v>
      </c>
      <c r="E72" t="n">
        <v>7.48</v>
      </c>
      <c r="F72" t="n">
        <v>4.25</v>
      </c>
      <c r="G72" t="n">
        <v>25.49</v>
      </c>
      <c r="H72" t="n">
        <v>0.36</v>
      </c>
      <c r="I72" t="n">
        <v>10</v>
      </c>
      <c r="J72" t="n">
        <v>249.75</v>
      </c>
      <c r="K72" t="n">
        <v>58.47</v>
      </c>
      <c r="L72" t="n">
        <v>5</v>
      </c>
      <c r="M72" t="n">
        <v>8</v>
      </c>
      <c r="N72" t="n">
        <v>61.27</v>
      </c>
      <c r="O72" t="n">
        <v>31036.22</v>
      </c>
      <c r="P72" t="n">
        <v>57.66</v>
      </c>
      <c r="Q72" t="n">
        <v>610.26</v>
      </c>
      <c r="R72" t="n">
        <v>20.74</v>
      </c>
      <c r="S72" t="n">
        <v>13.88</v>
      </c>
      <c r="T72" t="n">
        <v>3523.59</v>
      </c>
      <c r="U72" t="n">
        <v>0.67</v>
      </c>
      <c r="V72" t="n">
        <v>0.9399999999999999</v>
      </c>
      <c r="W72" t="n">
        <v>0.07000000000000001</v>
      </c>
      <c r="X72" t="n">
        <v>0.21</v>
      </c>
      <c r="Y72" t="n">
        <v>1</v>
      </c>
      <c r="Z72" t="n">
        <v>10</v>
      </c>
    </row>
    <row r="73">
      <c r="A73" t="n">
        <v>17</v>
      </c>
      <c r="B73" t="n">
        <v>125</v>
      </c>
      <c r="C73" t="inlineStr">
        <is>
          <t xml:space="preserve">CONCLUIDO	</t>
        </is>
      </c>
      <c r="D73" t="n">
        <v>13.5267</v>
      </c>
      <c r="E73" t="n">
        <v>7.39</v>
      </c>
      <c r="F73" t="n">
        <v>4.21</v>
      </c>
      <c r="G73" t="n">
        <v>28.07</v>
      </c>
      <c r="H73" t="n">
        <v>0.37</v>
      </c>
      <c r="I73" t="n">
        <v>9</v>
      </c>
      <c r="J73" t="n">
        <v>250.2</v>
      </c>
      <c r="K73" t="n">
        <v>58.47</v>
      </c>
      <c r="L73" t="n">
        <v>5.25</v>
      </c>
      <c r="M73" t="n">
        <v>7</v>
      </c>
      <c r="N73" t="n">
        <v>61.47</v>
      </c>
      <c r="O73" t="n">
        <v>31091.59</v>
      </c>
      <c r="P73" t="n">
        <v>56.58</v>
      </c>
      <c r="Q73" t="n">
        <v>610.27</v>
      </c>
      <c r="R73" t="n">
        <v>19.32</v>
      </c>
      <c r="S73" t="n">
        <v>13.88</v>
      </c>
      <c r="T73" t="n">
        <v>2819.68</v>
      </c>
      <c r="U73" t="n">
        <v>0.72</v>
      </c>
      <c r="V73" t="n">
        <v>0.95</v>
      </c>
      <c r="W73" t="n">
        <v>0.07000000000000001</v>
      </c>
      <c r="X73" t="n">
        <v>0.17</v>
      </c>
      <c r="Y73" t="n">
        <v>1</v>
      </c>
      <c r="Z73" t="n">
        <v>10</v>
      </c>
    </row>
    <row r="74">
      <c r="A74" t="n">
        <v>18</v>
      </c>
      <c r="B74" t="n">
        <v>125</v>
      </c>
      <c r="C74" t="inlineStr">
        <is>
          <t xml:space="preserve">CONCLUIDO	</t>
        </is>
      </c>
      <c r="D74" t="n">
        <v>13.5267</v>
      </c>
      <c r="E74" t="n">
        <v>7.39</v>
      </c>
      <c r="F74" t="n">
        <v>4.21</v>
      </c>
      <c r="G74" t="n">
        <v>28.07</v>
      </c>
      <c r="H74" t="n">
        <v>0.39</v>
      </c>
      <c r="I74" t="n">
        <v>9</v>
      </c>
      <c r="J74" t="n">
        <v>250.64</v>
      </c>
      <c r="K74" t="n">
        <v>58.47</v>
      </c>
      <c r="L74" t="n">
        <v>5.5</v>
      </c>
      <c r="M74" t="n">
        <v>7</v>
      </c>
      <c r="N74" t="n">
        <v>61.67</v>
      </c>
      <c r="O74" t="n">
        <v>31147.02</v>
      </c>
      <c r="P74" t="n">
        <v>55.86</v>
      </c>
      <c r="Q74" t="n">
        <v>610.26</v>
      </c>
      <c r="R74" t="n">
        <v>19.39</v>
      </c>
      <c r="S74" t="n">
        <v>13.88</v>
      </c>
      <c r="T74" t="n">
        <v>2856.4</v>
      </c>
      <c r="U74" t="n">
        <v>0.72</v>
      </c>
      <c r="V74" t="n">
        <v>0.95</v>
      </c>
      <c r="W74" t="n">
        <v>0.07000000000000001</v>
      </c>
      <c r="X74" t="n">
        <v>0.17</v>
      </c>
      <c r="Y74" t="n">
        <v>1</v>
      </c>
      <c r="Z74" t="n">
        <v>10</v>
      </c>
    </row>
    <row r="75">
      <c r="A75" t="n">
        <v>19</v>
      </c>
      <c r="B75" t="n">
        <v>125</v>
      </c>
      <c r="C75" t="inlineStr">
        <is>
          <t xml:space="preserve">CONCLUIDO	</t>
        </is>
      </c>
      <c r="D75" t="n">
        <v>13.6742</v>
      </c>
      <c r="E75" t="n">
        <v>7.31</v>
      </c>
      <c r="F75" t="n">
        <v>4.18</v>
      </c>
      <c r="G75" t="n">
        <v>31.34</v>
      </c>
      <c r="H75" t="n">
        <v>0.41</v>
      </c>
      <c r="I75" t="n">
        <v>8</v>
      </c>
      <c r="J75" t="n">
        <v>251.09</v>
      </c>
      <c r="K75" t="n">
        <v>58.47</v>
      </c>
      <c r="L75" t="n">
        <v>5.75</v>
      </c>
      <c r="M75" t="n">
        <v>6</v>
      </c>
      <c r="N75" t="n">
        <v>61.87</v>
      </c>
      <c r="O75" t="n">
        <v>31202.53</v>
      </c>
      <c r="P75" t="n">
        <v>54.64</v>
      </c>
      <c r="Q75" t="n">
        <v>610.26</v>
      </c>
      <c r="R75" t="n">
        <v>18.33</v>
      </c>
      <c r="S75" t="n">
        <v>13.88</v>
      </c>
      <c r="T75" t="n">
        <v>2328.63</v>
      </c>
      <c r="U75" t="n">
        <v>0.76</v>
      </c>
      <c r="V75" t="n">
        <v>0.95</v>
      </c>
      <c r="W75" t="n">
        <v>0.07000000000000001</v>
      </c>
      <c r="X75" t="n">
        <v>0.14</v>
      </c>
      <c r="Y75" t="n">
        <v>1</v>
      </c>
      <c r="Z75" t="n">
        <v>10</v>
      </c>
    </row>
    <row r="76">
      <c r="A76" t="n">
        <v>20</v>
      </c>
      <c r="B76" t="n">
        <v>125</v>
      </c>
      <c r="C76" t="inlineStr">
        <is>
          <t xml:space="preserve">CONCLUIDO	</t>
        </is>
      </c>
      <c r="D76" t="n">
        <v>13.6726</v>
      </c>
      <c r="E76" t="n">
        <v>7.31</v>
      </c>
      <c r="F76" t="n">
        <v>4.18</v>
      </c>
      <c r="G76" t="n">
        <v>31.34</v>
      </c>
      <c r="H76" t="n">
        <v>0.42</v>
      </c>
      <c r="I76" t="n">
        <v>8</v>
      </c>
      <c r="J76" t="n">
        <v>251.55</v>
      </c>
      <c r="K76" t="n">
        <v>58.47</v>
      </c>
      <c r="L76" t="n">
        <v>6</v>
      </c>
      <c r="M76" t="n">
        <v>6</v>
      </c>
      <c r="N76" t="n">
        <v>62.07</v>
      </c>
      <c r="O76" t="n">
        <v>31258.11</v>
      </c>
      <c r="P76" t="n">
        <v>54.08</v>
      </c>
      <c r="Q76" t="n">
        <v>610.26</v>
      </c>
      <c r="R76" t="n">
        <v>18.41</v>
      </c>
      <c r="S76" t="n">
        <v>13.88</v>
      </c>
      <c r="T76" t="n">
        <v>2368.45</v>
      </c>
      <c r="U76" t="n">
        <v>0.75</v>
      </c>
      <c r="V76" t="n">
        <v>0.95</v>
      </c>
      <c r="W76" t="n">
        <v>0.07000000000000001</v>
      </c>
      <c r="X76" t="n">
        <v>0.14</v>
      </c>
      <c r="Y76" t="n">
        <v>1</v>
      </c>
      <c r="Z76" t="n">
        <v>10</v>
      </c>
    </row>
    <row r="77">
      <c r="A77" t="n">
        <v>21</v>
      </c>
      <c r="B77" t="n">
        <v>125</v>
      </c>
      <c r="C77" t="inlineStr">
        <is>
          <t xml:space="preserve">CONCLUIDO	</t>
        </is>
      </c>
      <c r="D77" t="n">
        <v>13.6737</v>
      </c>
      <c r="E77" t="n">
        <v>7.31</v>
      </c>
      <c r="F77" t="n">
        <v>4.18</v>
      </c>
      <c r="G77" t="n">
        <v>31.34</v>
      </c>
      <c r="H77" t="n">
        <v>0.44</v>
      </c>
      <c r="I77" t="n">
        <v>8</v>
      </c>
      <c r="J77" t="n">
        <v>252</v>
      </c>
      <c r="K77" t="n">
        <v>58.47</v>
      </c>
      <c r="L77" t="n">
        <v>6.25</v>
      </c>
      <c r="M77" t="n">
        <v>6</v>
      </c>
      <c r="N77" t="n">
        <v>62.27</v>
      </c>
      <c r="O77" t="n">
        <v>31313.77</v>
      </c>
      <c r="P77" t="n">
        <v>53.19</v>
      </c>
      <c r="Q77" t="n">
        <v>610.26</v>
      </c>
      <c r="R77" t="n">
        <v>18.28</v>
      </c>
      <c r="S77" t="n">
        <v>13.88</v>
      </c>
      <c r="T77" t="n">
        <v>2302.75</v>
      </c>
      <c r="U77" t="n">
        <v>0.76</v>
      </c>
      <c r="V77" t="n">
        <v>0.95</v>
      </c>
      <c r="W77" t="n">
        <v>0.07000000000000001</v>
      </c>
      <c r="X77" t="n">
        <v>0.14</v>
      </c>
      <c r="Y77" t="n">
        <v>1</v>
      </c>
      <c r="Z77" t="n">
        <v>10</v>
      </c>
    </row>
    <row r="78">
      <c r="A78" t="n">
        <v>22</v>
      </c>
      <c r="B78" t="n">
        <v>125</v>
      </c>
      <c r="C78" t="inlineStr">
        <is>
          <t xml:space="preserve">CONCLUIDO	</t>
        </is>
      </c>
      <c r="D78" t="n">
        <v>13.8456</v>
      </c>
      <c r="E78" t="n">
        <v>7.22</v>
      </c>
      <c r="F78" t="n">
        <v>4.13</v>
      </c>
      <c r="G78" t="n">
        <v>35.44</v>
      </c>
      <c r="H78" t="n">
        <v>0.46</v>
      </c>
      <c r="I78" t="n">
        <v>7</v>
      </c>
      <c r="J78" t="n">
        <v>252.45</v>
      </c>
      <c r="K78" t="n">
        <v>58.47</v>
      </c>
      <c r="L78" t="n">
        <v>6.5</v>
      </c>
      <c r="M78" t="n">
        <v>5</v>
      </c>
      <c r="N78" t="n">
        <v>62.47</v>
      </c>
      <c r="O78" t="n">
        <v>31369.49</v>
      </c>
      <c r="P78" t="n">
        <v>51.83</v>
      </c>
      <c r="Q78" t="n">
        <v>610.26</v>
      </c>
      <c r="R78" t="n">
        <v>16.99</v>
      </c>
      <c r="S78" t="n">
        <v>13.88</v>
      </c>
      <c r="T78" t="n">
        <v>1666.86</v>
      </c>
      <c r="U78" t="n">
        <v>0.82</v>
      </c>
      <c r="V78" t="n">
        <v>0.96</v>
      </c>
      <c r="W78" t="n">
        <v>0.06</v>
      </c>
      <c r="X78" t="n">
        <v>0.09</v>
      </c>
      <c r="Y78" t="n">
        <v>1</v>
      </c>
      <c r="Z78" t="n">
        <v>10</v>
      </c>
    </row>
    <row r="79">
      <c r="A79" t="n">
        <v>23</v>
      </c>
      <c r="B79" t="n">
        <v>125</v>
      </c>
      <c r="C79" t="inlineStr">
        <is>
          <t xml:space="preserve">CONCLUIDO	</t>
        </is>
      </c>
      <c r="D79" t="n">
        <v>13.781</v>
      </c>
      <c r="E79" t="n">
        <v>7.26</v>
      </c>
      <c r="F79" t="n">
        <v>4.17</v>
      </c>
      <c r="G79" t="n">
        <v>35.73</v>
      </c>
      <c r="H79" t="n">
        <v>0.47</v>
      </c>
      <c r="I79" t="n">
        <v>7</v>
      </c>
      <c r="J79" t="n">
        <v>252.9</v>
      </c>
      <c r="K79" t="n">
        <v>58.47</v>
      </c>
      <c r="L79" t="n">
        <v>6.75</v>
      </c>
      <c r="M79" t="n">
        <v>4</v>
      </c>
      <c r="N79" t="n">
        <v>62.68</v>
      </c>
      <c r="O79" t="n">
        <v>31425.3</v>
      </c>
      <c r="P79" t="n">
        <v>51.74</v>
      </c>
      <c r="Q79" t="n">
        <v>610.33</v>
      </c>
      <c r="R79" t="n">
        <v>18.03</v>
      </c>
      <c r="S79" t="n">
        <v>13.88</v>
      </c>
      <c r="T79" t="n">
        <v>2184.53</v>
      </c>
      <c r="U79" t="n">
        <v>0.77</v>
      </c>
      <c r="V79" t="n">
        <v>0.96</v>
      </c>
      <c r="W79" t="n">
        <v>0.07000000000000001</v>
      </c>
      <c r="X79" t="n">
        <v>0.13</v>
      </c>
      <c r="Y79" t="n">
        <v>1</v>
      </c>
      <c r="Z79" t="n">
        <v>10</v>
      </c>
    </row>
    <row r="80">
      <c r="A80" t="n">
        <v>24</v>
      </c>
      <c r="B80" t="n">
        <v>125</v>
      </c>
      <c r="C80" t="inlineStr">
        <is>
          <t xml:space="preserve">CONCLUIDO	</t>
        </is>
      </c>
      <c r="D80" t="n">
        <v>13.7847</v>
      </c>
      <c r="E80" t="n">
        <v>7.25</v>
      </c>
      <c r="F80" t="n">
        <v>4.17</v>
      </c>
      <c r="G80" t="n">
        <v>35.72</v>
      </c>
      <c r="H80" t="n">
        <v>0.49</v>
      </c>
      <c r="I80" t="n">
        <v>7</v>
      </c>
      <c r="J80" t="n">
        <v>253.35</v>
      </c>
      <c r="K80" t="n">
        <v>58.47</v>
      </c>
      <c r="L80" t="n">
        <v>7</v>
      </c>
      <c r="M80" t="n">
        <v>4</v>
      </c>
      <c r="N80" t="n">
        <v>62.88</v>
      </c>
      <c r="O80" t="n">
        <v>31481.17</v>
      </c>
      <c r="P80" t="n">
        <v>50.39</v>
      </c>
      <c r="Q80" t="n">
        <v>610.26</v>
      </c>
      <c r="R80" t="n">
        <v>17.98</v>
      </c>
      <c r="S80" t="n">
        <v>13.88</v>
      </c>
      <c r="T80" t="n">
        <v>2159.6</v>
      </c>
      <c r="U80" t="n">
        <v>0.77</v>
      </c>
      <c r="V80" t="n">
        <v>0.96</v>
      </c>
      <c r="W80" t="n">
        <v>0.07000000000000001</v>
      </c>
      <c r="X80" t="n">
        <v>0.13</v>
      </c>
      <c r="Y80" t="n">
        <v>1</v>
      </c>
      <c r="Z80" t="n">
        <v>10</v>
      </c>
    </row>
    <row r="81">
      <c r="A81" t="n">
        <v>25</v>
      </c>
      <c r="B81" t="n">
        <v>125</v>
      </c>
      <c r="C81" t="inlineStr">
        <is>
          <t xml:space="preserve">CONCLUIDO	</t>
        </is>
      </c>
      <c r="D81" t="n">
        <v>13.9179</v>
      </c>
      <c r="E81" t="n">
        <v>7.18</v>
      </c>
      <c r="F81" t="n">
        <v>4.14</v>
      </c>
      <c r="G81" t="n">
        <v>41.45</v>
      </c>
      <c r="H81" t="n">
        <v>0.51</v>
      </c>
      <c r="I81" t="n">
        <v>6</v>
      </c>
      <c r="J81" t="n">
        <v>253.81</v>
      </c>
      <c r="K81" t="n">
        <v>58.47</v>
      </c>
      <c r="L81" t="n">
        <v>7.25</v>
      </c>
      <c r="M81" t="n">
        <v>1</v>
      </c>
      <c r="N81" t="n">
        <v>63.08</v>
      </c>
      <c r="O81" t="n">
        <v>31537.13</v>
      </c>
      <c r="P81" t="n">
        <v>49.66</v>
      </c>
      <c r="Q81" t="n">
        <v>610.26</v>
      </c>
      <c r="R81" t="n">
        <v>17.22</v>
      </c>
      <c r="S81" t="n">
        <v>13.88</v>
      </c>
      <c r="T81" t="n">
        <v>1785.33</v>
      </c>
      <c r="U81" t="n">
        <v>0.8100000000000001</v>
      </c>
      <c r="V81" t="n">
        <v>0.96</v>
      </c>
      <c r="W81" t="n">
        <v>0.07000000000000001</v>
      </c>
      <c r="X81" t="n">
        <v>0.1</v>
      </c>
      <c r="Y81" t="n">
        <v>1</v>
      </c>
      <c r="Z81" t="n">
        <v>10</v>
      </c>
    </row>
    <row r="82">
      <c r="A82" t="n">
        <v>26</v>
      </c>
      <c r="B82" t="n">
        <v>125</v>
      </c>
      <c r="C82" t="inlineStr">
        <is>
          <t xml:space="preserve">CONCLUIDO	</t>
        </is>
      </c>
      <c r="D82" t="n">
        <v>13.9163</v>
      </c>
      <c r="E82" t="n">
        <v>7.19</v>
      </c>
      <c r="F82" t="n">
        <v>4.15</v>
      </c>
      <c r="G82" t="n">
        <v>41.46</v>
      </c>
      <c r="H82" t="n">
        <v>0.52</v>
      </c>
      <c r="I82" t="n">
        <v>6</v>
      </c>
      <c r="J82" t="n">
        <v>254.26</v>
      </c>
      <c r="K82" t="n">
        <v>58.47</v>
      </c>
      <c r="L82" t="n">
        <v>7.5</v>
      </c>
      <c r="M82" t="n">
        <v>0</v>
      </c>
      <c r="N82" t="n">
        <v>63.29</v>
      </c>
      <c r="O82" t="n">
        <v>31593.16</v>
      </c>
      <c r="P82" t="n">
        <v>49.74</v>
      </c>
      <c r="Q82" t="n">
        <v>610.3200000000001</v>
      </c>
      <c r="R82" t="n">
        <v>17.22</v>
      </c>
      <c r="S82" t="n">
        <v>13.88</v>
      </c>
      <c r="T82" t="n">
        <v>1782.7</v>
      </c>
      <c r="U82" t="n">
        <v>0.8100000000000001</v>
      </c>
      <c r="V82" t="n">
        <v>0.96</v>
      </c>
      <c r="W82" t="n">
        <v>0.07000000000000001</v>
      </c>
      <c r="X82" t="n">
        <v>0.1</v>
      </c>
      <c r="Y82" t="n">
        <v>1</v>
      </c>
      <c r="Z82" t="n">
        <v>10</v>
      </c>
    </row>
    <row r="83">
      <c r="A83" t="n">
        <v>0</v>
      </c>
      <c r="B83" t="n">
        <v>30</v>
      </c>
      <c r="C83" t="inlineStr">
        <is>
          <t xml:space="preserve">CONCLUIDO	</t>
        </is>
      </c>
      <c r="D83" t="n">
        <v>14.9582</v>
      </c>
      <c r="E83" t="n">
        <v>6.69</v>
      </c>
      <c r="F83" t="n">
        <v>4.5</v>
      </c>
      <c r="G83" t="n">
        <v>12.27</v>
      </c>
      <c r="H83" t="n">
        <v>0.24</v>
      </c>
      <c r="I83" t="n">
        <v>22</v>
      </c>
      <c r="J83" t="n">
        <v>71.52</v>
      </c>
      <c r="K83" t="n">
        <v>32.27</v>
      </c>
      <c r="L83" t="n">
        <v>1</v>
      </c>
      <c r="M83" t="n">
        <v>0</v>
      </c>
      <c r="N83" t="n">
        <v>8.25</v>
      </c>
      <c r="O83" t="n">
        <v>9054.6</v>
      </c>
      <c r="P83" t="n">
        <v>25.62</v>
      </c>
      <c r="Q83" t="n">
        <v>610.3099999999999</v>
      </c>
      <c r="R83" t="n">
        <v>27.48</v>
      </c>
      <c r="S83" t="n">
        <v>13.88</v>
      </c>
      <c r="T83" t="n">
        <v>6835.13</v>
      </c>
      <c r="U83" t="n">
        <v>0.51</v>
      </c>
      <c r="V83" t="n">
        <v>0.89</v>
      </c>
      <c r="W83" t="n">
        <v>0.12</v>
      </c>
      <c r="X83" t="n">
        <v>0.46</v>
      </c>
      <c r="Y83" t="n">
        <v>1</v>
      </c>
      <c r="Z83" t="n">
        <v>10</v>
      </c>
    </row>
    <row r="84">
      <c r="A84" t="n">
        <v>0</v>
      </c>
      <c r="B84" t="n">
        <v>15</v>
      </c>
      <c r="C84" t="inlineStr">
        <is>
          <t xml:space="preserve">CONCLUIDO	</t>
        </is>
      </c>
      <c r="D84" t="n">
        <v>14.1077</v>
      </c>
      <c r="E84" t="n">
        <v>7.09</v>
      </c>
      <c r="F84" t="n">
        <v>4.92</v>
      </c>
      <c r="G84" t="n">
        <v>7.03</v>
      </c>
      <c r="H84" t="n">
        <v>0.43</v>
      </c>
      <c r="I84" t="n">
        <v>42</v>
      </c>
      <c r="J84" t="n">
        <v>39.78</v>
      </c>
      <c r="K84" t="n">
        <v>19.54</v>
      </c>
      <c r="L84" t="n">
        <v>1</v>
      </c>
      <c r="M84" t="n">
        <v>0</v>
      </c>
      <c r="N84" t="n">
        <v>4.24</v>
      </c>
      <c r="O84" t="n">
        <v>5140</v>
      </c>
      <c r="P84" t="n">
        <v>19.35</v>
      </c>
      <c r="Q84" t="n">
        <v>610.53</v>
      </c>
      <c r="R84" t="n">
        <v>39.91</v>
      </c>
      <c r="S84" t="n">
        <v>13.88</v>
      </c>
      <c r="T84" t="n">
        <v>12948.16</v>
      </c>
      <c r="U84" t="n">
        <v>0.35</v>
      </c>
      <c r="V84" t="n">
        <v>0.8100000000000001</v>
      </c>
      <c r="W84" t="n">
        <v>0.17</v>
      </c>
      <c r="X84" t="n">
        <v>0.88</v>
      </c>
      <c r="Y84" t="n">
        <v>1</v>
      </c>
      <c r="Z84" t="n">
        <v>10</v>
      </c>
    </row>
    <row r="85">
      <c r="A85" t="n">
        <v>0</v>
      </c>
      <c r="B85" t="n">
        <v>70</v>
      </c>
      <c r="C85" t="inlineStr">
        <is>
          <t xml:space="preserve">CONCLUIDO	</t>
        </is>
      </c>
      <c r="D85" t="n">
        <v>12.309</v>
      </c>
      <c r="E85" t="n">
        <v>8.119999999999999</v>
      </c>
      <c r="F85" t="n">
        <v>4.8</v>
      </c>
      <c r="G85" t="n">
        <v>7.58</v>
      </c>
      <c r="H85" t="n">
        <v>0.12</v>
      </c>
      <c r="I85" t="n">
        <v>38</v>
      </c>
      <c r="J85" t="n">
        <v>141.81</v>
      </c>
      <c r="K85" t="n">
        <v>47.83</v>
      </c>
      <c r="L85" t="n">
        <v>1</v>
      </c>
      <c r="M85" t="n">
        <v>36</v>
      </c>
      <c r="N85" t="n">
        <v>22.98</v>
      </c>
      <c r="O85" t="n">
        <v>17723.39</v>
      </c>
      <c r="P85" t="n">
        <v>51.24</v>
      </c>
      <c r="Q85" t="n">
        <v>610.5599999999999</v>
      </c>
      <c r="R85" t="n">
        <v>37.63</v>
      </c>
      <c r="S85" t="n">
        <v>13.88</v>
      </c>
      <c r="T85" t="n">
        <v>11828.26</v>
      </c>
      <c r="U85" t="n">
        <v>0.37</v>
      </c>
      <c r="V85" t="n">
        <v>0.83</v>
      </c>
      <c r="W85" t="n">
        <v>0.11</v>
      </c>
      <c r="X85" t="n">
        <v>0.76</v>
      </c>
      <c r="Y85" t="n">
        <v>1</v>
      </c>
      <c r="Z85" t="n">
        <v>10</v>
      </c>
    </row>
    <row r="86">
      <c r="A86" t="n">
        <v>1</v>
      </c>
      <c r="B86" t="n">
        <v>70</v>
      </c>
      <c r="C86" t="inlineStr">
        <is>
          <t xml:space="preserve">CONCLUIDO	</t>
        </is>
      </c>
      <c r="D86" t="n">
        <v>13.0312</v>
      </c>
      <c r="E86" t="n">
        <v>7.67</v>
      </c>
      <c r="F86" t="n">
        <v>4.61</v>
      </c>
      <c r="G86" t="n">
        <v>9.529999999999999</v>
      </c>
      <c r="H86" t="n">
        <v>0.16</v>
      </c>
      <c r="I86" t="n">
        <v>29</v>
      </c>
      <c r="J86" t="n">
        <v>142.15</v>
      </c>
      <c r="K86" t="n">
        <v>47.83</v>
      </c>
      <c r="L86" t="n">
        <v>1.25</v>
      </c>
      <c r="M86" t="n">
        <v>27</v>
      </c>
      <c r="N86" t="n">
        <v>23.07</v>
      </c>
      <c r="O86" t="n">
        <v>17765.46</v>
      </c>
      <c r="P86" t="n">
        <v>48.12</v>
      </c>
      <c r="Q86" t="n">
        <v>610.33</v>
      </c>
      <c r="R86" t="n">
        <v>31.63</v>
      </c>
      <c r="S86" t="n">
        <v>13.88</v>
      </c>
      <c r="T86" t="n">
        <v>8873.99</v>
      </c>
      <c r="U86" t="n">
        <v>0.44</v>
      </c>
      <c r="V86" t="n">
        <v>0.87</v>
      </c>
      <c r="W86" t="n">
        <v>0.1</v>
      </c>
      <c r="X86" t="n">
        <v>0.57</v>
      </c>
      <c r="Y86" t="n">
        <v>1</v>
      </c>
      <c r="Z86" t="n">
        <v>10</v>
      </c>
    </row>
    <row r="87">
      <c r="A87" t="n">
        <v>2</v>
      </c>
      <c r="B87" t="n">
        <v>70</v>
      </c>
      <c r="C87" t="inlineStr">
        <is>
          <t xml:space="preserve">CONCLUIDO	</t>
        </is>
      </c>
      <c r="D87" t="n">
        <v>13.568</v>
      </c>
      <c r="E87" t="n">
        <v>7.37</v>
      </c>
      <c r="F87" t="n">
        <v>4.48</v>
      </c>
      <c r="G87" t="n">
        <v>11.68</v>
      </c>
      <c r="H87" t="n">
        <v>0.19</v>
      </c>
      <c r="I87" t="n">
        <v>23</v>
      </c>
      <c r="J87" t="n">
        <v>142.49</v>
      </c>
      <c r="K87" t="n">
        <v>47.83</v>
      </c>
      <c r="L87" t="n">
        <v>1.5</v>
      </c>
      <c r="M87" t="n">
        <v>21</v>
      </c>
      <c r="N87" t="n">
        <v>23.16</v>
      </c>
      <c r="O87" t="n">
        <v>17807.56</v>
      </c>
      <c r="P87" t="n">
        <v>45.64</v>
      </c>
      <c r="Q87" t="n">
        <v>610.29</v>
      </c>
      <c r="R87" t="n">
        <v>27.7</v>
      </c>
      <c r="S87" t="n">
        <v>13.88</v>
      </c>
      <c r="T87" t="n">
        <v>6940.18</v>
      </c>
      <c r="U87" t="n">
        <v>0.5</v>
      </c>
      <c r="V87" t="n">
        <v>0.89</v>
      </c>
      <c r="W87" t="n">
        <v>0.09</v>
      </c>
      <c r="X87" t="n">
        <v>0.44</v>
      </c>
      <c r="Y87" t="n">
        <v>1</v>
      </c>
      <c r="Z87" t="n">
        <v>10</v>
      </c>
    </row>
    <row r="88">
      <c r="A88" t="n">
        <v>3</v>
      </c>
      <c r="B88" t="n">
        <v>70</v>
      </c>
      <c r="C88" t="inlineStr">
        <is>
          <t xml:space="preserve">CONCLUIDO	</t>
        </is>
      </c>
      <c r="D88" t="n">
        <v>14.0818</v>
      </c>
      <c r="E88" t="n">
        <v>7.1</v>
      </c>
      <c r="F88" t="n">
        <v>4.32</v>
      </c>
      <c r="G88" t="n">
        <v>13.66</v>
      </c>
      <c r="H88" t="n">
        <v>0.22</v>
      </c>
      <c r="I88" t="n">
        <v>19</v>
      </c>
      <c r="J88" t="n">
        <v>142.83</v>
      </c>
      <c r="K88" t="n">
        <v>47.83</v>
      </c>
      <c r="L88" t="n">
        <v>1.75</v>
      </c>
      <c r="M88" t="n">
        <v>17</v>
      </c>
      <c r="N88" t="n">
        <v>23.25</v>
      </c>
      <c r="O88" t="n">
        <v>17849.7</v>
      </c>
      <c r="P88" t="n">
        <v>42.73</v>
      </c>
      <c r="Q88" t="n">
        <v>610.29</v>
      </c>
      <c r="R88" t="n">
        <v>22.6</v>
      </c>
      <c r="S88" t="n">
        <v>13.88</v>
      </c>
      <c r="T88" t="n">
        <v>4409.56</v>
      </c>
      <c r="U88" t="n">
        <v>0.61</v>
      </c>
      <c r="V88" t="n">
        <v>0.92</v>
      </c>
      <c r="W88" t="n">
        <v>0.08</v>
      </c>
      <c r="X88" t="n">
        <v>0.28</v>
      </c>
      <c r="Y88" t="n">
        <v>1</v>
      </c>
      <c r="Z88" t="n">
        <v>10</v>
      </c>
    </row>
    <row r="89">
      <c r="A89" t="n">
        <v>4</v>
      </c>
      <c r="B89" t="n">
        <v>70</v>
      </c>
      <c r="C89" t="inlineStr">
        <is>
          <t xml:space="preserve">CONCLUIDO	</t>
        </is>
      </c>
      <c r="D89" t="n">
        <v>14.0762</v>
      </c>
      <c r="E89" t="n">
        <v>7.1</v>
      </c>
      <c r="F89" t="n">
        <v>4.38</v>
      </c>
      <c r="G89" t="n">
        <v>15.48</v>
      </c>
      <c r="H89" t="n">
        <v>0.25</v>
      </c>
      <c r="I89" t="n">
        <v>17</v>
      </c>
      <c r="J89" t="n">
        <v>143.17</v>
      </c>
      <c r="K89" t="n">
        <v>47.83</v>
      </c>
      <c r="L89" t="n">
        <v>2</v>
      </c>
      <c r="M89" t="n">
        <v>15</v>
      </c>
      <c r="N89" t="n">
        <v>23.34</v>
      </c>
      <c r="O89" t="n">
        <v>17891.86</v>
      </c>
      <c r="P89" t="n">
        <v>42.51</v>
      </c>
      <c r="Q89" t="n">
        <v>610.26</v>
      </c>
      <c r="R89" t="n">
        <v>24.85</v>
      </c>
      <c r="S89" t="n">
        <v>13.88</v>
      </c>
      <c r="T89" t="n">
        <v>5545.19</v>
      </c>
      <c r="U89" t="n">
        <v>0.5600000000000001</v>
      </c>
      <c r="V89" t="n">
        <v>0.91</v>
      </c>
      <c r="W89" t="n">
        <v>0.08</v>
      </c>
      <c r="X89" t="n">
        <v>0.34</v>
      </c>
      <c r="Y89" t="n">
        <v>1</v>
      </c>
      <c r="Z89" t="n">
        <v>10</v>
      </c>
    </row>
    <row r="90">
      <c r="A90" t="n">
        <v>5</v>
      </c>
      <c r="B90" t="n">
        <v>70</v>
      </c>
      <c r="C90" t="inlineStr">
        <is>
          <t xml:space="preserve">CONCLUIDO	</t>
        </is>
      </c>
      <c r="D90" t="n">
        <v>14.419</v>
      </c>
      <c r="E90" t="n">
        <v>6.94</v>
      </c>
      <c r="F90" t="n">
        <v>4.3</v>
      </c>
      <c r="G90" t="n">
        <v>18.44</v>
      </c>
      <c r="H90" t="n">
        <v>0.28</v>
      </c>
      <c r="I90" t="n">
        <v>14</v>
      </c>
      <c r="J90" t="n">
        <v>143.51</v>
      </c>
      <c r="K90" t="n">
        <v>47.83</v>
      </c>
      <c r="L90" t="n">
        <v>2.25</v>
      </c>
      <c r="M90" t="n">
        <v>12</v>
      </c>
      <c r="N90" t="n">
        <v>23.44</v>
      </c>
      <c r="O90" t="n">
        <v>17934.06</v>
      </c>
      <c r="P90" t="n">
        <v>40.29</v>
      </c>
      <c r="Q90" t="n">
        <v>610.26</v>
      </c>
      <c r="R90" t="n">
        <v>22.25</v>
      </c>
      <c r="S90" t="n">
        <v>13.88</v>
      </c>
      <c r="T90" t="n">
        <v>4259.87</v>
      </c>
      <c r="U90" t="n">
        <v>0.62</v>
      </c>
      <c r="V90" t="n">
        <v>0.93</v>
      </c>
      <c r="W90" t="n">
        <v>0.07000000000000001</v>
      </c>
      <c r="X90" t="n">
        <v>0.26</v>
      </c>
      <c r="Y90" t="n">
        <v>1</v>
      </c>
      <c r="Z90" t="n">
        <v>10</v>
      </c>
    </row>
    <row r="91">
      <c r="A91" t="n">
        <v>6</v>
      </c>
      <c r="B91" t="n">
        <v>70</v>
      </c>
      <c r="C91" t="inlineStr">
        <is>
          <t xml:space="preserve">CONCLUIDO	</t>
        </is>
      </c>
      <c r="D91" t="n">
        <v>14.5132</v>
      </c>
      <c r="E91" t="n">
        <v>6.89</v>
      </c>
      <c r="F91" t="n">
        <v>4.29</v>
      </c>
      <c r="G91" t="n">
        <v>19.78</v>
      </c>
      <c r="H91" t="n">
        <v>0.31</v>
      </c>
      <c r="I91" t="n">
        <v>13</v>
      </c>
      <c r="J91" t="n">
        <v>143.86</v>
      </c>
      <c r="K91" t="n">
        <v>47.83</v>
      </c>
      <c r="L91" t="n">
        <v>2.5</v>
      </c>
      <c r="M91" t="n">
        <v>11</v>
      </c>
      <c r="N91" t="n">
        <v>23.53</v>
      </c>
      <c r="O91" t="n">
        <v>17976.29</v>
      </c>
      <c r="P91" t="n">
        <v>39.06</v>
      </c>
      <c r="Q91" t="n">
        <v>610.36</v>
      </c>
      <c r="R91" t="n">
        <v>21.63</v>
      </c>
      <c r="S91" t="n">
        <v>13.88</v>
      </c>
      <c r="T91" t="n">
        <v>3954.54</v>
      </c>
      <c r="U91" t="n">
        <v>0.64</v>
      </c>
      <c r="V91" t="n">
        <v>0.93</v>
      </c>
      <c r="W91" t="n">
        <v>0.08</v>
      </c>
      <c r="X91" t="n">
        <v>0.25</v>
      </c>
      <c r="Y91" t="n">
        <v>1</v>
      </c>
      <c r="Z91" t="n">
        <v>10</v>
      </c>
    </row>
    <row r="92">
      <c r="A92" t="n">
        <v>7</v>
      </c>
      <c r="B92" t="n">
        <v>70</v>
      </c>
      <c r="C92" t="inlineStr">
        <is>
          <t xml:space="preserve">CONCLUIDO	</t>
        </is>
      </c>
      <c r="D92" t="n">
        <v>14.7378</v>
      </c>
      <c r="E92" t="n">
        <v>6.79</v>
      </c>
      <c r="F92" t="n">
        <v>4.24</v>
      </c>
      <c r="G92" t="n">
        <v>23.12</v>
      </c>
      <c r="H92" t="n">
        <v>0.34</v>
      </c>
      <c r="I92" t="n">
        <v>11</v>
      </c>
      <c r="J92" t="n">
        <v>144.2</v>
      </c>
      <c r="K92" t="n">
        <v>47.83</v>
      </c>
      <c r="L92" t="n">
        <v>2.75</v>
      </c>
      <c r="M92" t="n">
        <v>8</v>
      </c>
      <c r="N92" t="n">
        <v>23.62</v>
      </c>
      <c r="O92" t="n">
        <v>18018.55</v>
      </c>
      <c r="P92" t="n">
        <v>37.32</v>
      </c>
      <c r="Q92" t="n">
        <v>610.26</v>
      </c>
      <c r="R92" t="n">
        <v>20.13</v>
      </c>
      <c r="S92" t="n">
        <v>13.88</v>
      </c>
      <c r="T92" t="n">
        <v>3215.81</v>
      </c>
      <c r="U92" t="n">
        <v>0.6899999999999999</v>
      </c>
      <c r="V92" t="n">
        <v>0.9399999999999999</v>
      </c>
      <c r="W92" t="n">
        <v>0.07000000000000001</v>
      </c>
      <c r="X92" t="n">
        <v>0.2</v>
      </c>
      <c r="Y92" t="n">
        <v>1</v>
      </c>
      <c r="Z92" t="n">
        <v>10</v>
      </c>
    </row>
    <row r="93">
      <c r="A93" t="n">
        <v>8</v>
      </c>
      <c r="B93" t="n">
        <v>70</v>
      </c>
      <c r="C93" t="inlineStr">
        <is>
          <t xml:space="preserve">CONCLUIDO	</t>
        </is>
      </c>
      <c r="D93" t="n">
        <v>14.8631</v>
      </c>
      <c r="E93" t="n">
        <v>6.73</v>
      </c>
      <c r="F93" t="n">
        <v>4.21</v>
      </c>
      <c r="G93" t="n">
        <v>25.27</v>
      </c>
      <c r="H93" t="n">
        <v>0.37</v>
      </c>
      <c r="I93" t="n">
        <v>10</v>
      </c>
      <c r="J93" t="n">
        <v>144.54</v>
      </c>
      <c r="K93" t="n">
        <v>47.83</v>
      </c>
      <c r="L93" t="n">
        <v>3</v>
      </c>
      <c r="M93" t="n">
        <v>2</v>
      </c>
      <c r="N93" t="n">
        <v>23.71</v>
      </c>
      <c r="O93" t="n">
        <v>18060.85</v>
      </c>
      <c r="P93" t="n">
        <v>35.99</v>
      </c>
      <c r="Q93" t="n">
        <v>610.26</v>
      </c>
      <c r="R93" t="n">
        <v>18.99</v>
      </c>
      <c r="S93" t="n">
        <v>13.88</v>
      </c>
      <c r="T93" t="n">
        <v>2649.97</v>
      </c>
      <c r="U93" t="n">
        <v>0.73</v>
      </c>
      <c r="V93" t="n">
        <v>0.95</v>
      </c>
      <c r="W93" t="n">
        <v>0.08</v>
      </c>
      <c r="X93" t="n">
        <v>0.17</v>
      </c>
      <c r="Y93" t="n">
        <v>1</v>
      </c>
      <c r="Z93" t="n">
        <v>10</v>
      </c>
    </row>
    <row r="94">
      <c r="A94" t="n">
        <v>9</v>
      </c>
      <c r="B94" t="n">
        <v>70</v>
      </c>
      <c r="C94" t="inlineStr">
        <is>
          <t xml:space="preserve">CONCLUIDO	</t>
        </is>
      </c>
      <c r="D94" t="n">
        <v>14.8466</v>
      </c>
      <c r="E94" t="n">
        <v>6.74</v>
      </c>
      <c r="F94" t="n">
        <v>4.22</v>
      </c>
      <c r="G94" t="n">
        <v>25.31</v>
      </c>
      <c r="H94" t="n">
        <v>0.4</v>
      </c>
      <c r="I94" t="n">
        <v>10</v>
      </c>
      <c r="J94" t="n">
        <v>144.89</v>
      </c>
      <c r="K94" t="n">
        <v>47.83</v>
      </c>
      <c r="L94" t="n">
        <v>3.25</v>
      </c>
      <c r="M94" t="n">
        <v>0</v>
      </c>
      <c r="N94" t="n">
        <v>23.81</v>
      </c>
      <c r="O94" t="n">
        <v>18103.18</v>
      </c>
      <c r="P94" t="n">
        <v>36.07</v>
      </c>
      <c r="Q94" t="n">
        <v>610.3099999999999</v>
      </c>
      <c r="R94" t="n">
        <v>19</v>
      </c>
      <c r="S94" t="n">
        <v>13.88</v>
      </c>
      <c r="T94" t="n">
        <v>2655</v>
      </c>
      <c r="U94" t="n">
        <v>0.73</v>
      </c>
      <c r="V94" t="n">
        <v>0.95</v>
      </c>
      <c r="W94" t="n">
        <v>0.09</v>
      </c>
      <c r="X94" t="n">
        <v>0.18</v>
      </c>
      <c r="Y94" t="n">
        <v>1</v>
      </c>
      <c r="Z94" t="n">
        <v>10</v>
      </c>
    </row>
    <row r="95">
      <c r="A95" t="n">
        <v>0</v>
      </c>
      <c r="B95" t="n">
        <v>90</v>
      </c>
      <c r="C95" t="inlineStr">
        <is>
          <t xml:space="preserve">CONCLUIDO	</t>
        </is>
      </c>
      <c r="D95" t="n">
        <v>11.0827</v>
      </c>
      <c r="E95" t="n">
        <v>9.02</v>
      </c>
      <c r="F95" t="n">
        <v>4.97</v>
      </c>
      <c r="G95" t="n">
        <v>6.48</v>
      </c>
      <c r="H95" t="n">
        <v>0.1</v>
      </c>
      <c r="I95" t="n">
        <v>46</v>
      </c>
      <c r="J95" t="n">
        <v>176.73</v>
      </c>
      <c r="K95" t="n">
        <v>52.44</v>
      </c>
      <c r="L95" t="n">
        <v>1</v>
      </c>
      <c r="M95" t="n">
        <v>44</v>
      </c>
      <c r="N95" t="n">
        <v>33.29</v>
      </c>
      <c r="O95" t="n">
        <v>22031.19</v>
      </c>
      <c r="P95" t="n">
        <v>62.52</v>
      </c>
      <c r="Q95" t="n">
        <v>610.5</v>
      </c>
      <c r="R95" t="n">
        <v>42.95</v>
      </c>
      <c r="S95" t="n">
        <v>13.88</v>
      </c>
      <c r="T95" t="n">
        <v>14449.81</v>
      </c>
      <c r="U95" t="n">
        <v>0.32</v>
      </c>
      <c r="V95" t="n">
        <v>0.8</v>
      </c>
      <c r="W95" t="n">
        <v>0.13</v>
      </c>
      <c r="X95" t="n">
        <v>0.93</v>
      </c>
      <c r="Y95" t="n">
        <v>1</v>
      </c>
      <c r="Z95" t="n">
        <v>10</v>
      </c>
    </row>
    <row r="96">
      <c r="A96" t="n">
        <v>1</v>
      </c>
      <c r="B96" t="n">
        <v>90</v>
      </c>
      <c r="C96" t="inlineStr">
        <is>
          <t xml:space="preserve">CONCLUIDO	</t>
        </is>
      </c>
      <c r="D96" t="n">
        <v>11.9052</v>
      </c>
      <c r="E96" t="n">
        <v>8.4</v>
      </c>
      <c r="F96" t="n">
        <v>4.73</v>
      </c>
      <c r="G96" t="n">
        <v>8.119999999999999</v>
      </c>
      <c r="H96" t="n">
        <v>0.13</v>
      </c>
      <c r="I96" t="n">
        <v>35</v>
      </c>
      <c r="J96" t="n">
        <v>177.1</v>
      </c>
      <c r="K96" t="n">
        <v>52.44</v>
      </c>
      <c r="L96" t="n">
        <v>1.25</v>
      </c>
      <c r="M96" t="n">
        <v>33</v>
      </c>
      <c r="N96" t="n">
        <v>33.41</v>
      </c>
      <c r="O96" t="n">
        <v>22076.81</v>
      </c>
      <c r="P96" t="n">
        <v>58.76</v>
      </c>
      <c r="Q96" t="n">
        <v>610.49</v>
      </c>
      <c r="R96" t="n">
        <v>35.64</v>
      </c>
      <c r="S96" t="n">
        <v>13.88</v>
      </c>
      <c r="T96" t="n">
        <v>10849.2</v>
      </c>
      <c r="U96" t="n">
        <v>0.39</v>
      </c>
      <c r="V96" t="n">
        <v>0.84</v>
      </c>
      <c r="W96" t="n">
        <v>0.11</v>
      </c>
      <c r="X96" t="n">
        <v>0.6899999999999999</v>
      </c>
      <c r="Y96" t="n">
        <v>1</v>
      </c>
      <c r="Z96" t="n">
        <v>10</v>
      </c>
    </row>
    <row r="97">
      <c r="A97" t="n">
        <v>2</v>
      </c>
      <c r="B97" t="n">
        <v>90</v>
      </c>
      <c r="C97" t="inlineStr">
        <is>
          <t xml:space="preserve">CONCLUIDO	</t>
        </is>
      </c>
      <c r="D97" t="n">
        <v>12.4978</v>
      </c>
      <c r="E97" t="n">
        <v>8</v>
      </c>
      <c r="F97" t="n">
        <v>4.59</v>
      </c>
      <c r="G97" t="n">
        <v>9.83</v>
      </c>
      <c r="H97" t="n">
        <v>0.15</v>
      </c>
      <c r="I97" t="n">
        <v>28</v>
      </c>
      <c r="J97" t="n">
        <v>177.47</v>
      </c>
      <c r="K97" t="n">
        <v>52.44</v>
      </c>
      <c r="L97" t="n">
        <v>1.5</v>
      </c>
      <c r="M97" t="n">
        <v>26</v>
      </c>
      <c r="N97" t="n">
        <v>33.53</v>
      </c>
      <c r="O97" t="n">
        <v>22122.46</v>
      </c>
      <c r="P97" t="n">
        <v>55.99</v>
      </c>
      <c r="Q97" t="n">
        <v>610.38</v>
      </c>
      <c r="R97" t="n">
        <v>30.94</v>
      </c>
      <c r="S97" t="n">
        <v>13.88</v>
      </c>
      <c r="T97" t="n">
        <v>8535.299999999999</v>
      </c>
      <c r="U97" t="n">
        <v>0.45</v>
      </c>
      <c r="V97" t="n">
        <v>0.87</v>
      </c>
      <c r="W97" t="n">
        <v>0.1</v>
      </c>
      <c r="X97" t="n">
        <v>0.54</v>
      </c>
      <c r="Y97" t="n">
        <v>1</v>
      </c>
      <c r="Z97" t="n">
        <v>10</v>
      </c>
    </row>
    <row r="98">
      <c r="A98" t="n">
        <v>3</v>
      </c>
      <c r="B98" t="n">
        <v>90</v>
      </c>
      <c r="C98" t="inlineStr">
        <is>
          <t xml:space="preserve">CONCLUIDO	</t>
        </is>
      </c>
      <c r="D98" t="n">
        <v>12.8599</v>
      </c>
      <c r="E98" t="n">
        <v>7.78</v>
      </c>
      <c r="F98" t="n">
        <v>4.5</v>
      </c>
      <c r="G98" t="n">
        <v>11.26</v>
      </c>
      <c r="H98" t="n">
        <v>0.17</v>
      </c>
      <c r="I98" t="n">
        <v>24</v>
      </c>
      <c r="J98" t="n">
        <v>177.84</v>
      </c>
      <c r="K98" t="n">
        <v>52.44</v>
      </c>
      <c r="L98" t="n">
        <v>1.75</v>
      </c>
      <c r="M98" t="n">
        <v>22</v>
      </c>
      <c r="N98" t="n">
        <v>33.65</v>
      </c>
      <c r="O98" t="n">
        <v>22168.15</v>
      </c>
      <c r="P98" t="n">
        <v>54.21</v>
      </c>
      <c r="Q98" t="n">
        <v>610.29</v>
      </c>
      <c r="R98" t="n">
        <v>28.41</v>
      </c>
      <c r="S98" t="n">
        <v>13.88</v>
      </c>
      <c r="T98" t="n">
        <v>7291.81</v>
      </c>
      <c r="U98" t="n">
        <v>0.49</v>
      </c>
      <c r="V98" t="n">
        <v>0.89</v>
      </c>
      <c r="W98" t="n">
        <v>0.09</v>
      </c>
      <c r="X98" t="n">
        <v>0.46</v>
      </c>
      <c r="Y98" t="n">
        <v>1</v>
      </c>
      <c r="Z98" t="n">
        <v>10</v>
      </c>
    </row>
    <row r="99">
      <c r="A99" t="n">
        <v>4</v>
      </c>
      <c r="B99" t="n">
        <v>90</v>
      </c>
      <c r="C99" t="inlineStr">
        <is>
          <t xml:space="preserve">CONCLUIDO	</t>
        </is>
      </c>
      <c r="D99" t="n">
        <v>13.3038</v>
      </c>
      <c r="E99" t="n">
        <v>7.52</v>
      </c>
      <c r="F99" t="n">
        <v>4.38</v>
      </c>
      <c r="G99" t="n">
        <v>13.15</v>
      </c>
      <c r="H99" t="n">
        <v>0.2</v>
      </c>
      <c r="I99" t="n">
        <v>20</v>
      </c>
      <c r="J99" t="n">
        <v>178.21</v>
      </c>
      <c r="K99" t="n">
        <v>52.44</v>
      </c>
      <c r="L99" t="n">
        <v>2</v>
      </c>
      <c r="M99" t="n">
        <v>18</v>
      </c>
      <c r="N99" t="n">
        <v>33.77</v>
      </c>
      <c r="O99" t="n">
        <v>22213.89</v>
      </c>
      <c r="P99" t="n">
        <v>51.93</v>
      </c>
      <c r="Q99" t="n">
        <v>610.29</v>
      </c>
      <c r="R99" t="n">
        <v>24.44</v>
      </c>
      <c r="S99" t="n">
        <v>13.88</v>
      </c>
      <c r="T99" t="n">
        <v>5324.45</v>
      </c>
      <c r="U99" t="n">
        <v>0.57</v>
      </c>
      <c r="V99" t="n">
        <v>0.91</v>
      </c>
      <c r="W99" t="n">
        <v>0.09</v>
      </c>
      <c r="X99" t="n">
        <v>0.34</v>
      </c>
      <c r="Y99" t="n">
        <v>1</v>
      </c>
      <c r="Z99" t="n">
        <v>10</v>
      </c>
    </row>
    <row r="100">
      <c r="A100" t="n">
        <v>5</v>
      </c>
      <c r="B100" t="n">
        <v>90</v>
      </c>
      <c r="C100" t="inlineStr">
        <is>
          <t xml:space="preserve">CONCLUIDO	</t>
        </is>
      </c>
      <c r="D100" t="n">
        <v>13.3048</v>
      </c>
      <c r="E100" t="n">
        <v>7.52</v>
      </c>
      <c r="F100" t="n">
        <v>4.46</v>
      </c>
      <c r="G100" t="n">
        <v>14.85</v>
      </c>
      <c r="H100" t="n">
        <v>0.22</v>
      </c>
      <c r="I100" t="n">
        <v>18</v>
      </c>
      <c r="J100" t="n">
        <v>178.59</v>
      </c>
      <c r="K100" t="n">
        <v>52.44</v>
      </c>
      <c r="L100" t="n">
        <v>2.25</v>
      </c>
      <c r="M100" t="n">
        <v>16</v>
      </c>
      <c r="N100" t="n">
        <v>33.89</v>
      </c>
      <c r="O100" t="n">
        <v>22259.66</v>
      </c>
      <c r="P100" t="n">
        <v>52.19</v>
      </c>
      <c r="Q100" t="n">
        <v>610.39</v>
      </c>
      <c r="R100" t="n">
        <v>27.55</v>
      </c>
      <c r="S100" t="n">
        <v>13.88</v>
      </c>
      <c r="T100" t="n">
        <v>6888.22</v>
      </c>
      <c r="U100" t="n">
        <v>0.5</v>
      </c>
      <c r="V100" t="n">
        <v>0.9</v>
      </c>
      <c r="W100" t="n">
        <v>0.07000000000000001</v>
      </c>
      <c r="X100" t="n">
        <v>0.41</v>
      </c>
      <c r="Y100" t="n">
        <v>1</v>
      </c>
      <c r="Z100" t="n">
        <v>10</v>
      </c>
    </row>
    <row r="101">
      <c r="A101" t="n">
        <v>6</v>
      </c>
      <c r="B101" t="n">
        <v>90</v>
      </c>
      <c r="C101" t="inlineStr">
        <is>
          <t xml:space="preserve">CONCLUIDO	</t>
        </is>
      </c>
      <c r="D101" t="n">
        <v>13.609</v>
      </c>
      <c r="E101" t="n">
        <v>7.35</v>
      </c>
      <c r="F101" t="n">
        <v>4.36</v>
      </c>
      <c r="G101" t="n">
        <v>16.34</v>
      </c>
      <c r="H101" t="n">
        <v>0.25</v>
      </c>
      <c r="I101" t="n">
        <v>16</v>
      </c>
      <c r="J101" t="n">
        <v>178.96</v>
      </c>
      <c r="K101" t="n">
        <v>52.44</v>
      </c>
      <c r="L101" t="n">
        <v>2.5</v>
      </c>
      <c r="M101" t="n">
        <v>14</v>
      </c>
      <c r="N101" t="n">
        <v>34.02</v>
      </c>
      <c r="O101" t="n">
        <v>22305.48</v>
      </c>
      <c r="P101" t="n">
        <v>50.07</v>
      </c>
      <c r="Q101" t="n">
        <v>610.27</v>
      </c>
      <c r="R101" t="n">
        <v>24.1</v>
      </c>
      <c r="S101" t="n">
        <v>13.88</v>
      </c>
      <c r="T101" t="n">
        <v>5174.1</v>
      </c>
      <c r="U101" t="n">
        <v>0.58</v>
      </c>
      <c r="V101" t="n">
        <v>0.92</v>
      </c>
      <c r="W101" t="n">
        <v>0.08</v>
      </c>
      <c r="X101" t="n">
        <v>0.32</v>
      </c>
      <c r="Y101" t="n">
        <v>1</v>
      </c>
      <c r="Z101" t="n">
        <v>10</v>
      </c>
    </row>
    <row r="102">
      <c r="A102" t="n">
        <v>7</v>
      </c>
      <c r="B102" t="n">
        <v>90</v>
      </c>
      <c r="C102" t="inlineStr">
        <is>
          <t xml:space="preserve">CONCLUIDO	</t>
        </is>
      </c>
      <c r="D102" t="n">
        <v>13.8398</v>
      </c>
      <c r="E102" t="n">
        <v>7.23</v>
      </c>
      <c r="F102" t="n">
        <v>4.31</v>
      </c>
      <c r="G102" t="n">
        <v>18.46</v>
      </c>
      <c r="H102" t="n">
        <v>0.27</v>
      </c>
      <c r="I102" t="n">
        <v>14</v>
      </c>
      <c r="J102" t="n">
        <v>179.33</v>
      </c>
      <c r="K102" t="n">
        <v>52.44</v>
      </c>
      <c r="L102" t="n">
        <v>2.75</v>
      </c>
      <c r="M102" t="n">
        <v>12</v>
      </c>
      <c r="N102" t="n">
        <v>34.14</v>
      </c>
      <c r="O102" t="n">
        <v>22351.34</v>
      </c>
      <c r="P102" t="n">
        <v>48.56</v>
      </c>
      <c r="Q102" t="n">
        <v>610.26</v>
      </c>
      <c r="R102" t="n">
        <v>22.28</v>
      </c>
      <c r="S102" t="n">
        <v>13.88</v>
      </c>
      <c r="T102" t="n">
        <v>4276.74</v>
      </c>
      <c r="U102" t="n">
        <v>0.62</v>
      </c>
      <c r="V102" t="n">
        <v>0.93</v>
      </c>
      <c r="W102" t="n">
        <v>0.08</v>
      </c>
      <c r="X102" t="n">
        <v>0.27</v>
      </c>
      <c r="Y102" t="n">
        <v>1</v>
      </c>
      <c r="Z102" t="n">
        <v>10</v>
      </c>
    </row>
    <row r="103">
      <c r="A103" t="n">
        <v>8</v>
      </c>
      <c r="B103" t="n">
        <v>90</v>
      </c>
      <c r="C103" t="inlineStr">
        <is>
          <t xml:space="preserve">CONCLUIDO	</t>
        </is>
      </c>
      <c r="D103" t="n">
        <v>13.9567</v>
      </c>
      <c r="E103" t="n">
        <v>7.16</v>
      </c>
      <c r="F103" t="n">
        <v>4.28</v>
      </c>
      <c r="G103" t="n">
        <v>19.76</v>
      </c>
      <c r="H103" t="n">
        <v>0.3</v>
      </c>
      <c r="I103" t="n">
        <v>13</v>
      </c>
      <c r="J103" t="n">
        <v>179.7</v>
      </c>
      <c r="K103" t="n">
        <v>52.44</v>
      </c>
      <c r="L103" t="n">
        <v>3</v>
      </c>
      <c r="M103" t="n">
        <v>11</v>
      </c>
      <c r="N103" t="n">
        <v>34.26</v>
      </c>
      <c r="O103" t="n">
        <v>22397.24</v>
      </c>
      <c r="P103" t="n">
        <v>47.29</v>
      </c>
      <c r="Q103" t="n">
        <v>610.38</v>
      </c>
      <c r="R103" t="n">
        <v>21.52</v>
      </c>
      <c r="S103" t="n">
        <v>13.88</v>
      </c>
      <c r="T103" t="n">
        <v>3901.68</v>
      </c>
      <c r="U103" t="n">
        <v>0.65</v>
      </c>
      <c r="V103" t="n">
        <v>0.93</v>
      </c>
      <c r="W103" t="n">
        <v>0.07000000000000001</v>
      </c>
      <c r="X103" t="n">
        <v>0.24</v>
      </c>
      <c r="Y103" t="n">
        <v>1</v>
      </c>
      <c r="Z103" t="n">
        <v>10</v>
      </c>
    </row>
    <row r="104">
      <c r="A104" t="n">
        <v>9</v>
      </c>
      <c r="B104" t="n">
        <v>90</v>
      </c>
      <c r="C104" t="inlineStr">
        <is>
          <t xml:space="preserve">CONCLUIDO	</t>
        </is>
      </c>
      <c r="D104" t="n">
        <v>14.0669</v>
      </c>
      <c r="E104" t="n">
        <v>7.11</v>
      </c>
      <c r="F104" t="n">
        <v>4.26</v>
      </c>
      <c r="G104" t="n">
        <v>21.31</v>
      </c>
      <c r="H104" t="n">
        <v>0.32</v>
      </c>
      <c r="I104" t="n">
        <v>12</v>
      </c>
      <c r="J104" t="n">
        <v>180.07</v>
      </c>
      <c r="K104" t="n">
        <v>52.44</v>
      </c>
      <c r="L104" t="n">
        <v>3.25</v>
      </c>
      <c r="M104" t="n">
        <v>10</v>
      </c>
      <c r="N104" t="n">
        <v>34.38</v>
      </c>
      <c r="O104" t="n">
        <v>22443.18</v>
      </c>
      <c r="P104" t="n">
        <v>45.96</v>
      </c>
      <c r="Q104" t="n">
        <v>610.26</v>
      </c>
      <c r="R104" t="n">
        <v>20.94</v>
      </c>
      <c r="S104" t="n">
        <v>13.88</v>
      </c>
      <c r="T104" t="n">
        <v>3613.65</v>
      </c>
      <c r="U104" t="n">
        <v>0.66</v>
      </c>
      <c r="V104" t="n">
        <v>0.9399999999999999</v>
      </c>
      <c r="W104" t="n">
        <v>0.07000000000000001</v>
      </c>
      <c r="X104" t="n">
        <v>0.22</v>
      </c>
      <c r="Y104" t="n">
        <v>1</v>
      </c>
      <c r="Z104" t="n">
        <v>10</v>
      </c>
    </row>
    <row r="105">
      <c r="A105" t="n">
        <v>10</v>
      </c>
      <c r="B105" t="n">
        <v>90</v>
      </c>
      <c r="C105" t="inlineStr">
        <is>
          <t xml:space="preserve">CONCLUIDO	</t>
        </is>
      </c>
      <c r="D105" t="n">
        <v>14.1989</v>
      </c>
      <c r="E105" t="n">
        <v>7.04</v>
      </c>
      <c r="F105" t="n">
        <v>4.23</v>
      </c>
      <c r="G105" t="n">
        <v>23.08</v>
      </c>
      <c r="H105" t="n">
        <v>0.34</v>
      </c>
      <c r="I105" t="n">
        <v>11</v>
      </c>
      <c r="J105" t="n">
        <v>180.45</v>
      </c>
      <c r="K105" t="n">
        <v>52.44</v>
      </c>
      <c r="L105" t="n">
        <v>3.5</v>
      </c>
      <c r="M105" t="n">
        <v>9</v>
      </c>
      <c r="N105" t="n">
        <v>34.51</v>
      </c>
      <c r="O105" t="n">
        <v>22489.16</v>
      </c>
      <c r="P105" t="n">
        <v>44.42</v>
      </c>
      <c r="Q105" t="n">
        <v>610.26</v>
      </c>
      <c r="R105" t="n">
        <v>19.83</v>
      </c>
      <c r="S105" t="n">
        <v>13.88</v>
      </c>
      <c r="T105" t="n">
        <v>3064.46</v>
      </c>
      <c r="U105" t="n">
        <v>0.7</v>
      </c>
      <c r="V105" t="n">
        <v>0.9399999999999999</v>
      </c>
      <c r="W105" t="n">
        <v>0.07000000000000001</v>
      </c>
      <c r="X105" t="n">
        <v>0.19</v>
      </c>
      <c r="Y105" t="n">
        <v>1</v>
      </c>
      <c r="Z105" t="n">
        <v>10</v>
      </c>
    </row>
    <row r="106">
      <c r="A106" t="n">
        <v>11</v>
      </c>
      <c r="B106" t="n">
        <v>90</v>
      </c>
      <c r="C106" t="inlineStr">
        <is>
          <t xml:space="preserve">CONCLUIDO	</t>
        </is>
      </c>
      <c r="D106" t="n">
        <v>14.2383</v>
      </c>
      <c r="E106" t="n">
        <v>7.02</v>
      </c>
      <c r="F106" t="n">
        <v>4.25</v>
      </c>
      <c r="G106" t="n">
        <v>25.48</v>
      </c>
      <c r="H106" t="n">
        <v>0.37</v>
      </c>
      <c r="I106" t="n">
        <v>10</v>
      </c>
      <c r="J106" t="n">
        <v>180.82</v>
      </c>
      <c r="K106" t="n">
        <v>52.44</v>
      </c>
      <c r="L106" t="n">
        <v>3.75</v>
      </c>
      <c r="M106" t="n">
        <v>8</v>
      </c>
      <c r="N106" t="n">
        <v>34.63</v>
      </c>
      <c r="O106" t="n">
        <v>22535.19</v>
      </c>
      <c r="P106" t="n">
        <v>43.92</v>
      </c>
      <c r="Q106" t="n">
        <v>610.26</v>
      </c>
      <c r="R106" t="n">
        <v>20.68</v>
      </c>
      <c r="S106" t="n">
        <v>13.88</v>
      </c>
      <c r="T106" t="n">
        <v>3494.3</v>
      </c>
      <c r="U106" t="n">
        <v>0.67</v>
      </c>
      <c r="V106" t="n">
        <v>0.9399999999999999</v>
      </c>
      <c r="W106" t="n">
        <v>0.07000000000000001</v>
      </c>
      <c r="X106" t="n">
        <v>0.21</v>
      </c>
      <c r="Y106" t="n">
        <v>1</v>
      </c>
      <c r="Z106" t="n">
        <v>10</v>
      </c>
    </row>
    <row r="107">
      <c r="A107" t="n">
        <v>12</v>
      </c>
      <c r="B107" t="n">
        <v>90</v>
      </c>
      <c r="C107" t="inlineStr">
        <is>
          <t xml:space="preserve">CONCLUIDO	</t>
        </is>
      </c>
      <c r="D107" t="n">
        <v>14.3942</v>
      </c>
      <c r="E107" t="n">
        <v>6.95</v>
      </c>
      <c r="F107" t="n">
        <v>4.21</v>
      </c>
      <c r="G107" t="n">
        <v>28.04</v>
      </c>
      <c r="H107" t="n">
        <v>0.39</v>
      </c>
      <c r="I107" t="n">
        <v>9</v>
      </c>
      <c r="J107" t="n">
        <v>181.19</v>
      </c>
      <c r="K107" t="n">
        <v>52.44</v>
      </c>
      <c r="L107" t="n">
        <v>4</v>
      </c>
      <c r="M107" t="n">
        <v>6</v>
      </c>
      <c r="N107" t="n">
        <v>34.75</v>
      </c>
      <c r="O107" t="n">
        <v>22581.25</v>
      </c>
      <c r="P107" t="n">
        <v>42.54</v>
      </c>
      <c r="Q107" t="n">
        <v>610.37</v>
      </c>
      <c r="R107" t="n">
        <v>19.17</v>
      </c>
      <c r="S107" t="n">
        <v>13.88</v>
      </c>
      <c r="T107" t="n">
        <v>2746.54</v>
      </c>
      <c r="U107" t="n">
        <v>0.72</v>
      </c>
      <c r="V107" t="n">
        <v>0.95</v>
      </c>
      <c r="W107" t="n">
        <v>0.07000000000000001</v>
      </c>
      <c r="X107" t="n">
        <v>0.17</v>
      </c>
      <c r="Y107" t="n">
        <v>1</v>
      </c>
      <c r="Z107" t="n">
        <v>10</v>
      </c>
    </row>
    <row r="108">
      <c r="A108" t="n">
        <v>13</v>
      </c>
      <c r="B108" t="n">
        <v>90</v>
      </c>
      <c r="C108" t="inlineStr">
        <is>
          <t xml:space="preserve">CONCLUIDO	</t>
        </is>
      </c>
      <c r="D108" t="n">
        <v>14.3839</v>
      </c>
      <c r="E108" t="n">
        <v>6.95</v>
      </c>
      <c r="F108" t="n">
        <v>4.21</v>
      </c>
      <c r="G108" t="n">
        <v>28.08</v>
      </c>
      <c r="H108" t="n">
        <v>0.42</v>
      </c>
      <c r="I108" t="n">
        <v>9</v>
      </c>
      <c r="J108" t="n">
        <v>181.57</v>
      </c>
      <c r="K108" t="n">
        <v>52.44</v>
      </c>
      <c r="L108" t="n">
        <v>4.25</v>
      </c>
      <c r="M108" t="n">
        <v>3</v>
      </c>
      <c r="N108" t="n">
        <v>34.88</v>
      </c>
      <c r="O108" t="n">
        <v>22627.36</v>
      </c>
      <c r="P108" t="n">
        <v>41.33</v>
      </c>
      <c r="Q108" t="n">
        <v>610.26</v>
      </c>
      <c r="R108" t="n">
        <v>19.15</v>
      </c>
      <c r="S108" t="n">
        <v>13.88</v>
      </c>
      <c r="T108" t="n">
        <v>2735.74</v>
      </c>
      <c r="U108" t="n">
        <v>0.72</v>
      </c>
      <c r="V108" t="n">
        <v>0.95</v>
      </c>
      <c r="W108" t="n">
        <v>0.08</v>
      </c>
      <c r="X108" t="n">
        <v>0.17</v>
      </c>
      <c r="Y108" t="n">
        <v>1</v>
      </c>
      <c r="Z108" t="n">
        <v>10</v>
      </c>
    </row>
    <row r="109">
      <c r="A109" t="n">
        <v>14</v>
      </c>
      <c r="B109" t="n">
        <v>90</v>
      </c>
      <c r="C109" t="inlineStr">
        <is>
          <t xml:space="preserve">CONCLUIDO	</t>
        </is>
      </c>
      <c r="D109" t="n">
        <v>14.5056</v>
      </c>
      <c r="E109" t="n">
        <v>6.89</v>
      </c>
      <c r="F109" t="n">
        <v>4.19</v>
      </c>
      <c r="G109" t="n">
        <v>31.42</v>
      </c>
      <c r="H109" t="n">
        <v>0.44</v>
      </c>
      <c r="I109" t="n">
        <v>8</v>
      </c>
      <c r="J109" t="n">
        <v>181.94</v>
      </c>
      <c r="K109" t="n">
        <v>52.44</v>
      </c>
      <c r="L109" t="n">
        <v>4.5</v>
      </c>
      <c r="M109" t="n">
        <v>0</v>
      </c>
      <c r="N109" t="n">
        <v>35</v>
      </c>
      <c r="O109" t="n">
        <v>22673.63</v>
      </c>
      <c r="P109" t="n">
        <v>41.09</v>
      </c>
      <c r="Q109" t="n">
        <v>610.26</v>
      </c>
      <c r="R109" t="n">
        <v>18.34</v>
      </c>
      <c r="S109" t="n">
        <v>13.88</v>
      </c>
      <c r="T109" t="n">
        <v>2337.3</v>
      </c>
      <c r="U109" t="n">
        <v>0.76</v>
      </c>
      <c r="V109" t="n">
        <v>0.95</v>
      </c>
      <c r="W109" t="n">
        <v>0.08</v>
      </c>
      <c r="X109" t="n">
        <v>0.15</v>
      </c>
      <c r="Y109" t="n">
        <v>1</v>
      </c>
      <c r="Z109" t="n">
        <v>10</v>
      </c>
    </row>
    <row r="110">
      <c r="A110" t="n">
        <v>0</v>
      </c>
      <c r="B110" t="n">
        <v>110</v>
      </c>
      <c r="C110" t="inlineStr">
        <is>
          <t xml:space="preserve">CONCLUIDO	</t>
        </is>
      </c>
      <c r="D110" t="n">
        <v>9.9604</v>
      </c>
      <c r="E110" t="n">
        <v>10.04</v>
      </c>
      <c r="F110" t="n">
        <v>5.15</v>
      </c>
      <c r="G110" t="n">
        <v>5.72</v>
      </c>
      <c r="H110" t="n">
        <v>0.08</v>
      </c>
      <c r="I110" t="n">
        <v>54</v>
      </c>
      <c r="J110" t="n">
        <v>213.37</v>
      </c>
      <c r="K110" t="n">
        <v>56.13</v>
      </c>
      <c r="L110" t="n">
        <v>1</v>
      </c>
      <c r="M110" t="n">
        <v>52</v>
      </c>
      <c r="N110" t="n">
        <v>46.25</v>
      </c>
      <c r="O110" t="n">
        <v>26550.29</v>
      </c>
      <c r="P110" t="n">
        <v>73.90000000000001</v>
      </c>
      <c r="Q110" t="n">
        <v>610.36</v>
      </c>
      <c r="R110" t="n">
        <v>48.61</v>
      </c>
      <c r="S110" t="n">
        <v>13.88</v>
      </c>
      <c r="T110" t="n">
        <v>17237.63</v>
      </c>
      <c r="U110" t="n">
        <v>0.29</v>
      </c>
      <c r="V110" t="n">
        <v>0.78</v>
      </c>
      <c r="W110" t="n">
        <v>0.14</v>
      </c>
      <c r="X110" t="n">
        <v>1.11</v>
      </c>
      <c r="Y110" t="n">
        <v>1</v>
      </c>
      <c r="Z110" t="n">
        <v>10</v>
      </c>
    </row>
    <row r="111">
      <c r="A111" t="n">
        <v>1</v>
      </c>
      <c r="B111" t="n">
        <v>110</v>
      </c>
      <c r="C111" t="inlineStr">
        <is>
          <t xml:space="preserve">CONCLUIDO	</t>
        </is>
      </c>
      <c r="D111" t="n">
        <v>10.8656</v>
      </c>
      <c r="E111" t="n">
        <v>9.199999999999999</v>
      </c>
      <c r="F111" t="n">
        <v>4.86</v>
      </c>
      <c r="G111" t="n">
        <v>7.11</v>
      </c>
      <c r="H111" t="n">
        <v>0.1</v>
      </c>
      <c r="I111" t="n">
        <v>41</v>
      </c>
      <c r="J111" t="n">
        <v>213.78</v>
      </c>
      <c r="K111" t="n">
        <v>56.13</v>
      </c>
      <c r="L111" t="n">
        <v>1.25</v>
      </c>
      <c r="M111" t="n">
        <v>39</v>
      </c>
      <c r="N111" t="n">
        <v>46.4</v>
      </c>
      <c r="O111" t="n">
        <v>26600.32</v>
      </c>
      <c r="P111" t="n">
        <v>69.11</v>
      </c>
      <c r="Q111" t="n">
        <v>610.42</v>
      </c>
      <c r="R111" t="n">
        <v>39.57</v>
      </c>
      <c r="S111" t="n">
        <v>13.88</v>
      </c>
      <c r="T111" t="n">
        <v>12786.48</v>
      </c>
      <c r="U111" t="n">
        <v>0.35</v>
      </c>
      <c r="V111" t="n">
        <v>0.82</v>
      </c>
      <c r="W111" t="n">
        <v>0.12</v>
      </c>
      <c r="X111" t="n">
        <v>0.82</v>
      </c>
      <c r="Y111" t="n">
        <v>1</v>
      </c>
      <c r="Z111" t="n">
        <v>10</v>
      </c>
    </row>
    <row r="112">
      <c r="A112" t="n">
        <v>2</v>
      </c>
      <c r="B112" t="n">
        <v>110</v>
      </c>
      <c r="C112" t="inlineStr">
        <is>
          <t xml:space="preserve">CONCLUIDO	</t>
        </is>
      </c>
      <c r="D112" t="n">
        <v>11.502</v>
      </c>
      <c r="E112" t="n">
        <v>8.69</v>
      </c>
      <c r="F112" t="n">
        <v>4.69</v>
      </c>
      <c r="G112" t="n">
        <v>8.52</v>
      </c>
      <c r="H112" t="n">
        <v>0.12</v>
      </c>
      <c r="I112" t="n">
        <v>33</v>
      </c>
      <c r="J112" t="n">
        <v>214.19</v>
      </c>
      <c r="K112" t="n">
        <v>56.13</v>
      </c>
      <c r="L112" t="n">
        <v>1.5</v>
      </c>
      <c r="M112" t="n">
        <v>31</v>
      </c>
      <c r="N112" t="n">
        <v>46.56</v>
      </c>
      <c r="O112" t="n">
        <v>26650.41</v>
      </c>
      <c r="P112" t="n">
        <v>65.98999999999999</v>
      </c>
      <c r="Q112" t="n">
        <v>610.39</v>
      </c>
      <c r="R112" t="n">
        <v>34.2</v>
      </c>
      <c r="S112" t="n">
        <v>13.88</v>
      </c>
      <c r="T112" t="n">
        <v>10141.43</v>
      </c>
      <c r="U112" t="n">
        <v>0.41</v>
      </c>
      <c r="V112" t="n">
        <v>0.85</v>
      </c>
      <c r="W112" t="n">
        <v>0.11</v>
      </c>
      <c r="X112" t="n">
        <v>0.65</v>
      </c>
      <c r="Y112" t="n">
        <v>1</v>
      </c>
      <c r="Z112" t="n">
        <v>10</v>
      </c>
    </row>
    <row r="113">
      <c r="A113" t="n">
        <v>3</v>
      </c>
      <c r="B113" t="n">
        <v>110</v>
      </c>
      <c r="C113" t="inlineStr">
        <is>
          <t xml:space="preserve">CONCLUIDO	</t>
        </is>
      </c>
      <c r="D113" t="n">
        <v>12.0269</v>
      </c>
      <c r="E113" t="n">
        <v>8.31</v>
      </c>
      <c r="F113" t="n">
        <v>4.56</v>
      </c>
      <c r="G113" t="n">
        <v>10.14</v>
      </c>
      <c r="H113" t="n">
        <v>0.14</v>
      </c>
      <c r="I113" t="n">
        <v>27</v>
      </c>
      <c r="J113" t="n">
        <v>214.59</v>
      </c>
      <c r="K113" t="n">
        <v>56.13</v>
      </c>
      <c r="L113" t="n">
        <v>1.75</v>
      </c>
      <c r="M113" t="n">
        <v>25</v>
      </c>
      <c r="N113" t="n">
        <v>46.72</v>
      </c>
      <c r="O113" t="n">
        <v>26700.55</v>
      </c>
      <c r="P113" t="n">
        <v>63.47</v>
      </c>
      <c r="Q113" t="n">
        <v>610.37</v>
      </c>
      <c r="R113" t="n">
        <v>30.28</v>
      </c>
      <c r="S113" t="n">
        <v>13.88</v>
      </c>
      <c r="T113" t="n">
        <v>8210.16</v>
      </c>
      <c r="U113" t="n">
        <v>0.46</v>
      </c>
      <c r="V113" t="n">
        <v>0.87</v>
      </c>
      <c r="W113" t="n">
        <v>0.1</v>
      </c>
      <c r="X113" t="n">
        <v>0.52</v>
      </c>
      <c r="Y113" t="n">
        <v>1</v>
      </c>
      <c r="Z113" t="n">
        <v>10</v>
      </c>
    </row>
    <row r="114">
      <c r="A114" t="n">
        <v>4</v>
      </c>
      <c r="B114" t="n">
        <v>110</v>
      </c>
      <c r="C114" t="inlineStr">
        <is>
          <t xml:space="preserve">CONCLUIDO	</t>
        </is>
      </c>
      <c r="D114" t="n">
        <v>12.3047</v>
      </c>
      <c r="E114" t="n">
        <v>8.130000000000001</v>
      </c>
      <c r="F114" t="n">
        <v>4.5</v>
      </c>
      <c r="G114" t="n">
        <v>11.25</v>
      </c>
      <c r="H114" t="n">
        <v>0.17</v>
      </c>
      <c r="I114" t="n">
        <v>24</v>
      </c>
      <c r="J114" t="n">
        <v>215</v>
      </c>
      <c r="K114" t="n">
        <v>56.13</v>
      </c>
      <c r="L114" t="n">
        <v>2</v>
      </c>
      <c r="M114" t="n">
        <v>22</v>
      </c>
      <c r="N114" t="n">
        <v>46.87</v>
      </c>
      <c r="O114" t="n">
        <v>26750.75</v>
      </c>
      <c r="P114" t="n">
        <v>62.08</v>
      </c>
      <c r="Q114" t="n">
        <v>610.4</v>
      </c>
      <c r="R114" t="n">
        <v>28.38</v>
      </c>
      <c r="S114" t="n">
        <v>13.88</v>
      </c>
      <c r="T114" t="n">
        <v>7273.4</v>
      </c>
      <c r="U114" t="n">
        <v>0.49</v>
      </c>
      <c r="V114" t="n">
        <v>0.89</v>
      </c>
      <c r="W114" t="n">
        <v>0.09</v>
      </c>
      <c r="X114" t="n">
        <v>0.46</v>
      </c>
      <c r="Y114" t="n">
        <v>1</v>
      </c>
      <c r="Z114" t="n">
        <v>10</v>
      </c>
    </row>
    <row r="115">
      <c r="A115" t="n">
        <v>5</v>
      </c>
      <c r="B115" t="n">
        <v>110</v>
      </c>
      <c r="C115" t="inlineStr">
        <is>
          <t xml:space="preserve">CONCLUIDO	</t>
        </is>
      </c>
      <c r="D115" t="n">
        <v>12.6218</v>
      </c>
      <c r="E115" t="n">
        <v>7.92</v>
      </c>
      <c r="F115" t="n">
        <v>4.42</v>
      </c>
      <c r="G115" t="n">
        <v>12.64</v>
      </c>
      <c r="H115" t="n">
        <v>0.19</v>
      </c>
      <c r="I115" t="n">
        <v>21</v>
      </c>
      <c r="J115" t="n">
        <v>215.41</v>
      </c>
      <c r="K115" t="n">
        <v>56.13</v>
      </c>
      <c r="L115" t="n">
        <v>2.25</v>
      </c>
      <c r="M115" t="n">
        <v>19</v>
      </c>
      <c r="N115" t="n">
        <v>47.03</v>
      </c>
      <c r="O115" t="n">
        <v>26801</v>
      </c>
      <c r="P115" t="n">
        <v>60.29</v>
      </c>
      <c r="Q115" t="n">
        <v>610.4400000000001</v>
      </c>
      <c r="R115" t="n">
        <v>25.78</v>
      </c>
      <c r="S115" t="n">
        <v>13.88</v>
      </c>
      <c r="T115" t="n">
        <v>5989.01</v>
      </c>
      <c r="U115" t="n">
        <v>0.54</v>
      </c>
      <c r="V115" t="n">
        <v>0.9</v>
      </c>
      <c r="W115" t="n">
        <v>0.09</v>
      </c>
      <c r="X115" t="n">
        <v>0.38</v>
      </c>
      <c r="Y115" t="n">
        <v>1</v>
      </c>
      <c r="Z115" t="n">
        <v>10</v>
      </c>
    </row>
    <row r="116">
      <c r="A116" t="n">
        <v>6</v>
      </c>
      <c r="B116" t="n">
        <v>110</v>
      </c>
      <c r="C116" t="inlineStr">
        <is>
          <t xml:space="preserve">CONCLUIDO	</t>
        </is>
      </c>
      <c r="D116" t="n">
        <v>12.932</v>
      </c>
      <c r="E116" t="n">
        <v>7.73</v>
      </c>
      <c r="F116" t="n">
        <v>4.36</v>
      </c>
      <c r="G116" t="n">
        <v>14.53</v>
      </c>
      <c r="H116" t="n">
        <v>0.21</v>
      </c>
      <c r="I116" t="n">
        <v>18</v>
      </c>
      <c r="J116" t="n">
        <v>215.82</v>
      </c>
      <c r="K116" t="n">
        <v>56.13</v>
      </c>
      <c r="L116" t="n">
        <v>2.5</v>
      </c>
      <c r="M116" t="n">
        <v>16</v>
      </c>
      <c r="N116" t="n">
        <v>47.19</v>
      </c>
      <c r="O116" t="n">
        <v>26851.31</v>
      </c>
      <c r="P116" t="n">
        <v>58.78</v>
      </c>
      <c r="Q116" t="n">
        <v>610.29</v>
      </c>
      <c r="R116" t="n">
        <v>24.25</v>
      </c>
      <c r="S116" t="n">
        <v>13.88</v>
      </c>
      <c r="T116" t="n">
        <v>5239.67</v>
      </c>
      <c r="U116" t="n">
        <v>0.57</v>
      </c>
      <c r="V116" t="n">
        <v>0.91</v>
      </c>
      <c r="W116" t="n">
        <v>0.07000000000000001</v>
      </c>
      <c r="X116" t="n">
        <v>0.32</v>
      </c>
      <c r="Y116" t="n">
        <v>1</v>
      </c>
      <c r="Z116" t="n">
        <v>10</v>
      </c>
    </row>
    <row r="117">
      <c r="A117" t="n">
        <v>7</v>
      </c>
      <c r="B117" t="n">
        <v>110</v>
      </c>
      <c r="C117" t="inlineStr">
        <is>
          <t xml:space="preserve">CONCLUIDO	</t>
        </is>
      </c>
      <c r="D117" t="n">
        <v>12.9571</v>
      </c>
      <c r="E117" t="n">
        <v>7.72</v>
      </c>
      <c r="F117" t="n">
        <v>4.39</v>
      </c>
      <c r="G117" t="n">
        <v>15.48</v>
      </c>
      <c r="H117" t="n">
        <v>0.23</v>
      </c>
      <c r="I117" t="n">
        <v>17</v>
      </c>
      <c r="J117" t="n">
        <v>216.22</v>
      </c>
      <c r="K117" t="n">
        <v>56.13</v>
      </c>
      <c r="L117" t="n">
        <v>2.75</v>
      </c>
      <c r="M117" t="n">
        <v>15</v>
      </c>
      <c r="N117" t="n">
        <v>47.35</v>
      </c>
      <c r="O117" t="n">
        <v>26901.66</v>
      </c>
      <c r="P117" t="n">
        <v>58.59</v>
      </c>
      <c r="Q117" t="n">
        <v>610.26</v>
      </c>
      <c r="R117" t="n">
        <v>24.95</v>
      </c>
      <c r="S117" t="n">
        <v>13.88</v>
      </c>
      <c r="T117" t="n">
        <v>5594.75</v>
      </c>
      <c r="U117" t="n">
        <v>0.5600000000000001</v>
      </c>
      <c r="V117" t="n">
        <v>0.91</v>
      </c>
      <c r="W117" t="n">
        <v>0.08</v>
      </c>
      <c r="X117" t="n">
        <v>0.35</v>
      </c>
      <c r="Y117" t="n">
        <v>1</v>
      </c>
      <c r="Z117" t="n">
        <v>10</v>
      </c>
    </row>
    <row r="118">
      <c r="A118" t="n">
        <v>8</v>
      </c>
      <c r="B118" t="n">
        <v>110</v>
      </c>
      <c r="C118" t="inlineStr">
        <is>
          <t xml:space="preserve">CONCLUIDO	</t>
        </is>
      </c>
      <c r="D118" t="n">
        <v>13.2057</v>
      </c>
      <c r="E118" t="n">
        <v>7.57</v>
      </c>
      <c r="F118" t="n">
        <v>4.33</v>
      </c>
      <c r="G118" t="n">
        <v>17.31</v>
      </c>
      <c r="H118" t="n">
        <v>0.25</v>
      </c>
      <c r="I118" t="n">
        <v>15</v>
      </c>
      <c r="J118" t="n">
        <v>216.63</v>
      </c>
      <c r="K118" t="n">
        <v>56.13</v>
      </c>
      <c r="L118" t="n">
        <v>3</v>
      </c>
      <c r="M118" t="n">
        <v>13</v>
      </c>
      <c r="N118" t="n">
        <v>47.51</v>
      </c>
      <c r="O118" t="n">
        <v>26952.08</v>
      </c>
      <c r="P118" t="n">
        <v>57.12</v>
      </c>
      <c r="Q118" t="n">
        <v>610.3200000000001</v>
      </c>
      <c r="R118" t="n">
        <v>22.97</v>
      </c>
      <c r="S118" t="n">
        <v>13.88</v>
      </c>
      <c r="T118" t="n">
        <v>4613.66</v>
      </c>
      <c r="U118" t="n">
        <v>0.6</v>
      </c>
      <c r="V118" t="n">
        <v>0.92</v>
      </c>
      <c r="W118" t="n">
        <v>0.08</v>
      </c>
      <c r="X118" t="n">
        <v>0.29</v>
      </c>
      <c r="Y118" t="n">
        <v>1</v>
      </c>
      <c r="Z118" t="n">
        <v>10</v>
      </c>
    </row>
    <row r="119">
      <c r="A119" t="n">
        <v>9</v>
      </c>
      <c r="B119" t="n">
        <v>110</v>
      </c>
      <c r="C119" t="inlineStr">
        <is>
          <t xml:space="preserve">CONCLUIDO	</t>
        </is>
      </c>
      <c r="D119" t="n">
        <v>13.3082</v>
      </c>
      <c r="E119" t="n">
        <v>7.51</v>
      </c>
      <c r="F119" t="n">
        <v>4.31</v>
      </c>
      <c r="G119" t="n">
        <v>18.47</v>
      </c>
      <c r="H119" t="n">
        <v>0.27</v>
      </c>
      <c r="I119" t="n">
        <v>14</v>
      </c>
      <c r="J119" t="n">
        <v>217.04</v>
      </c>
      <c r="K119" t="n">
        <v>56.13</v>
      </c>
      <c r="L119" t="n">
        <v>3.25</v>
      </c>
      <c r="M119" t="n">
        <v>12</v>
      </c>
      <c r="N119" t="n">
        <v>47.66</v>
      </c>
      <c r="O119" t="n">
        <v>27002.55</v>
      </c>
      <c r="P119" t="n">
        <v>56.2</v>
      </c>
      <c r="Q119" t="n">
        <v>610.28</v>
      </c>
      <c r="R119" t="n">
        <v>22.47</v>
      </c>
      <c r="S119" t="n">
        <v>13.88</v>
      </c>
      <c r="T119" t="n">
        <v>4369</v>
      </c>
      <c r="U119" t="n">
        <v>0.62</v>
      </c>
      <c r="V119" t="n">
        <v>0.93</v>
      </c>
      <c r="W119" t="n">
        <v>0.08</v>
      </c>
      <c r="X119" t="n">
        <v>0.27</v>
      </c>
      <c r="Y119" t="n">
        <v>1</v>
      </c>
      <c r="Z119" t="n">
        <v>10</v>
      </c>
    </row>
    <row r="120">
      <c r="A120" t="n">
        <v>10</v>
      </c>
      <c r="B120" t="n">
        <v>110</v>
      </c>
      <c r="C120" t="inlineStr">
        <is>
          <t xml:space="preserve">CONCLUIDO	</t>
        </is>
      </c>
      <c r="D120" t="n">
        <v>13.4333</v>
      </c>
      <c r="E120" t="n">
        <v>7.44</v>
      </c>
      <c r="F120" t="n">
        <v>4.28</v>
      </c>
      <c r="G120" t="n">
        <v>19.77</v>
      </c>
      <c r="H120" t="n">
        <v>0.29</v>
      </c>
      <c r="I120" t="n">
        <v>13</v>
      </c>
      <c r="J120" t="n">
        <v>217.45</v>
      </c>
      <c r="K120" t="n">
        <v>56.13</v>
      </c>
      <c r="L120" t="n">
        <v>3.5</v>
      </c>
      <c r="M120" t="n">
        <v>11</v>
      </c>
      <c r="N120" t="n">
        <v>47.82</v>
      </c>
      <c r="O120" t="n">
        <v>27053.07</v>
      </c>
      <c r="P120" t="n">
        <v>55.09</v>
      </c>
      <c r="Q120" t="n">
        <v>610.26</v>
      </c>
      <c r="R120" t="n">
        <v>21.52</v>
      </c>
      <c r="S120" t="n">
        <v>13.88</v>
      </c>
      <c r="T120" t="n">
        <v>3901.83</v>
      </c>
      <c r="U120" t="n">
        <v>0.65</v>
      </c>
      <c r="V120" t="n">
        <v>0.93</v>
      </c>
      <c r="W120" t="n">
        <v>0.08</v>
      </c>
      <c r="X120" t="n">
        <v>0.24</v>
      </c>
      <c r="Y120" t="n">
        <v>1</v>
      </c>
      <c r="Z120" t="n">
        <v>10</v>
      </c>
    </row>
    <row r="121">
      <c r="A121" t="n">
        <v>11</v>
      </c>
      <c r="B121" t="n">
        <v>110</v>
      </c>
      <c r="C121" t="inlineStr">
        <is>
          <t xml:space="preserve">CONCLUIDO	</t>
        </is>
      </c>
      <c r="D121" t="n">
        <v>13.5466</v>
      </c>
      <c r="E121" t="n">
        <v>7.38</v>
      </c>
      <c r="F121" t="n">
        <v>4.26</v>
      </c>
      <c r="G121" t="n">
        <v>21.31</v>
      </c>
      <c r="H121" t="n">
        <v>0.31</v>
      </c>
      <c r="I121" t="n">
        <v>12</v>
      </c>
      <c r="J121" t="n">
        <v>217.86</v>
      </c>
      <c r="K121" t="n">
        <v>56.13</v>
      </c>
      <c r="L121" t="n">
        <v>3.75</v>
      </c>
      <c r="M121" t="n">
        <v>10</v>
      </c>
      <c r="N121" t="n">
        <v>47.98</v>
      </c>
      <c r="O121" t="n">
        <v>27103.65</v>
      </c>
      <c r="P121" t="n">
        <v>54.05</v>
      </c>
      <c r="Q121" t="n">
        <v>610.36</v>
      </c>
      <c r="R121" t="n">
        <v>20.95</v>
      </c>
      <c r="S121" t="n">
        <v>13.88</v>
      </c>
      <c r="T121" t="n">
        <v>3618.81</v>
      </c>
      <c r="U121" t="n">
        <v>0.66</v>
      </c>
      <c r="V121" t="n">
        <v>0.9399999999999999</v>
      </c>
      <c r="W121" t="n">
        <v>0.07000000000000001</v>
      </c>
      <c r="X121" t="n">
        <v>0.22</v>
      </c>
      <c r="Y121" t="n">
        <v>1</v>
      </c>
      <c r="Z121" t="n">
        <v>10</v>
      </c>
    </row>
    <row r="122">
      <c r="A122" t="n">
        <v>12</v>
      </c>
      <c r="B122" t="n">
        <v>110</v>
      </c>
      <c r="C122" t="inlineStr">
        <is>
          <t xml:space="preserve">CONCLUIDO	</t>
        </is>
      </c>
      <c r="D122" t="n">
        <v>13.6731</v>
      </c>
      <c r="E122" t="n">
        <v>7.31</v>
      </c>
      <c r="F122" t="n">
        <v>4.24</v>
      </c>
      <c r="G122" t="n">
        <v>23.11</v>
      </c>
      <c r="H122" t="n">
        <v>0.33</v>
      </c>
      <c r="I122" t="n">
        <v>11</v>
      </c>
      <c r="J122" t="n">
        <v>218.27</v>
      </c>
      <c r="K122" t="n">
        <v>56.13</v>
      </c>
      <c r="L122" t="n">
        <v>4</v>
      </c>
      <c r="M122" t="n">
        <v>9</v>
      </c>
      <c r="N122" t="n">
        <v>48.15</v>
      </c>
      <c r="O122" t="n">
        <v>27154.29</v>
      </c>
      <c r="P122" t="n">
        <v>52.89</v>
      </c>
      <c r="Q122" t="n">
        <v>610.27</v>
      </c>
      <c r="R122" t="n">
        <v>20.13</v>
      </c>
      <c r="S122" t="n">
        <v>13.88</v>
      </c>
      <c r="T122" t="n">
        <v>3215.82</v>
      </c>
      <c r="U122" t="n">
        <v>0.6899999999999999</v>
      </c>
      <c r="V122" t="n">
        <v>0.9399999999999999</v>
      </c>
      <c r="W122" t="n">
        <v>0.07000000000000001</v>
      </c>
      <c r="X122" t="n">
        <v>0.2</v>
      </c>
      <c r="Y122" t="n">
        <v>1</v>
      </c>
      <c r="Z122" t="n">
        <v>10</v>
      </c>
    </row>
    <row r="123">
      <c r="A123" t="n">
        <v>13</v>
      </c>
      <c r="B123" t="n">
        <v>110</v>
      </c>
      <c r="C123" t="inlineStr">
        <is>
          <t xml:space="preserve">CONCLUIDO	</t>
        </is>
      </c>
      <c r="D123" t="n">
        <v>13.8675</v>
      </c>
      <c r="E123" t="n">
        <v>7.21</v>
      </c>
      <c r="F123" t="n">
        <v>4.18</v>
      </c>
      <c r="G123" t="n">
        <v>25.06</v>
      </c>
      <c r="H123" t="n">
        <v>0.35</v>
      </c>
      <c r="I123" t="n">
        <v>10</v>
      </c>
      <c r="J123" t="n">
        <v>218.68</v>
      </c>
      <c r="K123" t="n">
        <v>56.13</v>
      </c>
      <c r="L123" t="n">
        <v>4.25</v>
      </c>
      <c r="M123" t="n">
        <v>8</v>
      </c>
      <c r="N123" t="n">
        <v>48.31</v>
      </c>
      <c r="O123" t="n">
        <v>27204.98</v>
      </c>
      <c r="P123" t="n">
        <v>51.23</v>
      </c>
      <c r="Q123" t="n">
        <v>610.34</v>
      </c>
      <c r="R123" t="n">
        <v>18.14</v>
      </c>
      <c r="S123" t="n">
        <v>13.88</v>
      </c>
      <c r="T123" t="n">
        <v>2227.12</v>
      </c>
      <c r="U123" t="n">
        <v>0.77</v>
      </c>
      <c r="V123" t="n">
        <v>0.96</v>
      </c>
      <c r="W123" t="n">
        <v>0.07000000000000001</v>
      </c>
      <c r="X123" t="n">
        <v>0.14</v>
      </c>
      <c r="Y123" t="n">
        <v>1</v>
      </c>
      <c r="Z123" t="n">
        <v>10</v>
      </c>
    </row>
    <row r="124">
      <c r="A124" t="n">
        <v>14</v>
      </c>
      <c r="B124" t="n">
        <v>110</v>
      </c>
      <c r="C124" t="inlineStr">
        <is>
          <t xml:space="preserve">CONCLUIDO	</t>
        </is>
      </c>
      <c r="D124" t="n">
        <v>13.7352</v>
      </c>
      <c r="E124" t="n">
        <v>7.28</v>
      </c>
      <c r="F124" t="n">
        <v>4.25</v>
      </c>
      <c r="G124" t="n">
        <v>25.47</v>
      </c>
      <c r="H124" t="n">
        <v>0.36</v>
      </c>
      <c r="I124" t="n">
        <v>10</v>
      </c>
      <c r="J124" t="n">
        <v>219.09</v>
      </c>
      <c r="K124" t="n">
        <v>56.13</v>
      </c>
      <c r="L124" t="n">
        <v>4.5</v>
      </c>
      <c r="M124" t="n">
        <v>8</v>
      </c>
      <c r="N124" t="n">
        <v>48.47</v>
      </c>
      <c r="O124" t="n">
        <v>27255.72</v>
      </c>
      <c r="P124" t="n">
        <v>51.61</v>
      </c>
      <c r="Q124" t="n">
        <v>610.26</v>
      </c>
      <c r="R124" t="n">
        <v>20.58</v>
      </c>
      <c r="S124" t="n">
        <v>13.88</v>
      </c>
      <c r="T124" t="n">
        <v>3447.08</v>
      </c>
      <c r="U124" t="n">
        <v>0.67</v>
      </c>
      <c r="V124" t="n">
        <v>0.9399999999999999</v>
      </c>
      <c r="W124" t="n">
        <v>0.07000000000000001</v>
      </c>
      <c r="X124" t="n">
        <v>0.21</v>
      </c>
      <c r="Y124" t="n">
        <v>1</v>
      </c>
      <c r="Z124" t="n">
        <v>10</v>
      </c>
    </row>
    <row r="125">
      <c r="A125" t="n">
        <v>15</v>
      </c>
      <c r="B125" t="n">
        <v>110</v>
      </c>
      <c r="C125" t="inlineStr">
        <is>
          <t xml:space="preserve">CONCLUIDO	</t>
        </is>
      </c>
      <c r="D125" t="n">
        <v>13.8916</v>
      </c>
      <c r="E125" t="n">
        <v>7.2</v>
      </c>
      <c r="F125" t="n">
        <v>4.21</v>
      </c>
      <c r="G125" t="n">
        <v>28.04</v>
      </c>
      <c r="H125" t="n">
        <v>0.38</v>
      </c>
      <c r="I125" t="n">
        <v>9</v>
      </c>
      <c r="J125" t="n">
        <v>219.51</v>
      </c>
      <c r="K125" t="n">
        <v>56.13</v>
      </c>
      <c r="L125" t="n">
        <v>4.75</v>
      </c>
      <c r="M125" t="n">
        <v>7</v>
      </c>
      <c r="N125" t="n">
        <v>48.63</v>
      </c>
      <c r="O125" t="n">
        <v>27306.53</v>
      </c>
      <c r="P125" t="n">
        <v>50.48</v>
      </c>
      <c r="Q125" t="n">
        <v>610.27</v>
      </c>
      <c r="R125" t="n">
        <v>19.18</v>
      </c>
      <c r="S125" t="n">
        <v>13.88</v>
      </c>
      <c r="T125" t="n">
        <v>2750.7</v>
      </c>
      <c r="U125" t="n">
        <v>0.72</v>
      </c>
      <c r="V125" t="n">
        <v>0.95</v>
      </c>
      <c r="W125" t="n">
        <v>0.07000000000000001</v>
      </c>
      <c r="X125" t="n">
        <v>0.17</v>
      </c>
      <c r="Y125" t="n">
        <v>1</v>
      </c>
      <c r="Z125" t="n">
        <v>10</v>
      </c>
    </row>
    <row r="126">
      <c r="A126" t="n">
        <v>16</v>
      </c>
      <c r="B126" t="n">
        <v>110</v>
      </c>
      <c r="C126" t="inlineStr">
        <is>
          <t xml:space="preserve">CONCLUIDO	</t>
        </is>
      </c>
      <c r="D126" t="n">
        <v>14.0225</v>
      </c>
      <c r="E126" t="n">
        <v>7.13</v>
      </c>
      <c r="F126" t="n">
        <v>4.18</v>
      </c>
      <c r="G126" t="n">
        <v>31.36</v>
      </c>
      <c r="H126" t="n">
        <v>0.4</v>
      </c>
      <c r="I126" t="n">
        <v>8</v>
      </c>
      <c r="J126" t="n">
        <v>219.92</v>
      </c>
      <c r="K126" t="n">
        <v>56.13</v>
      </c>
      <c r="L126" t="n">
        <v>5</v>
      </c>
      <c r="M126" t="n">
        <v>6</v>
      </c>
      <c r="N126" t="n">
        <v>48.79</v>
      </c>
      <c r="O126" t="n">
        <v>27357.39</v>
      </c>
      <c r="P126" t="n">
        <v>48.81</v>
      </c>
      <c r="Q126" t="n">
        <v>610.3</v>
      </c>
      <c r="R126" t="n">
        <v>18.42</v>
      </c>
      <c r="S126" t="n">
        <v>13.88</v>
      </c>
      <c r="T126" t="n">
        <v>2375.53</v>
      </c>
      <c r="U126" t="n">
        <v>0.75</v>
      </c>
      <c r="V126" t="n">
        <v>0.95</v>
      </c>
      <c r="W126" t="n">
        <v>0.07000000000000001</v>
      </c>
      <c r="X126" t="n">
        <v>0.14</v>
      </c>
      <c r="Y126" t="n">
        <v>1</v>
      </c>
      <c r="Z126" t="n">
        <v>10</v>
      </c>
    </row>
    <row r="127">
      <c r="A127" t="n">
        <v>17</v>
      </c>
      <c r="B127" t="n">
        <v>110</v>
      </c>
      <c r="C127" t="inlineStr">
        <is>
          <t xml:space="preserve">CONCLUIDO	</t>
        </is>
      </c>
      <c r="D127" t="n">
        <v>14.0187</v>
      </c>
      <c r="E127" t="n">
        <v>7.13</v>
      </c>
      <c r="F127" t="n">
        <v>4.18</v>
      </c>
      <c r="G127" t="n">
        <v>31.37</v>
      </c>
      <c r="H127" t="n">
        <v>0.42</v>
      </c>
      <c r="I127" t="n">
        <v>8</v>
      </c>
      <c r="J127" t="n">
        <v>220.33</v>
      </c>
      <c r="K127" t="n">
        <v>56.13</v>
      </c>
      <c r="L127" t="n">
        <v>5.25</v>
      </c>
      <c r="M127" t="n">
        <v>6</v>
      </c>
      <c r="N127" t="n">
        <v>48.95</v>
      </c>
      <c r="O127" t="n">
        <v>27408.3</v>
      </c>
      <c r="P127" t="n">
        <v>48.42</v>
      </c>
      <c r="Q127" t="n">
        <v>610.26</v>
      </c>
      <c r="R127" t="n">
        <v>18.45</v>
      </c>
      <c r="S127" t="n">
        <v>13.88</v>
      </c>
      <c r="T127" t="n">
        <v>2388.47</v>
      </c>
      <c r="U127" t="n">
        <v>0.75</v>
      </c>
      <c r="V127" t="n">
        <v>0.95</v>
      </c>
      <c r="W127" t="n">
        <v>0.07000000000000001</v>
      </c>
      <c r="X127" t="n">
        <v>0.14</v>
      </c>
      <c r="Y127" t="n">
        <v>1</v>
      </c>
      <c r="Z127" t="n">
        <v>10</v>
      </c>
    </row>
    <row r="128">
      <c r="A128" t="n">
        <v>18</v>
      </c>
      <c r="B128" t="n">
        <v>110</v>
      </c>
      <c r="C128" t="inlineStr">
        <is>
          <t xml:space="preserve">CONCLUIDO	</t>
        </is>
      </c>
      <c r="D128" t="n">
        <v>14.0285</v>
      </c>
      <c r="E128" t="n">
        <v>7.13</v>
      </c>
      <c r="F128" t="n">
        <v>4.18</v>
      </c>
      <c r="G128" t="n">
        <v>31.33</v>
      </c>
      <c r="H128" t="n">
        <v>0.44</v>
      </c>
      <c r="I128" t="n">
        <v>8</v>
      </c>
      <c r="J128" t="n">
        <v>220.74</v>
      </c>
      <c r="K128" t="n">
        <v>56.13</v>
      </c>
      <c r="L128" t="n">
        <v>5.5</v>
      </c>
      <c r="M128" t="n">
        <v>6</v>
      </c>
      <c r="N128" t="n">
        <v>49.12</v>
      </c>
      <c r="O128" t="n">
        <v>27459.27</v>
      </c>
      <c r="P128" t="n">
        <v>47.38</v>
      </c>
      <c r="Q128" t="n">
        <v>610.3200000000001</v>
      </c>
      <c r="R128" t="n">
        <v>18.28</v>
      </c>
      <c r="S128" t="n">
        <v>13.88</v>
      </c>
      <c r="T128" t="n">
        <v>2303.33</v>
      </c>
      <c r="U128" t="n">
        <v>0.76</v>
      </c>
      <c r="V128" t="n">
        <v>0.95</v>
      </c>
      <c r="W128" t="n">
        <v>0.07000000000000001</v>
      </c>
      <c r="X128" t="n">
        <v>0.14</v>
      </c>
      <c r="Y128" t="n">
        <v>1</v>
      </c>
      <c r="Z128" t="n">
        <v>10</v>
      </c>
    </row>
    <row r="129">
      <c r="A129" t="n">
        <v>19</v>
      </c>
      <c r="B129" t="n">
        <v>110</v>
      </c>
      <c r="C129" t="inlineStr">
        <is>
          <t xml:space="preserve">CONCLUIDO	</t>
        </is>
      </c>
      <c r="D129" t="n">
        <v>14.1939</v>
      </c>
      <c r="E129" t="n">
        <v>7.05</v>
      </c>
      <c r="F129" t="n">
        <v>4.14</v>
      </c>
      <c r="G129" t="n">
        <v>35.46</v>
      </c>
      <c r="H129" t="n">
        <v>0.46</v>
      </c>
      <c r="I129" t="n">
        <v>7</v>
      </c>
      <c r="J129" t="n">
        <v>221.16</v>
      </c>
      <c r="K129" t="n">
        <v>56.13</v>
      </c>
      <c r="L129" t="n">
        <v>5.75</v>
      </c>
      <c r="M129" t="n">
        <v>3</v>
      </c>
      <c r="N129" t="n">
        <v>49.28</v>
      </c>
      <c r="O129" t="n">
        <v>27510.3</v>
      </c>
      <c r="P129" t="n">
        <v>46.14</v>
      </c>
      <c r="Q129" t="n">
        <v>610.29</v>
      </c>
      <c r="R129" t="n">
        <v>16.81</v>
      </c>
      <c r="S129" t="n">
        <v>13.88</v>
      </c>
      <c r="T129" t="n">
        <v>1575.54</v>
      </c>
      <c r="U129" t="n">
        <v>0.83</v>
      </c>
      <c r="V129" t="n">
        <v>0.96</v>
      </c>
      <c r="W129" t="n">
        <v>0.07000000000000001</v>
      </c>
      <c r="X129" t="n">
        <v>0.1</v>
      </c>
      <c r="Y129" t="n">
        <v>1</v>
      </c>
      <c r="Z129" t="n">
        <v>10</v>
      </c>
    </row>
    <row r="130">
      <c r="A130" t="n">
        <v>20</v>
      </c>
      <c r="B130" t="n">
        <v>110</v>
      </c>
      <c r="C130" t="inlineStr">
        <is>
          <t xml:space="preserve">CONCLUIDO	</t>
        </is>
      </c>
      <c r="D130" t="n">
        <v>14.1878</v>
      </c>
      <c r="E130" t="n">
        <v>7.05</v>
      </c>
      <c r="F130" t="n">
        <v>4.14</v>
      </c>
      <c r="G130" t="n">
        <v>35.49</v>
      </c>
      <c r="H130" t="n">
        <v>0.48</v>
      </c>
      <c r="I130" t="n">
        <v>7</v>
      </c>
      <c r="J130" t="n">
        <v>221.57</v>
      </c>
      <c r="K130" t="n">
        <v>56.13</v>
      </c>
      <c r="L130" t="n">
        <v>6</v>
      </c>
      <c r="M130" t="n">
        <v>1</v>
      </c>
      <c r="N130" t="n">
        <v>49.45</v>
      </c>
      <c r="O130" t="n">
        <v>27561.39</v>
      </c>
      <c r="P130" t="n">
        <v>46.11</v>
      </c>
      <c r="Q130" t="n">
        <v>610.3099999999999</v>
      </c>
      <c r="R130" t="n">
        <v>16.95</v>
      </c>
      <c r="S130" t="n">
        <v>13.88</v>
      </c>
      <c r="T130" t="n">
        <v>1646.33</v>
      </c>
      <c r="U130" t="n">
        <v>0.82</v>
      </c>
      <c r="V130" t="n">
        <v>0.96</v>
      </c>
      <c r="W130" t="n">
        <v>0.07000000000000001</v>
      </c>
      <c r="X130" t="n">
        <v>0.1</v>
      </c>
      <c r="Y130" t="n">
        <v>1</v>
      </c>
      <c r="Z130" t="n">
        <v>10</v>
      </c>
    </row>
    <row r="131">
      <c r="A131" t="n">
        <v>21</v>
      </c>
      <c r="B131" t="n">
        <v>110</v>
      </c>
      <c r="C131" t="inlineStr">
        <is>
          <t xml:space="preserve">CONCLUIDO	</t>
        </is>
      </c>
      <c r="D131" t="n">
        <v>14.1732</v>
      </c>
      <c r="E131" t="n">
        <v>7.06</v>
      </c>
      <c r="F131" t="n">
        <v>4.15</v>
      </c>
      <c r="G131" t="n">
        <v>35.55</v>
      </c>
      <c r="H131" t="n">
        <v>0.5</v>
      </c>
      <c r="I131" t="n">
        <v>7</v>
      </c>
      <c r="J131" t="n">
        <v>221.99</v>
      </c>
      <c r="K131" t="n">
        <v>56.13</v>
      </c>
      <c r="L131" t="n">
        <v>6.25</v>
      </c>
      <c r="M131" t="n">
        <v>0</v>
      </c>
      <c r="N131" t="n">
        <v>49.61</v>
      </c>
      <c r="O131" t="n">
        <v>27612.53</v>
      </c>
      <c r="P131" t="n">
        <v>46.23</v>
      </c>
      <c r="Q131" t="n">
        <v>610.26</v>
      </c>
      <c r="R131" t="n">
        <v>17.18</v>
      </c>
      <c r="S131" t="n">
        <v>13.88</v>
      </c>
      <c r="T131" t="n">
        <v>1758.58</v>
      </c>
      <c r="U131" t="n">
        <v>0.8100000000000001</v>
      </c>
      <c r="V131" t="n">
        <v>0.96</v>
      </c>
      <c r="W131" t="n">
        <v>0.07000000000000001</v>
      </c>
      <c r="X131" t="n">
        <v>0.11</v>
      </c>
      <c r="Y131" t="n">
        <v>1</v>
      </c>
      <c r="Z131" t="n">
        <v>10</v>
      </c>
    </row>
    <row r="132">
      <c r="A132" t="n">
        <v>0</v>
      </c>
      <c r="B132" t="n">
        <v>150</v>
      </c>
      <c r="C132" t="inlineStr">
        <is>
          <t xml:space="preserve">CONCLUIDO	</t>
        </is>
      </c>
      <c r="D132" t="n">
        <v>7.9318</v>
      </c>
      <c r="E132" t="n">
        <v>12.61</v>
      </c>
      <c r="F132" t="n">
        <v>5.55</v>
      </c>
      <c r="G132" t="n">
        <v>4.57</v>
      </c>
      <c r="H132" t="n">
        <v>0.06</v>
      </c>
      <c r="I132" t="n">
        <v>73</v>
      </c>
      <c r="J132" t="n">
        <v>296.65</v>
      </c>
      <c r="K132" t="n">
        <v>61.82</v>
      </c>
      <c r="L132" t="n">
        <v>1</v>
      </c>
      <c r="M132" t="n">
        <v>71</v>
      </c>
      <c r="N132" t="n">
        <v>83.83</v>
      </c>
      <c r="O132" t="n">
        <v>36821.52</v>
      </c>
      <c r="P132" t="n">
        <v>99.48999999999999</v>
      </c>
      <c r="Q132" t="n">
        <v>610.41</v>
      </c>
      <c r="R132" t="n">
        <v>61.4</v>
      </c>
      <c r="S132" t="n">
        <v>13.88</v>
      </c>
      <c r="T132" t="n">
        <v>23541.29</v>
      </c>
      <c r="U132" t="n">
        <v>0.23</v>
      </c>
      <c r="V132" t="n">
        <v>0.72</v>
      </c>
      <c r="W132" t="n">
        <v>0.17</v>
      </c>
      <c r="X132" t="n">
        <v>1.51</v>
      </c>
      <c r="Y132" t="n">
        <v>1</v>
      </c>
      <c r="Z132" t="n">
        <v>10</v>
      </c>
    </row>
    <row r="133">
      <c r="A133" t="n">
        <v>1</v>
      </c>
      <c r="B133" t="n">
        <v>150</v>
      </c>
      <c r="C133" t="inlineStr">
        <is>
          <t xml:space="preserve">CONCLUIDO	</t>
        </is>
      </c>
      <c r="D133" t="n">
        <v>8.9778</v>
      </c>
      <c r="E133" t="n">
        <v>11.14</v>
      </c>
      <c r="F133" t="n">
        <v>5.14</v>
      </c>
      <c r="G133" t="n">
        <v>5.71</v>
      </c>
      <c r="H133" t="n">
        <v>0.07000000000000001</v>
      </c>
      <c r="I133" t="n">
        <v>54</v>
      </c>
      <c r="J133" t="n">
        <v>297.17</v>
      </c>
      <c r="K133" t="n">
        <v>61.82</v>
      </c>
      <c r="L133" t="n">
        <v>1.25</v>
      </c>
      <c r="M133" t="n">
        <v>52</v>
      </c>
      <c r="N133" t="n">
        <v>84.09999999999999</v>
      </c>
      <c r="O133" t="n">
        <v>36885.7</v>
      </c>
      <c r="P133" t="n">
        <v>91.59</v>
      </c>
      <c r="Q133" t="n">
        <v>610.37</v>
      </c>
      <c r="R133" t="n">
        <v>48.38</v>
      </c>
      <c r="S133" t="n">
        <v>13.88</v>
      </c>
      <c r="T133" t="n">
        <v>17125.32</v>
      </c>
      <c r="U133" t="n">
        <v>0.29</v>
      </c>
      <c r="V133" t="n">
        <v>0.78</v>
      </c>
      <c r="W133" t="n">
        <v>0.14</v>
      </c>
      <c r="X133" t="n">
        <v>1.1</v>
      </c>
      <c r="Y133" t="n">
        <v>1</v>
      </c>
      <c r="Z133" t="n">
        <v>10</v>
      </c>
    </row>
    <row r="134">
      <c r="A134" t="n">
        <v>2</v>
      </c>
      <c r="B134" t="n">
        <v>150</v>
      </c>
      <c r="C134" t="inlineStr">
        <is>
          <t xml:space="preserve">CONCLUIDO	</t>
        </is>
      </c>
      <c r="D134" t="n">
        <v>9.718400000000001</v>
      </c>
      <c r="E134" t="n">
        <v>10.29</v>
      </c>
      <c r="F134" t="n">
        <v>4.9</v>
      </c>
      <c r="G134" t="n">
        <v>6.84</v>
      </c>
      <c r="H134" t="n">
        <v>0.09</v>
      </c>
      <c r="I134" t="n">
        <v>43</v>
      </c>
      <c r="J134" t="n">
        <v>297.7</v>
      </c>
      <c r="K134" t="n">
        <v>61.82</v>
      </c>
      <c r="L134" t="n">
        <v>1.5</v>
      </c>
      <c r="M134" t="n">
        <v>41</v>
      </c>
      <c r="N134" t="n">
        <v>84.37</v>
      </c>
      <c r="O134" t="n">
        <v>36949.99</v>
      </c>
      <c r="P134" t="n">
        <v>86.88</v>
      </c>
      <c r="Q134" t="n">
        <v>610.33</v>
      </c>
      <c r="R134" t="n">
        <v>41.02</v>
      </c>
      <c r="S134" t="n">
        <v>13.88</v>
      </c>
      <c r="T134" t="n">
        <v>13499.78</v>
      </c>
      <c r="U134" t="n">
        <v>0.34</v>
      </c>
      <c r="V134" t="n">
        <v>0.8100000000000001</v>
      </c>
      <c r="W134" t="n">
        <v>0.12</v>
      </c>
      <c r="X134" t="n">
        <v>0.86</v>
      </c>
      <c r="Y134" t="n">
        <v>1</v>
      </c>
      <c r="Z134" t="n">
        <v>10</v>
      </c>
    </row>
    <row r="135">
      <c r="A135" t="n">
        <v>3</v>
      </c>
      <c r="B135" t="n">
        <v>150</v>
      </c>
      <c r="C135" t="inlineStr">
        <is>
          <t xml:space="preserve">CONCLUIDO	</t>
        </is>
      </c>
      <c r="D135" t="n">
        <v>10.2617</v>
      </c>
      <c r="E135" t="n">
        <v>9.74</v>
      </c>
      <c r="F135" t="n">
        <v>4.75</v>
      </c>
      <c r="G135" t="n">
        <v>7.91</v>
      </c>
      <c r="H135" t="n">
        <v>0.1</v>
      </c>
      <c r="I135" t="n">
        <v>36</v>
      </c>
      <c r="J135" t="n">
        <v>298.22</v>
      </c>
      <c r="K135" t="n">
        <v>61.82</v>
      </c>
      <c r="L135" t="n">
        <v>1.75</v>
      </c>
      <c r="M135" t="n">
        <v>34</v>
      </c>
      <c r="N135" t="n">
        <v>84.65000000000001</v>
      </c>
      <c r="O135" t="n">
        <v>37014.39</v>
      </c>
      <c r="P135" t="n">
        <v>83.62</v>
      </c>
      <c r="Q135" t="n">
        <v>610.51</v>
      </c>
      <c r="R135" t="n">
        <v>35.95</v>
      </c>
      <c r="S135" t="n">
        <v>13.88</v>
      </c>
      <c r="T135" t="n">
        <v>10998.83</v>
      </c>
      <c r="U135" t="n">
        <v>0.39</v>
      </c>
      <c r="V135" t="n">
        <v>0.84</v>
      </c>
      <c r="W135" t="n">
        <v>0.11</v>
      </c>
      <c r="X135" t="n">
        <v>0.71</v>
      </c>
      <c r="Y135" t="n">
        <v>1</v>
      </c>
      <c r="Z135" t="n">
        <v>10</v>
      </c>
    </row>
    <row r="136">
      <c r="A136" t="n">
        <v>4</v>
      </c>
      <c r="B136" t="n">
        <v>150</v>
      </c>
      <c r="C136" t="inlineStr">
        <is>
          <t xml:space="preserve">CONCLUIDO	</t>
        </is>
      </c>
      <c r="D136" t="n">
        <v>10.6667</v>
      </c>
      <c r="E136" t="n">
        <v>9.380000000000001</v>
      </c>
      <c r="F136" t="n">
        <v>4.66</v>
      </c>
      <c r="G136" t="n">
        <v>9.01</v>
      </c>
      <c r="H136" t="n">
        <v>0.12</v>
      </c>
      <c r="I136" t="n">
        <v>31</v>
      </c>
      <c r="J136" t="n">
        <v>298.74</v>
      </c>
      <c r="K136" t="n">
        <v>61.82</v>
      </c>
      <c r="L136" t="n">
        <v>2</v>
      </c>
      <c r="M136" t="n">
        <v>29</v>
      </c>
      <c r="N136" t="n">
        <v>84.92</v>
      </c>
      <c r="O136" t="n">
        <v>37078.91</v>
      </c>
      <c r="P136" t="n">
        <v>81.59</v>
      </c>
      <c r="Q136" t="n">
        <v>610.3099999999999</v>
      </c>
      <c r="R136" t="n">
        <v>33.13</v>
      </c>
      <c r="S136" t="n">
        <v>13.88</v>
      </c>
      <c r="T136" t="n">
        <v>9614.6</v>
      </c>
      <c r="U136" t="n">
        <v>0.42</v>
      </c>
      <c r="V136" t="n">
        <v>0.86</v>
      </c>
      <c r="W136" t="n">
        <v>0.1</v>
      </c>
      <c r="X136" t="n">
        <v>0.61</v>
      </c>
      <c r="Y136" t="n">
        <v>1</v>
      </c>
      <c r="Z136" t="n">
        <v>10</v>
      </c>
    </row>
    <row r="137">
      <c r="A137" t="n">
        <v>5</v>
      </c>
      <c r="B137" t="n">
        <v>150</v>
      </c>
      <c r="C137" t="inlineStr">
        <is>
          <t xml:space="preserve">CONCLUIDO	</t>
        </is>
      </c>
      <c r="D137" t="n">
        <v>11.0362</v>
      </c>
      <c r="E137" t="n">
        <v>9.06</v>
      </c>
      <c r="F137" t="n">
        <v>4.56</v>
      </c>
      <c r="G137" t="n">
        <v>10.14</v>
      </c>
      <c r="H137" t="n">
        <v>0.13</v>
      </c>
      <c r="I137" t="n">
        <v>27</v>
      </c>
      <c r="J137" t="n">
        <v>299.26</v>
      </c>
      <c r="K137" t="n">
        <v>61.82</v>
      </c>
      <c r="L137" t="n">
        <v>2.25</v>
      </c>
      <c r="M137" t="n">
        <v>25</v>
      </c>
      <c r="N137" t="n">
        <v>85.19</v>
      </c>
      <c r="O137" t="n">
        <v>37143.54</v>
      </c>
      <c r="P137" t="n">
        <v>79.59999999999999</v>
      </c>
      <c r="Q137" t="n">
        <v>610.39</v>
      </c>
      <c r="R137" t="n">
        <v>30.28</v>
      </c>
      <c r="S137" t="n">
        <v>13.88</v>
      </c>
      <c r="T137" t="n">
        <v>8210.4</v>
      </c>
      <c r="U137" t="n">
        <v>0.46</v>
      </c>
      <c r="V137" t="n">
        <v>0.87</v>
      </c>
      <c r="W137" t="n">
        <v>0.1</v>
      </c>
      <c r="X137" t="n">
        <v>0.52</v>
      </c>
      <c r="Y137" t="n">
        <v>1</v>
      </c>
      <c r="Z137" t="n">
        <v>10</v>
      </c>
    </row>
    <row r="138">
      <c r="A138" t="n">
        <v>6</v>
      </c>
      <c r="B138" t="n">
        <v>150</v>
      </c>
      <c r="C138" t="inlineStr">
        <is>
          <t xml:space="preserve">CONCLUIDO	</t>
        </is>
      </c>
      <c r="D138" t="n">
        <v>11.3247</v>
      </c>
      <c r="E138" t="n">
        <v>8.83</v>
      </c>
      <c r="F138" t="n">
        <v>4.5</v>
      </c>
      <c r="G138" t="n">
        <v>11.25</v>
      </c>
      <c r="H138" t="n">
        <v>0.15</v>
      </c>
      <c r="I138" t="n">
        <v>24</v>
      </c>
      <c r="J138" t="n">
        <v>299.79</v>
      </c>
      <c r="K138" t="n">
        <v>61.82</v>
      </c>
      <c r="L138" t="n">
        <v>2.5</v>
      </c>
      <c r="M138" t="n">
        <v>22</v>
      </c>
      <c r="N138" t="n">
        <v>85.47</v>
      </c>
      <c r="O138" t="n">
        <v>37208.42</v>
      </c>
      <c r="P138" t="n">
        <v>78.06</v>
      </c>
      <c r="Q138" t="n">
        <v>610.3099999999999</v>
      </c>
      <c r="R138" t="n">
        <v>28.23</v>
      </c>
      <c r="S138" t="n">
        <v>13.88</v>
      </c>
      <c r="T138" t="n">
        <v>7198.45</v>
      </c>
      <c r="U138" t="n">
        <v>0.49</v>
      </c>
      <c r="V138" t="n">
        <v>0.89</v>
      </c>
      <c r="W138" t="n">
        <v>0.09</v>
      </c>
      <c r="X138" t="n">
        <v>0.46</v>
      </c>
      <c r="Y138" t="n">
        <v>1</v>
      </c>
      <c r="Z138" t="n">
        <v>10</v>
      </c>
    </row>
    <row r="139">
      <c r="A139" t="n">
        <v>7</v>
      </c>
      <c r="B139" t="n">
        <v>150</v>
      </c>
      <c r="C139" t="inlineStr">
        <is>
          <t xml:space="preserve">CONCLUIDO	</t>
        </is>
      </c>
      <c r="D139" t="n">
        <v>11.6332</v>
      </c>
      <c r="E139" t="n">
        <v>8.6</v>
      </c>
      <c r="F139" t="n">
        <v>4.43</v>
      </c>
      <c r="G139" t="n">
        <v>12.66</v>
      </c>
      <c r="H139" t="n">
        <v>0.16</v>
      </c>
      <c r="I139" t="n">
        <v>21</v>
      </c>
      <c r="J139" t="n">
        <v>300.32</v>
      </c>
      <c r="K139" t="n">
        <v>61.82</v>
      </c>
      <c r="L139" t="n">
        <v>2.75</v>
      </c>
      <c r="M139" t="n">
        <v>19</v>
      </c>
      <c r="N139" t="n">
        <v>85.73999999999999</v>
      </c>
      <c r="O139" t="n">
        <v>37273.29</v>
      </c>
      <c r="P139" t="n">
        <v>76.39</v>
      </c>
      <c r="Q139" t="n">
        <v>610.26</v>
      </c>
      <c r="R139" t="n">
        <v>26.21</v>
      </c>
      <c r="S139" t="n">
        <v>13.88</v>
      </c>
      <c r="T139" t="n">
        <v>6204.69</v>
      </c>
      <c r="U139" t="n">
        <v>0.53</v>
      </c>
      <c r="V139" t="n">
        <v>0.9</v>
      </c>
      <c r="W139" t="n">
        <v>0.09</v>
      </c>
      <c r="X139" t="n">
        <v>0.39</v>
      </c>
      <c r="Y139" t="n">
        <v>1</v>
      </c>
      <c r="Z139" t="n">
        <v>10</v>
      </c>
    </row>
    <row r="140">
      <c r="A140" t="n">
        <v>8</v>
      </c>
      <c r="B140" t="n">
        <v>150</v>
      </c>
      <c r="C140" t="inlineStr">
        <is>
          <t xml:space="preserve">CONCLUIDO	</t>
        </is>
      </c>
      <c r="D140" t="n">
        <v>11.9201</v>
      </c>
      <c r="E140" t="n">
        <v>8.390000000000001</v>
      </c>
      <c r="F140" t="n">
        <v>4.34</v>
      </c>
      <c r="G140" t="n">
        <v>13.69</v>
      </c>
      <c r="H140" t="n">
        <v>0.18</v>
      </c>
      <c r="I140" t="n">
        <v>19</v>
      </c>
      <c r="J140" t="n">
        <v>300.84</v>
      </c>
      <c r="K140" t="n">
        <v>61.82</v>
      </c>
      <c r="L140" t="n">
        <v>3</v>
      </c>
      <c r="M140" t="n">
        <v>17</v>
      </c>
      <c r="N140" t="n">
        <v>86.02</v>
      </c>
      <c r="O140" t="n">
        <v>37338.27</v>
      </c>
      <c r="P140" t="n">
        <v>74.22</v>
      </c>
      <c r="Q140" t="n">
        <v>610.26</v>
      </c>
      <c r="R140" t="n">
        <v>22.95</v>
      </c>
      <c r="S140" t="n">
        <v>13.88</v>
      </c>
      <c r="T140" t="n">
        <v>4585.2</v>
      </c>
      <c r="U140" t="n">
        <v>0.6</v>
      </c>
      <c r="V140" t="n">
        <v>0.92</v>
      </c>
      <c r="W140" t="n">
        <v>0.08</v>
      </c>
      <c r="X140" t="n">
        <v>0.3</v>
      </c>
      <c r="Y140" t="n">
        <v>1</v>
      </c>
      <c r="Z140" t="n">
        <v>10</v>
      </c>
    </row>
    <row r="141">
      <c r="A141" t="n">
        <v>9</v>
      </c>
      <c r="B141" t="n">
        <v>150</v>
      </c>
      <c r="C141" t="inlineStr">
        <is>
          <t xml:space="preserve">CONCLUIDO	</t>
        </is>
      </c>
      <c r="D141" t="n">
        <v>11.8757</v>
      </c>
      <c r="E141" t="n">
        <v>8.42</v>
      </c>
      <c r="F141" t="n">
        <v>4.42</v>
      </c>
      <c r="G141" t="n">
        <v>14.74</v>
      </c>
      <c r="H141" t="n">
        <v>0.19</v>
      </c>
      <c r="I141" t="n">
        <v>18</v>
      </c>
      <c r="J141" t="n">
        <v>301.37</v>
      </c>
      <c r="K141" t="n">
        <v>61.82</v>
      </c>
      <c r="L141" t="n">
        <v>3.25</v>
      </c>
      <c r="M141" t="n">
        <v>16</v>
      </c>
      <c r="N141" t="n">
        <v>86.3</v>
      </c>
      <c r="O141" t="n">
        <v>37403.38</v>
      </c>
      <c r="P141" t="n">
        <v>75.55</v>
      </c>
      <c r="Q141" t="n">
        <v>610.3</v>
      </c>
      <c r="R141" t="n">
        <v>26.54</v>
      </c>
      <c r="S141" t="n">
        <v>13.88</v>
      </c>
      <c r="T141" t="n">
        <v>6382.82</v>
      </c>
      <c r="U141" t="n">
        <v>0.52</v>
      </c>
      <c r="V141" t="n">
        <v>0.9</v>
      </c>
      <c r="W141" t="n">
        <v>0.07000000000000001</v>
      </c>
      <c r="X141" t="n">
        <v>0.38</v>
      </c>
      <c r="Y141" t="n">
        <v>1</v>
      </c>
      <c r="Z141" t="n">
        <v>10</v>
      </c>
    </row>
    <row r="142">
      <c r="A142" t="n">
        <v>10</v>
      </c>
      <c r="B142" t="n">
        <v>150</v>
      </c>
      <c r="C142" t="inlineStr">
        <is>
          <t xml:space="preserve">CONCLUIDO	</t>
        </is>
      </c>
      <c r="D142" t="n">
        <v>12.0112</v>
      </c>
      <c r="E142" t="n">
        <v>8.33</v>
      </c>
      <c r="F142" t="n">
        <v>4.38</v>
      </c>
      <c r="G142" t="n">
        <v>15.47</v>
      </c>
      <c r="H142" t="n">
        <v>0.21</v>
      </c>
      <c r="I142" t="n">
        <v>17</v>
      </c>
      <c r="J142" t="n">
        <v>301.9</v>
      </c>
      <c r="K142" t="n">
        <v>61.82</v>
      </c>
      <c r="L142" t="n">
        <v>3.5</v>
      </c>
      <c r="M142" t="n">
        <v>15</v>
      </c>
      <c r="N142" t="n">
        <v>86.58</v>
      </c>
      <c r="O142" t="n">
        <v>37468.6</v>
      </c>
      <c r="P142" t="n">
        <v>74.37</v>
      </c>
      <c r="Q142" t="n">
        <v>610.29</v>
      </c>
      <c r="R142" t="n">
        <v>24.86</v>
      </c>
      <c r="S142" t="n">
        <v>13.88</v>
      </c>
      <c r="T142" t="n">
        <v>5549.45</v>
      </c>
      <c r="U142" t="n">
        <v>0.5600000000000001</v>
      </c>
      <c r="V142" t="n">
        <v>0.91</v>
      </c>
      <c r="W142" t="n">
        <v>0.08</v>
      </c>
      <c r="X142" t="n">
        <v>0.34</v>
      </c>
      <c r="Y142" t="n">
        <v>1</v>
      </c>
      <c r="Z142" t="n">
        <v>10</v>
      </c>
    </row>
    <row r="143">
      <c r="A143" t="n">
        <v>11</v>
      </c>
      <c r="B143" t="n">
        <v>150</v>
      </c>
      <c r="C143" t="inlineStr">
        <is>
          <t xml:space="preserve">CONCLUIDO	</t>
        </is>
      </c>
      <c r="D143" t="n">
        <v>12.2532</v>
      </c>
      <c r="E143" t="n">
        <v>8.16</v>
      </c>
      <c r="F143" t="n">
        <v>4.33</v>
      </c>
      <c r="G143" t="n">
        <v>17.32</v>
      </c>
      <c r="H143" t="n">
        <v>0.22</v>
      </c>
      <c r="I143" t="n">
        <v>15</v>
      </c>
      <c r="J143" t="n">
        <v>302.43</v>
      </c>
      <c r="K143" t="n">
        <v>61.82</v>
      </c>
      <c r="L143" t="n">
        <v>3.75</v>
      </c>
      <c r="M143" t="n">
        <v>13</v>
      </c>
      <c r="N143" t="n">
        <v>86.86</v>
      </c>
      <c r="O143" t="n">
        <v>37533.94</v>
      </c>
      <c r="P143" t="n">
        <v>73.04000000000001</v>
      </c>
      <c r="Q143" t="n">
        <v>610.3099999999999</v>
      </c>
      <c r="R143" t="n">
        <v>23.08</v>
      </c>
      <c r="S143" t="n">
        <v>13.88</v>
      </c>
      <c r="T143" t="n">
        <v>4671.52</v>
      </c>
      <c r="U143" t="n">
        <v>0.6</v>
      </c>
      <c r="V143" t="n">
        <v>0.92</v>
      </c>
      <c r="W143" t="n">
        <v>0.08</v>
      </c>
      <c r="X143" t="n">
        <v>0.29</v>
      </c>
      <c r="Y143" t="n">
        <v>1</v>
      </c>
      <c r="Z143" t="n">
        <v>10</v>
      </c>
    </row>
    <row r="144">
      <c r="A144" t="n">
        <v>12</v>
      </c>
      <c r="B144" t="n">
        <v>150</v>
      </c>
      <c r="C144" t="inlineStr">
        <is>
          <t xml:space="preserve">CONCLUIDO	</t>
        </is>
      </c>
      <c r="D144" t="n">
        <v>12.3856</v>
      </c>
      <c r="E144" t="n">
        <v>8.07</v>
      </c>
      <c r="F144" t="n">
        <v>4.3</v>
      </c>
      <c r="G144" t="n">
        <v>18.42</v>
      </c>
      <c r="H144" t="n">
        <v>0.24</v>
      </c>
      <c r="I144" t="n">
        <v>14</v>
      </c>
      <c r="J144" t="n">
        <v>302.96</v>
      </c>
      <c r="K144" t="n">
        <v>61.82</v>
      </c>
      <c r="L144" t="n">
        <v>4</v>
      </c>
      <c r="M144" t="n">
        <v>12</v>
      </c>
      <c r="N144" t="n">
        <v>87.14</v>
      </c>
      <c r="O144" t="n">
        <v>37599.4</v>
      </c>
      <c r="P144" t="n">
        <v>71.84999999999999</v>
      </c>
      <c r="Q144" t="n">
        <v>610.34</v>
      </c>
      <c r="R144" t="n">
        <v>22.1</v>
      </c>
      <c r="S144" t="n">
        <v>13.88</v>
      </c>
      <c r="T144" t="n">
        <v>4184.8</v>
      </c>
      <c r="U144" t="n">
        <v>0.63</v>
      </c>
      <c r="V144" t="n">
        <v>0.93</v>
      </c>
      <c r="W144" t="n">
        <v>0.08</v>
      </c>
      <c r="X144" t="n">
        <v>0.26</v>
      </c>
      <c r="Y144" t="n">
        <v>1</v>
      </c>
      <c r="Z144" t="n">
        <v>10</v>
      </c>
    </row>
    <row r="145">
      <c r="A145" t="n">
        <v>13</v>
      </c>
      <c r="B145" t="n">
        <v>150</v>
      </c>
      <c r="C145" t="inlineStr">
        <is>
          <t xml:space="preserve">CONCLUIDO	</t>
        </is>
      </c>
      <c r="D145" t="n">
        <v>12.4957</v>
      </c>
      <c r="E145" t="n">
        <v>8</v>
      </c>
      <c r="F145" t="n">
        <v>4.28</v>
      </c>
      <c r="G145" t="n">
        <v>19.77</v>
      </c>
      <c r="H145" t="n">
        <v>0.25</v>
      </c>
      <c r="I145" t="n">
        <v>13</v>
      </c>
      <c r="J145" t="n">
        <v>303.49</v>
      </c>
      <c r="K145" t="n">
        <v>61.82</v>
      </c>
      <c r="L145" t="n">
        <v>4.25</v>
      </c>
      <c r="M145" t="n">
        <v>11</v>
      </c>
      <c r="N145" t="n">
        <v>87.42</v>
      </c>
      <c r="O145" t="n">
        <v>37664.98</v>
      </c>
      <c r="P145" t="n">
        <v>71.25</v>
      </c>
      <c r="Q145" t="n">
        <v>610.29</v>
      </c>
      <c r="R145" t="n">
        <v>21.59</v>
      </c>
      <c r="S145" t="n">
        <v>13.88</v>
      </c>
      <c r="T145" t="n">
        <v>3934.33</v>
      </c>
      <c r="U145" t="n">
        <v>0.64</v>
      </c>
      <c r="V145" t="n">
        <v>0.93</v>
      </c>
      <c r="W145" t="n">
        <v>0.07000000000000001</v>
      </c>
      <c r="X145" t="n">
        <v>0.24</v>
      </c>
      <c r="Y145" t="n">
        <v>1</v>
      </c>
      <c r="Z145" t="n">
        <v>10</v>
      </c>
    </row>
    <row r="146">
      <c r="A146" t="n">
        <v>14</v>
      </c>
      <c r="B146" t="n">
        <v>150</v>
      </c>
      <c r="C146" t="inlineStr">
        <is>
          <t xml:space="preserve">CONCLUIDO	</t>
        </is>
      </c>
      <c r="D146" t="n">
        <v>12.4948</v>
      </c>
      <c r="E146" t="n">
        <v>8</v>
      </c>
      <c r="F146" t="n">
        <v>4.28</v>
      </c>
      <c r="G146" t="n">
        <v>19.77</v>
      </c>
      <c r="H146" t="n">
        <v>0.26</v>
      </c>
      <c r="I146" t="n">
        <v>13</v>
      </c>
      <c r="J146" t="n">
        <v>304.03</v>
      </c>
      <c r="K146" t="n">
        <v>61.82</v>
      </c>
      <c r="L146" t="n">
        <v>4.5</v>
      </c>
      <c r="M146" t="n">
        <v>11</v>
      </c>
      <c r="N146" t="n">
        <v>87.7</v>
      </c>
      <c r="O146" t="n">
        <v>37730.68</v>
      </c>
      <c r="P146" t="n">
        <v>70.97</v>
      </c>
      <c r="Q146" t="n">
        <v>610.28</v>
      </c>
      <c r="R146" t="n">
        <v>21.57</v>
      </c>
      <c r="S146" t="n">
        <v>13.88</v>
      </c>
      <c r="T146" t="n">
        <v>3922.55</v>
      </c>
      <c r="U146" t="n">
        <v>0.64</v>
      </c>
      <c r="V146" t="n">
        <v>0.93</v>
      </c>
      <c r="W146" t="n">
        <v>0.08</v>
      </c>
      <c r="X146" t="n">
        <v>0.24</v>
      </c>
      <c r="Y146" t="n">
        <v>1</v>
      </c>
      <c r="Z146" t="n">
        <v>10</v>
      </c>
    </row>
    <row r="147">
      <c r="A147" t="n">
        <v>15</v>
      </c>
      <c r="B147" t="n">
        <v>150</v>
      </c>
      <c r="C147" t="inlineStr">
        <is>
          <t xml:space="preserve">CONCLUIDO	</t>
        </is>
      </c>
      <c r="D147" t="n">
        <v>12.6192</v>
      </c>
      <c r="E147" t="n">
        <v>7.92</v>
      </c>
      <c r="F147" t="n">
        <v>4.26</v>
      </c>
      <c r="G147" t="n">
        <v>21.3</v>
      </c>
      <c r="H147" t="n">
        <v>0.28</v>
      </c>
      <c r="I147" t="n">
        <v>12</v>
      </c>
      <c r="J147" t="n">
        <v>304.56</v>
      </c>
      <c r="K147" t="n">
        <v>61.82</v>
      </c>
      <c r="L147" t="n">
        <v>4.75</v>
      </c>
      <c r="M147" t="n">
        <v>10</v>
      </c>
      <c r="N147" t="n">
        <v>87.98999999999999</v>
      </c>
      <c r="O147" t="n">
        <v>37796.51</v>
      </c>
      <c r="P147" t="n">
        <v>70.12</v>
      </c>
      <c r="Q147" t="n">
        <v>610.26</v>
      </c>
      <c r="R147" t="n">
        <v>20.9</v>
      </c>
      <c r="S147" t="n">
        <v>13.88</v>
      </c>
      <c r="T147" t="n">
        <v>3596.22</v>
      </c>
      <c r="U147" t="n">
        <v>0.66</v>
      </c>
      <c r="V147" t="n">
        <v>0.9399999999999999</v>
      </c>
      <c r="W147" t="n">
        <v>0.07000000000000001</v>
      </c>
      <c r="X147" t="n">
        <v>0.22</v>
      </c>
      <c r="Y147" t="n">
        <v>1</v>
      </c>
      <c r="Z147" t="n">
        <v>10</v>
      </c>
    </row>
    <row r="148">
      <c r="A148" t="n">
        <v>16</v>
      </c>
      <c r="B148" t="n">
        <v>150</v>
      </c>
      <c r="C148" t="inlineStr">
        <is>
          <t xml:space="preserve">CONCLUIDO	</t>
        </is>
      </c>
      <c r="D148" t="n">
        <v>12.7366</v>
      </c>
      <c r="E148" t="n">
        <v>7.85</v>
      </c>
      <c r="F148" t="n">
        <v>4.24</v>
      </c>
      <c r="G148" t="n">
        <v>23.14</v>
      </c>
      <c r="H148" t="n">
        <v>0.29</v>
      </c>
      <c r="I148" t="n">
        <v>11</v>
      </c>
      <c r="J148" t="n">
        <v>305.09</v>
      </c>
      <c r="K148" t="n">
        <v>61.82</v>
      </c>
      <c r="L148" t="n">
        <v>5</v>
      </c>
      <c r="M148" t="n">
        <v>9</v>
      </c>
      <c r="N148" t="n">
        <v>88.27</v>
      </c>
      <c r="O148" t="n">
        <v>37862.45</v>
      </c>
      <c r="P148" t="n">
        <v>69.25</v>
      </c>
      <c r="Q148" t="n">
        <v>610.28</v>
      </c>
      <c r="R148" t="n">
        <v>20.28</v>
      </c>
      <c r="S148" t="n">
        <v>13.88</v>
      </c>
      <c r="T148" t="n">
        <v>3289.72</v>
      </c>
      <c r="U148" t="n">
        <v>0.68</v>
      </c>
      <c r="V148" t="n">
        <v>0.9399999999999999</v>
      </c>
      <c r="W148" t="n">
        <v>0.07000000000000001</v>
      </c>
      <c r="X148" t="n">
        <v>0.2</v>
      </c>
      <c r="Y148" t="n">
        <v>1</v>
      </c>
      <c r="Z148" t="n">
        <v>10</v>
      </c>
    </row>
    <row r="149">
      <c r="A149" t="n">
        <v>17</v>
      </c>
      <c r="B149" t="n">
        <v>150</v>
      </c>
      <c r="C149" t="inlineStr">
        <is>
          <t xml:space="preserve">CONCLUIDO	</t>
        </is>
      </c>
      <c r="D149" t="n">
        <v>12.7438</v>
      </c>
      <c r="E149" t="n">
        <v>7.85</v>
      </c>
      <c r="F149" t="n">
        <v>4.24</v>
      </c>
      <c r="G149" t="n">
        <v>23.12</v>
      </c>
      <c r="H149" t="n">
        <v>0.31</v>
      </c>
      <c r="I149" t="n">
        <v>11</v>
      </c>
      <c r="J149" t="n">
        <v>305.63</v>
      </c>
      <c r="K149" t="n">
        <v>61.82</v>
      </c>
      <c r="L149" t="n">
        <v>5.25</v>
      </c>
      <c r="M149" t="n">
        <v>9</v>
      </c>
      <c r="N149" t="n">
        <v>88.56</v>
      </c>
      <c r="O149" t="n">
        <v>37928.52</v>
      </c>
      <c r="P149" t="n">
        <v>68.83</v>
      </c>
      <c r="Q149" t="n">
        <v>610.3200000000001</v>
      </c>
      <c r="R149" t="n">
        <v>20.16</v>
      </c>
      <c r="S149" t="n">
        <v>13.88</v>
      </c>
      <c r="T149" t="n">
        <v>3231.01</v>
      </c>
      <c r="U149" t="n">
        <v>0.6899999999999999</v>
      </c>
      <c r="V149" t="n">
        <v>0.9399999999999999</v>
      </c>
      <c r="W149" t="n">
        <v>0.07000000000000001</v>
      </c>
      <c r="X149" t="n">
        <v>0.2</v>
      </c>
      <c r="Y149" t="n">
        <v>1</v>
      </c>
      <c r="Z149" t="n">
        <v>10</v>
      </c>
    </row>
    <row r="150">
      <c r="A150" t="n">
        <v>18</v>
      </c>
      <c r="B150" t="n">
        <v>150</v>
      </c>
      <c r="C150" t="inlineStr">
        <is>
          <t xml:space="preserve">CONCLUIDO	</t>
        </is>
      </c>
      <c r="D150" t="n">
        <v>12.9269</v>
      </c>
      <c r="E150" t="n">
        <v>7.74</v>
      </c>
      <c r="F150" t="n">
        <v>4.18</v>
      </c>
      <c r="G150" t="n">
        <v>25.1</v>
      </c>
      <c r="H150" t="n">
        <v>0.32</v>
      </c>
      <c r="I150" t="n">
        <v>10</v>
      </c>
      <c r="J150" t="n">
        <v>306.17</v>
      </c>
      <c r="K150" t="n">
        <v>61.82</v>
      </c>
      <c r="L150" t="n">
        <v>5.5</v>
      </c>
      <c r="M150" t="n">
        <v>8</v>
      </c>
      <c r="N150" t="n">
        <v>88.84</v>
      </c>
      <c r="O150" t="n">
        <v>37994.72</v>
      </c>
      <c r="P150" t="n">
        <v>67.29000000000001</v>
      </c>
      <c r="Q150" t="n">
        <v>610.26</v>
      </c>
      <c r="R150" t="n">
        <v>18.21</v>
      </c>
      <c r="S150" t="n">
        <v>13.88</v>
      </c>
      <c r="T150" t="n">
        <v>2260.99</v>
      </c>
      <c r="U150" t="n">
        <v>0.76</v>
      </c>
      <c r="V150" t="n">
        <v>0.95</v>
      </c>
      <c r="W150" t="n">
        <v>0.07000000000000001</v>
      </c>
      <c r="X150" t="n">
        <v>0.14</v>
      </c>
      <c r="Y150" t="n">
        <v>1</v>
      </c>
      <c r="Z150" t="n">
        <v>10</v>
      </c>
    </row>
    <row r="151">
      <c r="A151" t="n">
        <v>19</v>
      </c>
      <c r="B151" t="n">
        <v>150</v>
      </c>
      <c r="C151" t="inlineStr">
        <is>
          <t xml:space="preserve">CONCLUIDO	</t>
        </is>
      </c>
      <c r="D151" t="n">
        <v>12.8783</v>
      </c>
      <c r="E151" t="n">
        <v>7.76</v>
      </c>
      <c r="F151" t="n">
        <v>4.21</v>
      </c>
      <c r="G151" t="n">
        <v>25.27</v>
      </c>
      <c r="H151" t="n">
        <v>0.33</v>
      </c>
      <c r="I151" t="n">
        <v>10</v>
      </c>
      <c r="J151" t="n">
        <v>306.7</v>
      </c>
      <c r="K151" t="n">
        <v>61.82</v>
      </c>
      <c r="L151" t="n">
        <v>5.75</v>
      </c>
      <c r="M151" t="n">
        <v>8</v>
      </c>
      <c r="N151" t="n">
        <v>89.13</v>
      </c>
      <c r="O151" t="n">
        <v>38061.04</v>
      </c>
      <c r="P151" t="n">
        <v>67.65000000000001</v>
      </c>
      <c r="Q151" t="n">
        <v>610.41</v>
      </c>
      <c r="R151" t="n">
        <v>19.5</v>
      </c>
      <c r="S151" t="n">
        <v>13.88</v>
      </c>
      <c r="T151" t="n">
        <v>2904.17</v>
      </c>
      <c r="U151" t="n">
        <v>0.71</v>
      </c>
      <c r="V151" t="n">
        <v>0.95</v>
      </c>
      <c r="W151" t="n">
        <v>0.07000000000000001</v>
      </c>
      <c r="X151" t="n">
        <v>0.17</v>
      </c>
      <c r="Y151" t="n">
        <v>1</v>
      </c>
      <c r="Z151" t="n">
        <v>10</v>
      </c>
    </row>
    <row r="152">
      <c r="A152" t="n">
        <v>20</v>
      </c>
      <c r="B152" t="n">
        <v>150</v>
      </c>
      <c r="C152" t="inlineStr">
        <is>
          <t xml:space="preserve">CONCLUIDO	</t>
        </is>
      </c>
      <c r="D152" t="n">
        <v>12.9805</v>
      </c>
      <c r="E152" t="n">
        <v>7.7</v>
      </c>
      <c r="F152" t="n">
        <v>4.21</v>
      </c>
      <c r="G152" t="n">
        <v>28.04</v>
      </c>
      <c r="H152" t="n">
        <v>0.35</v>
      </c>
      <c r="I152" t="n">
        <v>9</v>
      </c>
      <c r="J152" t="n">
        <v>307.24</v>
      </c>
      <c r="K152" t="n">
        <v>61.82</v>
      </c>
      <c r="L152" t="n">
        <v>6</v>
      </c>
      <c r="M152" t="n">
        <v>7</v>
      </c>
      <c r="N152" t="n">
        <v>89.42</v>
      </c>
      <c r="O152" t="n">
        <v>38127.48</v>
      </c>
      <c r="P152" t="n">
        <v>66.92</v>
      </c>
      <c r="Q152" t="n">
        <v>610.3</v>
      </c>
      <c r="R152" t="n">
        <v>19.25</v>
      </c>
      <c r="S152" t="n">
        <v>13.88</v>
      </c>
      <c r="T152" t="n">
        <v>2785.11</v>
      </c>
      <c r="U152" t="n">
        <v>0.72</v>
      </c>
      <c r="V152" t="n">
        <v>0.95</v>
      </c>
      <c r="W152" t="n">
        <v>0.07000000000000001</v>
      </c>
      <c r="X152" t="n">
        <v>0.17</v>
      </c>
      <c r="Y152" t="n">
        <v>1</v>
      </c>
      <c r="Z152" t="n">
        <v>10</v>
      </c>
    </row>
    <row r="153">
      <c r="A153" t="n">
        <v>21</v>
      </c>
      <c r="B153" t="n">
        <v>150</v>
      </c>
      <c r="C153" t="inlineStr">
        <is>
          <t xml:space="preserve">CONCLUIDO	</t>
        </is>
      </c>
      <c r="D153" t="n">
        <v>12.9753</v>
      </c>
      <c r="E153" t="n">
        <v>7.71</v>
      </c>
      <c r="F153" t="n">
        <v>4.21</v>
      </c>
      <c r="G153" t="n">
        <v>28.06</v>
      </c>
      <c r="H153" t="n">
        <v>0.36</v>
      </c>
      <c r="I153" t="n">
        <v>9</v>
      </c>
      <c r="J153" t="n">
        <v>307.78</v>
      </c>
      <c r="K153" t="n">
        <v>61.82</v>
      </c>
      <c r="L153" t="n">
        <v>6.25</v>
      </c>
      <c r="M153" t="n">
        <v>7</v>
      </c>
      <c r="N153" t="n">
        <v>89.70999999999999</v>
      </c>
      <c r="O153" t="n">
        <v>38194.05</v>
      </c>
      <c r="P153" t="n">
        <v>66.70999999999999</v>
      </c>
      <c r="Q153" t="n">
        <v>610.26</v>
      </c>
      <c r="R153" t="n">
        <v>19.29</v>
      </c>
      <c r="S153" t="n">
        <v>13.88</v>
      </c>
      <c r="T153" t="n">
        <v>2804.59</v>
      </c>
      <c r="U153" t="n">
        <v>0.72</v>
      </c>
      <c r="V153" t="n">
        <v>0.95</v>
      </c>
      <c r="W153" t="n">
        <v>0.07000000000000001</v>
      </c>
      <c r="X153" t="n">
        <v>0.17</v>
      </c>
      <c r="Y153" t="n">
        <v>1</v>
      </c>
      <c r="Z153" t="n">
        <v>10</v>
      </c>
    </row>
    <row r="154">
      <c r="A154" t="n">
        <v>22</v>
      </c>
      <c r="B154" t="n">
        <v>150</v>
      </c>
      <c r="C154" t="inlineStr">
        <is>
          <t xml:space="preserve">CONCLUIDO	</t>
        </is>
      </c>
      <c r="D154" t="n">
        <v>12.9739</v>
      </c>
      <c r="E154" t="n">
        <v>7.71</v>
      </c>
      <c r="F154" t="n">
        <v>4.21</v>
      </c>
      <c r="G154" t="n">
        <v>28.07</v>
      </c>
      <c r="H154" t="n">
        <v>0.38</v>
      </c>
      <c r="I154" t="n">
        <v>9</v>
      </c>
      <c r="J154" t="n">
        <v>308.32</v>
      </c>
      <c r="K154" t="n">
        <v>61.82</v>
      </c>
      <c r="L154" t="n">
        <v>6.5</v>
      </c>
      <c r="M154" t="n">
        <v>7</v>
      </c>
      <c r="N154" t="n">
        <v>90</v>
      </c>
      <c r="O154" t="n">
        <v>38260.74</v>
      </c>
      <c r="P154" t="n">
        <v>66.22</v>
      </c>
      <c r="Q154" t="n">
        <v>610.37</v>
      </c>
      <c r="R154" t="n">
        <v>19.39</v>
      </c>
      <c r="S154" t="n">
        <v>13.88</v>
      </c>
      <c r="T154" t="n">
        <v>2855.7</v>
      </c>
      <c r="U154" t="n">
        <v>0.72</v>
      </c>
      <c r="V154" t="n">
        <v>0.95</v>
      </c>
      <c r="W154" t="n">
        <v>0.07000000000000001</v>
      </c>
      <c r="X154" t="n">
        <v>0.17</v>
      </c>
      <c r="Y154" t="n">
        <v>1</v>
      </c>
      <c r="Z154" t="n">
        <v>10</v>
      </c>
    </row>
    <row r="155">
      <c r="A155" t="n">
        <v>23</v>
      </c>
      <c r="B155" t="n">
        <v>150</v>
      </c>
      <c r="C155" t="inlineStr">
        <is>
          <t xml:space="preserve">CONCLUIDO	</t>
        </is>
      </c>
      <c r="D155" t="n">
        <v>13.1157</v>
      </c>
      <c r="E155" t="n">
        <v>7.62</v>
      </c>
      <c r="F155" t="n">
        <v>4.18</v>
      </c>
      <c r="G155" t="n">
        <v>31.37</v>
      </c>
      <c r="H155" t="n">
        <v>0.39</v>
      </c>
      <c r="I155" t="n">
        <v>8</v>
      </c>
      <c r="J155" t="n">
        <v>308.86</v>
      </c>
      <c r="K155" t="n">
        <v>61.82</v>
      </c>
      <c r="L155" t="n">
        <v>6.75</v>
      </c>
      <c r="M155" t="n">
        <v>6</v>
      </c>
      <c r="N155" t="n">
        <v>90.29000000000001</v>
      </c>
      <c r="O155" t="n">
        <v>38327.57</v>
      </c>
      <c r="P155" t="n">
        <v>65.17</v>
      </c>
      <c r="Q155" t="n">
        <v>610.35</v>
      </c>
      <c r="R155" t="n">
        <v>18.48</v>
      </c>
      <c r="S155" t="n">
        <v>13.88</v>
      </c>
      <c r="T155" t="n">
        <v>2403.62</v>
      </c>
      <c r="U155" t="n">
        <v>0.75</v>
      </c>
      <c r="V155" t="n">
        <v>0.95</v>
      </c>
      <c r="W155" t="n">
        <v>0.07000000000000001</v>
      </c>
      <c r="X155" t="n">
        <v>0.14</v>
      </c>
      <c r="Y155" t="n">
        <v>1</v>
      </c>
      <c r="Z155" t="n">
        <v>10</v>
      </c>
    </row>
    <row r="156">
      <c r="A156" t="n">
        <v>24</v>
      </c>
      <c r="B156" t="n">
        <v>150</v>
      </c>
      <c r="C156" t="inlineStr">
        <is>
          <t xml:space="preserve">CONCLUIDO	</t>
        </is>
      </c>
      <c r="D156" t="n">
        <v>13.1181</v>
      </c>
      <c r="E156" t="n">
        <v>7.62</v>
      </c>
      <c r="F156" t="n">
        <v>4.18</v>
      </c>
      <c r="G156" t="n">
        <v>31.36</v>
      </c>
      <c r="H156" t="n">
        <v>0.4</v>
      </c>
      <c r="I156" t="n">
        <v>8</v>
      </c>
      <c r="J156" t="n">
        <v>309.41</v>
      </c>
      <c r="K156" t="n">
        <v>61.82</v>
      </c>
      <c r="L156" t="n">
        <v>7</v>
      </c>
      <c r="M156" t="n">
        <v>6</v>
      </c>
      <c r="N156" t="n">
        <v>90.59</v>
      </c>
      <c r="O156" t="n">
        <v>38394.52</v>
      </c>
      <c r="P156" t="n">
        <v>64.78</v>
      </c>
      <c r="Q156" t="n">
        <v>610.26</v>
      </c>
      <c r="R156" t="n">
        <v>18.43</v>
      </c>
      <c r="S156" t="n">
        <v>13.88</v>
      </c>
      <c r="T156" t="n">
        <v>2382.12</v>
      </c>
      <c r="U156" t="n">
        <v>0.75</v>
      </c>
      <c r="V156" t="n">
        <v>0.95</v>
      </c>
      <c r="W156" t="n">
        <v>0.07000000000000001</v>
      </c>
      <c r="X156" t="n">
        <v>0.14</v>
      </c>
      <c r="Y156" t="n">
        <v>1</v>
      </c>
      <c r="Z156" t="n">
        <v>10</v>
      </c>
    </row>
    <row r="157">
      <c r="A157" t="n">
        <v>25</v>
      </c>
      <c r="B157" t="n">
        <v>150</v>
      </c>
      <c r="C157" t="inlineStr">
        <is>
          <t xml:space="preserve">CONCLUIDO	</t>
        </is>
      </c>
      <c r="D157" t="n">
        <v>13.1157</v>
      </c>
      <c r="E157" t="n">
        <v>7.62</v>
      </c>
      <c r="F157" t="n">
        <v>4.18</v>
      </c>
      <c r="G157" t="n">
        <v>31.37</v>
      </c>
      <c r="H157" t="n">
        <v>0.42</v>
      </c>
      <c r="I157" t="n">
        <v>8</v>
      </c>
      <c r="J157" t="n">
        <v>309.95</v>
      </c>
      <c r="K157" t="n">
        <v>61.82</v>
      </c>
      <c r="L157" t="n">
        <v>7.25</v>
      </c>
      <c r="M157" t="n">
        <v>6</v>
      </c>
      <c r="N157" t="n">
        <v>90.88</v>
      </c>
      <c r="O157" t="n">
        <v>38461.6</v>
      </c>
      <c r="P157" t="n">
        <v>64.43000000000001</v>
      </c>
      <c r="Q157" t="n">
        <v>610.26</v>
      </c>
      <c r="R157" t="n">
        <v>18.5</v>
      </c>
      <c r="S157" t="n">
        <v>13.88</v>
      </c>
      <c r="T157" t="n">
        <v>2414.89</v>
      </c>
      <c r="U157" t="n">
        <v>0.75</v>
      </c>
      <c r="V157" t="n">
        <v>0.95</v>
      </c>
      <c r="W157" t="n">
        <v>0.07000000000000001</v>
      </c>
      <c r="X157" t="n">
        <v>0.14</v>
      </c>
      <c r="Y157" t="n">
        <v>1</v>
      </c>
      <c r="Z157" t="n">
        <v>10</v>
      </c>
    </row>
    <row r="158">
      <c r="A158" t="n">
        <v>26</v>
      </c>
      <c r="B158" t="n">
        <v>150</v>
      </c>
      <c r="C158" t="inlineStr">
        <is>
          <t xml:space="preserve">CONCLUIDO	</t>
        </is>
      </c>
      <c r="D158" t="n">
        <v>13.1214</v>
      </c>
      <c r="E158" t="n">
        <v>7.62</v>
      </c>
      <c r="F158" t="n">
        <v>4.18</v>
      </c>
      <c r="G158" t="n">
        <v>31.35</v>
      </c>
      <c r="H158" t="n">
        <v>0.43</v>
      </c>
      <c r="I158" t="n">
        <v>8</v>
      </c>
      <c r="J158" t="n">
        <v>310.5</v>
      </c>
      <c r="K158" t="n">
        <v>61.82</v>
      </c>
      <c r="L158" t="n">
        <v>7.5</v>
      </c>
      <c r="M158" t="n">
        <v>6</v>
      </c>
      <c r="N158" t="n">
        <v>91.18000000000001</v>
      </c>
      <c r="O158" t="n">
        <v>38528.81</v>
      </c>
      <c r="P158" t="n">
        <v>63.65</v>
      </c>
      <c r="Q158" t="n">
        <v>610.3099999999999</v>
      </c>
      <c r="R158" t="n">
        <v>18.28</v>
      </c>
      <c r="S158" t="n">
        <v>13.88</v>
      </c>
      <c r="T158" t="n">
        <v>2305.8</v>
      </c>
      <c r="U158" t="n">
        <v>0.76</v>
      </c>
      <c r="V158" t="n">
        <v>0.95</v>
      </c>
      <c r="W158" t="n">
        <v>0.07000000000000001</v>
      </c>
      <c r="X158" t="n">
        <v>0.14</v>
      </c>
      <c r="Y158" t="n">
        <v>1</v>
      </c>
      <c r="Z158" t="n">
        <v>10</v>
      </c>
    </row>
    <row r="159">
      <c r="A159" t="n">
        <v>27</v>
      </c>
      <c r="B159" t="n">
        <v>150</v>
      </c>
      <c r="C159" t="inlineStr">
        <is>
          <t xml:space="preserve">CONCLUIDO	</t>
        </is>
      </c>
      <c r="D159" t="n">
        <v>13.3067</v>
      </c>
      <c r="E159" t="n">
        <v>7.52</v>
      </c>
      <c r="F159" t="n">
        <v>4.13</v>
      </c>
      <c r="G159" t="n">
        <v>35.39</v>
      </c>
      <c r="H159" t="n">
        <v>0.44</v>
      </c>
      <c r="I159" t="n">
        <v>7</v>
      </c>
      <c r="J159" t="n">
        <v>311.04</v>
      </c>
      <c r="K159" t="n">
        <v>61.82</v>
      </c>
      <c r="L159" t="n">
        <v>7.75</v>
      </c>
      <c r="M159" t="n">
        <v>5</v>
      </c>
      <c r="N159" t="n">
        <v>91.47</v>
      </c>
      <c r="O159" t="n">
        <v>38596.15</v>
      </c>
      <c r="P159" t="n">
        <v>62.39</v>
      </c>
      <c r="Q159" t="n">
        <v>610.27</v>
      </c>
      <c r="R159" t="n">
        <v>16.66</v>
      </c>
      <c r="S159" t="n">
        <v>13.88</v>
      </c>
      <c r="T159" t="n">
        <v>1497.57</v>
      </c>
      <c r="U159" t="n">
        <v>0.83</v>
      </c>
      <c r="V159" t="n">
        <v>0.97</v>
      </c>
      <c r="W159" t="n">
        <v>0.06</v>
      </c>
      <c r="X159" t="n">
        <v>0.09</v>
      </c>
      <c r="Y159" t="n">
        <v>1</v>
      </c>
      <c r="Z159" t="n">
        <v>10</v>
      </c>
    </row>
    <row r="160">
      <c r="A160" t="n">
        <v>28</v>
      </c>
      <c r="B160" t="n">
        <v>150</v>
      </c>
      <c r="C160" t="inlineStr">
        <is>
          <t xml:space="preserve">CONCLUIDO	</t>
        </is>
      </c>
      <c r="D160" t="n">
        <v>13.248</v>
      </c>
      <c r="E160" t="n">
        <v>7.55</v>
      </c>
      <c r="F160" t="n">
        <v>4.16</v>
      </c>
      <c r="G160" t="n">
        <v>35.68</v>
      </c>
      <c r="H160" t="n">
        <v>0.46</v>
      </c>
      <c r="I160" t="n">
        <v>7</v>
      </c>
      <c r="J160" t="n">
        <v>311.59</v>
      </c>
      <c r="K160" t="n">
        <v>61.82</v>
      </c>
      <c r="L160" t="n">
        <v>8</v>
      </c>
      <c r="M160" t="n">
        <v>5</v>
      </c>
      <c r="N160" t="n">
        <v>91.77</v>
      </c>
      <c r="O160" t="n">
        <v>38663.62</v>
      </c>
      <c r="P160" t="n">
        <v>62.56</v>
      </c>
      <c r="Q160" t="n">
        <v>610.28</v>
      </c>
      <c r="R160" t="n">
        <v>17.94</v>
      </c>
      <c r="S160" t="n">
        <v>13.88</v>
      </c>
      <c r="T160" t="n">
        <v>2142.38</v>
      </c>
      <c r="U160" t="n">
        <v>0.77</v>
      </c>
      <c r="V160" t="n">
        <v>0.96</v>
      </c>
      <c r="W160" t="n">
        <v>0.06</v>
      </c>
      <c r="X160" t="n">
        <v>0.12</v>
      </c>
      <c r="Y160" t="n">
        <v>1</v>
      </c>
      <c r="Z160" t="n">
        <v>10</v>
      </c>
    </row>
    <row r="161">
      <c r="A161" t="n">
        <v>29</v>
      </c>
      <c r="B161" t="n">
        <v>150</v>
      </c>
      <c r="C161" t="inlineStr">
        <is>
          <t xml:space="preserve">CONCLUIDO	</t>
        </is>
      </c>
      <c r="D161" t="n">
        <v>13.2392</v>
      </c>
      <c r="E161" t="n">
        <v>7.55</v>
      </c>
      <c r="F161" t="n">
        <v>4.17</v>
      </c>
      <c r="G161" t="n">
        <v>35.72</v>
      </c>
      <c r="H161" t="n">
        <v>0.47</v>
      </c>
      <c r="I161" t="n">
        <v>7</v>
      </c>
      <c r="J161" t="n">
        <v>312.14</v>
      </c>
      <c r="K161" t="n">
        <v>61.82</v>
      </c>
      <c r="L161" t="n">
        <v>8.25</v>
      </c>
      <c r="M161" t="n">
        <v>5</v>
      </c>
      <c r="N161" t="n">
        <v>92.06999999999999</v>
      </c>
      <c r="O161" t="n">
        <v>38731.35</v>
      </c>
      <c r="P161" t="n">
        <v>61.96</v>
      </c>
      <c r="Q161" t="n">
        <v>610.29</v>
      </c>
      <c r="R161" t="n">
        <v>18.03</v>
      </c>
      <c r="S161" t="n">
        <v>13.88</v>
      </c>
      <c r="T161" t="n">
        <v>2187.31</v>
      </c>
      <c r="U161" t="n">
        <v>0.77</v>
      </c>
      <c r="V161" t="n">
        <v>0.96</v>
      </c>
      <c r="W161" t="n">
        <v>0.06</v>
      </c>
      <c r="X161" t="n">
        <v>0.13</v>
      </c>
      <c r="Y161" t="n">
        <v>1</v>
      </c>
      <c r="Z161" t="n">
        <v>10</v>
      </c>
    </row>
    <row r="162">
      <c r="A162" t="n">
        <v>30</v>
      </c>
      <c r="B162" t="n">
        <v>150</v>
      </c>
      <c r="C162" t="inlineStr">
        <is>
          <t xml:space="preserve">CONCLUIDO	</t>
        </is>
      </c>
      <c r="D162" t="n">
        <v>13.2392</v>
      </c>
      <c r="E162" t="n">
        <v>7.55</v>
      </c>
      <c r="F162" t="n">
        <v>4.17</v>
      </c>
      <c r="G162" t="n">
        <v>35.72</v>
      </c>
      <c r="H162" t="n">
        <v>0.48</v>
      </c>
      <c r="I162" t="n">
        <v>7</v>
      </c>
      <c r="J162" t="n">
        <v>312.69</v>
      </c>
      <c r="K162" t="n">
        <v>61.82</v>
      </c>
      <c r="L162" t="n">
        <v>8.5</v>
      </c>
      <c r="M162" t="n">
        <v>5</v>
      </c>
      <c r="N162" t="n">
        <v>92.37</v>
      </c>
      <c r="O162" t="n">
        <v>38799.09</v>
      </c>
      <c r="P162" t="n">
        <v>60.89</v>
      </c>
      <c r="Q162" t="n">
        <v>610.26</v>
      </c>
      <c r="R162" t="n">
        <v>18.05</v>
      </c>
      <c r="S162" t="n">
        <v>13.88</v>
      </c>
      <c r="T162" t="n">
        <v>2196.86</v>
      </c>
      <c r="U162" t="n">
        <v>0.77</v>
      </c>
      <c r="V162" t="n">
        <v>0.96</v>
      </c>
      <c r="W162" t="n">
        <v>0.06</v>
      </c>
      <c r="X162" t="n">
        <v>0.13</v>
      </c>
      <c r="Y162" t="n">
        <v>1</v>
      </c>
      <c r="Z162" t="n">
        <v>10</v>
      </c>
    </row>
    <row r="163">
      <c r="A163" t="n">
        <v>31</v>
      </c>
      <c r="B163" t="n">
        <v>150</v>
      </c>
      <c r="C163" t="inlineStr">
        <is>
          <t xml:space="preserve">CONCLUIDO	</t>
        </is>
      </c>
      <c r="D163" t="n">
        <v>13.3829</v>
      </c>
      <c r="E163" t="n">
        <v>7.47</v>
      </c>
      <c r="F163" t="n">
        <v>4.14</v>
      </c>
      <c r="G163" t="n">
        <v>41.42</v>
      </c>
      <c r="H163" t="n">
        <v>0.5</v>
      </c>
      <c r="I163" t="n">
        <v>6</v>
      </c>
      <c r="J163" t="n">
        <v>313.24</v>
      </c>
      <c r="K163" t="n">
        <v>61.82</v>
      </c>
      <c r="L163" t="n">
        <v>8.75</v>
      </c>
      <c r="M163" t="n">
        <v>4</v>
      </c>
      <c r="N163" t="n">
        <v>92.67</v>
      </c>
      <c r="O163" t="n">
        <v>38866.96</v>
      </c>
      <c r="P163" t="n">
        <v>60.3</v>
      </c>
      <c r="Q163" t="n">
        <v>610.4400000000001</v>
      </c>
      <c r="R163" t="n">
        <v>17.11</v>
      </c>
      <c r="S163" t="n">
        <v>13.88</v>
      </c>
      <c r="T163" t="n">
        <v>1727.6</v>
      </c>
      <c r="U163" t="n">
        <v>0.8100000000000001</v>
      </c>
      <c r="V163" t="n">
        <v>0.96</v>
      </c>
      <c r="W163" t="n">
        <v>0.07000000000000001</v>
      </c>
      <c r="X163" t="n">
        <v>0.1</v>
      </c>
      <c r="Y163" t="n">
        <v>1</v>
      </c>
      <c r="Z163" t="n">
        <v>10</v>
      </c>
    </row>
    <row r="164">
      <c r="A164" t="n">
        <v>32</v>
      </c>
      <c r="B164" t="n">
        <v>150</v>
      </c>
      <c r="C164" t="inlineStr">
        <is>
          <t xml:space="preserve">CONCLUIDO	</t>
        </is>
      </c>
      <c r="D164" t="n">
        <v>13.3854</v>
      </c>
      <c r="E164" t="n">
        <v>7.47</v>
      </c>
      <c r="F164" t="n">
        <v>4.14</v>
      </c>
      <c r="G164" t="n">
        <v>41.4</v>
      </c>
      <c r="H164" t="n">
        <v>0.51</v>
      </c>
      <c r="I164" t="n">
        <v>6</v>
      </c>
      <c r="J164" t="n">
        <v>313.79</v>
      </c>
      <c r="K164" t="n">
        <v>61.82</v>
      </c>
      <c r="L164" t="n">
        <v>9</v>
      </c>
      <c r="M164" t="n">
        <v>4</v>
      </c>
      <c r="N164" t="n">
        <v>92.97</v>
      </c>
      <c r="O164" t="n">
        <v>38934.97</v>
      </c>
      <c r="P164" t="n">
        <v>60.39</v>
      </c>
      <c r="Q164" t="n">
        <v>610.26</v>
      </c>
      <c r="R164" t="n">
        <v>17.12</v>
      </c>
      <c r="S164" t="n">
        <v>13.88</v>
      </c>
      <c r="T164" t="n">
        <v>1734.36</v>
      </c>
      <c r="U164" t="n">
        <v>0.8100000000000001</v>
      </c>
      <c r="V164" t="n">
        <v>0.96</v>
      </c>
      <c r="W164" t="n">
        <v>0.06</v>
      </c>
      <c r="X164" t="n">
        <v>0.1</v>
      </c>
      <c r="Y164" t="n">
        <v>1</v>
      </c>
      <c r="Z164" t="n">
        <v>10</v>
      </c>
    </row>
    <row r="165">
      <c r="A165" t="n">
        <v>33</v>
      </c>
      <c r="B165" t="n">
        <v>150</v>
      </c>
      <c r="C165" t="inlineStr">
        <is>
          <t xml:space="preserve">CONCLUIDO	</t>
        </is>
      </c>
      <c r="D165" t="n">
        <v>13.3919</v>
      </c>
      <c r="E165" t="n">
        <v>7.47</v>
      </c>
      <c r="F165" t="n">
        <v>4.14</v>
      </c>
      <c r="G165" t="n">
        <v>41.37</v>
      </c>
      <c r="H165" t="n">
        <v>0.52</v>
      </c>
      <c r="I165" t="n">
        <v>6</v>
      </c>
      <c r="J165" t="n">
        <v>314.34</v>
      </c>
      <c r="K165" t="n">
        <v>61.82</v>
      </c>
      <c r="L165" t="n">
        <v>9.25</v>
      </c>
      <c r="M165" t="n">
        <v>4</v>
      </c>
      <c r="N165" t="n">
        <v>93.27</v>
      </c>
      <c r="O165" t="n">
        <v>39003.11</v>
      </c>
      <c r="P165" t="n">
        <v>59.76</v>
      </c>
      <c r="Q165" t="n">
        <v>610.26</v>
      </c>
      <c r="R165" t="n">
        <v>17.02</v>
      </c>
      <c r="S165" t="n">
        <v>13.88</v>
      </c>
      <c r="T165" t="n">
        <v>1686.84</v>
      </c>
      <c r="U165" t="n">
        <v>0.82</v>
      </c>
      <c r="V165" t="n">
        <v>0.96</v>
      </c>
      <c r="W165" t="n">
        <v>0.06</v>
      </c>
      <c r="X165" t="n">
        <v>0.1</v>
      </c>
      <c r="Y165" t="n">
        <v>1</v>
      </c>
      <c r="Z165" t="n">
        <v>10</v>
      </c>
    </row>
    <row r="166">
      <c r="A166" t="n">
        <v>34</v>
      </c>
      <c r="B166" t="n">
        <v>150</v>
      </c>
      <c r="C166" t="inlineStr">
        <is>
          <t xml:space="preserve">CONCLUIDO	</t>
        </is>
      </c>
      <c r="D166" t="n">
        <v>13.4163</v>
      </c>
      <c r="E166" t="n">
        <v>7.45</v>
      </c>
      <c r="F166" t="n">
        <v>4.12</v>
      </c>
      <c r="G166" t="n">
        <v>41.23</v>
      </c>
      <c r="H166" t="n">
        <v>0.54</v>
      </c>
      <c r="I166" t="n">
        <v>6</v>
      </c>
      <c r="J166" t="n">
        <v>314.9</v>
      </c>
      <c r="K166" t="n">
        <v>61.82</v>
      </c>
      <c r="L166" t="n">
        <v>9.5</v>
      </c>
      <c r="M166" t="n">
        <v>4</v>
      </c>
      <c r="N166" t="n">
        <v>93.56999999999999</v>
      </c>
      <c r="O166" t="n">
        <v>39071.38</v>
      </c>
      <c r="P166" t="n">
        <v>58.5</v>
      </c>
      <c r="Q166" t="n">
        <v>610.35</v>
      </c>
      <c r="R166" t="n">
        <v>16.39</v>
      </c>
      <c r="S166" t="n">
        <v>13.88</v>
      </c>
      <c r="T166" t="n">
        <v>1369.24</v>
      </c>
      <c r="U166" t="n">
        <v>0.85</v>
      </c>
      <c r="V166" t="n">
        <v>0.97</v>
      </c>
      <c r="W166" t="n">
        <v>0.07000000000000001</v>
      </c>
      <c r="X166" t="n">
        <v>0.08</v>
      </c>
      <c r="Y166" t="n">
        <v>1</v>
      </c>
      <c r="Z166" t="n">
        <v>10</v>
      </c>
    </row>
    <row r="167">
      <c r="A167" t="n">
        <v>35</v>
      </c>
      <c r="B167" t="n">
        <v>150</v>
      </c>
      <c r="C167" t="inlineStr">
        <is>
          <t xml:space="preserve">CONCLUIDO	</t>
        </is>
      </c>
      <c r="D167" t="n">
        <v>13.4023</v>
      </c>
      <c r="E167" t="n">
        <v>7.46</v>
      </c>
      <c r="F167" t="n">
        <v>4.13</v>
      </c>
      <c r="G167" t="n">
        <v>41.31</v>
      </c>
      <c r="H167" t="n">
        <v>0.55</v>
      </c>
      <c r="I167" t="n">
        <v>6</v>
      </c>
      <c r="J167" t="n">
        <v>315.45</v>
      </c>
      <c r="K167" t="n">
        <v>61.82</v>
      </c>
      <c r="L167" t="n">
        <v>9.75</v>
      </c>
      <c r="M167" t="n">
        <v>3</v>
      </c>
      <c r="N167" t="n">
        <v>93.88</v>
      </c>
      <c r="O167" t="n">
        <v>39139.8</v>
      </c>
      <c r="P167" t="n">
        <v>57.97</v>
      </c>
      <c r="Q167" t="n">
        <v>610.4</v>
      </c>
      <c r="R167" t="n">
        <v>16.79</v>
      </c>
      <c r="S167" t="n">
        <v>13.88</v>
      </c>
      <c r="T167" t="n">
        <v>1571.91</v>
      </c>
      <c r="U167" t="n">
        <v>0.83</v>
      </c>
      <c r="V167" t="n">
        <v>0.97</v>
      </c>
      <c r="W167" t="n">
        <v>0.06</v>
      </c>
      <c r="X167" t="n">
        <v>0.09</v>
      </c>
      <c r="Y167" t="n">
        <v>1</v>
      </c>
      <c r="Z167" t="n">
        <v>10</v>
      </c>
    </row>
    <row r="168">
      <c r="A168" t="n">
        <v>36</v>
      </c>
      <c r="B168" t="n">
        <v>150</v>
      </c>
      <c r="C168" t="inlineStr">
        <is>
          <t xml:space="preserve">CONCLUIDO	</t>
        </is>
      </c>
      <c r="D168" t="n">
        <v>13.369</v>
      </c>
      <c r="E168" t="n">
        <v>7.48</v>
      </c>
      <c r="F168" t="n">
        <v>4.15</v>
      </c>
      <c r="G168" t="n">
        <v>41.49</v>
      </c>
      <c r="H168" t="n">
        <v>0.5600000000000001</v>
      </c>
      <c r="I168" t="n">
        <v>6</v>
      </c>
      <c r="J168" t="n">
        <v>316.01</v>
      </c>
      <c r="K168" t="n">
        <v>61.82</v>
      </c>
      <c r="L168" t="n">
        <v>10</v>
      </c>
      <c r="M168" t="n">
        <v>2</v>
      </c>
      <c r="N168" t="n">
        <v>94.18000000000001</v>
      </c>
      <c r="O168" t="n">
        <v>39208.35</v>
      </c>
      <c r="P168" t="n">
        <v>58.07</v>
      </c>
      <c r="Q168" t="n">
        <v>610.3200000000001</v>
      </c>
      <c r="R168" t="n">
        <v>17.45</v>
      </c>
      <c r="S168" t="n">
        <v>13.88</v>
      </c>
      <c r="T168" t="n">
        <v>1900.91</v>
      </c>
      <c r="U168" t="n">
        <v>0.8</v>
      </c>
      <c r="V168" t="n">
        <v>0.96</v>
      </c>
      <c r="W168" t="n">
        <v>0.06</v>
      </c>
      <c r="X168" t="n">
        <v>0.11</v>
      </c>
      <c r="Y168" t="n">
        <v>1</v>
      </c>
      <c r="Z168" t="n">
        <v>10</v>
      </c>
    </row>
    <row r="169">
      <c r="A169" t="n">
        <v>37</v>
      </c>
      <c r="B169" t="n">
        <v>150</v>
      </c>
      <c r="C169" t="inlineStr">
        <is>
          <t xml:space="preserve">CONCLUIDO	</t>
        </is>
      </c>
      <c r="D169" t="n">
        <v>13.3596</v>
      </c>
      <c r="E169" t="n">
        <v>7.49</v>
      </c>
      <c r="F169" t="n">
        <v>4.15</v>
      </c>
      <c r="G169" t="n">
        <v>41.55</v>
      </c>
      <c r="H169" t="n">
        <v>0.58</v>
      </c>
      <c r="I169" t="n">
        <v>6</v>
      </c>
      <c r="J169" t="n">
        <v>316.56</v>
      </c>
      <c r="K169" t="n">
        <v>61.82</v>
      </c>
      <c r="L169" t="n">
        <v>10.25</v>
      </c>
      <c r="M169" t="n">
        <v>1</v>
      </c>
      <c r="N169" t="n">
        <v>94.48999999999999</v>
      </c>
      <c r="O169" t="n">
        <v>39277.04</v>
      </c>
      <c r="P169" t="n">
        <v>57.75</v>
      </c>
      <c r="Q169" t="n">
        <v>610.3200000000001</v>
      </c>
      <c r="R169" t="n">
        <v>17.54</v>
      </c>
      <c r="S169" t="n">
        <v>13.88</v>
      </c>
      <c r="T169" t="n">
        <v>1944.21</v>
      </c>
      <c r="U169" t="n">
        <v>0.79</v>
      </c>
      <c r="V169" t="n">
        <v>0.96</v>
      </c>
      <c r="W169" t="n">
        <v>0.07000000000000001</v>
      </c>
      <c r="X169" t="n">
        <v>0.11</v>
      </c>
      <c r="Y169" t="n">
        <v>1</v>
      </c>
      <c r="Z169" t="n">
        <v>10</v>
      </c>
    </row>
    <row r="170">
      <c r="A170" t="n">
        <v>38</v>
      </c>
      <c r="B170" t="n">
        <v>150</v>
      </c>
      <c r="C170" t="inlineStr">
        <is>
          <t xml:space="preserve">CONCLUIDO	</t>
        </is>
      </c>
      <c r="D170" t="n">
        <v>13.3581</v>
      </c>
      <c r="E170" t="n">
        <v>7.49</v>
      </c>
      <c r="F170" t="n">
        <v>4.16</v>
      </c>
      <c r="G170" t="n">
        <v>41.56</v>
      </c>
      <c r="H170" t="n">
        <v>0.59</v>
      </c>
      <c r="I170" t="n">
        <v>6</v>
      </c>
      <c r="J170" t="n">
        <v>317.12</v>
      </c>
      <c r="K170" t="n">
        <v>61.82</v>
      </c>
      <c r="L170" t="n">
        <v>10.5</v>
      </c>
      <c r="M170" t="n">
        <v>0</v>
      </c>
      <c r="N170" t="n">
        <v>94.8</v>
      </c>
      <c r="O170" t="n">
        <v>39345.87</v>
      </c>
      <c r="P170" t="n">
        <v>57.82</v>
      </c>
      <c r="Q170" t="n">
        <v>610.3200000000001</v>
      </c>
      <c r="R170" t="n">
        <v>17.52</v>
      </c>
      <c r="S170" t="n">
        <v>13.88</v>
      </c>
      <c r="T170" t="n">
        <v>1934.27</v>
      </c>
      <c r="U170" t="n">
        <v>0.79</v>
      </c>
      <c r="V170" t="n">
        <v>0.96</v>
      </c>
      <c r="W170" t="n">
        <v>0.07000000000000001</v>
      </c>
      <c r="X170" t="n">
        <v>0.12</v>
      </c>
      <c r="Y170" t="n">
        <v>1</v>
      </c>
      <c r="Z170" t="n">
        <v>10</v>
      </c>
    </row>
    <row r="171">
      <c r="A171" t="n">
        <v>0</v>
      </c>
      <c r="B171" t="n">
        <v>10</v>
      </c>
      <c r="C171" t="inlineStr">
        <is>
          <t xml:space="preserve">CONCLUIDO	</t>
        </is>
      </c>
      <c r="D171" t="n">
        <v>13.0105</v>
      </c>
      <c r="E171" t="n">
        <v>7.69</v>
      </c>
      <c r="F171" t="n">
        <v>5.35</v>
      </c>
      <c r="G171" t="n">
        <v>5.18</v>
      </c>
      <c r="H171" t="n">
        <v>0.64</v>
      </c>
      <c r="I171" t="n">
        <v>62</v>
      </c>
      <c r="J171" t="n">
        <v>26.11</v>
      </c>
      <c r="K171" t="n">
        <v>12.1</v>
      </c>
      <c r="L171" t="n">
        <v>1</v>
      </c>
      <c r="M171" t="n">
        <v>0</v>
      </c>
      <c r="N171" t="n">
        <v>3.01</v>
      </c>
      <c r="O171" t="n">
        <v>3454.41</v>
      </c>
      <c r="P171" t="n">
        <v>15.59</v>
      </c>
      <c r="Q171" t="n">
        <v>610.53</v>
      </c>
      <c r="R171" t="n">
        <v>52.36</v>
      </c>
      <c r="S171" t="n">
        <v>13.88</v>
      </c>
      <c r="T171" t="n">
        <v>19073.9</v>
      </c>
      <c r="U171" t="n">
        <v>0.27</v>
      </c>
      <c r="V171" t="n">
        <v>0.75</v>
      </c>
      <c r="W171" t="n">
        <v>0.23</v>
      </c>
      <c r="X171" t="n">
        <v>1.31</v>
      </c>
      <c r="Y171" t="n">
        <v>1</v>
      </c>
      <c r="Z171" t="n">
        <v>10</v>
      </c>
    </row>
    <row r="172">
      <c r="A172" t="n">
        <v>0</v>
      </c>
      <c r="B172" t="n">
        <v>45</v>
      </c>
      <c r="C172" t="inlineStr">
        <is>
          <t xml:space="preserve">CONCLUIDO	</t>
        </is>
      </c>
      <c r="D172" t="n">
        <v>14.062</v>
      </c>
      <c r="E172" t="n">
        <v>7.11</v>
      </c>
      <c r="F172" t="n">
        <v>4.57</v>
      </c>
      <c r="G172" t="n">
        <v>10.15</v>
      </c>
      <c r="H172" t="n">
        <v>0.18</v>
      </c>
      <c r="I172" t="n">
        <v>27</v>
      </c>
      <c r="J172" t="n">
        <v>98.70999999999999</v>
      </c>
      <c r="K172" t="n">
        <v>39.72</v>
      </c>
      <c r="L172" t="n">
        <v>1</v>
      </c>
      <c r="M172" t="n">
        <v>25</v>
      </c>
      <c r="N172" t="n">
        <v>12.99</v>
      </c>
      <c r="O172" t="n">
        <v>12407.75</v>
      </c>
      <c r="P172" t="n">
        <v>35.79</v>
      </c>
      <c r="Q172" t="n">
        <v>610.49</v>
      </c>
      <c r="R172" t="n">
        <v>30.39</v>
      </c>
      <c r="S172" t="n">
        <v>13.88</v>
      </c>
      <c r="T172" t="n">
        <v>8267.139999999999</v>
      </c>
      <c r="U172" t="n">
        <v>0.46</v>
      </c>
      <c r="V172" t="n">
        <v>0.87</v>
      </c>
      <c r="W172" t="n">
        <v>0.1</v>
      </c>
      <c r="X172" t="n">
        <v>0.53</v>
      </c>
      <c r="Y172" t="n">
        <v>1</v>
      </c>
      <c r="Z172" t="n">
        <v>10</v>
      </c>
    </row>
    <row r="173">
      <c r="A173" t="n">
        <v>1</v>
      </c>
      <c r="B173" t="n">
        <v>45</v>
      </c>
      <c r="C173" t="inlineStr">
        <is>
          <t xml:space="preserve">CONCLUIDO	</t>
        </is>
      </c>
      <c r="D173" t="n">
        <v>14.7577</v>
      </c>
      <c r="E173" t="n">
        <v>6.78</v>
      </c>
      <c r="F173" t="n">
        <v>4.38</v>
      </c>
      <c r="G173" t="n">
        <v>13.13</v>
      </c>
      <c r="H173" t="n">
        <v>0.22</v>
      </c>
      <c r="I173" t="n">
        <v>20</v>
      </c>
      <c r="J173" t="n">
        <v>99.02</v>
      </c>
      <c r="K173" t="n">
        <v>39.72</v>
      </c>
      <c r="L173" t="n">
        <v>1.25</v>
      </c>
      <c r="M173" t="n">
        <v>18</v>
      </c>
      <c r="N173" t="n">
        <v>13.05</v>
      </c>
      <c r="O173" t="n">
        <v>12446.14</v>
      </c>
      <c r="P173" t="n">
        <v>32.47</v>
      </c>
      <c r="Q173" t="n">
        <v>610.36</v>
      </c>
      <c r="R173" t="n">
        <v>24.29</v>
      </c>
      <c r="S173" t="n">
        <v>13.88</v>
      </c>
      <c r="T173" t="n">
        <v>5247.56</v>
      </c>
      <c r="U173" t="n">
        <v>0.57</v>
      </c>
      <c r="V173" t="n">
        <v>0.91</v>
      </c>
      <c r="W173" t="n">
        <v>0.08</v>
      </c>
      <c r="X173" t="n">
        <v>0.34</v>
      </c>
      <c r="Y173" t="n">
        <v>1</v>
      </c>
      <c r="Z173" t="n">
        <v>10</v>
      </c>
    </row>
    <row r="174">
      <c r="A174" t="n">
        <v>2</v>
      </c>
      <c r="B174" t="n">
        <v>45</v>
      </c>
      <c r="C174" t="inlineStr">
        <is>
          <t xml:space="preserve">CONCLUIDO	</t>
        </is>
      </c>
      <c r="D174" t="n">
        <v>14.9944</v>
      </c>
      <c r="E174" t="n">
        <v>6.67</v>
      </c>
      <c r="F174" t="n">
        <v>4.35</v>
      </c>
      <c r="G174" t="n">
        <v>16.32</v>
      </c>
      <c r="H174" t="n">
        <v>0.27</v>
      </c>
      <c r="I174" t="n">
        <v>16</v>
      </c>
      <c r="J174" t="n">
        <v>99.33</v>
      </c>
      <c r="K174" t="n">
        <v>39.72</v>
      </c>
      <c r="L174" t="n">
        <v>1.5</v>
      </c>
      <c r="M174" t="n">
        <v>10</v>
      </c>
      <c r="N174" t="n">
        <v>13.11</v>
      </c>
      <c r="O174" t="n">
        <v>12484.55</v>
      </c>
      <c r="P174" t="n">
        <v>30.69</v>
      </c>
      <c r="Q174" t="n">
        <v>610.33</v>
      </c>
      <c r="R174" t="n">
        <v>23.62</v>
      </c>
      <c r="S174" t="n">
        <v>13.88</v>
      </c>
      <c r="T174" t="n">
        <v>4934.9</v>
      </c>
      <c r="U174" t="n">
        <v>0.59</v>
      </c>
      <c r="V174" t="n">
        <v>0.92</v>
      </c>
      <c r="W174" t="n">
        <v>0.08</v>
      </c>
      <c r="X174" t="n">
        <v>0.31</v>
      </c>
      <c r="Y174" t="n">
        <v>1</v>
      </c>
      <c r="Z174" t="n">
        <v>10</v>
      </c>
    </row>
    <row r="175">
      <c r="A175" t="n">
        <v>3</v>
      </c>
      <c r="B175" t="n">
        <v>45</v>
      </c>
      <c r="C175" t="inlineStr">
        <is>
          <t xml:space="preserve">CONCLUIDO	</t>
        </is>
      </c>
      <c r="D175" t="n">
        <v>15.0836</v>
      </c>
      <c r="E175" t="n">
        <v>6.63</v>
      </c>
      <c r="F175" t="n">
        <v>4.33</v>
      </c>
      <c r="G175" t="n">
        <v>17.33</v>
      </c>
      <c r="H175" t="n">
        <v>0.31</v>
      </c>
      <c r="I175" t="n">
        <v>15</v>
      </c>
      <c r="J175" t="n">
        <v>99.64</v>
      </c>
      <c r="K175" t="n">
        <v>39.72</v>
      </c>
      <c r="L175" t="n">
        <v>1.75</v>
      </c>
      <c r="M175" t="n">
        <v>0</v>
      </c>
      <c r="N175" t="n">
        <v>13.18</v>
      </c>
      <c r="O175" t="n">
        <v>12522.99</v>
      </c>
      <c r="P175" t="n">
        <v>30.04</v>
      </c>
      <c r="Q175" t="n">
        <v>610.59</v>
      </c>
      <c r="R175" t="n">
        <v>22.53</v>
      </c>
      <c r="S175" t="n">
        <v>13.88</v>
      </c>
      <c r="T175" t="n">
        <v>4395.31</v>
      </c>
      <c r="U175" t="n">
        <v>0.62</v>
      </c>
      <c r="V175" t="n">
        <v>0.92</v>
      </c>
      <c r="W175" t="n">
        <v>0.1</v>
      </c>
      <c r="X175" t="n">
        <v>0.29</v>
      </c>
      <c r="Y175" t="n">
        <v>1</v>
      </c>
      <c r="Z175" t="n">
        <v>10</v>
      </c>
    </row>
    <row r="176">
      <c r="A176" t="n">
        <v>0</v>
      </c>
      <c r="B176" t="n">
        <v>105</v>
      </c>
      <c r="C176" t="inlineStr">
        <is>
          <t xml:space="preserve">CONCLUIDO	</t>
        </is>
      </c>
      <c r="D176" t="n">
        <v>10.2351</v>
      </c>
      <c r="E176" t="n">
        <v>9.77</v>
      </c>
      <c r="F176" t="n">
        <v>5.1</v>
      </c>
      <c r="G176" t="n">
        <v>5.88</v>
      </c>
      <c r="H176" t="n">
        <v>0.09</v>
      </c>
      <c r="I176" t="n">
        <v>52</v>
      </c>
      <c r="J176" t="n">
        <v>204</v>
      </c>
      <c r="K176" t="n">
        <v>55.27</v>
      </c>
      <c r="L176" t="n">
        <v>1</v>
      </c>
      <c r="M176" t="n">
        <v>50</v>
      </c>
      <c r="N176" t="n">
        <v>42.72</v>
      </c>
      <c r="O176" t="n">
        <v>25393.6</v>
      </c>
      <c r="P176" t="n">
        <v>70.95999999999999</v>
      </c>
      <c r="Q176" t="n">
        <v>610.62</v>
      </c>
      <c r="R176" t="n">
        <v>47.21</v>
      </c>
      <c r="S176" t="n">
        <v>13.88</v>
      </c>
      <c r="T176" t="n">
        <v>16549.79</v>
      </c>
      <c r="U176" t="n">
        <v>0.29</v>
      </c>
      <c r="V176" t="n">
        <v>0.78</v>
      </c>
      <c r="W176" t="n">
        <v>0.13</v>
      </c>
      <c r="X176" t="n">
        <v>1.05</v>
      </c>
      <c r="Y176" t="n">
        <v>1</v>
      </c>
      <c r="Z176" t="n">
        <v>10</v>
      </c>
    </row>
    <row r="177">
      <c r="A177" t="n">
        <v>1</v>
      </c>
      <c r="B177" t="n">
        <v>105</v>
      </c>
      <c r="C177" t="inlineStr">
        <is>
          <t xml:space="preserve">CONCLUIDO	</t>
        </is>
      </c>
      <c r="D177" t="n">
        <v>11.1593</v>
      </c>
      <c r="E177" t="n">
        <v>8.960000000000001</v>
      </c>
      <c r="F177" t="n">
        <v>4.81</v>
      </c>
      <c r="G177" t="n">
        <v>7.41</v>
      </c>
      <c r="H177" t="n">
        <v>0.11</v>
      </c>
      <c r="I177" t="n">
        <v>39</v>
      </c>
      <c r="J177" t="n">
        <v>204.39</v>
      </c>
      <c r="K177" t="n">
        <v>55.27</v>
      </c>
      <c r="L177" t="n">
        <v>1.25</v>
      </c>
      <c r="M177" t="n">
        <v>37</v>
      </c>
      <c r="N177" t="n">
        <v>42.87</v>
      </c>
      <c r="O177" t="n">
        <v>25442.42</v>
      </c>
      <c r="P177" t="n">
        <v>66.33</v>
      </c>
      <c r="Q177" t="n">
        <v>610.35</v>
      </c>
      <c r="R177" t="n">
        <v>38.17</v>
      </c>
      <c r="S177" t="n">
        <v>13.88</v>
      </c>
      <c r="T177" t="n">
        <v>12094.85</v>
      </c>
      <c r="U177" t="n">
        <v>0.36</v>
      </c>
      <c r="V177" t="n">
        <v>0.83</v>
      </c>
      <c r="W177" t="n">
        <v>0.12</v>
      </c>
      <c r="X177" t="n">
        <v>0.77</v>
      </c>
      <c r="Y177" t="n">
        <v>1</v>
      </c>
      <c r="Z177" t="n">
        <v>10</v>
      </c>
    </row>
    <row r="178">
      <c r="A178" t="n">
        <v>2</v>
      </c>
      <c r="B178" t="n">
        <v>105</v>
      </c>
      <c r="C178" t="inlineStr">
        <is>
          <t xml:space="preserve">CONCLUIDO	</t>
        </is>
      </c>
      <c r="D178" t="n">
        <v>11.7199</v>
      </c>
      <c r="E178" t="n">
        <v>8.529999999999999</v>
      </c>
      <c r="F178" t="n">
        <v>4.67</v>
      </c>
      <c r="G178" t="n">
        <v>8.76</v>
      </c>
      <c r="H178" t="n">
        <v>0.13</v>
      </c>
      <c r="I178" t="n">
        <v>32</v>
      </c>
      <c r="J178" t="n">
        <v>204.79</v>
      </c>
      <c r="K178" t="n">
        <v>55.27</v>
      </c>
      <c r="L178" t="n">
        <v>1.5</v>
      </c>
      <c r="M178" t="n">
        <v>30</v>
      </c>
      <c r="N178" t="n">
        <v>43.02</v>
      </c>
      <c r="O178" t="n">
        <v>25491.3</v>
      </c>
      <c r="P178" t="n">
        <v>63.62</v>
      </c>
      <c r="Q178" t="n">
        <v>610.4400000000001</v>
      </c>
      <c r="R178" t="n">
        <v>33.6</v>
      </c>
      <c r="S178" t="n">
        <v>13.88</v>
      </c>
      <c r="T178" t="n">
        <v>9846.02</v>
      </c>
      <c r="U178" t="n">
        <v>0.41</v>
      </c>
      <c r="V178" t="n">
        <v>0.85</v>
      </c>
      <c r="W178" t="n">
        <v>0.11</v>
      </c>
      <c r="X178" t="n">
        <v>0.63</v>
      </c>
      <c r="Y178" t="n">
        <v>1</v>
      </c>
      <c r="Z178" t="n">
        <v>10</v>
      </c>
    </row>
    <row r="179">
      <c r="A179" t="n">
        <v>3</v>
      </c>
      <c r="B179" t="n">
        <v>105</v>
      </c>
      <c r="C179" t="inlineStr">
        <is>
          <t xml:space="preserve">CONCLUIDO	</t>
        </is>
      </c>
      <c r="D179" t="n">
        <v>12.1597</v>
      </c>
      <c r="E179" t="n">
        <v>8.220000000000001</v>
      </c>
      <c r="F179" t="n">
        <v>4.56</v>
      </c>
      <c r="G179" t="n">
        <v>10.14</v>
      </c>
      <c r="H179" t="n">
        <v>0.15</v>
      </c>
      <c r="I179" t="n">
        <v>27</v>
      </c>
      <c r="J179" t="n">
        <v>205.18</v>
      </c>
      <c r="K179" t="n">
        <v>55.27</v>
      </c>
      <c r="L179" t="n">
        <v>1.75</v>
      </c>
      <c r="M179" t="n">
        <v>25</v>
      </c>
      <c r="N179" t="n">
        <v>43.16</v>
      </c>
      <c r="O179" t="n">
        <v>25540.22</v>
      </c>
      <c r="P179" t="n">
        <v>61.48</v>
      </c>
      <c r="Q179" t="n">
        <v>610.41</v>
      </c>
      <c r="R179" t="n">
        <v>30.41</v>
      </c>
      <c r="S179" t="n">
        <v>13.88</v>
      </c>
      <c r="T179" t="n">
        <v>8276.68</v>
      </c>
      <c r="U179" t="n">
        <v>0.46</v>
      </c>
      <c r="V179" t="n">
        <v>0.87</v>
      </c>
      <c r="W179" t="n">
        <v>0.1</v>
      </c>
      <c r="X179" t="n">
        <v>0.52</v>
      </c>
      <c r="Y179" t="n">
        <v>1</v>
      </c>
      <c r="Z179" t="n">
        <v>10</v>
      </c>
    </row>
    <row r="180">
      <c r="A180" t="n">
        <v>4</v>
      </c>
      <c r="B180" t="n">
        <v>105</v>
      </c>
      <c r="C180" t="inlineStr">
        <is>
          <t xml:space="preserve">CONCLUIDO	</t>
        </is>
      </c>
      <c r="D180" t="n">
        <v>12.5414</v>
      </c>
      <c r="E180" t="n">
        <v>7.97</v>
      </c>
      <c r="F180" t="n">
        <v>4.48</v>
      </c>
      <c r="G180" t="n">
        <v>11.68</v>
      </c>
      <c r="H180" t="n">
        <v>0.17</v>
      </c>
      <c r="I180" t="n">
        <v>23</v>
      </c>
      <c r="J180" t="n">
        <v>205.58</v>
      </c>
      <c r="K180" t="n">
        <v>55.27</v>
      </c>
      <c r="L180" t="n">
        <v>2</v>
      </c>
      <c r="M180" t="n">
        <v>21</v>
      </c>
      <c r="N180" t="n">
        <v>43.31</v>
      </c>
      <c r="O180" t="n">
        <v>25589.2</v>
      </c>
      <c r="P180" t="n">
        <v>59.61</v>
      </c>
      <c r="Q180" t="n">
        <v>610.29</v>
      </c>
      <c r="R180" t="n">
        <v>27.6</v>
      </c>
      <c r="S180" t="n">
        <v>13.88</v>
      </c>
      <c r="T180" t="n">
        <v>6888.86</v>
      </c>
      <c r="U180" t="n">
        <v>0.5</v>
      </c>
      <c r="V180" t="n">
        <v>0.89</v>
      </c>
      <c r="W180" t="n">
        <v>0.09</v>
      </c>
      <c r="X180" t="n">
        <v>0.44</v>
      </c>
      <c r="Y180" t="n">
        <v>1</v>
      </c>
      <c r="Z180" t="n">
        <v>10</v>
      </c>
    </row>
    <row r="181">
      <c r="A181" t="n">
        <v>5</v>
      </c>
      <c r="B181" t="n">
        <v>105</v>
      </c>
      <c r="C181" t="inlineStr">
        <is>
          <t xml:space="preserve">CONCLUIDO	</t>
        </is>
      </c>
      <c r="D181" t="n">
        <v>12.9139</v>
      </c>
      <c r="E181" t="n">
        <v>7.74</v>
      </c>
      <c r="F181" t="n">
        <v>4.37</v>
      </c>
      <c r="G181" t="n">
        <v>13.1</v>
      </c>
      <c r="H181" t="n">
        <v>0.19</v>
      </c>
      <c r="I181" t="n">
        <v>20</v>
      </c>
      <c r="J181" t="n">
        <v>205.98</v>
      </c>
      <c r="K181" t="n">
        <v>55.27</v>
      </c>
      <c r="L181" t="n">
        <v>2.25</v>
      </c>
      <c r="M181" t="n">
        <v>18</v>
      </c>
      <c r="N181" t="n">
        <v>43.46</v>
      </c>
      <c r="O181" t="n">
        <v>25638.22</v>
      </c>
      <c r="P181" t="n">
        <v>57.42</v>
      </c>
      <c r="Q181" t="n">
        <v>610.26</v>
      </c>
      <c r="R181" t="n">
        <v>24.05</v>
      </c>
      <c r="S181" t="n">
        <v>13.88</v>
      </c>
      <c r="T181" t="n">
        <v>5130.62</v>
      </c>
      <c r="U181" t="n">
        <v>0.58</v>
      </c>
      <c r="V181" t="n">
        <v>0.91</v>
      </c>
      <c r="W181" t="n">
        <v>0.08</v>
      </c>
      <c r="X181" t="n">
        <v>0.33</v>
      </c>
      <c r="Y181" t="n">
        <v>1</v>
      </c>
      <c r="Z181" t="n">
        <v>10</v>
      </c>
    </row>
    <row r="182">
      <c r="A182" t="n">
        <v>6</v>
      </c>
      <c r="B182" t="n">
        <v>105</v>
      </c>
      <c r="C182" t="inlineStr">
        <is>
          <t xml:space="preserve">CONCLUIDO	</t>
        </is>
      </c>
      <c r="D182" t="n">
        <v>12.918</v>
      </c>
      <c r="E182" t="n">
        <v>7.74</v>
      </c>
      <c r="F182" t="n">
        <v>4.45</v>
      </c>
      <c r="G182" t="n">
        <v>14.82</v>
      </c>
      <c r="H182" t="n">
        <v>0.22</v>
      </c>
      <c r="I182" t="n">
        <v>18</v>
      </c>
      <c r="J182" t="n">
        <v>206.38</v>
      </c>
      <c r="K182" t="n">
        <v>55.27</v>
      </c>
      <c r="L182" t="n">
        <v>2.5</v>
      </c>
      <c r="M182" t="n">
        <v>16</v>
      </c>
      <c r="N182" t="n">
        <v>43.6</v>
      </c>
      <c r="O182" t="n">
        <v>25687.3</v>
      </c>
      <c r="P182" t="n">
        <v>58</v>
      </c>
      <c r="Q182" t="n">
        <v>610.39</v>
      </c>
      <c r="R182" t="n">
        <v>27.28</v>
      </c>
      <c r="S182" t="n">
        <v>13.88</v>
      </c>
      <c r="T182" t="n">
        <v>6757.22</v>
      </c>
      <c r="U182" t="n">
        <v>0.51</v>
      </c>
      <c r="V182" t="n">
        <v>0.9</v>
      </c>
      <c r="W182" t="n">
        <v>0.07000000000000001</v>
      </c>
      <c r="X182" t="n">
        <v>0.41</v>
      </c>
      <c r="Y182" t="n">
        <v>1</v>
      </c>
      <c r="Z182" t="n">
        <v>10</v>
      </c>
    </row>
    <row r="183">
      <c r="A183" t="n">
        <v>7</v>
      </c>
      <c r="B183" t="n">
        <v>105</v>
      </c>
      <c r="C183" t="inlineStr">
        <is>
          <t xml:space="preserve">CONCLUIDO	</t>
        </is>
      </c>
      <c r="D183" t="n">
        <v>13.2222</v>
      </c>
      <c r="E183" t="n">
        <v>7.56</v>
      </c>
      <c r="F183" t="n">
        <v>4.35</v>
      </c>
      <c r="G183" t="n">
        <v>16.31</v>
      </c>
      <c r="H183" t="n">
        <v>0.24</v>
      </c>
      <c r="I183" t="n">
        <v>16</v>
      </c>
      <c r="J183" t="n">
        <v>206.78</v>
      </c>
      <c r="K183" t="n">
        <v>55.27</v>
      </c>
      <c r="L183" t="n">
        <v>2.75</v>
      </c>
      <c r="M183" t="n">
        <v>14</v>
      </c>
      <c r="N183" t="n">
        <v>43.75</v>
      </c>
      <c r="O183" t="n">
        <v>25736.42</v>
      </c>
      <c r="P183" t="n">
        <v>56.02</v>
      </c>
      <c r="Q183" t="n">
        <v>610.3200000000001</v>
      </c>
      <c r="R183" t="n">
        <v>23.79</v>
      </c>
      <c r="S183" t="n">
        <v>13.88</v>
      </c>
      <c r="T183" t="n">
        <v>5021.7</v>
      </c>
      <c r="U183" t="n">
        <v>0.58</v>
      </c>
      <c r="V183" t="n">
        <v>0.92</v>
      </c>
      <c r="W183" t="n">
        <v>0.08</v>
      </c>
      <c r="X183" t="n">
        <v>0.31</v>
      </c>
      <c r="Y183" t="n">
        <v>1</v>
      </c>
      <c r="Z183" t="n">
        <v>10</v>
      </c>
    </row>
    <row r="184">
      <c r="A184" t="n">
        <v>8</v>
      </c>
      <c r="B184" t="n">
        <v>105</v>
      </c>
      <c r="C184" t="inlineStr">
        <is>
          <t xml:space="preserve">CONCLUIDO	</t>
        </is>
      </c>
      <c r="D184" t="n">
        <v>13.4509</v>
      </c>
      <c r="E184" t="n">
        <v>7.43</v>
      </c>
      <c r="F184" t="n">
        <v>4.3</v>
      </c>
      <c r="G184" t="n">
        <v>18.44</v>
      </c>
      <c r="H184" t="n">
        <v>0.26</v>
      </c>
      <c r="I184" t="n">
        <v>14</v>
      </c>
      <c r="J184" t="n">
        <v>207.17</v>
      </c>
      <c r="K184" t="n">
        <v>55.27</v>
      </c>
      <c r="L184" t="n">
        <v>3</v>
      </c>
      <c r="M184" t="n">
        <v>12</v>
      </c>
      <c r="N184" t="n">
        <v>43.9</v>
      </c>
      <c r="O184" t="n">
        <v>25785.6</v>
      </c>
      <c r="P184" t="n">
        <v>54.28</v>
      </c>
      <c r="Q184" t="n">
        <v>610.26</v>
      </c>
      <c r="R184" t="n">
        <v>22.15</v>
      </c>
      <c r="S184" t="n">
        <v>13.88</v>
      </c>
      <c r="T184" t="n">
        <v>4211.14</v>
      </c>
      <c r="U184" t="n">
        <v>0.63</v>
      </c>
      <c r="V184" t="n">
        <v>0.93</v>
      </c>
      <c r="W184" t="n">
        <v>0.08</v>
      </c>
      <c r="X184" t="n">
        <v>0.26</v>
      </c>
      <c r="Y184" t="n">
        <v>1</v>
      </c>
      <c r="Z184" t="n">
        <v>10</v>
      </c>
    </row>
    <row r="185">
      <c r="A185" t="n">
        <v>9</v>
      </c>
      <c r="B185" t="n">
        <v>105</v>
      </c>
      <c r="C185" t="inlineStr">
        <is>
          <t xml:space="preserve">CONCLUIDO	</t>
        </is>
      </c>
      <c r="D185" t="n">
        <v>13.5624</v>
      </c>
      <c r="E185" t="n">
        <v>7.37</v>
      </c>
      <c r="F185" t="n">
        <v>4.28</v>
      </c>
      <c r="G185" t="n">
        <v>19.76</v>
      </c>
      <c r="H185" t="n">
        <v>0.28</v>
      </c>
      <c r="I185" t="n">
        <v>13</v>
      </c>
      <c r="J185" t="n">
        <v>207.57</v>
      </c>
      <c r="K185" t="n">
        <v>55.27</v>
      </c>
      <c r="L185" t="n">
        <v>3.25</v>
      </c>
      <c r="M185" t="n">
        <v>11</v>
      </c>
      <c r="N185" t="n">
        <v>44.05</v>
      </c>
      <c r="O185" t="n">
        <v>25834.83</v>
      </c>
      <c r="P185" t="n">
        <v>53.59</v>
      </c>
      <c r="Q185" t="n">
        <v>610.28</v>
      </c>
      <c r="R185" t="n">
        <v>21.49</v>
      </c>
      <c r="S185" t="n">
        <v>13.88</v>
      </c>
      <c r="T185" t="n">
        <v>3886.5</v>
      </c>
      <c r="U185" t="n">
        <v>0.65</v>
      </c>
      <c r="V185" t="n">
        <v>0.93</v>
      </c>
      <c r="W185" t="n">
        <v>0.08</v>
      </c>
      <c r="X185" t="n">
        <v>0.24</v>
      </c>
      <c r="Y185" t="n">
        <v>1</v>
      </c>
      <c r="Z185" t="n">
        <v>10</v>
      </c>
    </row>
    <row r="186">
      <c r="A186" t="n">
        <v>10</v>
      </c>
      <c r="B186" t="n">
        <v>105</v>
      </c>
      <c r="C186" t="inlineStr">
        <is>
          <t xml:space="preserve">CONCLUIDO	</t>
        </is>
      </c>
      <c r="D186" t="n">
        <v>13.6768</v>
      </c>
      <c r="E186" t="n">
        <v>7.31</v>
      </c>
      <c r="F186" t="n">
        <v>4.26</v>
      </c>
      <c r="G186" t="n">
        <v>21.3</v>
      </c>
      <c r="H186" t="n">
        <v>0.3</v>
      </c>
      <c r="I186" t="n">
        <v>12</v>
      </c>
      <c r="J186" t="n">
        <v>207.97</v>
      </c>
      <c r="K186" t="n">
        <v>55.27</v>
      </c>
      <c r="L186" t="n">
        <v>3.5</v>
      </c>
      <c r="M186" t="n">
        <v>10</v>
      </c>
      <c r="N186" t="n">
        <v>44.2</v>
      </c>
      <c r="O186" t="n">
        <v>25884.1</v>
      </c>
      <c r="P186" t="n">
        <v>52.52</v>
      </c>
      <c r="Q186" t="n">
        <v>610.26</v>
      </c>
      <c r="R186" t="n">
        <v>20.87</v>
      </c>
      <c r="S186" t="n">
        <v>13.88</v>
      </c>
      <c r="T186" t="n">
        <v>3577.58</v>
      </c>
      <c r="U186" t="n">
        <v>0.67</v>
      </c>
      <c r="V186" t="n">
        <v>0.9399999999999999</v>
      </c>
      <c r="W186" t="n">
        <v>0.07000000000000001</v>
      </c>
      <c r="X186" t="n">
        <v>0.22</v>
      </c>
      <c r="Y186" t="n">
        <v>1</v>
      </c>
      <c r="Z186" t="n">
        <v>10</v>
      </c>
    </row>
    <row r="187">
      <c r="A187" t="n">
        <v>11</v>
      </c>
      <c r="B187" t="n">
        <v>105</v>
      </c>
      <c r="C187" t="inlineStr">
        <is>
          <t xml:space="preserve">CONCLUIDO	</t>
        </is>
      </c>
      <c r="D187" t="n">
        <v>13.7963</v>
      </c>
      <c r="E187" t="n">
        <v>7.25</v>
      </c>
      <c r="F187" t="n">
        <v>4.24</v>
      </c>
      <c r="G187" t="n">
        <v>23.11</v>
      </c>
      <c r="H187" t="n">
        <v>0.32</v>
      </c>
      <c r="I187" t="n">
        <v>11</v>
      </c>
      <c r="J187" t="n">
        <v>208.37</v>
      </c>
      <c r="K187" t="n">
        <v>55.27</v>
      </c>
      <c r="L187" t="n">
        <v>3.75</v>
      </c>
      <c r="M187" t="n">
        <v>9</v>
      </c>
      <c r="N187" t="n">
        <v>44.35</v>
      </c>
      <c r="O187" t="n">
        <v>25933.43</v>
      </c>
      <c r="P187" t="n">
        <v>51.41</v>
      </c>
      <c r="Q187" t="n">
        <v>610.3</v>
      </c>
      <c r="R187" t="n">
        <v>20.12</v>
      </c>
      <c r="S187" t="n">
        <v>13.88</v>
      </c>
      <c r="T187" t="n">
        <v>3208.22</v>
      </c>
      <c r="U187" t="n">
        <v>0.6899999999999999</v>
      </c>
      <c r="V187" t="n">
        <v>0.9399999999999999</v>
      </c>
      <c r="W187" t="n">
        <v>0.07000000000000001</v>
      </c>
      <c r="X187" t="n">
        <v>0.2</v>
      </c>
      <c r="Y187" t="n">
        <v>1</v>
      </c>
      <c r="Z187" t="n">
        <v>10</v>
      </c>
    </row>
    <row r="188">
      <c r="A188" t="n">
        <v>12</v>
      </c>
      <c r="B188" t="n">
        <v>105</v>
      </c>
      <c r="C188" t="inlineStr">
        <is>
          <t xml:space="preserve">CONCLUIDO	</t>
        </is>
      </c>
      <c r="D188" t="n">
        <v>13.9459</v>
      </c>
      <c r="E188" t="n">
        <v>7.17</v>
      </c>
      <c r="F188" t="n">
        <v>4.2</v>
      </c>
      <c r="G188" t="n">
        <v>25.2</v>
      </c>
      <c r="H188" t="n">
        <v>0.34</v>
      </c>
      <c r="I188" t="n">
        <v>10</v>
      </c>
      <c r="J188" t="n">
        <v>208.77</v>
      </c>
      <c r="K188" t="n">
        <v>55.27</v>
      </c>
      <c r="L188" t="n">
        <v>4</v>
      </c>
      <c r="M188" t="n">
        <v>8</v>
      </c>
      <c r="N188" t="n">
        <v>44.5</v>
      </c>
      <c r="O188" t="n">
        <v>25982.82</v>
      </c>
      <c r="P188" t="n">
        <v>49.94</v>
      </c>
      <c r="Q188" t="n">
        <v>610.3099999999999</v>
      </c>
      <c r="R188" t="n">
        <v>18.8</v>
      </c>
      <c r="S188" t="n">
        <v>13.88</v>
      </c>
      <c r="T188" t="n">
        <v>2553.57</v>
      </c>
      <c r="U188" t="n">
        <v>0.74</v>
      </c>
      <c r="V188" t="n">
        <v>0.95</v>
      </c>
      <c r="W188" t="n">
        <v>0.07000000000000001</v>
      </c>
      <c r="X188" t="n">
        <v>0.16</v>
      </c>
      <c r="Y188" t="n">
        <v>1</v>
      </c>
      <c r="Z188" t="n">
        <v>10</v>
      </c>
    </row>
    <row r="189">
      <c r="A189" t="n">
        <v>13</v>
      </c>
      <c r="B189" t="n">
        <v>105</v>
      </c>
      <c r="C189" t="inlineStr">
        <is>
          <t xml:space="preserve">CONCLUIDO	</t>
        </is>
      </c>
      <c r="D189" t="n">
        <v>13.8819</v>
      </c>
      <c r="E189" t="n">
        <v>7.2</v>
      </c>
      <c r="F189" t="n">
        <v>4.23</v>
      </c>
      <c r="G189" t="n">
        <v>25.4</v>
      </c>
      <c r="H189" t="n">
        <v>0.36</v>
      </c>
      <c r="I189" t="n">
        <v>10</v>
      </c>
      <c r="J189" t="n">
        <v>209.17</v>
      </c>
      <c r="K189" t="n">
        <v>55.27</v>
      </c>
      <c r="L189" t="n">
        <v>4.25</v>
      </c>
      <c r="M189" t="n">
        <v>8</v>
      </c>
      <c r="N189" t="n">
        <v>44.65</v>
      </c>
      <c r="O189" t="n">
        <v>26032.25</v>
      </c>
      <c r="P189" t="n">
        <v>49.83</v>
      </c>
      <c r="Q189" t="n">
        <v>610.26</v>
      </c>
      <c r="R189" t="n">
        <v>20.3</v>
      </c>
      <c r="S189" t="n">
        <v>13.88</v>
      </c>
      <c r="T189" t="n">
        <v>3305.92</v>
      </c>
      <c r="U189" t="n">
        <v>0.68</v>
      </c>
      <c r="V189" t="n">
        <v>0.9399999999999999</v>
      </c>
      <c r="W189" t="n">
        <v>0.06</v>
      </c>
      <c r="X189" t="n">
        <v>0.19</v>
      </c>
      <c r="Y189" t="n">
        <v>1</v>
      </c>
      <c r="Z189" t="n">
        <v>10</v>
      </c>
    </row>
    <row r="190">
      <c r="A190" t="n">
        <v>14</v>
      </c>
      <c r="B190" t="n">
        <v>105</v>
      </c>
      <c r="C190" t="inlineStr">
        <is>
          <t xml:space="preserve">CONCLUIDO	</t>
        </is>
      </c>
      <c r="D190" t="n">
        <v>14.0045</v>
      </c>
      <c r="E190" t="n">
        <v>7.14</v>
      </c>
      <c r="F190" t="n">
        <v>4.21</v>
      </c>
      <c r="G190" t="n">
        <v>28.07</v>
      </c>
      <c r="H190" t="n">
        <v>0.38</v>
      </c>
      <c r="I190" t="n">
        <v>9</v>
      </c>
      <c r="J190" t="n">
        <v>209.58</v>
      </c>
      <c r="K190" t="n">
        <v>55.27</v>
      </c>
      <c r="L190" t="n">
        <v>4.5</v>
      </c>
      <c r="M190" t="n">
        <v>7</v>
      </c>
      <c r="N190" t="n">
        <v>44.8</v>
      </c>
      <c r="O190" t="n">
        <v>26081.73</v>
      </c>
      <c r="P190" t="n">
        <v>48.66</v>
      </c>
      <c r="Q190" t="n">
        <v>610.26</v>
      </c>
      <c r="R190" t="n">
        <v>19.35</v>
      </c>
      <c r="S190" t="n">
        <v>13.88</v>
      </c>
      <c r="T190" t="n">
        <v>2836.38</v>
      </c>
      <c r="U190" t="n">
        <v>0.72</v>
      </c>
      <c r="V190" t="n">
        <v>0.95</v>
      </c>
      <c r="W190" t="n">
        <v>0.07000000000000001</v>
      </c>
      <c r="X190" t="n">
        <v>0.17</v>
      </c>
      <c r="Y190" t="n">
        <v>1</v>
      </c>
      <c r="Z190" t="n">
        <v>10</v>
      </c>
    </row>
    <row r="191">
      <c r="A191" t="n">
        <v>15</v>
      </c>
      <c r="B191" t="n">
        <v>105</v>
      </c>
      <c r="C191" t="inlineStr">
        <is>
          <t xml:space="preserve">CONCLUIDO	</t>
        </is>
      </c>
      <c r="D191" t="n">
        <v>14.0029</v>
      </c>
      <c r="E191" t="n">
        <v>7.14</v>
      </c>
      <c r="F191" t="n">
        <v>4.21</v>
      </c>
      <c r="G191" t="n">
        <v>28.08</v>
      </c>
      <c r="H191" t="n">
        <v>0.4</v>
      </c>
      <c r="I191" t="n">
        <v>9</v>
      </c>
      <c r="J191" t="n">
        <v>209.98</v>
      </c>
      <c r="K191" t="n">
        <v>55.27</v>
      </c>
      <c r="L191" t="n">
        <v>4.75</v>
      </c>
      <c r="M191" t="n">
        <v>7</v>
      </c>
      <c r="N191" t="n">
        <v>44.95</v>
      </c>
      <c r="O191" t="n">
        <v>26131.27</v>
      </c>
      <c r="P191" t="n">
        <v>47.63</v>
      </c>
      <c r="Q191" t="n">
        <v>610.3</v>
      </c>
      <c r="R191" t="n">
        <v>19.44</v>
      </c>
      <c r="S191" t="n">
        <v>13.88</v>
      </c>
      <c r="T191" t="n">
        <v>2878.62</v>
      </c>
      <c r="U191" t="n">
        <v>0.71</v>
      </c>
      <c r="V191" t="n">
        <v>0.95</v>
      </c>
      <c r="W191" t="n">
        <v>0.07000000000000001</v>
      </c>
      <c r="X191" t="n">
        <v>0.17</v>
      </c>
      <c r="Y191" t="n">
        <v>1</v>
      </c>
      <c r="Z191" t="n">
        <v>10</v>
      </c>
    </row>
    <row r="192">
      <c r="A192" t="n">
        <v>16</v>
      </c>
      <c r="B192" t="n">
        <v>105</v>
      </c>
      <c r="C192" t="inlineStr">
        <is>
          <t xml:space="preserve">CONCLUIDO	</t>
        </is>
      </c>
      <c r="D192" t="n">
        <v>14.1471</v>
      </c>
      <c r="E192" t="n">
        <v>7.07</v>
      </c>
      <c r="F192" t="n">
        <v>4.18</v>
      </c>
      <c r="G192" t="n">
        <v>31.35</v>
      </c>
      <c r="H192" t="n">
        <v>0.42</v>
      </c>
      <c r="I192" t="n">
        <v>8</v>
      </c>
      <c r="J192" t="n">
        <v>210.38</v>
      </c>
      <c r="K192" t="n">
        <v>55.27</v>
      </c>
      <c r="L192" t="n">
        <v>5</v>
      </c>
      <c r="M192" t="n">
        <v>6</v>
      </c>
      <c r="N192" t="n">
        <v>45.11</v>
      </c>
      <c r="O192" t="n">
        <v>26180.86</v>
      </c>
      <c r="P192" t="n">
        <v>46.32</v>
      </c>
      <c r="Q192" t="n">
        <v>610.3</v>
      </c>
      <c r="R192" t="n">
        <v>18.36</v>
      </c>
      <c r="S192" t="n">
        <v>13.88</v>
      </c>
      <c r="T192" t="n">
        <v>2345.01</v>
      </c>
      <c r="U192" t="n">
        <v>0.76</v>
      </c>
      <c r="V192" t="n">
        <v>0.95</v>
      </c>
      <c r="W192" t="n">
        <v>0.07000000000000001</v>
      </c>
      <c r="X192" t="n">
        <v>0.14</v>
      </c>
      <c r="Y192" t="n">
        <v>1</v>
      </c>
      <c r="Z192" t="n">
        <v>10</v>
      </c>
    </row>
    <row r="193">
      <c r="A193" t="n">
        <v>17</v>
      </c>
      <c r="B193" t="n">
        <v>105</v>
      </c>
      <c r="C193" t="inlineStr">
        <is>
          <t xml:space="preserve">CONCLUIDO	</t>
        </is>
      </c>
      <c r="D193" t="n">
        <v>14.1476</v>
      </c>
      <c r="E193" t="n">
        <v>7.07</v>
      </c>
      <c r="F193" t="n">
        <v>4.18</v>
      </c>
      <c r="G193" t="n">
        <v>31.34</v>
      </c>
      <c r="H193" t="n">
        <v>0.44</v>
      </c>
      <c r="I193" t="n">
        <v>8</v>
      </c>
      <c r="J193" t="n">
        <v>210.78</v>
      </c>
      <c r="K193" t="n">
        <v>55.27</v>
      </c>
      <c r="L193" t="n">
        <v>5.25</v>
      </c>
      <c r="M193" t="n">
        <v>5</v>
      </c>
      <c r="N193" t="n">
        <v>45.26</v>
      </c>
      <c r="O193" t="n">
        <v>26230.5</v>
      </c>
      <c r="P193" t="n">
        <v>45.54</v>
      </c>
      <c r="Q193" t="n">
        <v>610.26</v>
      </c>
      <c r="R193" t="n">
        <v>18.25</v>
      </c>
      <c r="S193" t="n">
        <v>13.88</v>
      </c>
      <c r="T193" t="n">
        <v>2288.43</v>
      </c>
      <c r="U193" t="n">
        <v>0.76</v>
      </c>
      <c r="V193" t="n">
        <v>0.95</v>
      </c>
      <c r="W193" t="n">
        <v>0.07000000000000001</v>
      </c>
      <c r="X193" t="n">
        <v>0.14</v>
      </c>
      <c r="Y193" t="n">
        <v>1</v>
      </c>
      <c r="Z193" t="n">
        <v>10</v>
      </c>
    </row>
    <row r="194">
      <c r="A194" t="n">
        <v>18</v>
      </c>
      <c r="B194" t="n">
        <v>105</v>
      </c>
      <c r="C194" t="inlineStr">
        <is>
          <t xml:space="preserve">CONCLUIDO	</t>
        </is>
      </c>
      <c r="D194" t="n">
        <v>14.2817</v>
      </c>
      <c r="E194" t="n">
        <v>7</v>
      </c>
      <c r="F194" t="n">
        <v>4.15</v>
      </c>
      <c r="G194" t="n">
        <v>35.6</v>
      </c>
      <c r="H194" t="n">
        <v>0.46</v>
      </c>
      <c r="I194" t="n">
        <v>7</v>
      </c>
      <c r="J194" t="n">
        <v>211.18</v>
      </c>
      <c r="K194" t="n">
        <v>55.27</v>
      </c>
      <c r="L194" t="n">
        <v>5.5</v>
      </c>
      <c r="M194" t="n">
        <v>1</v>
      </c>
      <c r="N194" t="n">
        <v>45.41</v>
      </c>
      <c r="O194" t="n">
        <v>26280.2</v>
      </c>
      <c r="P194" t="n">
        <v>44.73</v>
      </c>
      <c r="Q194" t="n">
        <v>610.26</v>
      </c>
      <c r="R194" t="n">
        <v>17.31</v>
      </c>
      <c r="S194" t="n">
        <v>13.88</v>
      </c>
      <c r="T194" t="n">
        <v>1826.85</v>
      </c>
      <c r="U194" t="n">
        <v>0.8</v>
      </c>
      <c r="V194" t="n">
        <v>0.96</v>
      </c>
      <c r="W194" t="n">
        <v>0.07000000000000001</v>
      </c>
      <c r="X194" t="n">
        <v>0.11</v>
      </c>
      <c r="Y194" t="n">
        <v>1</v>
      </c>
      <c r="Z194" t="n">
        <v>10</v>
      </c>
    </row>
    <row r="195">
      <c r="A195" t="n">
        <v>19</v>
      </c>
      <c r="B195" t="n">
        <v>105</v>
      </c>
      <c r="C195" t="inlineStr">
        <is>
          <t xml:space="preserve">CONCLUIDO	</t>
        </is>
      </c>
      <c r="D195" t="n">
        <v>14.2744</v>
      </c>
      <c r="E195" t="n">
        <v>7.01</v>
      </c>
      <c r="F195" t="n">
        <v>4.16</v>
      </c>
      <c r="G195" t="n">
        <v>35.63</v>
      </c>
      <c r="H195" t="n">
        <v>0.48</v>
      </c>
      <c r="I195" t="n">
        <v>7</v>
      </c>
      <c r="J195" t="n">
        <v>211.59</v>
      </c>
      <c r="K195" t="n">
        <v>55.27</v>
      </c>
      <c r="L195" t="n">
        <v>5.75</v>
      </c>
      <c r="M195" t="n">
        <v>0</v>
      </c>
      <c r="N195" t="n">
        <v>45.57</v>
      </c>
      <c r="O195" t="n">
        <v>26329.94</v>
      </c>
      <c r="P195" t="n">
        <v>44.77</v>
      </c>
      <c r="Q195" t="n">
        <v>610.26</v>
      </c>
      <c r="R195" t="n">
        <v>17.33</v>
      </c>
      <c r="S195" t="n">
        <v>13.88</v>
      </c>
      <c r="T195" t="n">
        <v>1833.35</v>
      </c>
      <c r="U195" t="n">
        <v>0.8</v>
      </c>
      <c r="V195" t="n">
        <v>0.96</v>
      </c>
      <c r="W195" t="n">
        <v>0.07000000000000001</v>
      </c>
      <c r="X195" t="n">
        <v>0.12</v>
      </c>
      <c r="Y195" t="n">
        <v>1</v>
      </c>
      <c r="Z195" t="n">
        <v>10</v>
      </c>
    </row>
    <row r="196">
      <c r="A196" t="n">
        <v>0</v>
      </c>
      <c r="B196" t="n">
        <v>60</v>
      </c>
      <c r="C196" t="inlineStr">
        <is>
          <t xml:space="preserve">CONCLUIDO	</t>
        </is>
      </c>
      <c r="D196" t="n">
        <v>12.9702</v>
      </c>
      <c r="E196" t="n">
        <v>7.71</v>
      </c>
      <c r="F196" t="n">
        <v>4.71</v>
      </c>
      <c r="G196" t="n">
        <v>8.31</v>
      </c>
      <c r="H196" t="n">
        <v>0.14</v>
      </c>
      <c r="I196" t="n">
        <v>34</v>
      </c>
      <c r="J196" t="n">
        <v>124.63</v>
      </c>
      <c r="K196" t="n">
        <v>45</v>
      </c>
      <c r="L196" t="n">
        <v>1</v>
      </c>
      <c r="M196" t="n">
        <v>32</v>
      </c>
      <c r="N196" t="n">
        <v>18.64</v>
      </c>
      <c r="O196" t="n">
        <v>15605.44</v>
      </c>
      <c r="P196" t="n">
        <v>45.37</v>
      </c>
      <c r="Q196" t="n">
        <v>610.62</v>
      </c>
      <c r="R196" t="n">
        <v>34.81</v>
      </c>
      <c r="S196" t="n">
        <v>13.88</v>
      </c>
      <c r="T196" t="n">
        <v>10441.35</v>
      </c>
      <c r="U196" t="n">
        <v>0.4</v>
      </c>
      <c r="V196" t="n">
        <v>0.85</v>
      </c>
      <c r="W196" t="n">
        <v>0.11</v>
      </c>
      <c r="X196" t="n">
        <v>0.67</v>
      </c>
      <c r="Y196" t="n">
        <v>1</v>
      </c>
      <c r="Z196" t="n">
        <v>10</v>
      </c>
    </row>
    <row r="197">
      <c r="A197" t="n">
        <v>1</v>
      </c>
      <c r="B197" t="n">
        <v>60</v>
      </c>
      <c r="C197" t="inlineStr">
        <is>
          <t xml:space="preserve">CONCLUIDO	</t>
        </is>
      </c>
      <c r="D197" t="n">
        <v>13.6183</v>
      </c>
      <c r="E197" t="n">
        <v>7.34</v>
      </c>
      <c r="F197" t="n">
        <v>4.55</v>
      </c>
      <c r="G197" t="n">
        <v>10.49</v>
      </c>
      <c r="H197" t="n">
        <v>0.18</v>
      </c>
      <c r="I197" t="n">
        <v>26</v>
      </c>
      <c r="J197" t="n">
        <v>124.96</v>
      </c>
      <c r="K197" t="n">
        <v>45</v>
      </c>
      <c r="L197" t="n">
        <v>1.25</v>
      </c>
      <c r="M197" t="n">
        <v>24</v>
      </c>
      <c r="N197" t="n">
        <v>18.71</v>
      </c>
      <c r="O197" t="n">
        <v>15645.96</v>
      </c>
      <c r="P197" t="n">
        <v>42.56</v>
      </c>
      <c r="Q197" t="n">
        <v>610.28</v>
      </c>
      <c r="R197" t="n">
        <v>29.77</v>
      </c>
      <c r="S197" t="n">
        <v>13.88</v>
      </c>
      <c r="T197" t="n">
        <v>7961.34</v>
      </c>
      <c r="U197" t="n">
        <v>0.47</v>
      </c>
      <c r="V197" t="n">
        <v>0.88</v>
      </c>
      <c r="W197" t="n">
        <v>0.1</v>
      </c>
      <c r="X197" t="n">
        <v>0.51</v>
      </c>
      <c r="Y197" t="n">
        <v>1</v>
      </c>
      <c r="Z197" t="n">
        <v>10</v>
      </c>
    </row>
    <row r="198">
      <c r="A198" t="n">
        <v>2</v>
      </c>
      <c r="B198" t="n">
        <v>60</v>
      </c>
      <c r="C198" t="inlineStr">
        <is>
          <t xml:space="preserve">CONCLUIDO	</t>
        </is>
      </c>
      <c r="D198" t="n">
        <v>14.218</v>
      </c>
      <c r="E198" t="n">
        <v>7.03</v>
      </c>
      <c r="F198" t="n">
        <v>4.39</v>
      </c>
      <c r="G198" t="n">
        <v>13.17</v>
      </c>
      <c r="H198" t="n">
        <v>0.21</v>
      </c>
      <c r="I198" t="n">
        <v>20</v>
      </c>
      <c r="J198" t="n">
        <v>125.29</v>
      </c>
      <c r="K198" t="n">
        <v>45</v>
      </c>
      <c r="L198" t="n">
        <v>1.5</v>
      </c>
      <c r="M198" t="n">
        <v>18</v>
      </c>
      <c r="N198" t="n">
        <v>18.79</v>
      </c>
      <c r="O198" t="n">
        <v>15686.51</v>
      </c>
      <c r="P198" t="n">
        <v>39.69</v>
      </c>
      <c r="Q198" t="n">
        <v>610.26</v>
      </c>
      <c r="R198" t="n">
        <v>24.73</v>
      </c>
      <c r="S198" t="n">
        <v>13.88</v>
      </c>
      <c r="T198" t="n">
        <v>5472.23</v>
      </c>
      <c r="U198" t="n">
        <v>0.5600000000000001</v>
      </c>
      <c r="V198" t="n">
        <v>0.91</v>
      </c>
      <c r="W198" t="n">
        <v>0.09</v>
      </c>
      <c r="X198" t="n">
        <v>0.35</v>
      </c>
      <c r="Y198" t="n">
        <v>1</v>
      </c>
      <c r="Z198" t="n">
        <v>10</v>
      </c>
    </row>
    <row r="199">
      <c r="A199" t="n">
        <v>3</v>
      </c>
      <c r="B199" t="n">
        <v>60</v>
      </c>
      <c r="C199" t="inlineStr">
        <is>
          <t xml:space="preserve">CONCLUIDO	</t>
        </is>
      </c>
      <c r="D199" t="n">
        <v>14.4012</v>
      </c>
      <c r="E199" t="n">
        <v>6.94</v>
      </c>
      <c r="F199" t="n">
        <v>4.38</v>
      </c>
      <c r="G199" t="n">
        <v>15.45</v>
      </c>
      <c r="H199" t="n">
        <v>0.25</v>
      </c>
      <c r="I199" t="n">
        <v>17</v>
      </c>
      <c r="J199" t="n">
        <v>125.62</v>
      </c>
      <c r="K199" t="n">
        <v>45</v>
      </c>
      <c r="L199" t="n">
        <v>1.75</v>
      </c>
      <c r="M199" t="n">
        <v>15</v>
      </c>
      <c r="N199" t="n">
        <v>18.87</v>
      </c>
      <c r="O199" t="n">
        <v>15727.09</v>
      </c>
      <c r="P199" t="n">
        <v>38.35</v>
      </c>
      <c r="Q199" t="n">
        <v>610.4400000000001</v>
      </c>
      <c r="R199" t="n">
        <v>24.74</v>
      </c>
      <c r="S199" t="n">
        <v>13.88</v>
      </c>
      <c r="T199" t="n">
        <v>5491.4</v>
      </c>
      <c r="U199" t="n">
        <v>0.5600000000000001</v>
      </c>
      <c r="V199" t="n">
        <v>0.91</v>
      </c>
      <c r="W199" t="n">
        <v>0.08</v>
      </c>
      <c r="X199" t="n">
        <v>0.34</v>
      </c>
      <c r="Y199" t="n">
        <v>1</v>
      </c>
      <c r="Z199" t="n">
        <v>10</v>
      </c>
    </row>
    <row r="200">
      <c r="A200" t="n">
        <v>4</v>
      </c>
      <c r="B200" t="n">
        <v>60</v>
      </c>
      <c r="C200" t="inlineStr">
        <is>
          <t xml:space="preserve">CONCLUIDO	</t>
        </is>
      </c>
      <c r="D200" t="n">
        <v>14.7293</v>
      </c>
      <c r="E200" t="n">
        <v>6.79</v>
      </c>
      <c r="F200" t="n">
        <v>4.3</v>
      </c>
      <c r="G200" t="n">
        <v>18.43</v>
      </c>
      <c r="H200" t="n">
        <v>0.28</v>
      </c>
      <c r="I200" t="n">
        <v>14</v>
      </c>
      <c r="J200" t="n">
        <v>125.95</v>
      </c>
      <c r="K200" t="n">
        <v>45</v>
      </c>
      <c r="L200" t="n">
        <v>2</v>
      </c>
      <c r="M200" t="n">
        <v>12</v>
      </c>
      <c r="N200" t="n">
        <v>18.95</v>
      </c>
      <c r="O200" t="n">
        <v>15767.7</v>
      </c>
      <c r="P200" t="n">
        <v>35.89</v>
      </c>
      <c r="Q200" t="n">
        <v>610.26</v>
      </c>
      <c r="R200" t="n">
        <v>22.18</v>
      </c>
      <c r="S200" t="n">
        <v>13.88</v>
      </c>
      <c r="T200" t="n">
        <v>4225.07</v>
      </c>
      <c r="U200" t="n">
        <v>0.63</v>
      </c>
      <c r="V200" t="n">
        <v>0.93</v>
      </c>
      <c r="W200" t="n">
        <v>0.07000000000000001</v>
      </c>
      <c r="X200" t="n">
        <v>0.26</v>
      </c>
      <c r="Y200" t="n">
        <v>1</v>
      </c>
      <c r="Z200" t="n">
        <v>10</v>
      </c>
    </row>
    <row r="201">
      <c r="A201" t="n">
        <v>5</v>
      </c>
      <c r="B201" t="n">
        <v>60</v>
      </c>
      <c r="C201" t="inlineStr">
        <is>
          <t xml:space="preserve">CONCLUIDO	</t>
        </is>
      </c>
      <c r="D201" t="n">
        <v>14.7911</v>
      </c>
      <c r="E201" t="n">
        <v>6.76</v>
      </c>
      <c r="F201" t="n">
        <v>4.3</v>
      </c>
      <c r="G201" t="n">
        <v>19.83</v>
      </c>
      <c r="H201" t="n">
        <v>0.31</v>
      </c>
      <c r="I201" t="n">
        <v>13</v>
      </c>
      <c r="J201" t="n">
        <v>126.28</v>
      </c>
      <c r="K201" t="n">
        <v>45</v>
      </c>
      <c r="L201" t="n">
        <v>2.25</v>
      </c>
      <c r="M201" t="n">
        <v>10</v>
      </c>
      <c r="N201" t="n">
        <v>19.03</v>
      </c>
      <c r="O201" t="n">
        <v>15808.34</v>
      </c>
      <c r="P201" t="n">
        <v>34.68</v>
      </c>
      <c r="Q201" t="n">
        <v>610.29</v>
      </c>
      <c r="R201" t="n">
        <v>21.95</v>
      </c>
      <c r="S201" t="n">
        <v>13.88</v>
      </c>
      <c r="T201" t="n">
        <v>4115.1</v>
      </c>
      <c r="U201" t="n">
        <v>0.63</v>
      </c>
      <c r="V201" t="n">
        <v>0.93</v>
      </c>
      <c r="W201" t="n">
        <v>0.08</v>
      </c>
      <c r="X201" t="n">
        <v>0.26</v>
      </c>
      <c r="Y201" t="n">
        <v>1</v>
      </c>
      <c r="Z201" t="n">
        <v>10</v>
      </c>
    </row>
    <row r="202">
      <c r="A202" t="n">
        <v>6</v>
      </c>
      <c r="B202" t="n">
        <v>60</v>
      </c>
      <c r="C202" t="inlineStr">
        <is>
          <t xml:space="preserve">CONCLUIDO	</t>
        </is>
      </c>
      <c r="D202" t="n">
        <v>14.8816</v>
      </c>
      <c r="E202" t="n">
        <v>6.72</v>
      </c>
      <c r="F202" t="n">
        <v>4.28</v>
      </c>
      <c r="G202" t="n">
        <v>21.4</v>
      </c>
      <c r="H202" t="n">
        <v>0.35</v>
      </c>
      <c r="I202" t="n">
        <v>12</v>
      </c>
      <c r="J202" t="n">
        <v>126.61</v>
      </c>
      <c r="K202" t="n">
        <v>45</v>
      </c>
      <c r="L202" t="n">
        <v>2.5</v>
      </c>
      <c r="M202" t="n">
        <v>1</v>
      </c>
      <c r="N202" t="n">
        <v>19.11</v>
      </c>
      <c r="O202" t="n">
        <v>15849</v>
      </c>
      <c r="P202" t="n">
        <v>33.91</v>
      </c>
      <c r="Q202" t="n">
        <v>610.26</v>
      </c>
      <c r="R202" t="n">
        <v>21.13</v>
      </c>
      <c r="S202" t="n">
        <v>13.88</v>
      </c>
      <c r="T202" t="n">
        <v>3708.74</v>
      </c>
      <c r="U202" t="n">
        <v>0.66</v>
      </c>
      <c r="V202" t="n">
        <v>0.93</v>
      </c>
      <c r="W202" t="n">
        <v>0.09</v>
      </c>
      <c r="X202" t="n">
        <v>0.24</v>
      </c>
      <c r="Y202" t="n">
        <v>1</v>
      </c>
      <c r="Z202" t="n">
        <v>10</v>
      </c>
    </row>
    <row r="203">
      <c r="A203" t="n">
        <v>7</v>
      </c>
      <c r="B203" t="n">
        <v>60</v>
      </c>
      <c r="C203" t="inlineStr">
        <is>
          <t xml:space="preserve">CONCLUIDO	</t>
        </is>
      </c>
      <c r="D203" t="n">
        <v>14.8816</v>
      </c>
      <c r="E203" t="n">
        <v>6.72</v>
      </c>
      <c r="F203" t="n">
        <v>4.28</v>
      </c>
      <c r="G203" t="n">
        <v>21.4</v>
      </c>
      <c r="H203" t="n">
        <v>0.38</v>
      </c>
      <c r="I203" t="n">
        <v>12</v>
      </c>
      <c r="J203" t="n">
        <v>126.94</v>
      </c>
      <c r="K203" t="n">
        <v>45</v>
      </c>
      <c r="L203" t="n">
        <v>2.75</v>
      </c>
      <c r="M203" t="n">
        <v>0</v>
      </c>
      <c r="N203" t="n">
        <v>19.19</v>
      </c>
      <c r="O203" t="n">
        <v>15889.69</v>
      </c>
      <c r="P203" t="n">
        <v>33.95</v>
      </c>
      <c r="Q203" t="n">
        <v>610.26</v>
      </c>
      <c r="R203" t="n">
        <v>21.08</v>
      </c>
      <c r="S203" t="n">
        <v>13.88</v>
      </c>
      <c r="T203" t="n">
        <v>3687.02</v>
      </c>
      <c r="U203" t="n">
        <v>0.66</v>
      </c>
      <c r="V203" t="n">
        <v>0.93</v>
      </c>
      <c r="W203" t="n">
        <v>0.09</v>
      </c>
      <c r="X203" t="n">
        <v>0.24</v>
      </c>
      <c r="Y203" t="n">
        <v>1</v>
      </c>
      <c r="Z203" t="n">
        <v>10</v>
      </c>
    </row>
    <row r="204">
      <c r="A204" t="n">
        <v>0</v>
      </c>
      <c r="B204" t="n">
        <v>135</v>
      </c>
      <c r="C204" t="inlineStr">
        <is>
          <t xml:space="preserve">CONCLUIDO	</t>
        </is>
      </c>
      <c r="D204" t="n">
        <v>8.6852</v>
      </c>
      <c r="E204" t="n">
        <v>11.51</v>
      </c>
      <c r="F204" t="n">
        <v>5.37</v>
      </c>
      <c r="G204" t="n">
        <v>4.96</v>
      </c>
      <c r="H204" t="n">
        <v>0.07000000000000001</v>
      </c>
      <c r="I204" t="n">
        <v>65</v>
      </c>
      <c r="J204" t="n">
        <v>263.32</v>
      </c>
      <c r="K204" t="n">
        <v>59.89</v>
      </c>
      <c r="L204" t="n">
        <v>1</v>
      </c>
      <c r="M204" t="n">
        <v>63</v>
      </c>
      <c r="N204" t="n">
        <v>67.43000000000001</v>
      </c>
      <c r="O204" t="n">
        <v>32710.1</v>
      </c>
      <c r="P204" t="n">
        <v>89.01000000000001</v>
      </c>
      <c r="Q204" t="n">
        <v>610.51</v>
      </c>
      <c r="R204" t="n">
        <v>55.84</v>
      </c>
      <c r="S204" t="n">
        <v>13.88</v>
      </c>
      <c r="T204" t="n">
        <v>20798.33</v>
      </c>
      <c r="U204" t="n">
        <v>0.25</v>
      </c>
      <c r="V204" t="n">
        <v>0.74</v>
      </c>
      <c r="W204" t="n">
        <v>0.16</v>
      </c>
      <c r="X204" t="n">
        <v>1.33</v>
      </c>
      <c r="Y204" t="n">
        <v>1</v>
      </c>
      <c r="Z204" t="n">
        <v>10</v>
      </c>
    </row>
    <row r="205">
      <c r="A205" t="n">
        <v>1</v>
      </c>
      <c r="B205" t="n">
        <v>135</v>
      </c>
      <c r="C205" t="inlineStr">
        <is>
          <t xml:space="preserve">CONCLUIDO	</t>
        </is>
      </c>
      <c r="D205" t="n">
        <v>9.6448</v>
      </c>
      <c r="E205" t="n">
        <v>10.37</v>
      </c>
      <c r="F205" t="n">
        <v>5.04</v>
      </c>
      <c r="G205" t="n">
        <v>6.17</v>
      </c>
      <c r="H205" t="n">
        <v>0.08</v>
      </c>
      <c r="I205" t="n">
        <v>49</v>
      </c>
      <c r="J205" t="n">
        <v>263.79</v>
      </c>
      <c r="K205" t="n">
        <v>59.89</v>
      </c>
      <c r="L205" t="n">
        <v>1.25</v>
      </c>
      <c r="M205" t="n">
        <v>47</v>
      </c>
      <c r="N205" t="n">
        <v>67.65000000000001</v>
      </c>
      <c r="O205" t="n">
        <v>32767.75</v>
      </c>
      <c r="P205" t="n">
        <v>82.84999999999999</v>
      </c>
      <c r="Q205" t="n">
        <v>610.51</v>
      </c>
      <c r="R205" t="n">
        <v>45.01</v>
      </c>
      <c r="S205" t="n">
        <v>13.88</v>
      </c>
      <c r="T205" t="n">
        <v>15463.6</v>
      </c>
      <c r="U205" t="n">
        <v>0.31</v>
      </c>
      <c r="V205" t="n">
        <v>0.79</v>
      </c>
      <c r="W205" t="n">
        <v>0.14</v>
      </c>
      <c r="X205" t="n">
        <v>1</v>
      </c>
      <c r="Y205" t="n">
        <v>1</v>
      </c>
      <c r="Z205" t="n">
        <v>10</v>
      </c>
    </row>
    <row r="206">
      <c r="A206" t="n">
        <v>2</v>
      </c>
      <c r="B206" t="n">
        <v>135</v>
      </c>
      <c r="C206" t="inlineStr">
        <is>
          <t xml:space="preserve">CONCLUIDO	</t>
        </is>
      </c>
      <c r="D206" t="n">
        <v>10.3731</v>
      </c>
      <c r="E206" t="n">
        <v>9.640000000000001</v>
      </c>
      <c r="F206" t="n">
        <v>4.82</v>
      </c>
      <c r="G206" t="n">
        <v>7.41</v>
      </c>
      <c r="H206" t="n">
        <v>0.1</v>
      </c>
      <c r="I206" t="n">
        <v>39</v>
      </c>
      <c r="J206" t="n">
        <v>264.25</v>
      </c>
      <c r="K206" t="n">
        <v>59.89</v>
      </c>
      <c r="L206" t="n">
        <v>1.5</v>
      </c>
      <c r="M206" t="n">
        <v>37</v>
      </c>
      <c r="N206" t="n">
        <v>67.87</v>
      </c>
      <c r="O206" t="n">
        <v>32825.49</v>
      </c>
      <c r="P206" t="n">
        <v>78.66</v>
      </c>
      <c r="Q206" t="n">
        <v>610.3200000000001</v>
      </c>
      <c r="R206" t="n">
        <v>38.18</v>
      </c>
      <c r="S206" t="n">
        <v>13.88</v>
      </c>
      <c r="T206" t="n">
        <v>12100.75</v>
      </c>
      <c r="U206" t="n">
        <v>0.36</v>
      </c>
      <c r="V206" t="n">
        <v>0.83</v>
      </c>
      <c r="W206" t="n">
        <v>0.12</v>
      </c>
      <c r="X206" t="n">
        <v>0.77</v>
      </c>
      <c r="Y206" t="n">
        <v>1</v>
      </c>
      <c r="Z206" t="n">
        <v>10</v>
      </c>
    </row>
    <row r="207">
      <c r="A207" t="n">
        <v>3</v>
      </c>
      <c r="B207" t="n">
        <v>135</v>
      </c>
      <c r="C207" t="inlineStr">
        <is>
          <t xml:space="preserve">CONCLUIDO	</t>
        </is>
      </c>
      <c r="D207" t="n">
        <v>10.9399</v>
      </c>
      <c r="E207" t="n">
        <v>9.140000000000001</v>
      </c>
      <c r="F207" t="n">
        <v>4.67</v>
      </c>
      <c r="G207" t="n">
        <v>8.76</v>
      </c>
      <c r="H207" t="n">
        <v>0.12</v>
      </c>
      <c r="I207" t="n">
        <v>32</v>
      </c>
      <c r="J207" t="n">
        <v>264.72</v>
      </c>
      <c r="K207" t="n">
        <v>59.89</v>
      </c>
      <c r="L207" t="n">
        <v>1.75</v>
      </c>
      <c r="M207" t="n">
        <v>30</v>
      </c>
      <c r="N207" t="n">
        <v>68.09</v>
      </c>
      <c r="O207" t="n">
        <v>32883.31</v>
      </c>
      <c r="P207" t="n">
        <v>75.70999999999999</v>
      </c>
      <c r="Q207" t="n">
        <v>610.41</v>
      </c>
      <c r="R207" t="n">
        <v>33.76</v>
      </c>
      <c r="S207" t="n">
        <v>13.88</v>
      </c>
      <c r="T207" t="n">
        <v>9923.01</v>
      </c>
      <c r="U207" t="n">
        <v>0.41</v>
      </c>
      <c r="V207" t="n">
        <v>0.85</v>
      </c>
      <c r="W207" t="n">
        <v>0.1</v>
      </c>
      <c r="X207" t="n">
        <v>0.63</v>
      </c>
      <c r="Y207" t="n">
        <v>1</v>
      </c>
      <c r="Z207" t="n">
        <v>10</v>
      </c>
    </row>
    <row r="208">
      <c r="A208" t="n">
        <v>4</v>
      </c>
      <c r="B208" t="n">
        <v>135</v>
      </c>
      <c r="C208" t="inlineStr">
        <is>
          <t xml:space="preserve">CONCLUIDO	</t>
        </is>
      </c>
      <c r="D208" t="n">
        <v>11.3012</v>
      </c>
      <c r="E208" t="n">
        <v>8.85</v>
      </c>
      <c r="F208" t="n">
        <v>4.58</v>
      </c>
      <c r="G208" t="n">
        <v>9.81</v>
      </c>
      <c r="H208" t="n">
        <v>0.13</v>
      </c>
      <c r="I208" t="n">
        <v>28</v>
      </c>
      <c r="J208" t="n">
        <v>265.19</v>
      </c>
      <c r="K208" t="n">
        <v>59.89</v>
      </c>
      <c r="L208" t="n">
        <v>2</v>
      </c>
      <c r="M208" t="n">
        <v>26</v>
      </c>
      <c r="N208" t="n">
        <v>68.31</v>
      </c>
      <c r="O208" t="n">
        <v>32941.21</v>
      </c>
      <c r="P208" t="n">
        <v>73.73999999999999</v>
      </c>
      <c r="Q208" t="n">
        <v>610.34</v>
      </c>
      <c r="R208" t="n">
        <v>30.88</v>
      </c>
      <c r="S208" t="n">
        <v>13.88</v>
      </c>
      <c r="T208" t="n">
        <v>8504.08</v>
      </c>
      <c r="U208" t="n">
        <v>0.45</v>
      </c>
      <c r="V208" t="n">
        <v>0.87</v>
      </c>
      <c r="W208" t="n">
        <v>0.1</v>
      </c>
      <c r="X208" t="n">
        <v>0.54</v>
      </c>
      <c r="Y208" t="n">
        <v>1</v>
      </c>
      <c r="Z208" t="n">
        <v>10</v>
      </c>
    </row>
    <row r="209">
      <c r="A209" t="n">
        <v>5</v>
      </c>
      <c r="B209" t="n">
        <v>135</v>
      </c>
      <c r="C209" t="inlineStr">
        <is>
          <t xml:space="preserve">CONCLUIDO	</t>
        </is>
      </c>
      <c r="D209" t="n">
        <v>11.6754</v>
      </c>
      <c r="E209" t="n">
        <v>8.56</v>
      </c>
      <c r="F209" t="n">
        <v>4.5</v>
      </c>
      <c r="G209" t="n">
        <v>11.25</v>
      </c>
      <c r="H209" t="n">
        <v>0.15</v>
      </c>
      <c r="I209" t="n">
        <v>24</v>
      </c>
      <c r="J209" t="n">
        <v>265.66</v>
      </c>
      <c r="K209" t="n">
        <v>59.89</v>
      </c>
      <c r="L209" t="n">
        <v>2.25</v>
      </c>
      <c r="M209" t="n">
        <v>22</v>
      </c>
      <c r="N209" t="n">
        <v>68.53</v>
      </c>
      <c r="O209" t="n">
        <v>32999.19</v>
      </c>
      <c r="P209" t="n">
        <v>71.95</v>
      </c>
      <c r="Q209" t="n">
        <v>610.3</v>
      </c>
      <c r="R209" t="n">
        <v>28.24</v>
      </c>
      <c r="S209" t="n">
        <v>13.88</v>
      </c>
      <c r="T209" t="n">
        <v>7205.4</v>
      </c>
      <c r="U209" t="n">
        <v>0.49</v>
      </c>
      <c r="V209" t="n">
        <v>0.89</v>
      </c>
      <c r="W209" t="n">
        <v>0.09</v>
      </c>
      <c r="X209" t="n">
        <v>0.46</v>
      </c>
      <c r="Y209" t="n">
        <v>1</v>
      </c>
      <c r="Z209" t="n">
        <v>10</v>
      </c>
    </row>
    <row r="210">
      <c r="A210" t="n">
        <v>6</v>
      </c>
      <c r="B210" t="n">
        <v>135</v>
      </c>
      <c r="C210" t="inlineStr">
        <is>
          <t xml:space="preserve">CONCLUIDO	</t>
        </is>
      </c>
      <c r="D210" t="n">
        <v>11.8757</v>
      </c>
      <c r="E210" t="n">
        <v>8.42</v>
      </c>
      <c r="F210" t="n">
        <v>4.46</v>
      </c>
      <c r="G210" t="n">
        <v>12.15</v>
      </c>
      <c r="H210" t="n">
        <v>0.17</v>
      </c>
      <c r="I210" t="n">
        <v>22</v>
      </c>
      <c r="J210" t="n">
        <v>266.13</v>
      </c>
      <c r="K210" t="n">
        <v>59.89</v>
      </c>
      <c r="L210" t="n">
        <v>2.5</v>
      </c>
      <c r="M210" t="n">
        <v>20</v>
      </c>
      <c r="N210" t="n">
        <v>68.75</v>
      </c>
      <c r="O210" t="n">
        <v>33057.26</v>
      </c>
      <c r="P210" t="n">
        <v>70.8</v>
      </c>
      <c r="Q210" t="n">
        <v>610.37</v>
      </c>
      <c r="R210" t="n">
        <v>26.89</v>
      </c>
      <c r="S210" t="n">
        <v>13.88</v>
      </c>
      <c r="T210" t="n">
        <v>6537.69</v>
      </c>
      <c r="U210" t="n">
        <v>0.52</v>
      </c>
      <c r="V210" t="n">
        <v>0.9</v>
      </c>
      <c r="W210" t="n">
        <v>0.09</v>
      </c>
      <c r="X210" t="n">
        <v>0.41</v>
      </c>
      <c r="Y210" t="n">
        <v>1</v>
      </c>
      <c r="Z210" t="n">
        <v>10</v>
      </c>
    </row>
    <row r="211">
      <c r="A211" t="n">
        <v>7</v>
      </c>
      <c r="B211" t="n">
        <v>135</v>
      </c>
      <c r="C211" t="inlineStr">
        <is>
          <t xml:space="preserve">CONCLUIDO	</t>
        </is>
      </c>
      <c r="D211" t="n">
        <v>12.2612</v>
      </c>
      <c r="E211" t="n">
        <v>8.16</v>
      </c>
      <c r="F211" t="n">
        <v>4.34</v>
      </c>
      <c r="G211" t="n">
        <v>13.71</v>
      </c>
      <c r="H211" t="n">
        <v>0.18</v>
      </c>
      <c r="I211" t="n">
        <v>19</v>
      </c>
      <c r="J211" t="n">
        <v>266.6</v>
      </c>
      <c r="K211" t="n">
        <v>59.89</v>
      </c>
      <c r="L211" t="n">
        <v>2.75</v>
      </c>
      <c r="M211" t="n">
        <v>17</v>
      </c>
      <c r="N211" t="n">
        <v>68.97</v>
      </c>
      <c r="O211" t="n">
        <v>33115.41</v>
      </c>
      <c r="P211" t="n">
        <v>68.39</v>
      </c>
      <c r="Q211" t="n">
        <v>610.36</v>
      </c>
      <c r="R211" t="n">
        <v>23.07</v>
      </c>
      <c r="S211" t="n">
        <v>13.88</v>
      </c>
      <c r="T211" t="n">
        <v>4642.97</v>
      </c>
      <c r="U211" t="n">
        <v>0.6</v>
      </c>
      <c r="V211" t="n">
        <v>0.92</v>
      </c>
      <c r="W211" t="n">
        <v>0.09</v>
      </c>
      <c r="X211" t="n">
        <v>0.3</v>
      </c>
      <c r="Y211" t="n">
        <v>1</v>
      </c>
      <c r="Z211" t="n">
        <v>10</v>
      </c>
    </row>
    <row r="212">
      <c r="A212" t="n">
        <v>8</v>
      </c>
      <c r="B212" t="n">
        <v>135</v>
      </c>
      <c r="C212" t="inlineStr">
        <is>
          <t xml:space="preserve">CONCLUIDO	</t>
        </is>
      </c>
      <c r="D212" t="n">
        <v>12.1976</v>
      </c>
      <c r="E212" t="n">
        <v>8.199999999999999</v>
      </c>
      <c r="F212" t="n">
        <v>4.44</v>
      </c>
      <c r="G212" t="n">
        <v>14.78</v>
      </c>
      <c r="H212" t="n">
        <v>0.2</v>
      </c>
      <c r="I212" t="n">
        <v>18</v>
      </c>
      <c r="J212" t="n">
        <v>267.08</v>
      </c>
      <c r="K212" t="n">
        <v>59.89</v>
      </c>
      <c r="L212" t="n">
        <v>3</v>
      </c>
      <c r="M212" t="n">
        <v>16</v>
      </c>
      <c r="N212" t="n">
        <v>69.19</v>
      </c>
      <c r="O212" t="n">
        <v>33173.65</v>
      </c>
      <c r="P212" t="n">
        <v>69.62</v>
      </c>
      <c r="Q212" t="n">
        <v>610.26</v>
      </c>
      <c r="R212" t="n">
        <v>27</v>
      </c>
      <c r="S212" t="n">
        <v>13.88</v>
      </c>
      <c r="T212" t="n">
        <v>6616.08</v>
      </c>
      <c r="U212" t="n">
        <v>0.51</v>
      </c>
      <c r="V212" t="n">
        <v>0.9</v>
      </c>
      <c r="W212" t="n">
        <v>0.07000000000000001</v>
      </c>
      <c r="X212" t="n">
        <v>0.4</v>
      </c>
      <c r="Y212" t="n">
        <v>1</v>
      </c>
      <c r="Z212" t="n">
        <v>10</v>
      </c>
    </row>
    <row r="213">
      <c r="A213" t="n">
        <v>9</v>
      </c>
      <c r="B213" t="n">
        <v>135</v>
      </c>
      <c r="C213" t="inlineStr">
        <is>
          <t xml:space="preserve">CONCLUIDO	</t>
        </is>
      </c>
      <c r="D213" t="n">
        <v>12.4792</v>
      </c>
      <c r="E213" t="n">
        <v>8.01</v>
      </c>
      <c r="F213" t="n">
        <v>4.35</v>
      </c>
      <c r="G213" t="n">
        <v>16.32</v>
      </c>
      <c r="H213" t="n">
        <v>0.22</v>
      </c>
      <c r="I213" t="n">
        <v>16</v>
      </c>
      <c r="J213" t="n">
        <v>267.55</v>
      </c>
      <c r="K213" t="n">
        <v>59.89</v>
      </c>
      <c r="L213" t="n">
        <v>3.25</v>
      </c>
      <c r="M213" t="n">
        <v>14</v>
      </c>
      <c r="N213" t="n">
        <v>69.41</v>
      </c>
      <c r="O213" t="n">
        <v>33231.97</v>
      </c>
      <c r="P213" t="n">
        <v>67.67</v>
      </c>
      <c r="Q213" t="n">
        <v>610.34</v>
      </c>
      <c r="R213" t="n">
        <v>23.7</v>
      </c>
      <c r="S213" t="n">
        <v>13.88</v>
      </c>
      <c r="T213" t="n">
        <v>4974.89</v>
      </c>
      <c r="U213" t="n">
        <v>0.59</v>
      </c>
      <c r="V213" t="n">
        <v>0.92</v>
      </c>
      <c r="W213" t="n">
        <v>0.08</v>
      </c>
      <c r="X213" t="n">
        <v>0.31</v>
      </c>
      <c r="Y213" t="n">
        <v>1</v>
      </c>
      <c r="Z213" t="n">
        <v>10</v>
      </c>
    </row>
    <row r="214">
      <c r="A214" t="n">
        <v>10</v>
      </c>
      <c r="B214" t="n">
        <v>135</v>
      </c>
      <c r="C214" t="inlineStr">
        <is>
          <t xml:space="preserve">CONCLUIDO	</t>
        </is>
      </c>
      <c r="D214" t="n">
        <v>12.5975</v>
      </c>
      <c r="E214" t="n">
        <v>7.94</v>
      </c>
      <c r="F214" t="n">
        <v>4.33</v>
      </c>
      <c r="G214" t="n">
        <v>17.31</v>
      </c>
      <c r="H214" t="n">
        <v>0.23</v>
      </c>
      <c r="I214" t="n">
        <v>15</v>
      </c>
      <c r="J214" t="n">
        <v>268.02</v>
      </c>
      <c r="K214" t="n">
        <v>59.89</v>
      </c>
      <c r="L214" t="n">
        <v>3.5</v>
      </c>
      <c r="M214" t="n">
        <v>13</v>
      </c>
      <c r="N214" t="n">
        <v>69.64</v>
      </c>
      <c r="O214" t="n">
        <v>33290.38</v>
      </c>
      <c r="P214" t="n">
        <v>66.81</v>
      </c>
      <c r="Q214" t="n">
        <v>610.5</v>
      </c>
      <c r="R214" t="n">
        <v>22.94</v>
      </c>
      <c r="S214" t="n">
        <v>13.88</v>
      </c>
      <c r="T214" t="n">
        <v>4599.67</v>
      </c>
      <c r="U214" t="n">
        <v>0.61</v>
      </c>
      <c r="V214" t="n">
        <v>0.92</v>
      </c>
      <c r="W214" t="n">
        <v>0.08</v>
      </c>
      <c r="X214" t="n">
        <v>0.29</v>
      </c>
      <c r="Y214" t="n">
        <v>1</v>
      </c>
      <c r="Z214" t="n">
        <v>10</v>
      </c>
    </row>
    <row r="215">
      <c r="A215" t="n">
        <v>11</v>
      </c>
      <c r="B215" t="n">
        <v>135</v>
      </c>
      <c r="C215" t="inlineStr">
        <is>
          <t xml:space="preserve">CONCLUIDO	</t>
        </is>
      </c>
      <c r="D215" t="n">
        <v>12.7105</v>
      </c>
      <c r="E215" t="n">
        <v>7.87</v>
      </c>
      <c r="F215" t="n">
        <v>4.31</v>
      </c>
      <c r="G215" t="n">
        <v>18.46</v>
      </c>
      <c r="H215" t="n">
        <v>0.25</v>
      </c>
      <c r="I215" t="n">
        <v>14</v>
      </c>
      <c r="J215" t="n">
        <v>268.5</v>
      </c>
      <c r="K215" t="n">
        <v>59.89</v>
      </c>
      <c r="L215" t="n">
        <v>3.75</v>
      </c>
      <c r="M215" t="n">
        <v>12</v>
      </c>
      <c r="N215" t="n">
        <v>69.86</v>
      </c>
      <c r="O215" t="n">
        <v>33348.87</v>
      </c>
      <c r="P215" t="n">
        <v>66.03</v>
      </c>
      <c r="Q215" t="n">
        <v>610.34</v>
      </c>
      <c r="R215" t="n">
        <v>22.27</v>
      </c>
      <c r="S215" t="n">
        <v>13.88</v>
      </c>
      <c r="T215" t="n">
        <v>4269.35</v>
      </c>
      <c r="U215" t="n">
        <v>0.62</v>
      </c>
      <c r="V215" t="n">
        <v>0.93</v>
      </c>
      <c r="W215" t="n">
        <v>0.08</v>
      </c>
      <c r="X215" t="n">
        <v>0.27</v>
      </c>
      <c r="Y215" t="n">
        <v>1</v>
      </c>
      <c r="Z215" t="n">
        <v>10</v>
      </c>
    </row>
    <row r="216">
      <c r="A216" t="n">
        <v>12</v>
      </c>
      <c r="B216" t="n">
        <v>135</v>
      </c>
      <c r="C216" t="inlineStr">
        <is>
          <t xml:space="preserve">CONCLUIDO	</t>
        </is>
      </c>
      <c r="D216" t="n">
        <v>12.8319</v>
      </c>
      <c r="E216" t="n">
        <v>7.79</v>
      </c>
      <c r="F216" t="n">
        <v>4.28</v>
      </c>
      <c r="G216" t="n">
        <v>19.77</v>
      </c>
      <c r="H216" t="n">
        <v>0.26</v>
      </c>
      <c r="I216" t="n">
        <v>13</v>
      </c>
      <c r="J216" t="n">
        <v>268.97</v>
      </c>
      <c r="K216" t="n">
        <v>59.89</v>
      </c>
      <c r="L216" t="n">
        <v>4</v>
      </c>
      <c r="M216" t="n">
        <v>11</v>
      </c>
      <c r="N216" t="n">
        <v>70.09</v>
      </c>
      <c r="O216" t="n">
        <v>33407.45</v>
      </c>
      <c r="P216" t="n">
        <v>65.12</v>
      </c>
      <c r="Q216" t="n">
        <v>610.36</v>
      </c>
      <c r="R216" t="n">
        <v>21.54</v>
      </c>
      <c r="S216" t="n">
        <v>13.88</v>
      </c>
      <c r="T216" t="n">
        <v>3912.24</v>
      </c>
      <c r="U216" t="n">
        <v>0.64</v>
      </c>
      <c r="V216" t="n">
        <v>0.93</v>
      </c>
      <c r="W216" t="n">
        <v>0.08</v>
      </c>
      <c r="X216" t="n">
        <v>0.24</v>
      </c>
      <c r="Y216" t="n">
        <v>1</v>
      </c>
      <c r="Z216" t="n">
        <v>10</v>
      </c>
    </row>
    <row r="217">
      <c r="A217" t="n">
        <v>13</v>
      </c>
      <c r="B217" t="n">
        <v>135</v>
      </c>
      <c r="C217" t="inlineStr">
        <is>
          <t xml:space="preserve">CONCLUIDO	</t>
        </is>
      </c>
      <c r="D217" t="n">
        <v>12.9552</v>
      </c>
      <c r="E217" t="n">
        <v>7.72</v>
      </c>
      <c r="F217" t="n">
        <v>4.26</v>
      </c>
      <c r="G217" t="n">
        <v>21.3</v>
      </c>
      <c r="H217" t="n">
        <v>0.28</v>
      </c>
      <c r="I217" t="n">
        <v>12</v>
      </c>
      <c r="J217" t="n">
        <v>269.45</v>
      </c>
      <c r="K217" t="n">
        <v>59.89</v>
      </c>
      <c r="L217" t="n">
        <v>4.25</v>
      </c>
      <c r="M217" t="n">
        <v>10</v>
      </c>
      <c r="N217" t="n">
        <v>70.31</v>
      </c>
      <c r="O217" t="n">
        <v>33466.11</v>
      </c>
      <c r="P217" t="n">
        <v>64.20999999999999</v>
      </c>
      <c r="Q217" t="n">
        <v>610.26</v>
      </c>
      <c r="R217" t="n">
        <v>20.79</v>
      </c>
      <c r="S217" t="n">
        <v>13.88</v>
      </c>
      <c r="T217" t="n">
        <v>3540.77</v>
      </c>
      <c r="U217" t="n">
        <v>0.67</v>
      </c>
      <c r="V217" t="n">
        <v>0.9399999999999999</v>
      </c>
      <c r="W217" t="n">
        <v>0.07000000000000001</v>
      </c>
      <c r="X217" t="n">
        <v>0.22</v>
      </c>
      <c r="Y217" t="n">
        <v>1</v>
      </c>
      <c r="Z217" t="n">
        <v>10</v>
      </c>
    </row>
    <row r="218">
      <c r="A218" t="n">
        <v>14</v>
      </c>
      <c r="B218" t="n">
        <v>135</v>
      </c>
      <c r="C218" t="inlineStr">
        <is>
          <t xml:space="preserve">CONCLUIDO	</t>
        </is>
      </c>
      <c r="D218" t="n">
        <v>12.9482</v>
      </c>
      <c r="E218" t="n">
        <v>7.72</v>
      </c>
      <c r="F218" t="n">
        <v>4.26</v>
      </c>
      <c r="G218" t="n">
        <v>21.32</v>
      </c>
      <c r="H218" t="n">
        <v>0.3</v>
      </c>
      <c r="I218" t="n">
        <v>12</v>
      </c>
      <c r="J218" t="n">
        <v>269.92</v>
      </c>
      <c r="K218" t="n">
        <v>59.89</v>
      </c>
      <c r="L218" t="n">
        <v>4.5</v>
      </c>
      <c r="M218" t="n">
        <v>10</v>
      </c>
      <c r="N218" t="n">
        <v>70.54000000000001</v>
      </c>
      <c r="O218" t="n">
        <v>33524.86</v>
      </c>
      <c r="P218" t="n">
        <v>63.64</v>
      </c>
      <c r="Q218" t="n">
        <v>610.26</v>
      </c>
      <c r="R218" t="n">
        <v>20.96</v>
      </c>
      <c r="S218" t="n">
        <v>13.88</v>
      </c>
      <c r="T218" t="n">
        <v>3623.61</v>
      </c>
      <c r="U218" t="n">
        <v>0.66</v>
      </c>
      <c r="V218" t="n">
        <v>0.9399999999999999</v>
      </c>
      <c r="W218" t="n">
        <v>0.07000000000000001</v>
      </c>
      <c r="X218" t="n">
        <v>0.22</v>
      </c>
      <c r="Y218" t="n">
        <v>1</v>
      </c>
      <c r="Z218" t="n">
        <v>10</v>
      </c>
    </row>
    <row r="219">
      <c r="A219" t="n">
        <v>15</v>
      </c>
      <c r="B219" t="n">
        <v>135</v>
      </c>
      <c r="C219" t="inlineStr">
        <is>
          <t xml:space="preserve">CONCLUIDO	</t>
        </is>
      </c>
      <c r="D219" t="n">
        <v>13.0781</v>
      </c>
      <c r="E219" t="n">
        <v>7.65</v>
      </c>
      <c r="F219" t="n">
        <v>4.24</v>
      </c>
      <c r="G219" t="n">
        <v>23.11</v>
      </c>
      <c r="H219" t="n">
        <v>0.31</v>
      </c>
      <c r="I219" t="n">
        <v>11</v>
      </c>
      <c r="J219" t="n">
        <v>270.4</v>
      </c>
      <c r="K219" t="n">
        <v>59.89</v>
      </c>
      <c r="L219" t="n">
        <v>4.75</v>
      </c>
      <c r="M219" t="n">
        <v>9</v>
      </c>
      <c r="N219" t="n">
        <v>70.76000000000001</v>
      </c>
      <c r="O219" t="n">
        <v>33583.7</v>
      </c>
      <c r="P219" t="n">
        <v>62.72</v>
      </c>
      <c r="Q219" t="n">
        <v>610.26</v>
      </c>
      <c r="R219" t="n">
        <v>20.16</v>
      </c>
      <c r="S219" t="n">
        <v>13.88</v>
      </c>
      <c r="T219" t="n">
        <v>3230.95</v>
      </c>
      <c r="U219" t="n">
        <v>0.6899999999999999</v>
      </c>
      <c r="V219" t="n">
        <v>0.9399999999999999</v>
      </c>
      <c r="W219" t="n">
        <v>0.07000000000000001</v>
      </c>
      <c r="X219" t="n">
        <v>0.2</v>
      </c>
      <c r="Y219" t="n">
        <v>1</v>
      </c>
      <c r="Z219" t="n">
        <v>10</v>
      </c>
    </row>
    <row r="220">
      <c r="A220" t="n">
        <v>16</v>
      </c>
      <c r="B220" t="n">
        <v>135</v>
      </c>
      <c r="C220" t="inlineStr">
        <is>
          <t xml:space="preserve">CONCLUIDO	</t>
        </is>
      </c>
      <c r="D220" t="n">
        <v>13.2602</v>
      </c>
      <c r="E220" t="n">
        <v>7.54</v>
      </c>
      <c r="F220" t="n">
        <v>4.18</v>
      </c>
      <c r="G220" t="n">
        <v>25.1</v>
      </c>
      <c r="H220" t="n">
        <v>0.33</v>
      </c>
      <c r="I220" t="n">
        <v>10</v>
      </c>
      <c r="J220" t="n">
        <v>270.88</v>
      </c>
      <c r="K220" t="n">
        <v>59.89</v>
      </c>
      <c r="L220" t="n">
        <v>5</v>
      </c>
      <c r="M220" t="n">
        <v>8</v>
      </c>
      <c r="N220" t="n">
        <v>70.98999999999999</v>
      </c>
      <c r="O220" t="n">
        <v>33642.62</v>
      </c>
      <c r="P220" t="n">
        <v>61.19</v>
      </c>
      <c r="Q220" t="n">
        <v>610.4299999999999</v>
      </c>
      <c r="R220" t="n">
        <v>18.2</v>
      </c>
      <c r="S220" t="n">
        <v>13.88</v>
      </c>
      <c r="T220" t="n">
        <v>2252.93</v>
      </c>
      <c r="U220" t="n">
        <v>0.76</v>
      </c>
      <c r="V220" t="n">
        <v>0.95</v>
      </c>
      <c r="W220" t="n">
        <v>0.07000000000000001</v>
      </c>
      <c r="X220" t="n">
        <v>0.14</v>
      </c>
      <c r="Y220" t="n">
        <v>1</v>
      </c>
      <c r="Z220" t="n">
        <v>10</v>
      </c>
    </row>
    <row r="221">
      <c r="A221" t="n">
        <v>17</v>
      </c>
      <c r="B221" t="n">
        <v>135</v>
      </c>
      <c r="C221" t="inlineStr">
        <is>
          <t xml:space="preserve">CONCLUIDO	</t>
        </is>
      </c>
      <c r="D221" t="n">
        <v>13.1921</v>
      </c>
      <c r="E221" t="n">
        <v>7.58</v>
      </c>
      <c r="F221" t="n">
        <v>4.22</v>
      </c>
      <c r="G221" t="n">
        <v>25.33</v>
      </c>
      <c r="H221" t="n">
        <v>0.34</v>
      </c>
      <c r="I221" t="n">
        <v>10</v>
      </c>
      <c r="J221" t="n">
        <v>271.36</v>
      </c>
      <c r="K221" t="n">
        <v>59.89</v>
      </c>
      <c r="L221" t="n">
        <v>5.25</v>
      </c>
      <c r="M221" t="n">
        <v>8</v>
      </c>
      <c r="N221" t="n">
        <v>71.22</v>
      </c>
      <c r="O221" t="n">
        <v>33701.64</v>
      </c>
      <c r="P221" t="n">
        <v>61.6</v>
      </c>
      <c r="Q221" t="n">
        <v>610.29</v>
      </c>
      <c r="R221" t="n">
        <v>19.84</v>
      </c>
      <c r="S221" t="n">
        <v>13.88</v>
      </c>
      <c r="T221" t="n">
        <v>3076.03</v>
      </c>
      <c r="U221" t="n">
        <v>0.7</v>
      </c>
      <c r="V221" t="n">
        <v>0.9399999999999999</v>
      </c>
      <c r="W221" t="n">
        <v>0.07000000000000001</v>
      </c>
      <c r="X221" t="n">
        <v>0.18</v>
      </c>
      <c r="Y221" t="n">
        <v>1</v>
      </c>
      <c r="Z221" t="n">
        <v>10</v>
      </c>
    </row>
    <row r="222">
      <c r="A222" t="n">
        <v>18</v>
      </c>
      <c r="B222" t="n">
        <v>135</v>
      </c>
      <c r="C222" t="inlineStr">
        <is>
          <t xml:space="preserve">CONCLUIDO	</t>
        </is>
      </c>
      <c r="D222" t="n">
        <v>13.318</v>
      </c>
      <c r="E222" t="n">
        <v>7.51</v>
      </c>
      <c r="F222" t="n">
        <v>4.2</v>
      </c>
      <c r="G222" t="n">
        <v>28</v>
      </c>
      <c r="H222" t="n">
        <v>0.36</v>
      </c>
      <c r="I222" t="n">
        <v>9</v>
      </c>
      <c r="J222" t="n">
        <v>271.84</v>
      </c>
      <c r="K222" t="n">
        <v>59.89</v>
      </c>
      <c r="L222" t="n">
        <v>5.5</v>
      </c>
      <c r="M222" t="n">
        <v>7</v>
      </c>
      <c r="N222" t="n">
        <v>71.45</v>
      </c>
      <c r="O222" t="n">
        <v>33760.74</v>
      </c>
      <c r="P222" t="n">
        <v>60.67</v>
      </c>
      <c r="Q222" t="n">
        <v>610.3</v>
      </c>
      <c r="R222" t="n">
        <v>19.07</v>
      </c>
      <c r="S222" t="n">
        <v>13.88</v>
      </c>
      <c r="T222" t="n">
        <v>2694.88</v>
      </c>
      <c r="U222" t="n">
        <v>0.73</v>
      </c>
      <c r="V222" t="n">
        <v>0.95</v>
      </c>
      <c r="W222" t="n">
        <v>0.07000000000000001</v>
      </c>
      <c r="X222" t="n">
        <v>0.16</v>
      </c>
      <c r="Y222" t="n">
        <v>1</v>
      </c>
      <c r="Z222" t="n">
        <v>10</v>
      </c>
    </row>
    <row r="223">
      <c r="A223" t="n">
        <v>19</v>
      </c>
      <c r="B223" t="n">
        <v>135</v>
      </c>
      <c r="C223" t="inlineStr">
        <is>
          <t xml:space="preserve">CONCLUIDO	</t>
        </is>
      </c>
      <c r="D223" t="n">
        <v>13.3175</v>
      </c>
      <c r="E223" t="n">
        <v>7.51</v>
      </c>
      <c r="F223" t="n">
        <v>4.2</v>
      </c>
      <c r="G223" t="n">
        <v>28.01</v>
      </c>
      <c r="H223" t="n">
        <v>0.38</v>
      </c>
      <c r="I223" t="n">
        <v>9</v>
      </c>
      <c r="J223" t="n">
        <v>272.32</v>
      </c>
      <c r="K223" t="n">
        <v>59.89</v>
      </c>
      <c r="L223" t="n">
        <v>5.75</v>
      </c>
      <c r="M223" t="n">
        <v>7</v>
      </c>
      <c r="N223" t="n">
        <v>71.68000000000001</v>
      </c>
      <c r="O223" t="n">
        <v>33820.05</v>
      </c>
      <c r="P223" t="n">
        <v>60.14</v>
      </c>
      <c r="Q223" t="n">
        <v>610.29</v>
      </c>
      <c r="R223" t="n">
        <v>19.01</v>
      </c>
      <c r="S223" t="n">
        <v>13.88</v>
      </c>
      <c r="T223" t="n">
        <v>2667.36</v>
      </c>
      <c r="U223" t="n">
        <v>0.73</v>
      </c>
      <c r="V223" t="n">
        <v>0.95</v>
      </c>
      <c r="W223" t="n">
        <v>0.07000000000000001</v>
      </c>
      <c r="X223" t="n">
        <v>0.16</v>
      </c>
      <c r="Y223" t="n">
        <v>1</v>
      </c>
      <c r="Z223" t="n">
        <v>10</v>
      </c>
    </row>
    <row r="224">
      <c r="A224" t="n">
        <v>20</v>
      </c>
      <c r="B224" t="n">
        <v>135</v>
      </c>
      <c r="C224" t="inlineStr">
        <is>
          <t xml:space="preserve">CONCLUIDO	</t>
        </is>
      </c>
      <c r="D224" t="n">
        <v>13.3052</v>
      </c>
      <c r="E224" t="n">
        <v>7.52</v>
      </c>
      <c r="F224" t="n">
        <v>4.21</v>
      </c>
      <c r="G224" t="n">
        <v>28.05</v>
      </c>
      <c r="H224" t="n">
        <v>0.39</v>
      </c>
      <c r="I224" t="n">
        <v>9</v>
      </c>
      <c r="J224" t="n">
        <v>272.8</v>
      </c>
      <c r="K224" t="n">
        <v>59.89</v>
      </c>
      <c r="L224" t="n">
        <v>6</v>
      </c>
      <c r="M224" t="n">
        <v>7</v>
      </c>
      <c r="N224" t="n">
        <v>71.91</v>
      </c>
      <c r="O224" t="n">
        <v>33879.33</v>
      </c>
      <c r="P224" t="n">
        <v>59.38</v>
      </c>
      <c r="Q224" t="n">
        <v>610.28</v>
      </c>
      <c r="R224" t="n">
        <v>19.25</v>
      </c>
      <c r="S224" t="n">
        <v>13.88</v>
      </c>
      <c r="T224" t="n">
        <v>2783</v>
      </c>
      <c r="U224" t="n">
        <v>0.72</v>
      </c>
      <c r="V224" t="n">
        <v>0.95</v>
      </c>
      <c r="W224" t="n">
        <v>0.07000000000000001</v>
      </c>
      <c r="X224" t="n">
        <v>0.17</v>
      </c>
      <c r="Y224" t="n">
        <v>1</v>
      </c>
      <c r="Z224" t="n">
        <v>10</v>
      </c>
    </row>
    <row r="225">
      <c r="A225" t="n">
        <v>21</v>
      </c>
      <c r="B225" t="n">
        <v>135</v>
      </c>
      <c r="C225" t="inlineStr">
        <is>
          <t xml:space="preserve">CONCLUIDO	</t>
        </is>
      </c>
      <c r="D225" t="n">
        <v>13.4459</v>
      </c>
      <c r="E225" t="n">
        <v>7.44</v>
      </c>
      <c r="F225" t="n">
        <v>4.18</v>
      </c>
      <c r="G225" t="n">
        <v>31.35</v>
      </c>
      <c r="H225" t="n">
        <v>0.41</v>
      </c>
      <c r="I225" t="n">
        <v>8</v>
      </c>
      <c r="J225" t="n">
        <v>273.28</v>
      </c>
      <c r="K225" t="n">
        <v>59.89</v>
      </c>
      <c r="L225" t="n">
        <v>6.25</v>
      </c>
      <c r="M225" t="n">
        <v>6</v>
      </c>
      <c r="N225" t="n">
        <v>72.14</v>
      </c>
      <c r="O225" t="n">
        <v>33938.7</v>
      </c>
      <c r="P225" t="n">
        <v>58.58</v>
      </c>
      <c r="Q225" t="n">
        <v>610.26</v>
      </c>
      <c r="R225" t="n">
        <v>18.36</v>
      </c>
      <c r="S225" t="n">
        <v>13.88</v>
      </c>
      <c r="T225" t="n">
        <v>2346.16</v>
      </c>
      <c r="U225" t="n">
        <v>0.76</v>
      </c>
      <c r="V225" t="n">
        <v>0.95</v>
      </c>
      <c r="W225" t="n">
        <v>0.07000000000000001</v>
      </c>
      <c r="X225" t="n">
        <v>0.14</v>
      </c>
      <c r="Y225" t="n">
        <v>1</v>
      </c>
      <c r="Z225" t="n">
        <v>10</v>
      </c>
    </row>
    <row r="226">
      <c r="A226" t="n">
        <v>22</v>
      </c>
      <c r="B226" t="n">
        <v>135</v>
      </c>
      <c r="C226" t="inlineStr">
        <is>
          <t xml:space="preserve">CONCLUIDO	</t>
        </is>
      </c>
      <c r="D226" t="n">
        <v>13.4389</v>
      </c>
      <c r="E226" t="n">
        <v>7.44</v>
      </c>
      <c r="F226" t="n">
        <v>4.18</v>
      </c>
      <c r="G226" t="n">
        <v>31.38</v>
      </c>
      <c r="H226" t="n">
        <v>0.42</v>
      </c>
      <c r="I226" t="n">
        <v>8</v>
      </c>
      <c r="J226" t="n">
        <v>273.76</v>
      </c>
      <c r="K226" t="n">
        <v>59.89</v>
      </c>
      <c r="L226" t="n">
        <v>6.5</v>
      </c>
      <c r="M226" t="n">
        <v>6</v>
      </c>
      <c r="N226" t="n">
        <v>72.37</v>
      </c>
      <c r="O226" t="n">
        <v>33998.16</v>
      </c>
      <c r="P226" t="n">
        <v>58.19</v>
      </c>
      <c r="Q226" t="n">
        <v>610.26</v>
      </c>
      <c r="R226" t="n">
        <v>18.52</v>
      </c>
      <c r="S226" t="n">
        <v>13.88</v>
      </c>
      <c r="T226" t="n">
        <v>2426</v>
      </c>
      <c r="U226" t="n">
        <v>0.75</v>
      </c>
      <c r="V226" t="n">
        <v>0.95</v>
      </c>
      <c r="W226" t="n">
        <v>0.07000000000000001</v>
      </c>
      <c r="X226" t="n">
        <v>0.14</v>
      </c>
      <c r="Y226" t="n">
        <v>1</v>
      </c>
      <c r="Z226" t="n">
        <v>10</v>
      </c>
    </row>
    <row r="227">
      <c r="A227" t="n">
        <v>23</v>
      </c>
      <c r="B227" t="n">
        <v>135</v>
      </c>
      <c r="C227" t="inlineStr">
        <is>
          <t xml:space="preserve">CONCLUIDO	</t>
        </is>
      </c>
      <c r="D227" t="n">
        <v>13.4479</v>
      </c>
      <c r="E227" t="n">
        <v>7.44</v>
      </c>
      <c r="F227" t="n">
        <v>4.18</v>
      </c>
      <c r="G227" t="n">
        <v>31.34</v>
      </c>
      <c r="H227" t="n">
        <v>0.44</v>
      </c>
      <c r="I227" t="n">
        <v>8</v>
      </c>
      <c r="J227" t="n">
        <v>274.24</v>
      </c>
      <c r="K227" t="n">
        <v>59.89</v>
      </c>
      <c r="L227" t="n">
        <v>6.75</v>
      </c>
      <c r="M227" t="n">
        <v>6</v>
      </c>
      <c r="N227" t="n">
        <v>72.61</v>
      </c>
      <c r="O227" t="n">
        <v>34057.71</v>
      </c>
      <c r="P227" t="n">
        <v>57.22</v>
      </c>
      <c r="Q227" t="n">
        <v>610.29</v>
      </c>
      <c r="R227" t="n">
        <v>18.27</v>
      </c>
      <c r="S227" t="n">
        <v>13.88</v>
      </c>
      <c r="T227" t="n">
        <v>2301.14</v>
      </c>
      <c r="U227" t="n">
        <v>0.76</v>
      </c>
      <c r="V227" t="n">
        <v>0.95</v>
      </c>
      <c r="W227" t="n">
        <v>0.07000000000000001</v>
      </c>
      <c r="X227" t="n">
        <v>0.14</v>
      </c>
      <c r="Y227" t="n">
        <v>1</v>
      </c>
      <c r="Z227" t="n">
        <v>10</v>
      </c>
    </row>
    <row r="228">
      <c r="A228" t="n">
        <v>24</v>
      </c>
      <c r="B228" t="n">
        <v>135</v>
      </c>
      <c r="C228" t="inlineStr">
        <is>
          <t xml:space="preserve">CONCLUIDO	</t>
        </is>
      </c>
      <c r="D228" t="n">
        <v>13.6286</v>
      </c>
      <c r="E228" t="n">
        <v>7.34</v>
      </c>
      <c r="F228" t="n">
        <v>4.13</v>
      </c>
      <c r="G228" t="n">
        <v>35.4</v>
      </c>
      <c r="H228" t="n">
        <v>0.45</v>
      </c>
      <c r="I228" t="n">
        <v>7</v>
      </c>
      <c r="J228" t="n">
        <v>274.73</v>
      </c>
      <c r="K228" t="n">
        <v>59.89</v>
      </c>
      <c r="L228" t="n">
        <v>7</v>
      </c>
      <c r="M228" t="n">
        <v>5</v>
      </c>
      <c r="N228" t="n">
        <v>72.84</v>
      </c>
      <c r="O228" t="n">
        <v>34117.35</v>
      </c>
      <c r="P228" t="n">
        <v>55.96</v>
      </c>
      <c r="Q228" t="n">
        <v>610.26</v>
      </c>
      <c r="R228" t="n">
        <v>16.84</v>
      </c>
      <c r="S228" t="n">
        <v>13.88</v>
      </c>
      <c r="T228" t="n">
        <v>1588.87</v>
      </c>
      <c r="U228" t="n">
        <v>0.82</v>
      </c>
      <c r="V228" t="n">
        <v>0.97</v>
      </c>
      <c r="W228" t="n">
        <v>0.06</v>
      </c>
      <c r="X228" t="n">
        <v>0.09</v>
      </c>
      <c r="Y228" t="n">
        <v>1</v>
      </c>
      <c r="Z228" t="n">
        <v>10</v>
      </c>
    </row>
    <row r="229">
      <c r="A229" t="n">
        <v>25</v>
      </c>
      <c r="B229" t="n">
        <v>135</v>
      </c>
      <c r="C229" t="inlineStr">
        <is>
          <t xml:space="preserve">CONCLUIDO	</t>
        </is>
      </c>
      <c r="D229" t="n">
        <v>13.5619</v>
      </c>
      <c r="E229" t="n">
        <v>7.37</v>
      </c>
      <c r="F229" t="n">
        <v>4.17</v>
      </c>
      <c r="G229" t="n">
        <v>35.71</v>
      </c>
      <c r="H229" t="n">
        <v>0.47</v>
      </c>
      <c r="I229" t="n">
        <v>7</v>
      </c>
      <c r="J229" t="n">
        <v>275.21</v>
      </c>
      <c r="K229" t="n">
        <v>59.89</v>
      </c>
      <c r="L229" t="n">
        <v>7.25</v>
      </c>
      <c r="M229" t="n">
        <v>5</v>
      </c>
      <c r="N229" t="n">
        <v>73.08</v>
      </c>
      <c r="O229" t="n">
        <v>34177.09</v>
      </c>
      <c r="P229" t="n">
        <v>55.95</v>
      </c>
      <c r="Q229" t="n">
        <v>610.26</v>
      </c>
      <c r="R229" t="n">
        <v>18.01</v>
      </c>
      <c r="S229" t="n">
        <v>13.88</v>
      </c>
      <c r="T229" t="n">
        <v>2174.5</v>
      </c>
      <c r="U229" t="n">
        <v>0.77</v>
      </c>
      <c r="V229" t="n">
        <v>0.96</v>
      </c>
      <c r="W229" t="n">
        <v>0.06</v>
      </c>
      <c r="X229" t="n">
        <v>0.13</v>
      </c>
      <c r="Y229" t="n">
        <v>1</v>
      </c>
      <c r="Z229" t="n">
        <v>10</v>
      </c>
    </row>
    <row r="230">
      <c r="A230" t="n">
        <v>26</v>
      </c>
      <c r="B230" t="n">
        <v>135</v>
      </c>
      <c r="C230" t="inlineStr">
        <is>
          <t xml:space="preserve">CONCLUIDO	</t>
        </is>
      </c>
      <c r="D230" t="n">
        <v>13.5568</v>
      </c>
      <c r="E230" t="n">
        <v>7.38</v>
      </c>
      <c r="F230" t="n">
        <v>4.17</v>
      </c>
      <c r="G230" t="n">
        <v>35.74</v>
      </c>
      <c r="H230" t="n">
        <v>0.48</v>
      </c>
      <c r="I230" t="n">
        <v>7</v>
      </c>
      <c r="J230" t="n">
        <v>275.7</v>
      </c>
      <c r="K230" t="n">
        <v>59.89</v>
      </c>
      <c r="L230" t="n">
        <v>7.5</v>
      </c>
      <c r="M230" t="n">
        <v>5</v>
      </c>
      <c r="N230" t="n">
        <v>73.31</v>
      </c>
      <c r="O230" t="n">
        <v>34236.91</v>
      </c>
      <c r="P230" t="n">
        <v>54.69</v>
      </c>
      <c r="Q230" t="n">
        <v>610.26</v>
      </c>
      <c r="R230" t="n">
        <v>18.11</v>
      </c>
      <c r="S230" t="n">
        <v>13.88</v>
      </c>
      <c r="T230" t="n">
        <v>2227.16</v>
      </c>
      <c r="U230" t="n">
        <v>0.77</v>
      </c>
      <c r="V230" t="n">
        <v>0.96</v>
      </c>
      <c r="W230" t="n">
        <v>0.07000000000000001</v>
      </c>
      <c r="X230" t="n">
        <v>0.13</v>
      </c>
      <c r="Y230" t="n">
        <v>1</v>
      </c>
      <c r="Z230" t="n">
        <v>10</v>
      </c>
    </row>
    <row r="231">
      <c r="A231" t="n">
        <v>27</v>
      </c>
      <c r="B231" t="n">
        <v>135</v>
      </c>
      <c r="C231" t="inlineStr">
        <is>
          <t xml:space="preserve">CONCLUIDO	</t>
        </is>
      </c>
      <c r="D231" t="n">
        <v>13.7112</v>
      </c>
      <c r="E231" t="n">
        <v>7.29</v>
      </c>
      <c r="F231" t="n">
        <v>4.14</v>
      </c>
      <c r="G231" t="n">
        <v>41.37</v>
      </c>
      <c r="H231" t="n">
        <v>0.5</v>
      </c>
      <c r="I231" t="n">
        <v>6</v>
      </c>
      <c r="J231" t="n">
        <v>276.18</v>
      </c>
      <c r="K231" t="n">
        <v>59.89</v>
      </c>
      <c r="L231" t="n">
        <v>7.75</v>
      </c>
      <c r="M231" t="n">
        <v>4</v>
      </c>
      <c r="N231" t="n">
        <v>73.55</v>
      </c>
      <c r="O231" t="n">
        <v>34296.82</v>
      </c>
      <c r="P231" t="n">
        <v>53.68</v>
      </c>
      <c r="Q231" t="n">
        <v>610.26</v>
      </c>
      <c r="R231" t="n">
        <v>17.01</v>
      </c>
      <c r="S231" t="n">
        <v>13.88</v>
      </c>
      <c r="T231" t="n">
        <v>1682.28</v>
      </c>
      <c r="U231" t="n">
        <v>0.82</v>
      </c>
      <c r="V231" t="n">
        <v>0.96</v>
      </c>
      <c r="W231" t="n">
        <v>0.06</v>
      </c>
      <c r="X231" t="n">
        <v>0.1</v>
      </c>
      <c r="Y231" t="n">
        <v>1</v>
      </c>
      <c r="Z231" t="n">
        <v>10</v>
      </c>
    </row>
    <row r="232">
      <c r="A232" t="n">
        <v>28</v>
      </c>
      <c r="B232" t="n">
        <v>135</v>
      </c>
      <c r="C232" t="inlineStr">
        <is>
          <t xml:space="preserve">CONCLUIDO	</t>
        </is>
      </c>
      <c r="D232" t="n">
        <v>13.7054</v>
      </c>
      <c r="E232" t="n">
        <v>7.3</v>
      </c>
      <c r="F232" t="n">
        <v>4.14</v>
      </c>
      <c r="G232" t="n">
        <v>41.4</v>
      </c>
      <c r="H232" t="n">
        <v>0.51</v>
      </c>
      <c r="I232" t="n">
        <v>6</v>
      </c>
      <c r="J232" t="n">
        <v>276.67</v>
      </c>
      <c r="K232" t="n">
        <v>59.89</v>
      </c>
      <c r="L232" t="n">
        <v>8</v>
      </c>
      <c r="M232" t="n">
        <v>4</v>
      </c>
      <c r="N232" t="n">
        <v>73.78</v>
      </c>
      <c r="O232" t="n">
        <v>34356.83</v>
      </c>
      <c r="P232" t="n">
        <v>53.81</v>
      </c>
      <c r="Q232" t="n">
        <v>610.26</v>
      </c>
      <c r="R232" t="n">
        <v>17.12</v>
      </c>
      <c r="S232" t="n">
        <v>13.88</v>
      </c>
      <c r="T232" t="n">
        <v>1736.61</v>
      </c>
      <c r="U232" t="n">
        <v>0.8100000000000001</v>
      </c>
      <c r="V232" t="n">
        <v>0.96</v>
      </c>
      <c r="W232" t="n">
        <v>0.06</v>
      </c>
      <c r="X232" t="n">
        <v>0.1</v>
      </c>
      <c r="Y232" t="n">
        <v>1</v>
      </c>
      <c r="Z232" t="n">
        <v>10</v>
      </c>
    </row>
    <row r="233">
      <c r="A233" t="n">
        <v>29</v>
      </c>
      <c r="B233" t="n">
        <v>135</v>
      </c>
      <c r="C233" t="inlineStr">
        <is>
          <t xml:space="preserve">CONCLUIDO	</t>
        </is>
      </c>
      <c r="D233" t="n">
        <v>13.7038</v>
      </c>
      <c r="E233" t="n">
        <v>7.3</v>
      </c>
      <c r="F233" t="n">
        <v>4.14</v>
      </c>
      <c r="G233" t="n">
        <v>41.41</v>
      </c>
      <c r="H233" t="n">
        <v>0.53</v>
      </c>
      <c r="I233" t="n">
        <v>6</v>
      </c>
      <c r="J233" t="n">
        <v>277.16</v>
      </c>
      <c r="K233" t="n">
        <v>59.89</v>
      </c>
      <c r="L233" t="n">
        <v>8.25</v>
      </c>
      <c r="M233" t="n">
        <v>1</v>
      </c>
      <c r="N233" t="n">
        <v>74.02</v>
      </c>
      <c r="O233" t="n">
        <v>34416.93</v>
      </c>
      <c r="P233" t="n">
        <v>53.52</v>
      </c>
      <c r="Q233" t="n">
        <v>610.26</v>
      </c>
      <c r="R233" t="n">
        <v>17.01</v>
      </c>
      <c r="S233" t="n">
        <v>13.88</v>
      </c>
      <c r="T233" t="n">
        <v>1678.03</v>
      </c>
      <c r="U233" t="n">
        <v>0.82</v>
      </c>
      <c r="V233" t="n">
        <v>0.96</v>
      </c>
      <c r="W233" t="n">
        <v>0.07000000000000001</v>
      </c>
      <c r="X233" t="n">
        <v>0.1</v>
      </c>
      <c r="Y233" t="n">
        <v>1</v>
      </c>
      <c r="Z233" t="n">
        <v>10</v>
      </c>
    </row>
    <row r="234">
      <c r="A234" t="n">
        <v>30</v>
      </c>
      <c r="B234" t="n">
        <v>135</v>
      </c>
      <c r="C234" t="inlineStr">
        <is>
          <t xml:space="preserve">CONCLUIDO	</t>
        </is>
      </c>
      <c r="D234" t="n">
        <v>13.7044</v>
      </c>
      <c r="E234" t="n">
        <v>7.3</v>
      </c>
      <c r="F234" t="n">
        <v>4.14</v>
      </c>
      <c r="G234" t="n">
        <v>41.41</v>
      </c>
      <c r="H234" t="n">
        <v>0.55</v>
      </c>
      <c r="I234" t="n">
        <v>6</v>
      </c>
      <c r="J234" t="n">
        <v>277.65</v>
      </c>
      <c r="K234" t="n">
        <v>59.89</v>
      </c>
      <c r="L234" t="n">
        <v>8.5</v>
      </c>
      <c r="M234" t="n">
        <v>0</v>
      </c>
      <c r="N234" t="n">
        <v>74.26000000000001</v>
      </c>
      <c r="O234" t="n">
        <v>34477.13</v>
      </c>
      <c r="P234" t="n">
        <v>53.52</v>
      </c>
      <c r="Q234" t="n">
        <v>610.3</v>
      </c>
      <c r="R234" t="n">
        <v>16.91</v>
      </c>
      <c r="S234" t="n">
        <v>13.88</v>
      </c>
      <c r="T234" t="n">
        <v>1628.07</v>
      </c>
      <c r="U234" t="n">
        <v>0.82</v>
      </c>
      <c r="V234" t="n">
        <v>0.96</v>
      </c>
      <c r="W234" t="n">
        <v>0.07000000000000001</v>
      </c>
      <c r="X234" t="n">
        <v>0.1</v>
      </c>
      <c r="Y234" t="n">
        <v>1</v>
      </c>
      <c r="Z234" t="n">
        <v>10</v>
      </c>
    </row>
    <row r="235">
      <c r="A235" t="n">
        <v>0</v>
      </c>
      <c r="B235" t="n">
        <v>80</v>
      </c>
      <c r="C235" t="inlineStr">
        <is>
          <t xml:space="preserve">CONCLUIDO	</t>
        </is>
      </c>
      <c r="D235" t="n">
        <v>11.6876</v>
      </c>
      <c r="E235" t="n">
        <v>8.56</v>
      </c>
      <c r="F235" t="n">
        <v>4.88</v>
      </c>
      <c r="G235" t="n">
        <v>6.97</v>
      </c>
      <c r="H235" t="n">
        <v>0.11</v>
      </c>
      <c r="I235" t="n">
        <v>42</v>
      </c>
      <c r="J235" t="n">
        <v>159.12</v>
      </c>
      <c r="K235" t="n">
        <v>50.28</v>
      </c>
      <c r="L235" t="n">
        <v>1</v>
      </c>
      <c r="M235" t="n">
        <v>40</v>
      </c>
      <c r="N235" t="n">
        <v>27.84</v>
      </c>
      <c r="O235" t="n">
        <v>19859.16</v>
      </c>
      <c r="P235" t="n">
        <v>56.84</v>
      </c>
      <c r="Q235" t="n">
        <v>610.37</v>
      </c>
      <c r="R235" t="n">
        <v>40.26</v>
      </c>
      <c r="S235" t="n">
        <v>13.88</v>
      </c>
      <c r="T235" t="n">
        <v>13123.06</v>
      </c>
      <c r="U235" t="n">
        <v>0.34</v>
      </c>
      <c r="V235" t="n">
        <v>0.82</v>
      </c>
      <c r="W235" t="n">
        <v>0.12</v>
      </c>
      <c r="X235" t="n">
        <v>0.84</v>
      </c>
      <c r="Y235" t="n">
        <v>1</v>
      </c>
      <c r="Z235" t="n">
        <v>10</v>
      </c>
    </row>
    <row r="236">
      <c r="A236" t="n">
        <v>1</v>
      </c>
      <c r="B236" t="n">
        <v>80</v>
      </c>
      <c r="C236" t="inlineStr">
        <is>
          <t xml:space="preserve">CONCLUIDO	</t>
        </is>
      </c>
      <c r="D236" t="n">
        <v>12.4516</v>
      </c>
      <c r="E236" t="n">
        <v>8.029999999999999</v>
      </c>
      <c r="F236" t="n">
        <v>4.68</v>
      </c>
      <c r="G236" t="n">
        <v>8.77</v>
      </c>
      <c r="H236" t="n">
        <v>0.14</v>
      </c>
      <c r="I236" t="n">
        <v>32</v>
      </c>
      <c r="J236" t="n">
        <v>159.48</v>
      </c>
      <c r="K236" t="n">
        <v>50.28</v>
      </c>
      <c r="L236" t="n">
        <v>1.25</v>
      </c>
      <c r="M236" t="n">
        <v>30</v>
      </c>
      <c r="N236" t="n">
        <v>27.95</v>
      </c>
      <c r="O236" t="n">
        <v>19902.91</v>
      </c>
      <c r="P236" t="n">
        <v>53.56</v>
      </c>
      <c r="Q236" t="n">
        <v>610.42</v>
      </c>
      <c r="R236" t="n">
        <v>33.83</v>
      </c>
      <c r="S236" t="n">
        <v>13.88</v>
      </c>
      <c r="T236" t="n">
        <v>9959.42</v>
      </c>
      <c r="U236" t="n">
        <v>0.41</v>
      </c>
      <c r="V236" t="n">
        <v>0.85</v>
      </c>
      <c r="W236" t="n">
        <v>0.11</v>
      </c>
      <c r="X236" t="n">
        <v>0.63</v>
      </c>
      <c r="Y236" t="n">
        <v>1</v>
      </c>
      <c r="Z236" t="n">
        <v>10</v>
      </c>
    </row>
    <row r="237">
      <c r="A237" t="n">
        <v>2</v>
      </c>
      <c r="B237" t="n">
        <v>80</v>
      </c>
      <c r="C237" t="inlineStr">
        <is>
          <t xml:space="preserve">CONCLUIDO	</t>
        </is>
      </c>
      <c r="D237" t="n">
        <v>12.9772</v>
      </c>
      <c r="E237" t="n">
        <v>7.71</v>
      </c>
      <c r="F237" t="n">
        <v>4.54</v>
      </c>
      <c r="G237" t="n">
        <v>10.49</v>
      </c>
      <c r="H237" t="n">
        <v>0.17</v>
      </c>
      <c r="I237" t="n">
        <v>26</v>
      </c>
      <c r="J237" t="n">
        <v>159.83</v>
      </c>
      <c r="K237" t="n">
        <v>50.28</v>
      </c>
      <c r="L237" t="n">
        <v>1.5</v>
      </c>
      <c r="M237" t="n">
        <v>24</v>
      </c>
      <c r="N237" t="n">
        <v>28.05</v>
      </c>
      <c r="O237" t="n">
        <v>19946.71</v>
      </c>
      <c r="P237" t="n">
        <v>51.09</v>
      </c>
      <c r="Q237" t="n">
        <v>610.29</v>
      </c>
      <c r="R237" t="n">
        <v>29.8</v>
      </c>
      <c r="S237" t="n">
        <v>13.88</v>
      </c>
      <c r="T237" t="n">
        <v>7972.97</v>
      </c>
      <c r="U237" t="n">
        <v>0.47</v>
      </c>
      <c r="V237" t="n">
        <v>0.88</v>
      </c>
      <c r="W237" t="n">
        <v>0.09</v>
      </c>
      <c r="X237" t="n">
        <v>0.5</v>
      </c>
      <c r="Y237" t="n">
        <v>1</v>
      </c>
      <c r="Z237" t="n">
        <v>10</v>
      </c>
    </row>
    <row r="238">
      <c r="A238" t="n">
        <v>3</v>
      </c>
      <c r="B238" t="n">
        <v>80</v>
      </c>
      <c r="C238" t="inlineStr">
        <is>
          <t xml:space="preserve">CONCLUIDO	</t>
        </is>
      </c>
      <c r="D238" t="n">
        <v>13.4559</v>
      </c>
      <c r="E238" t="n">
        <v>7.43</v>
      </c>
      <c r="F238" t="n">
        <v>4.43</v>
      </c>
      <c r="G238" t="n">
        <v>12.66</v>
      </c>
      <c r="H238" t="n">
        <v>0.19</v>
      </c>
      <c r="I238" t="n">
        <v>21</v>
      </c>
      <c r="J238" t="n">
        <v>160.19</v>
      </c>
      <c r="K238" t="n">
        <v>50.28</v>
      </c>
      <c r="L238" t="n">
        <v>1.75</v>
      </c>
      <c r="M238" t="n">
        <v>19</v>
      </c>
      <c r="N238" t="n">
        <v>28.16</v>
      </c>
      <c r="O238" t="n">
        <v>19990.53</v>
      </c>
      <c r="P238" t="n">
        <v>48.76</v>
      </c>
      <c r="Q238" t="n">
        <v>610.33</v>
      </c>
      <c r="R238" t="n">
        <v>26.11</v>
      </c>
      <c r="S238" t="n">
        <v>13.88</v>
      </c>
      <c r="T238" t="n">
        <v>6154.67</v>
      </c>
      <c r="U238" t="n">
        <v>0.53</v>
      </c>
      <c r="V238" t="n">
        <v>0.9</v>
      </c>
      <c r="W238" t="n">
        <v>0.09</v>
      </c>
      <c r="X238" t="n">
        <v>0.39</v>
      </c>
      <c r="Y238" t="n">
        <v>1</v>
      </c>
      <c r="Z238" t="n">
        <v>10</v>
      </c>
    </row>
    <row r="239">
      <c r="A239" t="n">
        <v>4</v>
      </c>
      <c r="B239" t="n">
        <v>80</v>
      </c>
      <c r="C239" t="inlineStr">
        <is>
          <t xml:space="preserve">CONCLUIDO	</t>
        </is>
      </c>
      <c r="D239" t="n">
        <v>13.7667</v>
      </c>
      <c r="E239" t="n">
        <v>7.26</v>
      </c>
      <c r="F239" t="n">
        <v>4.36</v>
      </c>
      <c r="G239" t="n">
        <v>14.53</v>
      </c>
      <c r="H239" t="n">
        <v>0.22</v>
      </c>
      <c r="I239" t="n">
        <v>18</v>
      </c>
      <c r="J239" t="n">
        <v>160.54</v>
      </c>
      <c r="K239" t="n">
        <v>50.28</v>
      </c>
      <c r="L239" t="n">
        <v>2</v>
      </c>
      <c r="M239" t="n">
        <v>16</v>
      </c>
      <c r="N239" t="n">
        <v>28.26</v>
      </c>
      <c r="O239" t="n">
        <v>20034.4</v>
      </c>
      <c r="P239" t="n">
        <v>47.08</v>
      </c>
      <c r="Q239" t="n">
        <v>610.38</v>
      </c>
      <c r="R239" t="n">
        <v>24.24</v>
      </c>
      <c r="S239" t="n">
        <v>13.88</v>
      </c>
      <c r="T239" t="n">
        <v>5232.62</v>
      </c>
      <c r="U239" t="n">
        <v>0.57</v>
      </c>
      <c r="V239" t="n">
        <v>0.92</v>
      </c>
      <c r="W239" t="n">
        <v>0.07000000000000001</v>
      </c>
      <c r="X239" t="n">
        <v>0.32</v>
      </c>
      <c r="Y239" t="n">
        <v>1</v>
      </c>
      <c r="Z239" t="n">
        <v>10</v>
      </c>
    </row>
    <row r="240">
      <c r="A240" t="n">
        <v>5</v>
      </c>
      <c r="B240" t="n">
        <v>80</v>
      </c>
      <c r="C240" t="inlineStr">
        <is>
          <t xml:space="preserve">CONCLUIDO	</t>
        </is>
      </c>
      <c r="D240" t="n">
        <v>13.9163</v>
      </c>
      <c r="E240" t="n">
        <v>7.19</v>
      </c>
      <c r="F240" t="n">
        <v>4.35</v>
      </c>
      <c r="G240" t="n">
        <v>16.3</v>
      </c>
      <c r="H240" t="n">
        <v>0.25</v>
      </c>
      <c r="I240" t="n">
        <v>16</v>
      </c>
      <c r="J240" t="n">
        <v>160.9</v>
      </c>
      <c r="K240" t="n">
        <v>50.28</v>
      </c>
      <c r="L240" t="n">
        <v>2.25</v>
      </c>
      <c r="M240" t="n">
        <v>14</v>
      </c>
      <c r="N240" t="n">
        <v>28.37</v>
      </c>
      <c r="O240" t="n">
        <v>20078.3</v>
      </c>
      <c r="P240" t="n">
        <v>46.15</v>
      </c>
      <c r="Q240" t="n">
        <v>610.26</v>
      </c>
      <c r="R240" t="n">
        <v>23.57</v>
      </c>
      <c r="S240" t="n">
        <v>13.88</v>
      </c>
      <c r="T240" t="n">
        <v>4911.87</v>
      </c>
      <c r="U240" t="n">
        <v>0.59</v>
      </c>
      <c r="V240" t="n">
        <v>0.92</v>
      </c>
      <c r="W240" t="n">
        <v>0.08</v>
      </c>
      <c r="X240" t="n">
        <v>0.31</v>
      </c>
      <c r="Y240" t="n">
        <v>1</v>
      </c>
      <c r="Z240" t="n">
        <v>10</v>
      </c>
    </row>
    <row r="241">
      <c r="A241" t="n">
        <v>6</v>
      </c>
      <c r="B241" t="n">
        <v>80</v>
      </c>
      <c r="C241" t="inlineStr">
        <is>
          <t xml:space="preserve">CONCLUIDO	</t>
        </is>
      </c>
      <c r="D241" t="n">
        <v>14.1182</v>
      </c>
      <c r="E241" t="n">
        <v>7.08</v>
      </c>
      <c r="F241" t="n">
        <v>4.31</v>
      </c>
      <c r="G241" t="n">
        <v>18.46</v>
      </c>
      <c r="H241" t="n">
        <v>0.27</v>
      </c>
      <c r="I241" t="n">
        <v>14</v>
      </c>
      <c r="J241" t="n">
        <v>161.26</v>
      </c>
      <c r="K241" t="n">
        <v>50.28</v>
      </c>
      <c r="L241" t="n">
        <v>2.5</v>
      </c>
      <c r="M241" t="n">
        <v>12</v>
      </c>
      <c r="N241" t="n">
        <v>28.48</v>
      </c>
      <c r="O241" t="n">
        <v>20122.23</v>
      </c>
      <c r="P241" t="n">
        <v>44.48</v>
      </c>
      <c r="Q241" t="n">
        <v>610.26</v>
      </c>
      <c r="R241" t="n">
        <v>22.38</v>
      </c>
      <c r="S241" t="n">
        <v>13.88</v>
      </c>
      <c r="T241" t="n">
        <v>4326.83</v>
      </c>
      <c r="U241" t="n">
        <v>0.62</v>
      </c>
      <c r="V241" t="n">
        <v>0.93</v>
      </c>
      <c r="W241" t="n">
        <v>0.08</v>
      </c>
      <c r="X241" t="n">
        <v>0.27</v>
      </c>
      <c r="Y241" t="n">
        <v>1</v>
      </c>
      <c r="Z241" t="n">
        <v>10</v>
      </c>
    </row>
    <row r="242">
      <c r="A242" t="n">
        <v>7</v>
      </c>
      <c r="B242" t="n">
        <v>80</v>
      </c>
      <c r="C242" t="inlineStr">
        <is>
          <t xml:space="preserve">CONCLUIDO	</t>
        </is>
      </c>
      <c r="D242" t="n">
        <v>14.2354</v>
      </c>
      <c r="E242" t="n">
        <v>7.02</v>
      </c>
      <c r="F242" t="n">
        <v>4.28</v>
      </c>
      <c r="G242" t="n">
        <v>19.76</v>
      </c>
      <c r="H242" t="n">
        <v>0.3</v>
      </c>
      <c r="I242" t="n">
        <v>13</v>
      </c>
      <c r="J242" t="n">
        <v>161.61</v>
      </c>
      <c r="K242" t="n">
        <v>50.28</v>
      </c>
      <c r="L242" t="n">
        <v>2.75</v>
      </c>
      <c r="M242" t="n">
        <v>11</v>
      </c>
      <c r="N242" t="n">
        <v>28.58</v>
      </c>
      <c r="O242" t="n">
        <v>20166.2</v>
      </c>
      <c r="P242" t="n">
        <v>43.25</v>
      </c>
      <c r="Q242" t="n">
        <v>610.3</v>
      </c>
      <c r="R242" t="n">
        <v>21.54</v>
      </c>
      <c r="S242" t="n">
        <v>13.88</v>
      </c>
      <c r="T242" t="n">
        <v>3910.25</v>
      </c>
      <c r="U242" t="n">
        <v>0.64</v>
      </c>
      <c r="V242" t="n">
        <v>0.93</v>
      </c>
      <c r="W242" t="n">
        <v>0.07000000000000001</v>
      </c>
      <c r="X242" t="n">
        <v>0.24</v>
      </c>
      <c r="Y242" t="n">
        <v>1</v>
      </c>
      <c r="Z242" t="n">
        <v>10</v>
      </c>
    </row>
    <row r="243">
      <c r="A243" t="n">
        <v>8</v>
      </c>
      <c r="B243" t="n">
        <v>80</v>
      </c>
      <c r="C243" t="inlineStr">
        <is>
          <t xml:space="preserve">CONCLUIDO	</t>
        </is>
      </c>
      <c r="D243" t="n">
        <v>14.4532</v>
      </c>
      <c r="E243" t="n">
        <v>6.92</v>
      </c>
      <c r="F243" t="n">
        <v>4.24</v>
      </c>
      <c r="G243" t="n">
        <v>23.13</v>
      </c>
      <c r="H243" t="n">
        <v>0.33</v>
      </c>
      <c r="I243" t="n">
        <v>11</v>
      </c>
      <c r="J243" t="n">
        <v>161.97</v>
      </c>
      <c r="K243" t="n">
        <v>50.28</v>
      </c>
      <c r="L243" t="n">
        <v>3</v>
      </c>
      <c r="M243" t="n">
        <v>9</v>
      </c>
      <c r="N243" t="n">
        <v>28.69</v>
      </c>
      <c r="O243" t="n">
        <v>20210.21</v>
      </c>
      <c r="P243" t="n">
        <v>41.52</v>
      </c>
      <c r="Q243" t="n">
        <v>610.33</v>
      </c>
      <c r="R243" t="n">
        <v>20.22</v>
      </c>
      <c r="S243" t="n">
        <v>13.88</v>
      </c>
      <c r="T243" t="n">
        <v>3262.03</v>
      </c>
      <c r="U243" t="n">
        <v>0.6899999999999999</v>
      </c>
      <c r="V243" t="n">
        <v>0.9399999999999999</v>
      </c>
      <c r="W243" t="n">
        <v>0.07000000000000001</v>
      </c>
      <c r="X243" t="n">
        <v>0.2</v>
      </c>
      <c r="Y243" t="n">
        <v>1</v>
      </c>
      <c r="Z243" t="n">
        <v>10</v>
      </c>
    </row>
    <row r="244">
      <c r="A244" t="n">
        <v>9</v>
      </c>
      <c r="B244" t="n">
        <v>80</v>
      </c>
      <c r="C244" t="inlineStr">
        <is>
          <t xml:space="preserve">CONCLUIDO	</t>
        </is>
      </c>
      <c r="D244" t="n">
        <v>14.6574</v>
      </c>
      <c r="E244" t="n">
        <v>6.82</v>
      </c>
      <c r="F244" t="n">
        <v>4.18</v>
      </c>
      <c r="G244" t="n">
        <v>25.05</v>
      </c>
      <c r="H244" t="n">
        <v>0.35</v>
      </c>
      <c r="I244" t="n">
        <v>10</v>
      </c>
      <c r="J244" t="n">
        <v>162.33</v>
      </c>
      <c r="K244" t="n">
        <v>50.28</v>
      </c>
      <c r="L244" t="n">
        <v>3.25</v>
      </c>
      <c r="M244" t="n">
        <v>7</v>
      </c>
      <c r="N244" t="n">
        <v>28.8</v>
      </c>
      <c r="O244" t="n">
        <v>20254.26</v>
      </c>
      <c r="P244" t="n">
        <v>39.38</v>
      </c>
      <c r="Q244" t="n">
        <v>610.3</v>
      </c>
      <c r="R244" t="n">
        <v>18.12</v>
      </c>
      <c r="S244" t="n">
        <v>13.88</v>
      </c>
      <c r="T244" t="n">
        <v>2212.68</v>
      </c>
      <c r="U244" t="n">
        <v>0.77</v>
      </c>
      <c r="V244" t="n">
        <v>0.96</v>
      </c>
      <c r="W244" t="n">
        <v>0.07000000000000001</v>
      </c>
      <c r="X244" t="n">
        <v>0.14</v>
      </c>
      <c r="Y244" t="n">
        <v>1</v>
      </c>
      <c r="Z244" t="n">
        <v>10</v>
      </c>
    </row>
    <row r="245">
      <c r="A245" t="n">
        <v>10</v>
      </c>
      <c r="B245" t="n">
        <v>80</v>
      </c>
      <c r="C245" t="inlineStr">
        <is>
          <t xml:space="preserve">CONCLUIDO	</t>
        </is>
      </c>
      <c r="D245" t="n">
        <v>14.6544</v>
      </c>
      <c r="E245" t="n">
        <v>6.82</v>
      </c>
      <c r="F245" t="n">
        <v>4.21</v>
      </c>
      <c r="G245" t="n">
        <v>28.06</v>
      </c>
      <c r="H245" t="n">
        <v>0.38</v>
      </c>
      <c r="I245" t="n">
        <v>9</v>
      </c>
      <c r="J245" t="n">
        <v>162.68</v>
      </c>
      <c r="K245" t="n">
        <v>50.28</v>
      </c>
      <c r="L245" t="n">
        <v>3.5</v>
      </c>
      <c r="M245" t="n">
        <v>4</v>
      </c>
      <c r="N245" t="n">
        <v>28.9</v>
      </c>
      <c r="O245" t="n">
        <v>20298.34</v>
      </c>
      <c r="P245" t="n">
        <v>38.81</v>
      </c>
      <c r="Q245" t="n">
        <v>610.29</v>
      </c>
      <c r="R245" t="n">
        <v>19.2</v>
      </c>
      <c r="S245" t="n">
        <v>13.88</v>
      </c>
      <c r="T245" t="n">
        <v>2760.1</v>
      </c>
      <c r="U245" t="n">
        <v>0.72</v>
      </c>
      <c r="V245" t="n">
        <v>0.95</v>
      </c>
      <c r="W245" t="n">
        <v>0.07000000000000001</v>
      </c>
      <c r="X245" t="n">
        <v>0.17</v>
      </c>
      <c r="Y245" t="n">
        <v>1</v>
      </c>
      <c r="Z245" t="n">
        <v>10</v>
      </c>
    </row>
    <row r="246">
      <c r="A246" t="n">
        <v>11</v>
      </c>
      <c r="B246" t="n">
        <v>80</v>
      </c>
      <c r="C246" t="inlineStr">
        <is>
          <t xml:space="preserve">CONCLUIDO	</t>
        </is>
      </c>
      <c r="D246" t="n">
        <v>14.6568</v>
      </c>
      <c r="E246" t="n">
        <v>6.82</v>
      </c>
      <c r="F246" t="n">
        <v>4.21</v>
      </c>
      <c r="G246" t="n">
        <v>28.06</v>
      </c>
      <c r="H246" t="n">
        <v>0.41</v>
      </c>
      <c r="I246" t="n">
        <v>9</v>
      </c>
      <c r="J246" t="n">
        <v>163.04</v>
      </c>
      <c r="K246" t="n">
        <v>50.28</v>
      </c>
      <c r="L246" t="n">
        <v>3.75</v>
      </c>
      <c r="M246" t="n">
        <v>0</v>
      </c>
      <c r="N246" t="n">
        <v>29.01</v>
      </c>
      <c r="O246" t="n">
        <v>20342.46</v>
      </c>
      <c r="P246" t="n">
        <v>38.61</v>
      </c>
      <c r="Q246" t="n">
        <v>610.26</v>
      </c>
      <c r="R246" t="n">
        <v>19.02</v>
      </c>
      <c r="S246" t="n">
        <v>13.88</v>
      </c>
      <c r="T246" t="n">
        <v>2671.35</v>
      </c>
      <c r="U246" t="n">
        <v>0.73</v>
      </c>
      <c r="V246" t="n">
        <v>0.95</v>
      </c>
      <c r="W246" t="n">
        <v>0.08</v>
      </c>
      <c r="X246" t="n">
        <v>0.17</v>
      </c>
      <c r="Y246" t="n">
        <v>1</v>
      </c>
      <c r="Z246" t="n">
        <v>10</v>
      </c>
    </row>
    <row r="247">
      <c r="A247" t="n">
        <v>0</v>
      </c>
      <c r="B247" t="n">
        <v>115</v>
      </c>
      <c r="C247" t="inlineStr">
        <is>
          <t xml:space="preserve">CONCLUIDO	</t>
        </is>
      </c>
      <c r="D247" t="n">
        <v>9.720499999999999</v>
      </c>
      <c r="E247" t="n">
        <v>10.29</v>
      </c>
      <c r="F247" t="n">
        <v>5.17</v>
      </c>
      <c r="G247" t="n">
        <v>5.54</v>
      </c>
      <c r="H247" t="n">
        <v>0.08</v>
      </c>
      <c r="I247" t="n">
        <v>56</v>
      </c>
      <c r="J247" t="n">
        <v>222.93</v>
      </c>
      <c r="K247" t="n">
        <v>56.94</v>
      </c>
      <c r="L247" t="n">
        <v>1</v>
      </c>
      <c r="M247" t="n">
        <v>54</v>
      </c>
      <c r="N247" t="n">
        <v>49.99</v>
      </c>
      <c r="O247" t="n">
        <v>27728.69</v>
      </c>
      <c r="P247" t="n">
        <v>76.48999999999999</v>
      </c>
      <c r="Q247" t="n">
        <v>610.36</v>
      </c>
      <c r="R247" t="n">
        <v>49.4</v>
      </c>
      <c r="S247" t="n">
        <v>13.88</v>
      </c>
      <c r="T247" t="n">
        <v>17625.58</v>
      </c>
      <c r="U247" t="n">
        <v>0.28</v>
      </c>
      <c r="V247" t="n">
        <v>0.77</v>
      </c>
      <c r="W247" t="n">
        <v>0.14</v>
      </c>
      <c r="X247" t="n">
        <v>1.13</v>
      </c>
      <c r="Y247" t="n">
        <v>1</v>
      </c>
      <c r="Z247" t="n">
        <v>10</v>
      </c>
    </row>
    <row r="248">
      <c r="A248" t="n">
        <v>1</v>
      </c>
      <c r="B248" t="n">
        <v>115</v>
      </c>
      <c r="C248" t="inlineStr">
        <is>
          <t xml:space="preserve">CONCLUIDO	</t>
        </is>
      </c>
      <c r="D248" t="n">
        <v>10.5705</v>
      </c>
      <c r="E248" t="n">
        <v>9.460000000000001</v>
      </c>
      <c r="F248" t="n">
        <v>4.91</v>
      </c>
      <c r="G248" t="n">
        <v>6.85</v>
      </c>
      <c r="H248" t="n">
        <v>0.1</v>
      </c>
      <c r="I248" t="n">
        <v>43</v>
      </c>
      <c r="J248" t="n">
        <v>223.35</v>
      </c>
      <c r="K248" t="n">
        <v>56.94</v>
      </c>
      <c r="L248" t="n">
        <v>1.25</v>
      </c>
      <c r="M248" t="n">
        <v>41</v>
      </c>
      <c r="N248" t="n">
        <v>50.15</v>
      </c>
      <c r="O248" t="n">
        <v>27780.03</v>
      </c>
      <c r="P248" t="n">
        <v>72.06</v>
      </c>
      <c r="Q248" t="n">
        <v>610.51</v>
      </c>
      <c r="R248" t="n">
        <v>41.04</v>
      </c>
      <c r="S248" t="n">
        <v>13.88</v>
      </c>
      <c r="T248" t="n">
        <v>13510.84</v>
      </c>
      <c r="U248" t="n">
        <v>0.34</v>
      </c>
      <c r="V248" t="n">
        <v>0.8100000000000001</v>
      </c>
      <c r="W248" t="n">
        <v>0.13</v>
      </c>
      <c r="X248" t="n">
        <v>0.87</v>
      </c>
      <c r="Y248" t="n">
        <v>1</v>
      </c>
      <c r="Z248" t="n">
        <v>10</v>
      </c>
    </row>
    <row r="249">
      <c r="A249" t="n">
        <v>2</v>
      </c>
      <c r="B249" t="n">
        <v>115</v>
      </c>
      <c r="C249" t="inlineStr">
        <is>
          <t xml:space="preserve">CONCLUIDO	</t>
        </is>
      </c>
      <c r="D249" t="n">
        <v>11.2923</v>
      </c>
      <c r="E249" t="n">
        <v>8.859999999999999</v>
      </c>
      <c r="F249" t="n">
        <v>4.7</v>
      </c>
      <c r="G249" t="n">
        <v>8.300000000000001</v>
      </c>
      <c r="H249" t="n">
        <v>0.12</v>
      </c>
      <c r="I249" t="n">
        <v>34</v>
      </c>
      <c r="J249" t="n">
        <v>223.76</v>
      </c>
      <c r="K249" t="n">
        <v>56.94</v>
      </c>
      <c r="L249" t="n">
        <v>1.5</v>
      </c>
      <c r="M249" t="n">
        <v>32</v>
      </c>
      <c r="N249" t="n">
        <v>50.32</v>
      </c>
      <c r="O249" t="n">
        <v>27831.42</v>
      </c>
      <c r="P249" t="n">
        <v>68.33</v>
      </c>
      <c r="Q249" t="n">
        <v>610.26</v>
      </c>
      <c r="R249" t="n">
        <v>34.71</v>
      </c>
      <c r="S249" t="n">
        <v>13.88</v>
      </c>
      <c r="T249" t="n">
        <v>10392.45</v>
      </c>
      <c r="U249" t="n">
        <v>0.4</v>
      </c>
      <c r="V249" t="n">
        <v>0.85</v>
      </c>
      <c r="W249" t="n">
        <v>0.11</v>
      </c>
      <c r="X249" t="n">
        <v>0.66</v>
      </c>
      <c r="Y249" t="n">
        <v>1</v>
      </c>
      <c r="Z249" t="n">
        <v>10</v>
      </c>
    </row>
    <row r="250">
      <c r="A250" t="n">
        <v>3</v>
      </c>
      <c r="B250" t="n">
        <v>115</v>
      </c>
      <c r="C250" t="inlineStr">
        <is>
          <t xml:space="preserve">CONCLUIDO	</t>
        </is>
      </c>
      <c r="D250" t="n">
        <v>11.806</v>
      </c>
      <c r="E250" t="n">
        <v>8.470000000000001</v>
      </c>
      <c r="F250" t="n">
        <v>4.58</v>
      </c>
      <c r="G250" t="n">
        <v>9.82</v>
      </c>
      <c r="H250" t="n">
        <v>0.14</v>
      </c>
      <c r="I250" t="n">
        <v>28</v>
      </c>
      <c r="J250" t="n">
        <v>224.18</v>
      </c>
      <c r="K250" t="n">
        <v>56.94</v>
      </c>
      <c r="L250" t="n">
        <v>1.75</v>
      </c>
      <c r="M250" t="n">
        <v>26</v>
      </c>
      <c r="N250" t="n">
        <v>50.49</v>
      </c>
      <c r="O250" t="n">
        <v>27882.87</v>
      </c>
      <c r="P250" t="n">
        <v>65.81999999999999</v>
      </c>
      <c r="Q250" t="n">
        <v>610.3200000000001</v>
      </c>
      <c r="R250" t="n">
        <v>30.91</v>
      </c>
      <c r="S250" t="n">
        <v>13.88</v>
      </c>
      <c r="T250" t="n">
        <v>8520.280000000001</v>
      </c>
      <c r="U250" t="n">
        <v>0.45</v>
      </c>
      <c r="V250" t="n">
        <v>0.87</v>
      </c>
      <c r="W250" t="n">
        <v>0.1</v>
      </c>
      <c r="X250" t="n">
        <v>0.54</v>
      </c>
      <c r="Y250" t="n">
        <v>1</v>
      </c>
      <c r="Z250" t="n">
        <v>10</v>
      </c>
    </row>
    <row r="251">
      <c r="A251" t="n">
        <v>4</v>
      </c>
      <c r="B251" t="n">
        <v>115</v>
      </c>
      <c r="C251" t="inlineStr">
        <is>
          <t xml:space="preserve">CONCLUIDO	</t>
        </is>
      </c>
      <c r="D251" t="n">
        <v>12.1761</v>
      </c>
      <c r="E251" t="n">
        <v>8.210000000000001</v>
      </c>
      <c r="F251" t="n">
        <v>4.5</v>
      </c>
      <c r="G251" t="n">
        <v>11.25</v>
      </c>
      <c r="H251" t="n">
        <v>0.16</v>
      </c>
      <c r="I251" t="n">
        <v>24</v>
      </c>
      <c r="J251" t="n">
        <v>224.6</v>
      </c>
      <c r="K251" t="n">
        <v>56.94</v>
      </c>
      <c r="L251" t="n">
        <v>2</v>
      </c>
      <c r="M251" t="n">
        <v>22</v>
      </c>
      <c r="N251" t="n">
        <v>50.65</v>
      </c>
      <c r="O251" t="n">
        <v>27934.37</v>
      </c>
      <c r="P251" t="n">
        <v>64.08</v>
      </c>
      <c r="Q251" t="n">
        <v>610.3</v>
      </c>
      <c r="R251" t="n">
        <v>28.24</v>
      </c>
      <c r="S251" t="n">
        <v>13.88</v>
      </c>
      <c r="T251" t="n">
        <v>7207.37</v>
      </c>
      <c r="U251" t="n">
        <v>0.49</v>
      </c>
      <c r="V251" t="n">
        <v>0.89</v>
      </c>
      <c r="W251" t="n">
        <v>0.09</v>
      </c>
      <c r="X251" t="n">
        <v>0.46</v>
      </c>
      <c r="Y251" t="n">
        <v>1</v>
      </c>
      <c r="Z251" t="n">
        <v>10</v>
      </c>
    </row>
    <row r="252">
      <c r="A252" t="n">
        <v>5</v>
      </c>
      <c r="B252" t="n">
        <v>115</v>
      </c>
      <c r="C252" t="inlineStr">
        <is>
          <t xml:space="preserve">CONCLUIDO	</t>
        </is>
      </c>
      <c r="D252" t="n">
        <v>12.4762</v>
      </c>
      <c r="E252" t="n">
        <v>8.02</v>
      </c>
      <c r="F252" t="n">
        <v>4.43</v>
      </c>
      <c r="G252" t="n">
        <v>12.67</v>
      </c>
      <c r="H252" t="n">
        <v>0.18</v>
      </c>
      <c r="I252" t="n">
        <v>21</v>
      </c>
      <c r="J252" t="n">
        <v>225.01</v>
      </c>
      <c r="K252" t="n">
        <v>56.94</v>
      </c>
      <c r="L252" t="n">
        <v>2.25</v>
      </c>
      <c r="M252" t="n">
        <v>19</v>
      </c>
      <c r="N252" t="n">
        <v>50.82</v>
      </c>
      <c r="O252" t="n">
        <v>27985.94</v>
      </c>
      <c r="P252" t="n">
        <v>62.55</v>
      </c>
      <c r="Q252" t="n">
        <v>610.39</v>
      </c>
      <c r="R252" t="n">
        <v>26.18</v>
      </c>
      <c r="S252" t="n">
        <v>13.88</v>
      </c>
      <c r="T252" t="n">
        <v>6191.64</v>
      </c>
      <c r="U252" t="n">
        <v>0.53</v>
      </c>
      <c r="V252" t="n">
        <v>0.9</v>
      </c>
      <c r="W252" t="n">
        <v>0.09</v>
      </c>
      <c r="X252" t="n">
        <v>0.39</v>
      </c>
      <c r="Y252" t="n">
        <v>1</v>
      </c>
      <c r="Z252" t="n">
        <v>10</v>
      </c>
    </row>
    <row r="253">
      <c r="A253" t="n">
        <v>6</v>
      </c>
      <c r="B253" t="n">
        <v>115</v>
      </c>
      <c r="C253" t="inlineStr">
        <is>
          <t xml:space="preserve">CONCLUIDO	</t>
        </is>
      </c>
      <c r="D253" t="n">
        <v>12.7805</v>
      </c>
      <c r="E253" t="n">
        <v>7.82</v>
      </c>
      <c r="F253" t="n">
        <v>4.33</v>
      </c>
      <c r="G253" t="n">
        <v>13.67</v>
      </c>
      <c r="H253" t="n">
        <v>0.2</v>
      </c>
      <c r="I253" t="n">
        <v>19</v>
      </c>
      <c r="J253" t="n">
        <v>225.43</v>
      </c>
      <c r="K253" t="n">
        <v>56.94</v>
      </c>
      <c r="L253" t="n">
        <v>2.5</v>
      </c>
      <c r="M253" t="n">
        <v>17</v>
      </c>
      <c r="N253" t="n">
        <v>50.99</v>
      </c>
      <c r="O253" t="n">
        <v>28037.57</v>
      </c>
      <c r="P253" t="n">
        <v>60.31</v>
      </c>
      <c r="Q253" t="n">
        <v>610.5</v>
      </c>
      <c r="R253" t="n">
        <v>22.81</v>
      </c>
      <c r="S253" t="n">
        <v>13.88</v>
      </c>
      <c r="T253" t="n">
        <v>4515.67</v>
      </c>
      <c r="U253" t="n">
        <v>0.61</v>
      </c>
      <c r="V253" t="n">
        <v>0.92</v>
      </c>
      <c r="W253" t="n">
        <v>0.08</v>
      </c>
      <c r="X253" t="n">
        <v>0.29</v>
      </c>
      <c r="Y253" t="n">
        <v>1</v>
      </c>
      <c r="Z253" t="n">
        <v>10</v>
      </c>
    </row>
    <row r="254">
      <c r="A254" t="n">
        <v>7</v>
      </c>
      <c r="B254" t="n">
        <v>115</v>
      </c>
      <c r="C254" t="inlineStr">
        <is>
          <t xml:space="preserve">CONCLUIDO	</t>
        </is>
      </c>
      <c r="D254" t="n">
        <v>12.8548</v>
      </c>
      <c r="E254" t="n">
        <v>7.78</v>
      </c>
      <c r="F254" t="n">
        <v>4.37</v>
      </c>
      <c r="G254" t="n">
        <v>15.43</v>
      </c>
      <c r="H254" t="n">
        <v>0.22</v>
      </c>
      <c r="I254" t="n">
        <v>17</v>
      </c>
      <c r="J254" t="n">
        <v>225.85</v>
      </c>
      <c r="K254" t="n">
        <v>56.94</v>
      </c>
      <c r="L254" t="n">
        <v>2.75</v>
      </c>
      <c r="M254" t="n">
        <v>15</v>
      </c>
      <c r="N254" t="n">
        <v>51.16</v>
      </c>
      <c r="O254" t="n">
        <v>28089.25</v>
      </c>
      <c r="P254" t="n">
        <v>60.52</v>
      </c>
      <c r="Q254" t="n">
        <v>610.3099999999999</v>
      </c>
      <c r="R254" t="n">
        <v>24.41</v>
      </c>
      <c r="S254" t="n">
        <v>13.88</v>
      </c>
      <c r="T254" t="n">
        <v>5324.11</v>
      </c>
      <c r="U254" t="n">
        <v>0.57</v>
      </c>
      <c r="V254" t="n">
        <v>0.91</v>
      </c>
      <c r="W254" t="n">
        <v>0.08</v>
      </c>
      <c r="X254" t="n">
        <v>0.33</v>
      </c>
      <c r="Y254" t="n">
        <v>1</v>
      </c>
      <c r="Z254" t="n">
        <v>10</v>
      </c>
    </row>
    <row r="255">
      <c r="A255" t="n">
        <v>8</v>
      </c>
      <c r="B255" t="n">
        <v>115</v>
      </c>
      <c r="C255" t="inlineStr">
        <is>
          <t xml:space="preserve">CONCLUIDO	</t>
        </is>
      </c>
      <c r="D255" t="n">
        <v>12.9459</v>
      </c>
      <c r="E255" t="n">
        <v>7.72</v>
      </c>
      <c r="F255" t="n">
        <v>4.36</v>
      </c>
      <c r="G255" t="n">
        <v>16.36</v>
      </c>
      <c r="H255" t="n">
        <v>0.24</v>
      </c>
      <c r="I255" t="n">
        <v>16</v>
      </c>
      <c r="J255" t="n">
        <v>226.27</v>
      </c>
      <c r="K255" t="n">
        <v>56.94</v>
      </c>
      <c r="L255" t="n">
        <v>3</v>
      </c>
      <c r="M255" t="n">
        <v>14</v>
      </c>
      <c r="N255" t="n">
        <v>51.33</v>
      </c>
      <c r="O255" t="n">
        <v>28140.99</v>
      </c>
      <c r="P255" t="n">
        <v>59.8</v>
      </c>
      <c r="Q255" t="n">
        <v>610.3200000000001</v>
      </c>
      <c r="R255" t="n">
        <v>24.06</v>
      </c>
      <c r="S255" t="n">
        <v>13.88</v>
      </c>
      <c r="T255" t="n">
        <v>5156.13</v>
      </c>
      <c r="U255" t="n">
        <v>0.58</v>
      </c>
      <c r="V255" t="n">
        <v>0.91</v>
      </c>
      <c r="W255" t="n">
        <v>0.08</v>
      </c>
      <c r="X255" t="n">
        <v>0.32</v>
      </c>
      <c r="Y255" t="n">
        <v>1</v>
      </c>
      <c r="Z255" t="n">
        <v>10</v>
      </c>
    </row>
    <row r="256">
      <c r="A256" t="n">
        <v>9</v>
      </c>
      <c r="B256" t="n">
        <v>115</v>
      </c>
      <c r="C256" t="inlineStr">
        <is>
          <t xml:space="preserve">CONCLUIDO	</t>
        </is>
      </c>
      <c r="D256" t="n">
        <v>13.1994</v>
      </c>
      <c r="E256" t="n">
        <v>7.58</v>
      </c>
      <c r="F256" t="n">
        <v>4.3</v>
      </c>
      <c r="G256" t="n">
        <v>18.43</v>
      </c>
      <c r="H256" t="n">
        <v>0.25</v>
      </c>
      <c r="I256" t="n">
        <v>14</v>
      </c>
      <c r="J256" t="n">
        <v>226.69</v>
      </c>
      <c r="K256" t="n">
        <v>56.94</v>
      </c>
      <c r="L256" t="n">
        <v>3.25</v>
      </c>
      <c r="M256" t="n">
        <v>12</v>
      </c>
      <c r="N256" t="n">
        <v>51.5</v>
      </c>
      <c r="O256" t="n">
        <v>28192.8</v>
      </c>
      <c r="P256" t="n">
        <v>58.08</v>
      </c>
      <c r="Q256" t="n">
        <v>610.26</v>
      </c>
      <c r="R256" t="n">
        <v>22.22</v>
      </c>
      <c r="S256" t="n">
        <v>13.88</v>
      </c>
      <c r="T256" t="n">
        <v>4246.83</v>
      </c>
      <c r="U256" t="n">
        <v>0.62</v>
      </c>
      <c r="V256" t="n">
        <v>0.93</v>
      </c>
      <c r="W256" t="n">
        <v>0.07000000000000001</v>
      </c>
      <c r="X256" t="n">
        <v>0.26</v>
      </c>
      <c r="Y256" t="n">
        <v>1</v>
      </c>
      <c r="Z256" t="n">
        <v>10</v>
      </c>
    </row>
    <row r="257">
      <c r="A257" t="n">
        <v>10</v>
      </c>
      <c r="B257" t="n">
        <v>115</v>
      </c>
      <c r="C257" t="inlineStr">
        <is>
          <t xml:space="preserve">CONCLUIDO	</t>
        </is>
      </c>
      <c r="D257" t="n">
        <v>13.3136</v>
      </c>
      <c r="E257" t="n">
        <v>7.51</v>
      </c>
      <c r="F257" t="n">
        <v>4.28</v>
      </c>
      <c r="G257" t="n">
        <v>19.75</v>
      </c>
      <c r="H257" t="n">
        <v>0.27</v>
      </c>
      <c r="I257" t="n">
        <v>13</v>
      </c>
      <c r="J257" t="n">
        <v>227.11</v>
      </c>
      <c r="K257" t="n">
        <v>56.94</v>
      </c>
      <c r="L257" t="n">
        <v>3.5</v>
      </c>
      <c r="M257" t="n">
        <v>11</v>
      </c>
      <c r="N257" t="n">
        <v>51.67</v>
      </c>
      <c r="O257" t="n">
        <v>28244.66</v>
      </c>
      <c r="P257" t="n">
        <v>57.32</v>
      </c>
      <c r="Q257" t="n">
        <v>610.38</v>
      </c>
      <c r="R257" t="n">
        <v>21.47</v>
      </c>
      <c r="S257" t="n">
        <v>13.88</v>
      </c>
      <c r="T257" t="n">
        <v>3873.05</v>
      </c>
      <c r="U257" t="n">
        <v>0.65</v>
      </c>
      <c r="V257" t="n">
        <v>0.93</v>
      </c>
      <c r="W257" t="n">
        <v>0.07000000000000001</v>
      </c>
      <c r="X257" t="n">
        <v>0.24</v>
      </c>
      <c r="Y257" t="n">
        <v>1</v>
      </c>
      <c r="Z257" t="n">
        <v>10</v>
      </c>
    </row>
    <row r="258">
      <c r="A258" t="n">
        <v>11</v>
      </c>
      <c r="B258" t="n">
        <v>115</v>
      </c>
      <c r="C258" t="inlineStr">
        <is>
          <t xml:space="preserve">CONCLUIDO	</t>
        </is>
      </c>
      <c r="D258" t="n">
        <v>13.4283</v>
      </c>
      <c r="E258" t="n">
        <v>7.45</v>
      </c>
      <c r="F258" t="n">
        <v>4.26</v>
      </c>
      <c r="G258" t="n">
        <v>21.3</v>
      </c>
      <c r="H258" t="n">
        <v>0.29</v>
      </c>
      <c r="I258" t="n">
        <v>12</v>
      </c>
      <c r="J258" t="n">
        <v>227.53</v>
      </c>
      <c r="K258" t="n">
        <v>56.94</v>
      </c>
      <c r="L258" t="n">
        <v>3.75</v>
      </c>
      <c r="M258" t="n">
        <v>10</v>
      </c>
      <c r="N258" t="n">
        <v>51.84</v>
      </c>
      <c r="O258" t="n">
        <v>28296.58</v>
      </c>
      <c r="P258" t="n">
        <v>56.38</v>
      </c>
      <c r="Q258" t="n">
        <v>610.3099999999999</v>
      </c>
      <c r="R258" t="n">
        <v>20.82</v>
      </c>
      <c r="S258" t="n">
        <v>13.88</v>
      </c>
      <c r="T258" t="n">
        <v>3554.43</v>
      </c>
      <c r="U258" t="n">
        <v>0.67</v>
      </c>
      <c r="V258" t="n">
        <v>0.9399999999999999</v>
      </c>
      <c r="W258" t="n">
        <v>0.07000000000000001</v>
      </c>
      <c r="X258" t="n">
        <v>0.22</v>
      </c>
      <c r="Y258" t="n">
        <v>1</v>
      </c>
      <c r="Z258" t="n">
        <v>10</v>
      </c>
    </row>
    <row r="259">
      <c r="A259" t="n">
        <v>12</v>
      </c>
      <c r="B259" t="n">
        <v>115</v>
      </c>
      <c r="C259" t="inlineStr">
        <is>
          <t xml:space="preserve">CONCLUIDO	</t>
        </is>
      </c>
      <c r="D259" t="n">
        <v>13.542</v>
      </c>
      <c r="E259" t="n">
        <v>7.38</v>
      </c>
      <c r="F259" t="n">
        <v>4.24</v>
      </c>
      <c r="G259" t="n">
        <v>23.13</v>
      </c>
      <c r="H259" t="n">
        <v>0.31</v>
      </c>
      <c r="I259" t="n">
        <v>11</v>
      </c>
      <c r="J259" t="n">
        <v>227.95</v>
      </c>
      <c r="K259" t="n">
        <v>56.94</v>
      </c>
      <c r="L259" t="n">
        <v>4</v>
      </c>
      <c r="M259" t="n">
        <v>9</v>
      </c>
      <c r="N259" t="n">
        <v>52.01</v>
      </c>
      <c r="O259" t="n">
        <v>28348.56</v>
      </c>
      <c r="P259" t="n">
        <v>55.3</v>
      </c>
      <c r="Q259" t="n">
        <v>610.26</v>
      </c>
      <c r="R259" t="n">
        <v>20.25</v>
      </c>
      <c r="S259" t="n">
        <v>13.88</v>
      </c>
      <c r="T259" t="n">
        <v>3277.03</v>
      </c>
      <c r="U259" t="n">
        <v>0.6899999999999999</v>
      </c>
      <c r="V259" t="n">
        <v>0.9399999999999999</v>
      </c>
      <c r="W259" t="n">
        <v>0.07000000000000001</v>
      </c>
      <c r="X259" t="n">
        <v>0.2</v>
      </c>
      <c r="Y259" t="n">
        <v>1</v>
      </c>
      <c r="Z259" t="n">
        <v>10</v>
      </c>
    </row>
    <row r="260">
      <c r="A260" t="n">
        <v>13</v>
      </c>
      <c r="B260" t="n">
        <v>115</v>
      </c>
      <c r="C260" t="inlineStr">
        <is>
          <t xml:space="preserve">CONCLUIDO	</t>
        </is>
      </c>
      <c r="D260" t="n">
        <v>13.5598</v>
      </c>
      <c r="E260" t="n">
        <v>7.37</v>
      </c>
      <c r="F260" t="n">
        <v>4.23</v>
      </c>
      <c r="G260" t="n">
        <v>23.08</v>
      </c>
      <c r="H260" t="n">
        <v>0.33</v>
      </c>
      <c r="I260" t="n">
        <v>11</v>
      </c>
      <c r="J260" t="n">
        <v>228.38</v>
      </c>
      <c r="K260" t="n">
        <v>56.94</v>
      </c>
      <c r="L260" t="n">
        <v>4.25</v>
      </c>
      <c r="M260" t="n">
        <v>9</v>
      </c>
      <c r="N260" t="n">
        <v>52.18</v>
      </c>
      <c r="O260" t="n">
        <v>28400.61</v>
      </c>
      <c r="P260" t="n">
        <v>54.44</v>
      </c>
      <c r="Q260" t="n">
        <v>610.29</v>
      </c>
      <c r="R260" t="n">
        <v>19.87</v>
      </c>
      <c r="S260" t="n">
        <v>13.88</v>
      </c>
      <c r="T260" t="n">
        <v>3086.41</v>
      </c>
      <c r="U260" t="n">
        <v>0.7</v>
      </c>
      <c r="V260" t="n">
        <v>0.9399999999999999</v>
      </c>
      <c r="W260" t="n">
        <v>0.07000000000000001</v>
      </c>
      <c r="X260" t="n">
        <v>0.19</v>
      </c>
      <c r="Y260" t="n">
        <v>1</v>
      </c>
      <c r="Z260" t="n">
        <v>10</v>
      </c>
    </row>
    <row r="261">
      <c r="A261" t="n">
        <v>14</v>
      </c>
      <c r="B261" t="n">
        <v>115</v>
      </c>
      <c r="C261" t="inlineStr">
        <is>
          <t xml:space="preserve">CONCLUIDO	</t>
        </is>
      </c>
      <c r="D261" t="n">
        <v>13.707</v>
      </c>
      <c r="E261" t="n">
        <v>7.3</v>
      </c>
      <c r="F261" t="n">
        <v>4.2</v>
      </c>
      <c r="G261" t="n">
        <v>25.18</v>
      </c>
      <c r="H261" t="n">
        <v>0.35</v>
      </c>
      <c r="I261" t="n">
        <v>10</v>
      </c>
      <c r="J261" t="n">
        <v>228.8</v>
      </c>
      <c r="K261" t="n">
        <v>56.94</v>
      </c>
      <c r="L261" t="n">
        <v>4.5</v>
      </c>
      <c r="M261" t="n">
        <v>8</v>
      </c>
      <c r="N261" t="n">
        <v>52.36</v>
      </c>
      <c r="O261" t="n">
        <v>28452.71</v>
      </c>
      <c r="P261" t="n">
        <v>53.41</v>
      </c>
      <c r="Q261" t="n">
        <v>610.34</v>
      </c>
      <c r="R261" t="n">
        <v>18.93</v>
      </c>
      <c r="S261" t="n">
        <v>13.88</v>
      </c>
      <c r="T261" t="n">
        <v>2620</v>
      </c>
      <c r="U261" t="n">
        <v>0.73</v>
      </c>
      <c r="V261" t="n">
        <v>0.95</v>
      </c>
      <c r="W261" t="n">
        <v>0.07000000000000001</v>
      </c>
      <c r="X261" t="n">
        <v>0.15</v>
      </c>
      <c r="Y261" t="n">
        <v>1</v>
      </c>
      <c r="Z261" t="n">
        <v>10</v>
      </c>
    </row>
    <row r="262">
      <c r="A262" t="n">
        <v>15</v>
      </c>
      <c r="B262" t="n">
        <v>115</v>
      </c>
      <c r="C262" t="inlineStr">
        <is>
          <t xml:space="preserve">CONCLUIDO	</t>
        </is>
      </c>
      <c r="D262" t="n">
        <v>13.7736</v>
      </c>
      <c r="E262" t="n">
        <v>7.26</v>
      </c>
      <c r="F262" t="n">
        <v>4.2</v>
      </c>
      <c r="G262" t="n">
        <v>28.03</v>
      </c>
      <c r="H262" t="n">
        <v>0.37</v>
      </c>
      <c r="I262" t="n">
        <v>9</v>
      </c>
      <c r="J262" t="n">
        <v>229.22</v>
      </c>
      <c r="K262" t="n">
        <v>56.94</v>
      </c>
      <c r="L262" t="n">
        <v>4.75</v>
      </c>
      <c r="M262" t="n">
        <v>7</v>
      </c>
      <c r="N262" t="n">
        <v>52.53</v>
      </c>
      <c r="O262" t="n">
        <v>28504.87</v>
      </c>
      <c r="P262" t="n">
        <v>52.75</v>
      </c>
      <c r="Q262" t="n">
        <v>610.26</v>
      </c>
      <c r="R262" t="n">
        <v>19.17</v>
      </c>
      <c r="S262" t="n">
        <v>13.88</v>
      </c>
      <c r="T262" t="n">
        <v>2745.79</v>
      </c>
      <c r="U262" t="n">
        <v>0.72</v>
      </c>
      <c r="V262" t="n">
        <v>0.95</v>
      </c>
      <c r="W262" t="n">
        <v>0.07000000000000001</v>
      </c>
      <c r="X262" t="n">
        <v>0.16</v>
      </c>
      <c r="Y262" t="n">
        <v>1</v>
      </c>
      <c r="Z262" t="n">
        <v>10</v>
      </c>
    </row>
    <row r="263">
      <c r="A263" t="n">
        <v>16</v>
      </c>
      <c r="B263" t="n">
        <v>115</v>
      </c>
      <c r="C263" t="inlineStr">
        <is>
          <t xml:space="preserve">CONCLUIDO	</t>
        </is>
      </c>
      <c r="D263" t="n">
        <v>13.7831</v>
      </c>
      <c r="E263" t="n">
        <v>7.26</v>
      </c>
      <c r="F263" t="n">
        <v>4.2</v>
      </c>
      <c r="G263" t="n">
        <v>28</v>
      </c>
      <c r="H263" t="n">
        <v>0.39</v>
      </c>
      <c r="I263" t="n">
        <v>9</v>
      </c>
      <c r="J263" t="n">
        <v>229.65</v>
      </c>
      <c r="K263" t="n">
        <v>56.94</v>
      </c>
      <c r="L263" t="n">
        <v>5</v>
      </c>
      <c r="M263" t="n">
        <v>7</v>
      </c>
      <c r="N263" t="n">
        <v>52.7</v>
      </c>
      <c r="O263" t="n">
        <v>28557.1</v>
      </c>
      <c r="P263" t="n">
        <v>52.12</v>
      </c>
      <c r="Q263" t="n">
        <v>610.3</v>
      </c>
      <c r="R263" t="n">
        <v>18.93</v>
      </c>
      <c r="S263" t="n">
        <v>13.88</v>
      </c>
      <c r="T263" t="n">
        <v>2624.18</v>
      </c>
      <c r="U263" t="n">
        <v>0.73</v>
      </c>
      <c r="V263" t="n">
        <v>0.95</v>
      </c>
      <c r="W263" t="n">
        <v>0.07000000000000001</v>
      </c>
      <c r="X263" t="n">
        <v>0.16</v>
      </c>
      <c r="Y263" t="n">
        <v>1</v>
      </c>
      <c r="Z263" t="n">
        <v>10</v>
      </c>
    </row>
    <row r="264">
      <c r="A264" t="n">
        <v>17</v>
      </c>
      <c r="B264" t="n">
        <v>115</v>
      </c>
      <c r="C264" t="inlineStr">
        <is>
          <t xml:space="preserve">CONCLUIDO	</t>
        </is>
      </c>
      <c r="D264" t="n">
        <v>13.898</v>
      </c>
      <c r="E264" t="n">
        <v>7.2</v>
      </c>
      <c r="F264" t="n">
        <v>4.18</v>
      </c>
      <c r="G264" t="n">
        <v>31.38</v>
      </c>
      <c r="H264" t="n">
        <v>0.41</v>
      </c>
      <c r="I264" t="n">
        <v>8</v>
      </c>
      <c r="J264" t="n">
        <v>230.07</v>
      </c>
      <c r="K264" t="n">
        <v>56.94</v>
      </c>
      <c r="L264" t="n">
        <v>5.25</v>
      </c>
      <c r="M264" t="n">
        <v>6</v>
      </c>
      <c r="N264" t="n">
        <v>52.88</v>
      </c>
      <c r="O264" t="n">
        <v>28609.38</v>
      </c>
      <c r="P264" t="n">
        <v>50.86</v>
      </c>
      <c r="Q264" t="n">
        <v>610.26</v>
      </c>
      <c r="R264" t="n">
        <v>18.46</v>
      </c>
      <c r="S264" t="n">
        <v>13.88</v>
      </c>
      <c r="T264" t="n">
        <v>2393.75</v>
      </c>
      <c r="U264" t="n">
        <v>0.75</v>
      </c>
      <c r="V264" t="n">
        <v>0.95</v>
      </c>
      <c r="W264" t="n">
        <v>0.07000000000000001</v>
      </c>
      <c r="X264" t="n">
        <v>0.14</v>
      </c>
      <c r="Y264" t="n">
        <v>1</v>
      </c>
      <c r="Z264" t="n">
        <v>10</v>
      </c>
    </row>
    <row r="265">
      <c r="A265" t="n">
        <v>18</v>
      </c>
      <c r="B265" t="n">
        <v>115</v>
      </c>
      <c r="C265" t="inlineStr">
        <is>
          <t xml:space="preserve">CONCLUIDO	</t>
        </is>
      </c>
      <c r="D265" t="n">
        <v>13.9071</v>
      </c>
      <c r="E265" t="n">
        <v>7.19</v>
      </c>
      <c r="F265" t="n">
        <v>4.18</v>
      </c>
      <c r="G265" t="n">
        <v>31.34</v>
      </c>
      <c r="H265" t="n">
        <v>0.42</v>
      </c>
      <c r="I265" t="n">
        <v>8</v>
      </c>
      <c r="J265" t="n">
        <v>230.49</v>
      </c>
      <c r="K265" t="n">
        <v>56.94</v>
      </c>
      <c r="L265" t="n">
        <v>5.5</v>
      </c>
      <c r="M265" t="n">
        <v>6</v>
      </c>
      <c r="N265" t="n">
        <v>53.05</v>
      </c>
      <c r="O265" t="n">
        <v>28661.73</v>
      </c>
      <c r="P265" t="n">
        <v>50.18</v>
      </c>
      <c r="Q265" t="n">
        <v>610.26</v>
      </c>
      <c r="R265" t="n">
        <v>18.29</v>
      </c>
      <c r="S265" t="n">
        <v>13.88</v>
      </c>
      <c r="T265" t="n">
        <v>2311.47</v>
      </c>
      <c r="U265" t="n">
        <v>0.76</v>
      </c>
      <c r="V265" t="n">
        <v>0.95</v>
      </c>
      <c r="W265" t="n">
        <v>0.07000000000000001</v>
      </c>
      <c r="X265" t="n">
        <v>0.14</v>
      </c>
      <c r="Y265" t="n">
        <v>1</v>
      </c>
      <c r="Z265" t="n">
        <v>10</v>
      </c>
    </row>
    <row r="266">
      <c r="A266" t="n">
        <v>19</v>
      </c>
      <c r="B266" t="n">
        <v>115</v>
      </c>
      <c r="C266" t="inlineStr">
        <is>
          <t xml:space="preserve">CONCLUIDO	</t>
        </is>
      </c>
      <c r="D266" t="n">
        <v>13.9093</v>
      </c>
      <c r="E266" t="n">
        <v>7.19</v>
      </c>
      <c r="F266" t="n">
        <v>4.18</v>
      </c>
      <c r="G266" t="n">
        <v>31.33</v>
      </c>
      <c r="H266" t="n">
        <v>0.44</v>
      </c>
      <c r="I266" t="n">
        <v>8</v>
      </c>
      <c r="J266" t="n">
        <v>230.92</v>
      </c>
      <c r="K266" t="n">
        <v>56.94</v>
      </c>
      <c r="L266" t="n">
        <v>5.75</v>
      </c>
      <c r="M266" t="n">
        <v>6</v>
      </c>
      <c r="N266" t="n">
        <v>53.23</v>
      </c>
      <c r="O266" t="n">
        <v>28714.14</v>
      </c>
      <c r="P266" t="n">
        <v>49.24</v>
      </c>
      <c r="Q266" t="n">
        <v>610.26</v>
      </c>
      <c r="R266" t="n">
        <v>18.3</v>
      </c>
      <c r="S266" t="n">
        <v>13.88</v>
      </c>
      <c r="T266" t="n">
        <v>2312.79</v>
      </c>
      <c r="U266" t="n">
        <v>0.76</v>
      </c>
      <c r="V266" t="n">
        <v>0.95</v>
      </c>
      <c r="W266" t="n">
        <v>0.07000000000000001</v>
      </c>
      <c r="X266" t="n">
        <v>0.14</v>
      </c>
      <c r="Y266" t="n">
        <v>1</v>
      </c>
      <c r="Z266" t="n">
        <v>10</v>
      </c>
    </row>
    <row r="267">
      <c r="A267" t="n">
        <v>20</v>
      </c>
      <c r="B267" t="n">
        <v>115</v>
      </c>
      <c r="C267" t="inlineStr">
        <is>
          <t xml:space="preserve">CONCLUIDO	</t>
        </is>
      </c>
      <c r="D267" t="n">
        <v>14.0801</v>
      </c>
      <c r="E267" t="n">
        <v>7.1</v>
      </c>
      <c r="F267" t="n">
        <v>4.13</v>
      </c>
      <c r="G267" t="n">
        <v>35.44</v>
      </c>
      <c r="H267" t="n">
        <v>0.46</v>
      </c>
      <c r="I267" t="n">
        <v>7</v>
      </c>
      <c r="J267" t="n">
        <v>231.34</v>
      </c>
      <c r="K267" t="n">
        <v>56.94</v>
      </c>
      <c r="L267" t="n">
        <v>6</v>
      </c>
      <c r="M267" t="n">
        <v>4</v>
      </c>
      <c r="N267" t="n">
        <v>53.4</v>
      </c>
      <c r="O267" t="n">
        <v>28766.61</v>
      </c>
      <c r="P267" t="n">
        <v>47.87</v>
      </c>
      <c r="Q267" t="n">
        <v>610.26</v>
      </c>
      <c r="R267" t="n">
        <v>16.87</v>
      </c>
      <c r="S267" t="n">
        <v>13.88</v>
      </c>
      <c r="T267" t="n">
        <v>1607.45</v>
      </c>
      <c r="U267" t="n">
        <v>0.82</v>
      </c>
      <c r="V267" t="n">
        <v>0.96</v>
      </c>
      <c r="W267" t="n">
        <v>0.06</v>
      </c>
      <c r="X267" t="n">
        <v>0.09</v>
      </c>
      <c r="Y267" t="n">
        <v>1</v>
      </c>
      <c r="Z267" t="n">
        <v>10</v>
      </c>
    </row>
    <row r="268">
      <c r="A268" t="n">
        <v>21</v>
      </c>
      <c r="B268" t="n">
        <v>115</v>
      </c>
      <c r="C268" t="inlineStr">
        <is>
          <t xml:space="preserve">CONCLUIDO	</t>
        </is>
      </c>
      <c r="D268" t="n">
        <v>13.9969</v>
      </c>
      <c r="E268" t="n">
        <v>7.14</v>
      </c>
      <c r="F268" t="n">
        <v>4.18</v>
      </c>
      <c r="G268" t="n">
        <v>35.8</v>
      </c>
      <c r="H268" t="n">
        <v>0.48</v>
      </c>
      <c r="I268" t="n">
        <v>7</v>
      </c>
      <c r="J268" t="n">
        <v>231.77</v>
      </c>
      <c r="K268" t="n">
        <v>56.94</v>
      </c>
      <c r="L268" t="n">
        <v>6.25</v>
      </c>
      <c r="M268" t="n">
        <v>2</v>
      </c>
      <c r="N268" t="n">
        <v>53.58</v>
      </c>
      <c r="O268" t="n">
        <v>28819.14</v>
      </c>
      <c r="P268" t="n">
        <v>48.21</v>
      </c>
      <c r="Q268" t="n">
        <v>610.26</v>
      </c>
      <c r="R268" t="n">
        <v>18.31</v>
      </c>
      <c r="S268" t="n">
        <v>13.88</v>
      </c>
      <c r="T268" t="n">
        <v>2326.82</v>
      </c>
      <c r="U268" t="n">
        <v>0.76</v>
      </c>
      <c r="V268" t="n">
        <v>0.95</v>
      </c>
      <c r="W268" t="n">
        <v>0.07000000000000001</v>
      </c>
      <c r="X268" t="n">
        <v>0.14</v>
      </c>
      <c r="Y268" t="n">
        <v>1</v>
      </c>
      <c r="Z268" t="n">
        <v>10</v>
      </c>
    </row>
    <row r="269">
      <c r="A269" t="n">
        <v>22</v>
      </c>
      <c r="B269" t="n">
        <v>115</v>
      </c>
      <c r="C269" t="inlineStr">
        <is>
          <t xml:space="preserve">CONCLUIDO	</t>
        </is>
      </c>
      <c r="D269" t="n">
        <v>14.0029</v>
      </c>
      <c r="E269" t="n">
        <v>7.14</v>
      </c>
      <c r="F269" t="n">
        <v>4.17</v>
      </c>
      <c r="G269" t="n">
        <v>35.77</v>
      </c>
      <c r="H269" t="n">
        <v>0.5</v>
      </c>
      <c r="I269" t="n">
        <v>7</v>
      </c>
      <c r="J269" t="n">
        <v>232.2</v>
      </c>
      <c r="K269" t="n">
        <v>56.94</v>
      </c>
      <c r="L269" t="n">
        <v>6.5</v>
      </c>
      <c r="M269" t="n">
        <v>1</v>
      </c>
      <c r="N269" t="n">
        <v>53.75</v>
      </c>
      <c r="O269" t="n">
        <v>28871.74</v>
      </c>
      <c r="P269" t="n">
        <v>47.9</v>
      </c>
      <c r="Q269" t="n">
        <v>610.26</v>
      </c>
      <c r="R269" t="n">
        <v>18.05</v>
      </c>
      <c r="S269" t="n">
        <v>13.88</v>
      </c>
      <c r="T269" t="n">
        <v>2194.6</v>
      </c>
      <c r="U269" t="n">
        <v>0.77</v>
      </c>
      <c r="V269" t="n">
        <v>0.96</v>
      </c>
      <c r="W269" t="n">
        <v>0.07000000000000001</v>
      </c>
      <c r="X269" t="n">
        <v>0.13</v>
      </c>
      <c r="Y269" t="n">
        <v>1</v>
      </c>
      <c r="Z269" t="n">
        <v>10</v>
      </c>
    </row>
    <row r="270">
      <c r="A270" t="n">
        <v>23</v>
      </c>
      <c r="B270" t="n">
        <v>115</v>
      </c>
      <c r="C270" t="inlineStr">
        <is>
          <t xml:space="preserve">CONCLUIDO	</t>
        </is>
      </c>
      <c r="D270" t="n">
        <v>14.0203</v>
      </c>
      <c r="E270" t="n">
        <v>7.13</v>
      </c>
      <c r="F270" t="n">
        <v>4.16</v>
      </c>
      <c r="G270" t="n">
        <v>35.7</v>
      </c>
      <c r="H270" t="n">
        <v>0.52</v>
      </c>
      <c r="I270" t="n">
        <v>7</v>
      </c>
      <c r="J270" t="n">
        <v>232.62</v>
      </c>
      <c r="K270" t="n">
        <v>56.94</v>
      </c>
      <c r="L270" t="n">
        <v>6.75</v>
      </c>
      <c r="M270" t="n">
        <v>0</v>
      </c>
      <c r="N270" t="n">
        <v>53.93</v>
      </c>
      <c r="O270" t="n">
        <v>28924.39</v>
      </c>
      <c r="P270" t="n">
        <v>47.63</v>
      </c>
      <c r="Q270" t="n">
        <v>610.26</v>
      </c>
      <c r="R270" t="n">
        <v>17.66</v>
      </c>
      <c r="S270" t="n">
        <v>13.88</v>
      </c>
      <c r="T270" t="n">
        <v>2000.84</v>
      </c>
      <c r="U270" t="n">
        <v>0.79</v>
      </c>
      <c r="V270" t="n">
        <v>0.96</v>
      </c>
      <c r="W270" t="n">
        <v>0.07000000000000001</v>
      </c>
      <c r="X270" t="n">
        <v>0.12</v>
      </c>
      <c r="Y270" t="n">
        <v>1</v>
      </c>
      <c r="Z270" t="n">
        <v>10</v>
      </c>
    </row>
    <row r="271">
      <c r="A271" t="n">
        <v>0</v>
      </c>
      <c r="B271" t="n">
        <v>35</v>
      </c>
      <c r="C271" t="inlineStr">
        <is>
          <t xml:space="preserve">CONCLUIDO	</t>
        </is>
      </c>
      <c r="D271" t="n">
        <v>14.9477</v>
      </c>
      <c r="E271" t="n">
        <v>6.69</v>
      </c>
      <c r="F271" t="n">
        <v>4.44</v>
      </c>
      <c r="G271" t="n">
        <v>12.68</v>
      </c>
      <c r="H271" t="n">
        <v>0.22</v>
      </c>
      <c r="I271" t="n">
        <v>21</v>
      </c>
      <c r="J271" t="n">
        <v>80.84</v>
      </c>
      <c r="K271" t="n">
        <v>35.1</v>
      </c>
      <c r="L271" t="n">
        <v>1</v>
      </c>
      <c r="M271" t="n">
        <v>18</v>
      </c>
      <c r="N271" t="n">
        <v>9.74</v>
      </c>
      <c r="O271" t="n">
        <v>10204.21</v>
      </c>
      <c r="P271" t="n">
        <v>27.86</v>
      </c>
      <c r="Q271" t="n">
        <v>610.45</v>
      </c>
      <c r="R271" t="n">
        <v>26.24</v>
      </c>
      <c r="S271" t="n">
        <v>13.88</v>
      </c>
      <c r="T271" t="n">
        <v>6218.88</v>
      </c>
      <c r="U271" t="n">
        <v>0.53</v>
      </c>
      <c r="V271" t="n">
        <v>0.9</v>
      </c>
      <c r="W271" t="n">
        <v>0.09</v>
      </c>
      <c r="X271" t="n">
        <v>0.4</v>
      </c>
      <c r="Y271" t="n">
        <v>1</v>
      </c>
      <c r="Z271" t="n">
        <v>10</v>
      </c>
    </row>
    <row r="272">
      <c r="A272" t="n">
        <v>1</v>
      </c>
      <c r="B272" t="n">
        <v>35</v>
      </c>
      <c r="C272" t="inlineStr">
        <is>
          <t xml:space="preserve">CONCLUIDO	</t>
        </is>
      </c>
      <c r="D272" t="n">
        <v>15.0994</v>
      </c>
      <c r="E272" t="n">
        <v>6.62</v>
      </c>
      <c r="F272" t="n">
        <v>4.4</v>
      </c>
      <c r="G272" t="n">
        <v>13.91</v>
      </c>
      <c r="H272" t="n">
        <v>0.27</v>
      </c>
      <c r="I272" t="n">
        <v>19</v>
      </c>
      <c r="J272" t="n">
        <v>81.14</v>
      </c>
      <c r="K272" t="n">
        <v>35.1</v>
      </c>
      <c r="L272" t="n">
        <v>1.25</v>
      </c>
      <c r="M272" t="n">
        <v>0</v>
      </c>
      <c r="N272" t="n">
        <v>9.789999999999999</v>
      </c>
      <c r="O272" t="n">
        <v>10241.25</v>
      </c>
      <c r="P272" t="n">
        <v>27.06</v>
      </c>
      <c r="Q272" t="n">
        <v>610.3</v>
      </c>
      <c r="R272" t="n">
        <v>24.22</v>
      </c>
      <c r="S272" t="n">
        <v>13.88</v>
      </c>
      <c r="T272" t="n">
        <v>5220.08</v>
      </c>
      <c r="U272" t="n">
        <v>0.57</v>
      </c>
      <c r="V272" t="n">
        <v>0.91</v>
      </c>
      <c r="W272" t="n">
        <v>0.12</v>
      </c>
      <c r="X272" t="n">
        <v>0.36</v>
      </c>
      <c r="Y272" t="n">
        <v>1</v>
      </c>
      <c r="Z272" t="n">
        <v>10</v>
      </c>
    </row>
    <row r="273">
      <c r="A273" t="n">
        <v>0</v>
      </c>
      <c r="B273" t="n">
        <v>50</v>
      </c>
      <c r="C273" t="inlineStr">
        <is>
          <t xml:space="preserve">CONCLUIDO	</t>
        </is>
      </c>
      <c r="D273" t="n">
        <v>13.7258</v>
      </c>
      <c r="E273" t="n">
        <v>7.29</v>
      </c>
      <c r="F273" t="n">
        <v>4.61</v>
      </c>
      <c r="G273" t="n">
        <v>9.529999999999999</v>
      </c>
      <c r="H273" t="n">
        <v>0.16</v>
      </c>
      <c r="I273" t="n">
        <v>29</v>
      </c>
      <c r="J273" t="n">
        <v>107.41</v>
      </c>
      <c r="K273" t="n">
        <v>41.65</v>
      </c>
      <c r="L273" t="n">
        <v>1</v>
      </c>
      <c r="M273" t="n">
        <v>27</v>
      </c>
      <c r="N273" t="n">
        <v>14.77</v>
      </c>
      <c r="O273" t="n">
        <v>13481.73</v>
      </c>
      <c r="P273" t="n">
        <v>39.02</v>
      </c>
      <c r="Q273" t="n">
        <v>610.3</v>
      </c>
      <c r="R273" t="n">
        <v>31.64</v>
      </c>
      <c r="S273" t="n">
        <v>13.88</v>
      </c>
      <c r="T273" t="n">
        <v>8881.42</v>
      </c>
      <c r="U273" t="n">
        <v>0.44</v>
      </c>
      <c r="V273" t="n">
        <v>0.87</v>
      </c>
      <c r="W273" t="n">
        <v>0.1</v>
      </c>
      <c r="X273" t="n">
        <v>0.5600000000000001</v>
      </c>
      <c r="Y273" t="n">
        <v>1</v>
      </c>
      <c r="Z273" t="n">
        <v>10</v>
      </c>
    </row>
    <row r="274">
      <c r="A274" t="n">
        <v>1</v>
      </c>
      <c r="B274" t="n">
        <v>50</v>
      </c>
      <c r="C274" t="inlineStr">
        <is>
          <t xml:space="preserve">CONCLUIDO	</t>
        </is>
      </c>
      <c r="D274" t="n">
        <v>14.3284</v>
      </c>
      <c r="E274" t="n">
        <v>6.98</v>
      </c>
      <c r="F274" t="n">
        <v>4.45</v>
      </c>
      <c r="G274" t="n">
        <v>12.15</v>
      </c>
      <c r="H274" t="n">
        <v>0.2</v>
      </c>
      <c r="I274" t="n">
        <v>22</v>
      </c>
      <c r="J274" t="n">
        <v>107.73</v>
      </c>
      <c r="K274" t="n">
        <v>41.65</v>
      </c>
      <c r="L274" t="n">
        <v>1.25</v>
      </c>
      <c r="M274" t="n">
        <v>20</v>
      </c>
      <c r="N274" t="n">
        <v>14.83</v>
      </c>
      <c r="O274" t="n">
        <v>13520.81</v>
      </c>
      <c r="P274" t="n">
        <v>36.25</v>
      </c>
      <c r="Q274" t="n">
        <v>610.39</v>
      </c>
      <c r="R274" t="n">
        <v>26.79</v>
      </c>
      <c r="S274" t="n">
        <v>13.88</v>
      </c>
      <c r="T274" t="n">
        <v>6489.6</v>
      </c>
      <c r="U274" t="n">
        <v>0.52</v>
      </c>
      <c r="V274" t="n">
        <v>0.9</v>
      </c>
      <c r="W274" t="n">
        <v>0.09</v>
      </c>
      <c r="X274" t="n">
        <v>0.41</v>
      </c>
      <c r="Y274" t="n">
        <v>1</v>
      </c>
      <c r="Z274" t="n">
        <v>10</v>
      </c>
    </row>
    <row r="275">
      <c r="A275" t="n">
        <v>2</v>
      </c>
      <c r="B275" t="n">
        <v>50</v>
      </c>
      <c r="C275" t="inlineStr">
        <is>
          <t xml:space="preserve">CONCLUIDO	</t>
        </is>
      </c>
      <c r="D275" t="n">
        <v>14.5009</v>
      </c>
      <c r="E275" t="n">
        <v>6.9</v>
      </c>
      <c r="F275" t="n">
        <v>4.46</v>
      </c>
      <c r="G275" t="n">
        <v>14.87</v>
      </c>
      <c r="H275" t="n">
        <v>0.24</v>
      </c>
      <c r="I275" t="n">
        <v>18</v>
      </c>
      <c r="J275" t="n">
        <v>108.05</v>
      </c>
      <c r="K275" t="n">
        <v>41.65</v>
      </c>
      <c r="L275" t="n">
        <v>1.5</v>
      </c>
      <c r="M275" t="n">
        <v>16</v>
      </c>
      <c r="N275" t="n">
        <v>14.9</v>
      </c>
      <c r="O275" t="n">
        <v>13559.91</v>
      </c>
      <c r="P275" t="n">
        <v>34.87</v>
      </c>
      <c r="Q275" t="n">
        <v>610.38</v>
      </c>
      <c r="R275" t="n">
        <v>27.68</v>
      </c>
      <c r="S275" t="n">
        <v>13.88</v>
      </c>
      <c r="T275" t="n">
        <v>6955.4</v>
      </c>
      <c r="U275" t="n">
        <v>0.5</v>
      </c>
      <c r="V275" t="n">
        <v>0.89</v>
      </c>
      <c r="W275" t="n">
        <v>0.08</v>
      </c>
      <c r="X275" t="n">
        <v>0.42</v>
      </c>
      <c r="Y275" t="n">
        <v>1</v>
      </c>
      <c r="Z275" t="n">
        <v>10</v>
      </c>
    </row>
    <row r="276">
      <c r="A276" t="n">
        <v>3</v>
      </c>
      <c r="B276" t="n">
        <v>50</v>
      </c>
      <c r="C276" t="inlineStr">
        <is>
          <t xml:space="preserve">CONCLUIDO	</t>
        </is>
      </c>
      <c r="D276" t="n">
        <v>15.0181</v>
      </c>
      <c r="E276" t="n">
        <v>6.66</v>
      </c>
      <c r="F276" t="n">
        <v>4.31</v>
      </c>
      <c r="G276" t="n">
        <v>18.48</v>
      </c>
      <c r="H276" t="n">
        <v>0.28</v>
      </c>
      <c r="I276" t="n">
        <v>14</v>
      </c>
      <c r="J276" t="n">
        <v>108.37</v>
      </c>
      <c r="K276" t="n">
        <v>41.65</v>
      </c>
      <c r="L276" t="n">
        <v>1.75</v>
      </c>
      <c r="M276" t="n">
        <v>7</v>
      </c>
      <c r="N276" t="n">
        <v>14.97</v>
      </c>
      <c r="O276" t="n">
        <v>13599.17</v>
      </c>
      <c r="P276" t="n">
        <v>31.42</v>
      </c>
      <c r="Q276" t="n">
        <v>610.29</v>
      </c>
      <c r="R276" t="n">
        <v>22.27</v>
      </c>
      <c r="S276" t="n">
        <v>13.88</v>
      </c>
      <c r="T276" t="n">
        <v>4270.88</v>
      </c>
      <c r="U276" t="n">
        <v>0.62</v>
      </c>
      <c r="V276" t="n">
        <v>0.93</v>
      </c>
      <c r="W276" t="n">
        <v>0.08</v>
      </c>
      <c r="X276" t="n">
        <v>0.27</v>
      </c>
      <c r="Y276" t="n">
        <v>1</v>
      </c>
      <c r="Z276" t="n">
        <v>10</v>
      </c>
    </row>
    <row r="277">
      <c r="A277" t="n">
        <v>4</v>
      </c>
      <c r="B277" t="n">
        <v>50</v>
      </c>
      <c r="C277" t="inlineStr">
        <is>
          <t xml:space="preserve">CONCLUIDO	</t>
        </is>
      </c>
      <c r="D277" t="n">
        <v>15.0094</v>
      </c>
      <c r="E277" t="n">
        <v>6.66</v>
      </c>
      <c r="F277" t="n">
        <v>4.32</v>
      </c>
      <c r="G277" t="n">
        <v>18.49</v>
      </c>
      <c r="H277" t="n">
        <v>0.32</v>
      </c>
      <c r="I277" t="n">
        <v>14</v>
      </c>
      <c r="J277" t="n">
        <v>108.68</v>
      </c>
      <c r="K277" t="n">
        <v>41.65</v>
      </c>
      <c r="L277" t="n">
        <v>2</v>
      </c>
      <c r="M277" t="n">
        <v>1</v>
      </c>
      <c r="N277" t="n">
        <v>15.03</v>
      </c>
      <c r="O277" t="n">
        <v>13638.32</v>
      </c>
      <c r="P277" t="n">
        <v>31.32</v>
      </c>
      <c r="Q277" t="n">
        <v>610.29</v>
      </c>
      <c r="R277" t="n">
        <v>22.23</v>
      </c>
      <c r="S277" t="n">
        <v>13.88</v>
      </c>
      <c r="T277" t="n">
        <v>4250.44</v>
      </c>
      <c r="U277" t="n">
        <v>0.62</v>
      </c>
      <c r="V277" t="n">
        <v>0.92</v>
      </c>
      <c r="W277" t="n">
        <v>0.09</v>
      </c>
      <c r="X277" t="n">
        <v>0.27</v>
      </c>
      <c r="Y277" t="n">
        <v>1</v>
      </c>
      <c r="Z277" t="n">
        <v>10</v>
      </c>
    </row>
    <row r="278">
      <c r="A278" t="n">
        <v>5</v>
      </c>
      <c r="B278" t="n">
        <v>50</v>
      </c>
      <c r="C278" t="inlineStr">
        <is>
          <t xml:space="preserve">CONCLUIDO	</t>
        </is>
      </c>
      <c r="D278" t="n">
        <v>15.0081</v>
      </c>
      <c r="E278" t="n">
        <v>6.66</v>
      </c>
      <c r="F278" t="n">
        <v>4.32</v>
      </c>
      <c r="G278" t="n">
        <v>18.5</v>
      </c>
      <c r="H278" t="n">
        <v>0.36</v>
      </c>
      <c r="I278" t="n">
        <v>14</v>
      </c>
      <c r="J278" t="n">
        <v>109</v>
      </c>
      <c r="K278" t="n">
        <v>41.65</v>
      </c>
      <c r="L278" t="n">
        <v>2.25</v>
      </c>
      <c r="M278" t="n">
        <v>0</v>
      </c>
      <c r="N278" t="n">
        <v>15.1</v>
      </c>
      <c r="O278" t="n">
        <v>13677.51</v>
      </c>
      <c r="P278" t="n">
        <v>31.39</v>
      </c>
      <c r="Q278" t="n">
        <v>610.29</v>
      </c>
      <c r="R278" t="n">
        <v>22.21</v>
      </c>
      <c r="S278" t="n">
        <v>13.88</v>
      </c>
      <c r="T278" t="n">
        <v>4238.58</v>
      </c>
      <c r="U278" t="n">
        <v>0.63</v>
      </c>
      <c r="V278" t="n">
        <v>0.92</v>
      </c>
      <c r="W278" t="n">
        <v>0.09</v>
      </c>
      <c r="X278" t="n">
        <v>0.28</v>
      </c>
      <c r="Y278" t="n">
        <v>1</v>
      </c>
      <c r="Z278" t="n">
        <v>10</v>
      </c>
    </row>
    <row r="279">
      <c r="A279" t="n">
        <v>0</v>
      </c>
      <c r="B279" t="n">
        <v>25</v>
      </c>
      <c r="C279" t="inlineStr">
        <is>
          <t xml:space="preserve">CONCLUIDO	</t>
        </is>
      </c>
      <c r="D279" t="n">
        <v>14.8521</v>
      </c>
      <c r="E279" t="n">
        <v>6.73</v>
      </c>
      <c r="F279" t="n">
        <v>4.58</v>
      </c>
      <c r="G279" t="n">
        <v>10.56</v>
      </c>
      <c r="H279" t="n">
        <v>0.28</v>
      </c>
      <c r="I279" t="n">
        <v>26</v>
      </c>
      <c r="J279" t="n">
        <v>61.76</v>
      </c>
      <c r="K279" t="n">
        <v>28.92</v>
      </c>
      <c r="L279" t="n">
        <v>1</v>
      </c>
      <c r="M279" t="n">
        <v>0</v>
      </c>
      <c r="N279" t="n">
        <v>6.84</v>
      </c>
      <c r="O279" t="n">
        <v>7851.41</v>
      </c>
      <c r="P279" t="n">
        <v>23.87</v>
      </c>
      <c r="Q279" t="n">
        <v>610.39</v>
      </c>
      <c r="R279" t="n">
        <v>29.86</v>
      </c>
      <c r="S279" t="n">
        <v>13.88</v>
      </c>
      <c r="T279" t="n">
        <v>8007.4</v>
      </c>
      <c r="U279" t="n">
        <v>0.46</v>
      </c>
      <c r="V279" t="n">
        <v>0.87</v>
      </c>
      <c r="W279" t="n">
        <v>0.12</v>
      </c>
      <c r="X279" t="n">
        <v>0.53</v>
      </c>
      <c r="Y279" t="n">
        <v>1</v>
      </c>
      <c r="Z279" t="n">
        <v>10</v>
      </c>
    </row>
    <row r="280">
      <c r="A280" t="n">
        <v>0</v>
      </c>
      <c r="B280" t="n">
        <v>85</v>
      </c>
      <c r="C280" t="inlineStr">
        <is>
          <t xml:space="preserve">CONCLUIDO	</t>
        </is>
      </c>
      <c r="D280" t="n">
        <v>11.3787</v>
      </c>
      <c r="E280" t="n">
        <v>8.789999999999999</v>
      </c>
      <c r="F280" t="n">
        <v>4.92</v>
      </c>
      <c r="G280" t="n">
        <v>6.72</v>
      </c>
      <c r="H280" t="n">
        <v>0.11</v>
      </c>
      <c r="I280" t="n">
        <v>44</v>
      </c>
      <c r="J280" t="n">
        <v>167.88</v>
      </c>
      <c r="K280" t="n">
        <v>51.39</v>
      </c>
      <c r="L280" t="n">
        <v>1</v>
      </c>
      <c r="M280" t="n">
        <v>42</v>
      </c>
      <c r="N280" t="n">
        <v>30.49</v>
      </c>
      <c r="O280" t="n">
        <v>20939.59</v>
      </c>
      <c r="P280" t="n">
        <v>59.7</v>
      </c>
      <c r="Q280" t="n">
        <v>610.41</v>
      </c>
      <c r="R280" t="n">
        <v>41.56</v>
      </c>
      <c r="S280" t="n">
        <v>13.88</v>
      </c>
      <c r="T280" t="n">
        <v>13763.08</v>
      </c>
      <c r="U280" t="n">
        <v>0.33</v>
      </c>
      <c r="V280" t="n">
        <v>0.8100000000000001</v>
      </c>
      <c r="W280" t="n">
        <v>0.12</v>
      </c>
      <c r="X280" t="n">
        <v>0.88</v>
      </c>
      <c r="Y280" t="n">
        <v>1</v>
      </c>
      <c r="Z280" t="n">
        <v>10</v>
      </c>
    </row>
    <row r="281">
      <c r="A281" t="n">
        <v>1</v>
      </c>
      <c r="B281" t="n">
        <v>85</v>
      </c>
      <c r="C281" t="inlineStr">
        <is>
          <t xml:space="preserve">CONCLUIDO	</t>
        </is>
      </c>
      <c r="D281" t="n">
        <v>12.1273</v>
      </c>
      <c r="E281" t="n">
        <v>8.25</v>
      </c>
      <c r="F281" t="n">
        <v>4.72</v>
      </c>
      <c r="G281" t="n">
        <v>8.33</v>
      </c>
      <c r="H281" t="n">
        <v>0.13</v>
      </c>
      <c r="I281" t="n">
        <v>34</v>
      </c>
      <c r="J281" t="n">
        <v>168.25</v>
      </c>
      <c r="K281" t="n">
        <v>51.39</v>
      </c>
      <c r="L281" t="n">
        <v>1.25</v>
      </c>
      <c r="M281" t="n">
        <v>32</v>
      </c>
      <c r="N281" t="n">
        <v>30.6</v>
      </c>
      <c r="O281" t="n">
        <v>20984.25</v>
      </c>
      <c r="P281" t="n">
        <v>56.35</v>
      </c>
      <c r="Q281" t="n">
        <v>610.37</v>
      </c>
      <c r="R281" t="n">
        <v>35.37</v>
      </c>
      <c r="S281" t="n">
        <v>13.88</v>
      </c>
      <c r="T281" t="n">
        <v>10718.54</v>
      </c>
      <c r="U281" t="n">
        <v>0.39</v>
      </c>
      <c r="V281" t="n">
        <v>0.85</v>
      </c>
      <c r="W281" t="n">
        <v>0.11</v>
      </c>
      <c r="X281" t="n">
        <v>0.68</v>
      </c>
      <c r="Y281" t="n">
        <v>1</v>
      </c>
      <c r="Z281" t="n">
        <v>10</v>
      </c>
    </row>
    <row r="282">
      <c r="A282" t="n">
        <v>2</v>
      </c>
      <c r="B282" t="n">
        <v>85</v>
      </c>
      <c r="C282" t="inlineStr">
        <is>
          <t xml:space="preserve">CONCLUIDO	</t>
        </is>
      </c>
      <c r="D282" t="n">
        <v>12.7271</v>
      </c>
      <c r="E282" t="n">
        <v>7.86</v>
      </c>
      <c r="F282" t="n">
        <v>4.57</v>
      </c>
      <c r="G282" t="n">
        <v>10.15</v>
      </c>
      <c r="H282" t="n">
        <v>0.16</v>
      </c>
      <c r="I282" t="n">
        <v>27</v>
      </c>
      <c r="J282" t="n">
        <v>168.61</v>
      </c>
      <c r="K282" t="n">
        <v>51.39</v>
      </c>
      <c r="L282" t="n">
        <v>1.5</v>
      </c>
      <c r="M282" t="n">
        <v>25</v>
      </c>
      <c r="N282" t="n">
        <v>30.71</v>
      </c>
      <c r="O282" t="n">
        <v>21028.94</v>
      </c>
      <c r="P282" t="n">
        <v>53.67</v>
      </c>
      <c r="Q282" t="n">
        <v>610.49</v>
      </c>
      <c r="R282" t="n">
        <v>30.51</v>
      </c>
      <c r="S282" t="n">
        <v>13.88</v>
      </c>
      <c r="T282" t="n">
        <v>8325.879999999999</v>
      </c>
      <c r="U282" t="n">
        <v>0.46</v>
      </c>
      <c r="V282" t="n">
        <v>0.87</v>
      </c>
      <c r="W282" t="n">
        <v>0.1</v>
      </c>
      <c r="X282" t="n">
        <v>0.53</v>
      </c>
      <c r="Y282" t="n">
        <v>1</v>
      </c>
      <c r="Z282" t="n">
        <v>10</v>
      </c>
    </row>
    <row r="283">
      <c r="A283" t="n">
        <v>3</v>
      </c>
      <c r="B283" t="n">
        <v>85</v>
      </c>
      <c r="C283" t="inlineStr">
        <is>
          <t xml:space="preserve">CONCLUIDO	</t>
        </is>
      </c>
      <c r="D283" t="n">
        <v>13.1004</v>
      </c>
      <c r="E283" t="n">
        <v>7.63</v>
      </c>
      <c r="F283" t="n">
        <v>4.48</v>
      </c>
      <c r="G283" t="n">
        <v>11.69</v>
      </c>
      <c r="H283" t="n">
        <v>0.18</v>
      </c>
      <c r="I283" t="n">
        <v>23</v>
      </c>
      <c r="J283" t="n">
        <v>168.97</v>
      </c>
      <c r="K283" t="n">
        <v>51.39</v>
      </c>
      <c r="L283" t="n">
        <v>1.75</v>
      </c>
      <c r="M283" t="n">
        <v>21</v>
      </c>
      <c r="N283" t="n">
        <v>30.83</v>
      </c>
      <c r="O283" t="n">
        <v>21073.68</v>
      </c>
      <c r="P283" t="n">
        <v>51.73</v>
      </c>
      <c r="Q283" t="n">
        <v>610.29</v>
      </c>
      <c r="R283" t="n">
        <v>27.68</v>
      </c>
      <c r="S283" t="n">
        <v>13.88</v>
      </c>
      <c r="T283" t="n">
        <v>6931.12</v>
      </c>
      <c r="U283" t="n">
        <v>0.5</v>
      </c>
      <c r="V283" t="n">
        <v>0.89</v>
      </c>
      <c r="W283" t="n">
        <v>0.09</v>
      </c>
      <c r="X283" t="n">
        <v>0.44</v>
      </c>
      <c r="Y283" t="n">
        <v>1</v>
      </c>
      <c r="Z283" t="n">
        <v>10</v>
      </c>
    </row>
    <row r="284">
      <c r="A284" t="n">
        <v>4</v>
      </c>
      <c r="B284" t="n">
        <v>85</v>
      </c>
      <c r="C284" t="inlineStr">
        <is>
          <t xml:space="preserve">CONCLUIDO	</t>
        </is>
      </c>
      <c r="D284" t="n">
        <v>13.626</v>
      </c>
      <c r="E284" t="n">
        <v>7.34</v>
      </c>
      <c r="F284" t="n">
        <v>4.32</v>
      </c>
      <c r="G284" t="n">
        <v>13.65</v>
      </c>
      <c r="H284" t="n">
        <v>0.21</v>
      </c>
      <c r="I284" t="n">
        <v>19</v>
      </c>
      <c r="J284" t="n">
        <v>169.33</v>
      </c>
      <c r="K284" t="n">
        <v>51.39</v>
      </c>
      <c r="L284" t="n">
        <v>2</v>
      </c>
      <c r="M284" t="n">
        <v>17</v>
      </c>
      <c r="N284" t="n">
        <v>30.94</v>
      </c>
      <c r="O284" t="n">
        <v>21118.46</v>
      </c>
      <c r="P284" t="n">
        <v>48.74</v>
      </c>
      <c r="Q284" t="n">
        <v>610.26</v>
      </c>
      <c r="R284" t="n">
        <v>22.58</v>
      </c>
      <c r="S284" t="n">
        <v>13.88</v>
      </c>
      <c r="T284" t="n">
        <v>4398.29</v>
      </c>
      <c r="U284" t="n">
        <v>0.61</v>
      </c>
      <c r="V284" t="n">
        <v>0.92</v>
      </c>
      <c r="W284" t="n">
        <v>0.08</v>
      </c>
      <c r="X284" t="n">
        <v>0.28</v>
      </c>
      <c r="Y284" t="n">
        <v>1</v>
      </c>
      <c r="Z284" t="n">
        <v>10</v>
      </c>
    </row>
    <row r="285">
      <c r="A285" t="n">
        <v>5</v>
      </c>
      <c r="B285" t="n">
        <v>85</v>
      </c>
      <c r="C285" t="inlineStr">
        <is>
          <t xml:space="preserve">CONCLUIDO	</t>
        </is>
      </c>
      <c r="D285" t="n">
        <v>13.6271</v>
      </c>
      <c r="E285" t="n">
        <v>7.34</v>
      </c>
      <c r="F285" t="n">
        <v>4.39</v>
      </c>
      <c r="G285" t="n">
        <v>15.49</v>
      </c>
      <c r="H285" t="n">
        <v>0.24</v>
      </c>
      <c r="I285" t="n">
        <v>17</v>
      </c>
      <c r="J285" t="n">
        <v>169.7</v>
      </c>
      <c r="K285" t="n">
        <v>51.39</v>
      </c>
      <c r="L285" t="n">
        <v>2.25</v>
      </c>
      <c r="M285" t="n">
        <v>15</v>
      </c>
      <c r="N285" t="n">
        <v>31.05</v>
      </c>
      <c r="O285" t="n">
        <v>21163.27</v>
      </c>
      <c r="P285" t="n">
        <v>48.89</v>
      </c>
      <c r="Q285" t="n">
        <v>610.29</v>
      </c>
      <c r="R285" t="n">
        <v>25.16</v>
      </c>
      <c r="S285" t="n">
        <v>13.88</v>
      </c>
      <c r="T285" t="n">
        <v>5698.1</v>
      </c>
      <c r="U285" t="n">
        <v>0.55</v>
      </c>
      <c r="V285" t="n">
        <v>0.91</v>
      </c>
      <c r="W285" t="n">
        <v>0.08</v>
      </c>
      <c r="X285" t="n">
        <v>0.35</v>
      </c>
      <c r="Y285" t="n">
        <v>1</v>
      </c>
      <c r="Z285" t="n">
        <v>10</v>
      </c>
    </row>
    <row r="286">
      <c r="A286" t="n">
        <v>6</v>
      </c>
      <c r="B286" t="n">
        <v>85</v>
      </c>
      <c r="C286" t="inlineStr">
        <is>
          <t xml:space="preserve">CONCLUIDO	</t>
        </is>
      </c>
      <c r="D286" t="n">
        <v>13.8643</v>
      </c>
      <c r="E286" t="n">
        <v>7.21</v>
      </c>
      <c r="F286" t="n">
        <v>4.33</v>
      </c>
      <c r="G286" t="n">
        <v>17.33</v>
      </c>
      <c r="H286" t="n">
        <v>0.26</v>
      </c>
      <c r="I286" t="n">
        <v>15</v>
      </c>
      <c r="J286" t="n">
        <v>170.06</v>
      </c>
      <c r="K286" t="n">
        <v>51.39</v>
      </c>
      <c r="L286" t="n">
        <v>2.5</v>
      </c>
      <c r="M286" t="n">
        <v>13</v>
      </c>
      <c r="N286" t="n">
        <v>31.17</v>
      </c>
      <c r="O286" t="n">
        <v>21208.12</v>
      </c>
      <c r="P286" t="n">
        <v>47.42</v>
      </c>
      <c r="Q286" t="n">
        <v>610.3200000000001</v>
      </c>
      <c r="R286" t="n">
        <v>23.12</v>
      </c>
      <c r="S286" t="n">
        <v>13.88</v>
      </c>
      <c r="T286" t="n">
        <v>4687.98</v>
      </c>
      <c r="U286" t="n">
        <v>0.6</v>
      </c>
      <c r="V286" t="n">
        <v>0.92</v>
      </c>
      <c r="W286" t="n">
        <v>0.08</v>
      </c>
      <c r="X286" t="n">
        <v>0.29</v>
      </c>
      <c r="Y286" t="n">
        <v>1</v>
      </c>
      <c r="Z286" t="n">
        <v>10</v>
      </c>
    </row>
    <row r="287">
      <c r="A287" t="n">
        <v>7</v>
      </c>
      <c r="B287" t="n">
        <v>85</v>
      </c>
      <c r="C287" t="inlineStr">
        <is>
          <t xml:space="preserve">CONCLUIDO	</t>
        </is>
      </c>
      <c r="D287" t="n">
        <v>14.0944</v>
      </c>
      <c r="E287" t="n">
        <v>7.1</v>
      </c>
      <c r="F287" t="n">
        <v>4.28</v>
      </c>
      <c r="G287" t="n">
        <v>19.76</v>
      </c>
      <c r="H287" t="n">
        <v>0.29</v>
      </c>
      <c r="I287" t="n">
        <v>13</v>
      </c>
      <c r="J287" t="n">
        <v>170.42</v>
      </c>
      <c r="K287" t="n">
        <v>51.39</v>
      </c>
      <c r="L287" t="n">
        <v>2.75</v>
      </c>
      <c r="M287" t="n">
        <v>11</v>
      </c>
      <c r="N287" t="n">
        <v>31.28</v>
      </c>
      <c r="O287" t="n">
        <v>21253.01</v>
      </c>
      <c r="P287" t="n">
        <v>45.74</v>
      </c>
      <c r="Q287" t="n">
        <v>610.36</v>
      </c>
      <c r="R287" t="n">
        <v>21.54</v>
      </c>
      <c r="S287" t="n">
        <v>13.88</v>
      </c>
      <c r="T287" t="n">
        <v>3911.9</v>
      </c>
      <c r="U287" t="n">
        <v>0.64</v>
      </c>
      <c r="V287" t="n">
        <v>0.93</v>
      </c>
      <c r="W287" t="n">
        <v>0.07000000000000001</v>
      </c>
      <c r="X287" t="n">
        <v>0.24</v>
      </c>
      <c r="Y287" t="n">
        <v>1</v>
      </c>
      <c r="Z287" t="n">
        <v>10</v>
      </c>
    </row>
    <row r="288">
      <c r="A288" t="n">
        <v>8</v>
      </c>
      <c r="B288" t="n">
        <v>85</v>
      </c>
      <c r="C288" t="inlineStr">
        <is>
          <t xml:space="preserve">CONCLUIDO	</t>
        </is>
      </c>
      <c r="D288" t="n">
        <v>14.2062</v>
      </c>
      <c r="E288" t="n">
        <v>7.04</v>
      </c>
      <c r="F288" t="n">
        <v>4.26</v>
      </c>
      <c r="G288" t="n">
        <v>21.3</v>
      </c>
      <c r="H288" t="n">
        <v>0.31</v>
      </c>
      <c r="I288" t="n">
        <v>12</v>
      </c>
      <c r="J288" t="n">
        <v>170.79</v>
      </c>
      <c r="K288" t="n">
        <v>51.39</v>
      </c>
      <c r="L288" t="n">
        <v>3</v>
      </c>
      <c r="M288" t="n">
        <v>10</v>
      </c>
      <c r="N288" t="n">
        <v>31.4</v>
      </c>
      <c r="O288" t="n">
        <v>21297.94</v>
      </c>
      <c r="P288" t="n">
        <v>44.52</v>
      </c>
      <c r="Q288" t="n">
        <v>610.26</v>
      </c>
      <c r="R288" t="n">
        <v>20.9</v>
      </c>
      <c r="S288" t="n">
        <v>13.88</v>
      </c>
      <c r="T288" t="n">
        <v>3594.66</v>
      </c>
      <c r="U288" t="n">
        <v>0.66</v>
      </c>
      <c r="V288" t="n">
        <v>0.9399999999999999</v>
      </c>
      <c r="W288" t="n">
        <v>0.07000000000000001</v>
      </c>
      <c r="X288" t="n">
        <v>0.22</v>
      </c>
      <c r="Y288" t="n">
        <v>1</v>
      </c>
      <c r="Z288" t="n">
        <v>10</v>
      </c>
    </row>
    <row r="289">
      <c r="A289" t="n">
        <v>9</v>
      </c>
      <c r="B289" t="n">
        <v>85</v>
      </c>
      <c r="C289" t="inlineStr">
        <is>
          <t xml:space="preserve">CONCLUIDO	</t>
        </is>
      </c>
      <c r="D289" t="n">
        <v>14.3261</v>
      </c>
      <c r="E289" t="n">
        <v>6.98</v>
      </c>
      <c r="F289" t="n">
        <v>4.24</v>
      </c>
      <c r="G289" t="n">
        <v>23.1</v>
      </c>
      <c r="H289" t="n">
        <v>0.34</v>
      </c>
      <c r="I289" t="n">
        <v>11</v>
      </c>
      <c r="J289" t="n">
        <v>171.15</v>
      </c>
      <c r="K289" t="n">
        <v>51.39</v>
      </c>
      <c r="L289" t="n">
        <v>3.25</v>
      </c>
      <c r="M289" t="n">
        <v>9</v>
      </c>
      <c r="N289" t="n">
        <v>31.51</v>
      </c>
      <c r="O289" t="n">
        <v>21342.91</v>
      </c>
      <c r="P289" t="n">
        <v>42.99</v>
      </c>
      <c r="Q289" t="n">
        <v>610.29</v>
      </c>
      <c r="R289" t="n">
        <v>20.06</v>
      </c>
      <c r="S289" t="n">
        <v>13.88</v>
      </c>
      <c r="T289" t="n">
        <v>3178.05</v>
      </c>
      <c r="U289" t="n">
        <v>0.6899999999999999</v>
      </c>
      <c r="V289" t="n">
        <v>0.9399999999999999</v>
      </c>
      <c r="W289" t="n">
        <v>0.07000000000000001</v>
      </c>
      <c r="X289" t="n">
        <v>0.19</v>
      </c>
      <c r="Y289" t="n">
        <v>1</v>
      </c>
      <c r="Z289" t="n">
        <v>10</v>
      </c>
    </row>
    <row r="290">
      <c r="A290" t="n">
        <v>10</v>
      </c>
      <c r="B290" t="n">
        <v>85</v>
      </c>
      <c r="C290" t="inlineStr">
        <is>
          <t xml:space="preserve">CONCLUIDO	</t>
        </is>
      </c>
      <c r="D290" t="n">
        <v>14.4671</v>
      </c>
      <c r="E290" t="n">
        <v>6.91</v>
      </c>
      <c r="F290" t="n">
        <v>4.2</v>
      </c>
      <c r="G290" t="n">
        <v>25.2</v>
      </c>
      <c r="H290" t="n">
        <v>0.36</v>
      </c>
      <c r="I290" t="n">
        <v>10</v>
      </c>
      <c r="J290" t="n">
        <v>171.52</v>
      </c>
      <c r="K290" t="n">
        <v>51.39</v>
      </c>
      <c r="L290" t="n">
        <v>3.5</v>
      </c>
      <c r="M290" t="n">
        <v>8</v>
      </c>
      <c r="N290" t="n">
        <v>31.63</v>
      </c>
      <c r="O290" t="n">
        <v>21387.92</v>
      </c>
      <c r="P290" t="n">
        <v>41.66</v>
      </c>
      <c r="Q290" t="n">
        <v>610.3200000000001</v>
      </c>
      <c r="R290" t="n">
        <v>19.08</v>
      </c>
      <c r="S290" t="n">
        <v>13.88</v>
      </c>
      <c r="T290" t="n">
        <v>2696.89</v>
      </c>
      <c r="U290" t="n">
        <v>0.73</v>
      </c>
      <c r="V290" t="n">
        <v>0.95</v>
      </c>
      <c r="W290" t="n">
        <v>0.07000000000000001</v>
      </c>
      <c r="X290" t="n">
        <v>0.16</v>
      </c>
      <c r="Y290" t="n">
        <v>1</v>
      </c>
      <c r="Z290" t="n">
        <v>10</v>
      </c>
    </row>
    <row r="291">
      <c r="A291" t="n">
        <v>11</v>
      </c>
      <c r="B291" t="n">
        <v>85</v>
      </c>
      <c r="C291" t="inlineStr">
        <is>
          <t xml:space="preserve">CONCLUIDO	</t>
        </is>
      </c>
      <c r="D291" t="n">
        <v>14.5243</v>
      </c>
      <c r="E291" t="n">
        <v>6.88</v>
      </c>
      <c r="F291" t="n">
        <v>4.21</v>
      </c>
      <c r="G291" t="n">
        <v>28.05</v>
      </c>
      <c r="H291" t="n">
        <v>0.39</v>
      </c>
      <c r="I291" t="n">
        <v>9</v>
      </c>
      <c r="J291" t="n">
        <v>171.88</v>
      </c>
      <c r="K291" t="n">
        <v>51.39</v>
      </c>
      <c r="L291" t="n">
        <v>3.75</v>
      </c>
      <c r="M291" t="n">
        <v>6</v>
      </c>
      <c r="N291" t="n">
        <v>31.74</v>
      </c>
      <c r="O291" t="n">
        <v>21432.96</v>
      </c>
      <c r="P291" t="n">
        <v>40.63</v>
      </c>
      <c r="Q291" t="n">
        <v>610.35</v>
      </c>
      <c r="R291" t="n">
        <v>19.22</v>
      </c>
      <c r="S291" t="n">
        <v>13.88</v>
      </c>
      <c r="T291" t="n">
        <v>2772.12</v>
      </c>
      <c r="U291" t="n">
        <v>0.72</v>
      </c>
      <c r="V291" t="n">
        <v>0.95</v>
      </c>
      <c r="W291" t="n">
        <v>0.07000000000000001</v>
      </c>
      <c r="X291" t="n">
        <v>0.17</v>
      </c>
      <c r="Y291" t="n">
        <v>1</v>
      </c>
      <c r="Z291" t="n">
        <v>10</v>
      </c>
    </row>
    <row r="292">
      <c r="A292" t="n">
        <v>12</v>
      </c>
      <c r="B292" t="n">
        <v>85</v>
      </c>
      <c r="C292" t="inlineStr">
        <is>
          <t xml:space="preserve">CONCLUIDO	</t>
        </is>
      </c>
      <c r="D292" t="n">
        <v>14.5109</v>
      </c>
      <c r="E292" t="n">
        <v>6.89</v>
      </c>
      <c r="F292" t="n">
        <v>4.21</v>
      </c>
      <c r="G292" t="n">
        <v>28.09</v>
      </c>
      <c r="H292" t="n">
        <v>0.41</v>
      </c>
      <c r="I292" t="n">
        <v>9</v>
      </c>
      <c r="J292" t="n">
        <v>172.25</v>
      </c>
      <c r="K292" t="n">
        <v>51.39</v>
      </c>
      <c r="L292" t="n">
        <v>4</v>
      </c>
      <c r="M292" t="n">
        <v>2</v>
      </c>
      <c r="N292" t="n">
        <v>31.86</v>
      </c>
      <c r="O292" t="n">
        <v>21478.05</v>
      </c>
      <c r="P292" t="n">
        <v>40.08</v>
      </c>
      <c r="Q292" t="n">
        <v>610.26</v>
      </c>
      <c r="R292" t="n">
        <v>19.3</v>
      </c>
      <c r="S292" t="n">
        <v>13.88</v>
      </c>
      <c r="T292" t="n">
        <v>2808.61</v>
      </c>
      <c r="U292" t="n">
        <v>0.72</v>
      </c>
      <c r="V292" t="n">
        <v>0.95</v>
      </c>
      <c r="W292" t="n">
        <v>0.07000000000000001</v>
      </c>
      <c r="X292" t="n">
        <v>0.17</v>
      </c>
      <c r="Y292" t="n">
        <v>1</v>
      </c>
      <c r="Z292" t="n">
        <v>10</v>
      </c>
    </row>
    <row r="293">
      <c r="A293" t="n">
        <v>13</v>
      </c>
      <c r="B293" t="n">
        <v>85</v>
      </c>
      <c r="C293" t="inlineStr">
        <is>
          <t xml:space="preserve">CONCLUIDO	</t>
        </is>
      </c>
      <c r="D293" t="n">
        <v>14.498</v>
      </c>
      <c r="E293" t="n">
        <v>6.9</v>
      </c>
      <c r="F293" t="n">
        <v>4.22</v>
      </c>
      <c r="G293" t="n">
        <v>28.13</v>
      </c>
      <c r="H293" t="n">
        <v>0.44</v>
      </c>
      <c r="I293" t="n">
        <v>9</v>
      </c>
      <c r="J293" t="n">
        <v>172.61</v>
      </c>
      <c r="K293" t="n">
        <v>51.39</v>
      </c>
      <c r="L293" t="n">
        <v>4.25</v>
      </c>
      <c r="M293" t="n">
        <v>0</v>
      </c>
      <c r="N293" t="n">
        <v>31.97</v>
      </c>
      <c r="O293" t="n">
        <v>21523.17</v>
      </c>
      <c r="P293" t="n">
        <v>40.01</v>
      </c>
      <c r="Q293" t="n">
        <v>610.27</v>
      </c>
      <c r="R293" t="n">
        <v>19.32</v>
      </c>
      <c r="S293" t="n">
        <v>13.88</v>
      </c>
      <c r="T293" t="n">
        <v>2821.39</v>
      </c>
      <c r="U293" t="n">
        <v>0.72</v>
      </c>
      <c r="V293" t="n">
        <v>0.95</v>
      </c>
      <c r="W293" t="n">
        <v>0.08</v>
      </c>
      <c r="X293" t="n">
        <v>0.18</v>
      </c>
      <c r="Y293" t="n">
        <v>1</v>
      </c>
      <c r="Z293" t="n">
        <v>10</v>
      </c>
    </row>
    <row r="294">
      <c r="A294" t="n">
        <v>0</v>
      </c>
      <c r="B294" t="n">
        <v>20</v>
      </c>
      <c r="C294" t="inlineStr">
        <is>
          <t xml:space="preserve">CONCLUIDO	</t>
        </is>
      </c>
      <c r="D294" t="n">
        <v>14.6139</v>
      </c>
      <c r="E294" t="n">
        <v>6.84</v>
      </c>
      <c r="F294" t="n">
        <v>4.7</v>
      </c>
      <c r="G294" t="n">
        <v>8.82</v>
      </c>
      <c r="H294" t="n">
        <v>0.34</v>
      </c>
      <c r="I294" t="n">
        <v>32</v>
      </c>
      <c r="J294" t="n">
        <v>51.33</v>
      </c>
      <c r="K294" t="n">
        <v>24.83</v>
      </c>
      <c r="L294" t="n">
        <v>1</v>
      </c>
      <c r="M294" t="n">
        <v>0</v>
      </c>
      <c r="N294" t="n">
        <v>5.51</v>
      </c>
      <c r="O294" t="n">
        <v>6564.78</v>
      </c>
      <c r="P294" t="n">
        <v>21.8</v>
      </c>
      <c r="Q294" t="n">
        <v>610.59</v>
      </c>
      <c r="R294" t="n">
        <v>33.44</v>
      </c>
      <c r="S294" t="n">
        <v>13.88</v>
      </c>
      <c r="T294" t="n">
        <v>9763.66</v>
      </c>
      <c r="U294" t="n">
        <v>0.42</v>
      </c>
      <c r="V294" t="n">
        <v>0.85</v>
      </c>
      <c r="W294" t="n">
        <v>0.15</v>
      </c>
      <c r="X294" t="n">
        <v>0.66</v>
      </c>
      <c r="Y294" t="n">
        <v>1</v>
      </c>
      <c r="Z294" t="n">
        <v>10</v>
      </c>
    </row>
    <row r="295">
      <c r="A295" t="n">
        <v>0</v>
      </c>
      <c r="B295" t="n">
        <v>120</v>
      </c>
      <c r="C295" t="inlineStr">
        <is>
          <t xml:space="preserve">CONCLUIDO	</t>
        </is>
      </c>
      <c r="D295" t="n">
        <v>9.4655</v>
      </c>
      <c r="E295" t="n">
        <v>10.56</v>
      </c>
      <c r="F295" t="n">
        <v>5.21</v>
      </c>
      <c r="G295" t="n">
        <v>5.39</v>
      </c>
      <c r="H295" t="n">
        <v>0.08</v>
      </c>
      <c r="I295" t="n">
        <v>58</v>
      </c>
      <c r="J295" t="n">
        <v>232.68</v>
      </c>
      <c r="K295" t="n">
        <v>57.72</v>
      </c>
      <c r="L295" t="n">
        <v>1</v>
      </c>
      <c r="M295" t="n">
        <v>56</v>
      </c>
      <c r="N295" t="n">
        <v>53.95</v>
      </c>
      <c r="O295" t="n">
        <v>28931.02</v>
      </c>
      <c r="P295" t="n">
        <v>79.42</v>
      </c>
      <c r="Q295" t="n">
        <v>610.54</v>
      </c>
      <c r="R295" t="n">
        <v>50.74</v>
      </c>
      <c r="S295" t="n">
        <v>13.88</v>
      </c>
      <c r="T295" t="n">
        <v>18285.55</v>
      </c>
      <c r="U295" t="n">
        <v>0.27</v>
      </c>
      <c r="V295" t="n">
        <v>0.77</v>
      </c>
      <c r="W295" t="n">
        <v>0.15</v>
      </c>
      <c r="X295" t="n">
        <v>1.17</v>
      </c>
      <c r="Y295" t="n">
        <v>1</v>
      </c>
      <c r="Z295" t="n">
        <v>10</v>
      </c>
    </row>
    <row r="296">
      <c r="A296" t="n">
        <v>1</v>
      </c>
      <c r="B296" t="n">
        <v>120</v>
      </c>
      <c r="C296" t="inlineStr">
        <is>
          <t xml:space="preserve">CONCLUIDO	</t>
        </is>
      </c>
      <c r="D296" t="n">
        <v>10.3797</v>
      </c>
      <c r="E296" t="n">
        <v>9.630000000000001</v>
      </c>
      <c r="F296" t="n">
        <v>4.92</v>
      </c>
      <c r="G296" t="n">
        <v>6.71</v>
      </c>
      <c r="H296" t="n">
        <v>0.1</v>
      </c>
      <c r="I296" t="n">
        <v>44</v>
      </c>
      <c r="J296" t="n">
        <v>233.1</v>
      </c>
      <c r="K296" t="n">
        <v>57.72</v>
      </c>
      <c r="L296" t="n">
        <v>1.25</v>
      </c>
      <c r="M296" t="n">
        <v>42</v>
      </c>
      <c r="N296" t="n">
        <v>54.13</v>
      </c>
      <c r="O296" t="n">
        <v>28983.75</v>
      </c>
      <c r="P296" t="n">
        <v>74.34999999999999</v>
      </c>
      <c r="Q296" t="n">
        <v>610.4</v>
      </c>
      <c r="R296" t="n">
        <v>41.58</v>
      </c>
      <c r="S296" t="n">
        <v>13.88</v>
      </c>
      <c r="T296" t="n">
        <v>13777.49</v>
      </c>
      <c r="U296" t="n">
        <v>0.33</v>
      </c>
      <c r="V296" t="n">
        <v>0.8100000000000001</v>
      </c>
      <c r="W296" t="n">
        <v>0.12</v>
      </c>
      <c r="X296" t="n">
        <v>0.88</v>
      </c>
      <c r="Y296" t="n">
        <v>1</v>
      </c>
      <c r="Z296" t="n">
        <v>10</v>
      </c>
    </row>
    <row r="297">
      <c r="A297" t="n">
        <v>2</v>
      </c>
      <c r="B297" t="n">
        <v>120</v>
      </c>
      <c r="C297" t="inlineStr">
        <is>
          <t xml:space="preserve">CONCLUIDO	</t>
        </is>
      </c>
      <c r="D297" t="n">
        <v>11.0783</v>
      </c>
      <c r="E297" t="n">
        <v>9.029999999999999</v>
      </c>
      <c r="F297" t="n">
        <v>4.72</v>
      </c>
      <c r="G297" t="n">
        <v>8.1</v>
      </c>
      <c r="H297" t="n">
        <v>0.11</v>
      </c>
      <c r="I297" t="n">
        <v>35</v>
      </c>
      <c r="J297" t="n">
        <v>233.53</v>
      </c>
      <c r="K297" t="n">
        <v>57.72</v>
      </c>
      <c r="L297" t="n">
        <v>1.5</v>
      </c>
      <c r="M297" t="n">
        <v>33</v>
      </c>
      <c r="N297" t="n">
        <v>54.31</v>
      </c>
      <c r="O297" t="n">
        <v>29036.54</v>
      </c>
      <c r="P297" t="n">
        <v>70.75</v>
      </c>
      <c r="Q297" t="n">
        <v>610.55</v>
      </c>
      <c r="R297" t="n">
        <v>35.27</v>
      </c>
      <c r="S297" t="n">
        <v>13.88</v>
      </c>
      <c r="T297" t="n">
        <v>10665</v>
      </c>
      <c r="U297" t="n">
        <v>0.39</v>
      </c>
      <c r="V297" t="n">
        <v>0.84</v>
      </c>
      <c r="W297" t="n">
        <v>0.11</v>
      </c>
      <c r="X297" t="n">
        <v>0.68</v>
      </c>
      <c r="Y297" t="n">
        <v>1</v>
      </c>
      <c r="Z297" t="n">
        <v>10</v>
      </c>
    </row>
    <row r="298">
      <c r="A298" t="n">
        <v>3</v>
      </c>
      <c r="B298" t="n">
        <v>120</v>
      </c>
      <c r="C298" t="inlineStr">
        <is>
          <t xml:space="preserve">CONCLUIDO	</t>
        </is>
      </c>
      <c r="D298" t="n">
        <v>11.5826</v>
      </c>
      <c r="E298" t="n">
        <v>8.630000000000001</v>
      </c>
      <c r="F298" t="n">
        <v>4.6</v>
      </c>
      <c r="G298" t="n">
        <v>9.52</v>
      </c>
      <c r="H298" t="n">
        <v>0.13</v>
      </c>
      <c r="I298" t="n">
        <v>29</v>
      </c>
      <c r="J298" t="n">
        <v>233.96</v>
      </c>
      <c r="K298" t="n">
        <v>57.72</v>
      </c>
      <c r="L298" t="n">
        <v>1.75</v>
      </c>
      <c r="M298" t="n">
        <v>27</v>
      </c>
      <c r="N298" t="n">
        <v>54.49</v>
      </c>
      <c r="O298" t="n">
        <v>29089.39</v>
      </c>
      <c r="P298" t="n">
        <v>68.37</v>
      </c>
      <c r="Q298" t="n">
        <v>610.34</v>
      </c>
      <c r="R298" t="n">
        <v>31.57</v>
      </c>
      <c r="S298" t="n">
        <v>13.88</v>
      </c>
      <c r="T298" t="n">
        <v>8843.16</v>
      </c>
      <c r="U298" t="n">
        <v>0.44</v>
      </c>
      <c r="V298" t="n">
        <v>0.87</v>
      </c>
      <c r="W298" t="n">
        <v>0.1</v>
      </c>
      <c r="X298" t="n">
        <v>0.5600000000000001</v>
      </c>
      <c r="Y298" t="n">
        <v>1</v>
      </c>
      <c r="Z298" t="n">
        <v>10</v>
      </c>
    </row>
    <row r="299">
      <c r="A299" t="n">
        <v>4</v>
      </c>
      <c r="B299" t="n">
        <v>120</v>
      </c>
      <c r="C299" t="inlineStr">
        <is>
          <t xml:space="preserve">CONCLUIDO	</t>
        </is>
      </c>
      <c r="D299" t="n">
        <v>11.9462</v>
      </c>
      <c r="E299" t="n">
        <v>8.369999999999999</v>
      </c>
      <c r="F299" t="n">
        <v>4.52</v>
      </c>
      <c r="G299" t="n">
        <v>10.86</v>
      </c>
      <c r="H299" t="n">
        <v>0.15</v>
      </c>
      <c r="I299" t="n">
        <v>25</v>
      </c>
      <c r="J299" t="n">
        <v>234.39</v>
      </c>
      <c r="K299" t="n">
        <v>57.72</v>
      </c>
      <c r="L299" t="n">
        <v>2</v>
      </c>
      <c r="M299" t="n">
        <v>23</v>
      </c>
      <c r="N299" t="n">
        <v>54.67</v>
      </c>
      <c r="O299" t="n">
        <v>29142.31</v>
      </c>
      <c r="P299" t="n">
        <v>66.65000000000001</v>
      </c>
      <c r="Q299" t="n">
        <v>610.4</v>
      </c>
      <c r="R299" t="n">
        <v>29.06</v>
      </c>
      <c r="S299" t="n">
        <v>13.88</v>
      </c>
      <c r="T299" t="n">
        <v>7609.16</v>
      </c>
      <c r="U299" t="n">
        <v>0.48</v>
      </c>
      <c r="V299" t="n">
        <v>0.88</v>
      </c>
      <c r="W299" t="n">
        <v>0.09</v>
      </c>
      <c r="X299" t="n">
        <v>0.48</v>
      </c>
      <c r="Y299" t="n">
        <v>1</v>
      </c>
      <c r="Z299" t="n">
        <v>10</v>
      </c>
    </row>
    <row r="300">
      <c r="A300" t="n">
        <v>5</v>
      </c>
      <c r="B300" t="n">
        <v>120</v>
      </c>
      <c r="C300" t="inlineStr">
        <is>
          <t xml:space="preserve">CONCLUIDO	</t>
        </is>
      </c>
      <c r="D300" t="n">
        <v>12.2407</v>
      </c>
      <c r="E300" t="n">
        <v>8.17</v>
      </c>
      <c r="F300" t="n">
        <v>4.46</v>
      </c>
      <c r="G300" t="n">
        <v>12.16</v>
      </c>
      <c r="H300" t="n">
        <v>0.17</v>
      </c>
      <c r="I300" t="n">
        <v>22</v>
      </c>
      <c r="J300" t="n">
        <v>234.82</v>
      </c>
      <c r="K300" t="n">
        <v>57.72</v>
      </c>
      <c r="L300" t="n">
        <v>2.25</v>
      </c>
      <c r="M300" t="n">
        <v>20</v>
      </c>
      <c r="N300" t="n">
        <v>54.85</v>
      </c>
      <c r="O300" t="n">
        <v>29195.29</v>
      </c>
      <c r="P300" t="n">
        <v>65.09999999999999</v>
      </c>
      <c r="Q300" t="n">
        <v>610.3200000000001</v>
      </c>
      <c r="R300" t="n">
        <v>26.94</v>
      </c>
      <c r="S300" t="n">
        <v>13.88</v>
      </c>
      <c r="T300" t="n">
        <v>6565.17</v>
      </c>
      <c r="U300" t="n">
        <v>0.52</v>
      </c>
      <c r="V300" t="n">
        <v>0.89</v>
      </c>
      <c r="W300" t="n">
        <v>0.09</v>
      </c>
      <c r="X300" t="n">
        <v>0.42</v>
      </c>
      <c r="Y300" t="n">
        <v>1</v>
      </c>
      <c r="Z300" t="n">
        <v>10</v>
      </c>
    </row>
    <row r="301">
      <c r="A301" t="n">
        <v>6</v>
      </c>
      <c r="B301" t="n">
        <v>120</v>
      </c>
      <c r="C301" t="inlineStr">
        <is>
          <t xml:space="preserve">CONCLUIDO	</t>
        </is>
      </c>
      <c r="D301" t="n">
        <v>12.6289</v>
      </c>
      <c r="E301" t="n">
        <v>7.92</v>
      </c>
      <c r="F301" t="n">
        <v>4.34</v>
      </c>
      <c r="G301" t="n">
        <v>13.72</v>
      </c>
      <c r="H301" t="n">
        <v>0.19</v>
      </c>
      <c r="I301" t="n">
        <v>19</v>
      </c>
      <c r="J301" t="n">
        <v>235.25</v>
      </c>
      <c r="K301" t="n">
        <v>57.72</v>
      </c>
      <c r="L301" t="n">
        <v>2.5</v>
      </c>
      <c r="M301" t="n">
        <v>17</v>
      </c>
      <c r="N301" t="n">
        <v>55.03</v>
      </c>
      <c r="O301" t="n">
        <v>29248.33</v>
      </c>
      <c r="P301" t="n">
        <v>62.67</v>
      </c>
      <c r="Q301" t="n">
        <v>610.29</v>
      </c>
      <c r="R301" t="n">
        <v>23.22</v>
      </c>
      <c r="S301" t="n">
        <v>13.88</v>
      </c>
      <c r="T301" t="n">
        <v>4718.85</v>
      </c>
      <c r="U301" t="n">
        <v>0.6</v>
      </c>
      <c r="V301" t="n">
        <v>0.92</v>
      </c>
      <c r="W301" t="n">
        <v>0.08</v>
      </c>
      <c r="X301" t="n">
        <v>0.3</v>
      </c>
      <c r="Y301" t="n">
        <v>1</v>
      </c>
      <c r="Z301" t="n">
        <v>10</v>
      </c>
    </row>
    <row r="302">
      <c r="A302" t="n">
        <v>7</v>
      </c>
      <c r="B302" t="n">
        <v>120</v>
      </c>
      <c r="C302" t="inlineStr">
        <is>
          <t xml:space="preserve">CONCLUIDO	</t>
        </is>
      </c>
      <c r="D302" t="n">
        <v>12.5453</v>
      </c>
      <c r="E302" t="n">
        <v>7.97</v>
      </c>
      <c r="F302" t="n">
        <v>4.44</v>
      </c>
      <c r="G302" t="n">
        <v>14.81</v>
      </c>
      <c r="H302" t="n">
        <v>0.21</v>
      </c>
      <c r="I302" t="n">
        <v>18</v>
      </c>
      <c r="J302" t="n">
        <v>235.68</v>
      </c>
      <c r="K302" t="n">
        <v>57.72</v>
      </c>
      <c r="L302" t="n">
        <v>2.75</v>
      </c>
      <c r="M302" t="n">
        <v>16</v>
      </c>
      <c r="N302" t="n">
        <v>55.21</v>
      </c>
      <c r="O302" t="n">
        <v>29301.44</v>
      </c>
      <c r="P302" t="n">
        <v>63.81</v>
      </c>
      <c r="Q302" t="n">
        <v>610.36</v>
      </c>
      <c r="R302" t="n">
        <v>27.17</v>
      </c>
      <c r="S302" t="n">
        <v>13.88</v>
      </c>
      <c r="T302" t="n">
        <v>6702.27</v>
      </c>
      <c r="U302" t="n">
        <v>0.51</v>
      </c>
      <c r="V302" t="n">
        <v>0.9</v>
      </c>
      <c r="W302" t="n">
        <v>0.07000000000000001</v>
      </c>
      <c r="X302" t="n">
        <v>0.4</v>
      </c>
      <c r="Y302" t="n">
        <v>1</v>
      </c>
      <c r="Z302" t="n">
        <v>10</v>
      </c>
    </row>
    <row r="303">
      <c r="A303" t="n">
        <v>8</v>
      </c>
      <c r="B303" t="n">
        <v>120</v>
      </c>
      <c r="C303" t="inlineStr">
        <is>
          <t xml:space="preserve">CONCLUIDO	</t>
        </is>
      </c>
      <c r="D303" t="n">
        <v>12.848</v>
      </c>
      <c r="E303" t="n">
        <v>7.78</v>
      </c>
      <c r="F303" t="n">
        <v>4.35</v>
      </c>
      <c r="G303" t="n">
        <v>16.3</v>
      </c>
      <c r="H303" t="n">
        <v>0.23</v>
      </c>
      <c r="I303" t="n">
        <v>16</v>
      </c>
      <c r="J303" t="n">
        <v>236.11</v>
      </c>
      <c r="K303" t="n">
        <v>57.72</v>
      </c>
      <c r="L303" t="n">
        <v>3</v>
      </c>
      <c r="M303" t="n">
        <v>14</v>
      </c>
      <c r="N303" t="n">
        <v>55.39</v>
      </c>
      <c r="O303" t="n">
        <v>29354.61</v>
      </c>
      <c r="P303" t="n">
        <v>61.69</v>
      </c>
      <c r="Q303" t="n">
        <v>610.3</v>
      </c>
      <c r="R303" t="n">
        <v>23.54</v>
      </c>
      <c r="S303" t="n">
        <v>13.88</v>
      </c>
      <c r="T303" t="n">
        <v>4897.16</v>
      </c>
      <c r="U303" t="n">
        <v>0.59</v>
      </c>
      <c r="V303" t="n">
        <v>0.92</v>
      </c>
      <c r="W303" t="n">
        <v>0.08</v>
      </c>
      <c r="X303" t="n">
        <v>0.3</v>
      </c>
      <c r="Y303" t="n">
        <v>1</v>
      </c>
      <c r="Z303" t="n">
        <v>10</v>
      </c>
    </row>
    <row r="304">
      <c r="A304" t="n">
        <v>9</v>
      </c>
      <c r="B304" t="n">
        <v>120</v>
      </c>
      <c r="C304" t="inlineStr">
        <is>
          <t xml:space="preserve">CONCLUIDO	</t>
        </is>
      </c>
      <c r="D304" t="n">
        <v>12.9408</v>
      </c>
      <c r="E304" t="n">
        <v>7.73</v>
      </c>
      <c r="F304" t="n">
        <v>4.34</v>
      </c>
      <c r="G304" t="n">
        <v>17.34</v>
      </c>
      <c r="H304" t="n">
        <v>0.24</v>
      </c>
      <c r="I304" t="n">
        <v>15</v>
      </c>
      <c r="J304" t="n">
        <v>236.54</v>
      </c>
      <c r="K304" t="n">
        <v>57.72</v>
      </c>
      <c r="L304" t="n">
        <v>3.25</v>
      </c>
      <c r="M304" t="n">
        <v>13</v>
      </c>
      <c r="N304" t="n">
        <v>55.57</v>
      </c>
      <c r="O304" t="n">
        <v>29407.85</v>
      </c>
      <c r="P304" t="n">
        <v>60.91</v>
      </c>
      <c r="Q304" t="n">
        <v>610.4</v>
      </c>
      <c r="R304" t="n">
        <v>23.2</v>
      </c>
      <c r="S304" t="n">
        <v>13.88</v>
      </c>
      <c r="T304" t="n">
        <v>4728.29</v>
      </c>
      <c r="U304" t="n">
        <v>0.6</v>
      </c>
      <c r="V304" t="n">
        <v>0.92</v>
      </c>
      <c r="W304" t="n">
        <v>0.08</v>
      </c>
      <c r="X304" t="n">
        <v>0.29</v>
      </c>
      <c r="Y304" t="n">
        <v>1</v>
      </c>
      <c r="Z304" t="n">
        <v>10</v>
      </c>
    </row>
    <row r="305">
      <c r="A305" t="n">
        <v>10</v>
      </c>
      <c r="B305" t="n">
        <v>120</v>
      </c>
      <c r="C305" t="inlineStr">
        <is>
          <t xml:space="preserve">CONCLUIDO	</t>
        </is>
      </c>
      <c r="D305" t="n">
        <v>13.0563</v>
      </c>
      <c r="E305" t="n">
        <v>7.66</v>
      </c>
      <c r="F305" t="n">
        <v>4.31</v>
      </c>
      <c r="G305" t="n">
        <v>18.48</v>
      </c>
      <c r="H305" t="n">
        <v>0.26</v>
      </c>
      <c r="I305" t="n">
        <v>14</v>
      </c>
      <c r="J305" t="n">
        <v>236.98</v>
      </c>
      <c r="K305" t="n">
        <v>57.72</v>
      </c>
      <c r="L305" t="n">
        <v>3.5</v>
      </c>
      <c r="M305" t="n">
        <v>12</v>
      </c>
      <c r="N305" t="n">
        <v>55.75</v>
      </c>
      <c r="O305" t="n">
        <v>29461.15</v>
      </c>
      <c r="P305" t="n">
        <v>59.94</v>
      </c>
      <c r="Q305" t="n">
        <v>610.34</v>
      </c>
      <c r="R305" t="n">
        <v>22.5</v>
      </c>
      <c r="S305" t="n">
        <v>13.88</v>
      </c>
      <c r="T305" t="n">
        <v>4385.68</v>
      </c>
      <c r="U305" t="n">
        <v>0.62</v>
      </c>
      <c r="V305" t="n">
        <v>0.93</v>
      </c>
      <c r="W305" t="n">
        <v>0.08</v>
      </c>
      <c r="X305" t="n">
        <v>0.27</v>
      </c>
      <c r="Y305" t="n">
        <v>1</v>
      </c>
      <c r="Z305" t="n">
        <v>10</v>
      </c>
    </row>
    <row r="306">
      <c r="A306" t="n">
        <v>11</v>
      </c>
      <c r="B306" t="n">
        <v>120</v>
      </c>
      <c r="C306" t="inlineStr">
        <is>
          <t xml:space="preserve">CONCLUIDO	</t>
        </is>
      </c>
      <c r="D306" t="n">
        <v>13.1892</v>
      </c>
      <c r="E306" t="n">
        <v>7.58</v>
      </c>
      <c r="F306" t="n">
        <v>4.28</v>
      </c>
      <c r="G306" t="n">
        <v>19.76</v>
      </c>
      <c r="H306" t="n">
        <v>0.28</v>
      </c>
      <c r="I306" t="n">
        <v>13</v>
      </c>
      <c r="J306" t="n">
        <v>237.41</v>
      </c>
      <c r="K306" t="n">
        <v>57.72</v>
      </c>
      <c r="L306" t="n">
        <v>3.75</v>
      </c>
      <c r="M306" t="n">
        <v>11</v>
      </c>
      <c r="N306" t="n">
        <v>55.93</v>
      </c>
      <c r="O306" t="n">
        <v>29514.51</v>
      </c>
      <c r="P306" t="n">
        <v>58.93</v>
      </c>
      <c r="Q306" t="n">
        <v>610.26</v>
      </c>
      <c r="R306" t="n">
        <v>21.52</v>
      </c>
      <c r="S306" t="n">
        <v>13.88</v>
      </c>
      <c r="T306" t="n">
        <v>3902.42</v>
      </c>
      <c r="U306" t="n">
        <v>0.65</v>
      </c>
      <c r="V306" t="n">
        <v>0.93</v>
      </c>
      <c r="W306" t="n">
        <v>0.07000000000000001</v>
      </c>
      <c r="X306" t="n">
        <v>0.24</v>
      </c>
      <c r="Y306" t="n">
        <v>1</v>
      </c>
      <c r="Z306" t="n">
        <v>10</v>
      </c>
    </row>
    <row r="307">
      <c r="A307" t="n">
        <v>12</v>
      </c>
      <c r="B307" t="n">
        <v>120</v>
      </c>
      <c r="C307" t="inlineStr">
        <is>
          <t xml:space="preserve">CONCLUIDO	</t>
        </is>
      </c>
      <c r="D307" t="n">
        <v>13.2998</v>
      </c>
      <c r="E307" t="n">
        <v>7.52</v>
      </c>
      <c r="F307" t="n">
        <v>4.26</v>
      </c>
      <c r="G307" t="n">
        <v>21.32</v>
      </c>
      <c r="H307" t="n">
        <v>0.3</v>
      </c>
      <c r="I307" t="n">
        <v>12</v>
      </c>
      <c r="J307" t="n">
        <v>237.84</v>
      </c>
      <c r="K307" t="n">
        <v>57.72</v>
      </c>
      <c r="L307" t="n">
        <v>4</v>
      </c>
      <c r="M307" t="n">
        <v>10</v>
      </c>
      <c r="N307" t="n">
        <v>56.12</v>
      </c>
      <c r="O307" t="n">
        <v>29567.95</v>
      </c>
      <c r="P307" t="n">
        <v>58.05</v>
      </c>
      <c r="Q307" t="n">
        <v>610.26</v>
      </c>
      <c r="R307" t="n">
        <v>20.94</v>
      </c>
      <c r="S307" t="n">
        <v>13.88</v>
      </c>
      <c r="T307" t="n">
        <v>3615.06</v>
      </c>
      <c r="U307" t="n">
        <v>0.66</v>
      </c>
      <c r="V307" t="n">
        <v>0.9399999999999999</v>
      </c>
      <c r="W307" t="n">
        <v>0.07000000000000001</v>
      </c>
      <c r="X307" t="n">
        <v>0.22</v>
      </c>
      <c r="Y307" t="n">
        <v>1</v>
      </c>
      <c r="Z307" t="n">
        <v>10</v>
      </c>
    </row>
    <row r="308">
      <c r="A308" t="n">
        <v>13</v>
      </c>
      <c r="B308" t="n">
        <v>120</v>
      </c>
      <c r="C308" t="inlineStr">
        <is>
          <t xml:space="preserve">CONCLUIDO	</t>
        </is>
      </c>
      <c r="D308" t="n">
        <v>13.4298</v>
      </c>
      <c r="E308" t="n">
        <v>7.45</v>
      </c>
      <c r="F308" t="n">
        <v>4.24</v>
      </c>
      <c r="G308" t="n">
        <v>23.11</v>
      </c>
      <c r="H308" t="n">
        <v>0.32</v>
      </c>
      <c r="I308" t="n">
        <v>11</v>
      </c>
      <c r="J308" t="n">
        <v>238.28</v>
      </c>
      <c r="K308" t="n">
        <v>57.72</v>
      </c>
      <c r="L308" t="n">
        <v>4.25</v>
      </c>
      <c r="M308" t="n">
        <v>9</v>
      </c>
      <c r="N308" t="n">
        <v>56.3</v>
      </c>
      <c r="O308" t="n">
        <v>29621.44</v>
      </c>
      <c r="P308" t="n">
        <v>57.13</v>
      </c>
      <c r="Q308" t="n">
        <v>610.3</v>
      </c>
      <c r="R308" t="n">
        <v>20.12</v>
      </c>
      <c r="S308" t="n">
        <v>13.88</v>
      </c>
      <c r="T308" t="n">
        <v>3209.65</v>
      </c>
      <c r="U308" t="n">
        <v>0.6899999999999999</v>
      </c>
      <c r="V308" t="n">
        <v>0.9399999999999999</v>
      </c>
      <c r="W308" t="n">
        <v>0.07000000000000001</v>
      </c>
      <c r="X308" t="n">
        <v>0.2</v>
      </c>
      <c r="Y308" t="n">
        <v>1</v>
      </c>
      <c r="Z308" t="n">
        <v>10</v>
      </c>
    </row>
    <row r="309">
      <c r="A309" t="n">
        <v>14</v>
      </c>
      <c r="B309" t="n">
        <v>120</v>
      </c>
      <c r="C309" t="inlineStr">
        <is>
          <t xml:space="preserve">CONCLUIDO	</t>
        </is>
      </c>
      <c r="D309" t="n">
        <v>13.6013</v>
      </c>
      <c r="E309" t="n">
        <v>7.35</v>
      </c>
      <c r="F309" t="n">
        <v>4.19</v>
      </c>
      <c r="G309" t="n">
        <v>25.13</v>
      </c>
      <c r="H309" t="n">
        <v>0.34</v>
      </c>
      <c r="I309" t="n">
        <v>10</v>
      </c>
      <c r="J309" t="n">
        <v>238.71</v>
      </c>
      <c r="K309" t="n">
        <v>57.72</v>
      </c>
      <c r="L309" t="n">
        <v>4.5</v>
      </c>
      <c r="M309" t="n">
        <v>8</v>
      </c>
      <c r="N309" t="n">
        <v>56.49</v>
      </c>
      <c r="O309" t="n">
        <v>29675.01</v>
      </c>
      <c r="P309" t="n">
        <v>55.45</v>
      </c>
      <c r="Q309" t="n">
        <v>610.27</v>
      </c>
      <c r="R309" t="n">
        <v>18.41</v>
      </c>
      <c r="S309" t="n">
        <v>13.88</v>
      </c>
      <c r="T309" t="n">
        <v>2359.95</v>
      </c>
      <c r="U309" t="n">
        <v>0.75</v>
      </c>
      <c r="V309" t="n">
        <v>0.95</v>
      </c>
      <c r="W309" t="n">
        <v>0.07000000000000001</v>
      </c>
      <c r="X309" t="n">
        <v>0.15</v>
      </c>
      <c r="Y309" t="n">
        <v>1</v>
      </c>
      <c r="Z309" t="n">
        <v>10</v>
      </c>
    </row>
    <row r="310">
      <c r="A310" t="n">
        <v>15</v>
      </c>
      <c r="B310" t="n">
        <v>120</v>
      </c>
      <c r="C310" t="inlineStr">
        <is>
          <t xml:space="preserve">CONCLUIDO	</t>
        </is>
      </c>
      <c r="D310" t="n">
        <v>13.5277</v>
      </c>
      <c r="E310" t="n">
        <v>7.39</v>
      </c>
      <c r="F310" t="n">
        <v>4.23</v>
      </c>
      <c r="G310" t="n">
        <v>25.37</v>
      </c>
      <c r="H310" t="n">
        <v>0.35</v>
      </c>
      <c r="I310" t="n">
        <v>10</v>
      </c>
      <c r="J310" t="n">
        <v>239.14</v>
      </c>
      <c r="K310" t="n">
        <v>57.72</v>
      </c>
      <c r="L310" t="n">
        <v>4.75</v>
      </c>
      <c r="M310" t="n">
        <v>8</v>
      </c>
      <c r="N310" t="n">
        <v>56.67</v>
      </c>
      <c r="O310" t="n">
        <v>29728.63</v>
      </c>
      <c r="P310" t="n">
        <v>55.72</v>
      </c>
      <c r="Q310" t="n">
        <v>610.33</v>
      </c>
      <c r="R310" t="n">
        <v>20.05</v>
      </c>
      <c r="S310" t="n">
        <v>13.88</v>
      </c>
      <c r="T310" t="n">
        <v>3181.37</v>
      </c>
      <c r="U310" t="n">
        <v>0.6899999999999999</v>
      </c>
      <c r="V310" t="n">
        <v>0.9399999999999999</v>
      </c>
      <c r="W310" t="n">
        <v>0.07000000000000001</v>
      </c>
      <c r="X310" t="n">
        <v>0.19</v>
      </c>
      <c r="Y310" t="n">
        <v>1</v>
      </c>
      <c r="Z310" t="n">
        <v>10</v>
      </c>
    </row>
    <row r="311">
      <c r="A311" t="n">
        <v>16</v>
      </c>
      <c r="B311" t="n">
        <v>120</v>
      </c>
      <c r="C311" t="inlineStr">
        <is>
          <t xml:space="preserve">CONCLUIDO	</t>
        </is>
      </c>
      <c r="D311" t="n">
        <v>13.6586</v>
      </c>
      <c r="E311" t="n">
        <v>7.32</v>
      </c>
      <c r="F311" t="n">
        <v>4.2</v>
      </c>
      <c r="G311" t="n">
        <v>28.02</v>
      </c>
      <c r="H311" t="n">
        <v>0.37</v>
      </c>
      <c r="I311" t="n">
        <v>9</v>
      </c>
      <c r="J311" t="n">
        <v>239.58</v>
      </c>
      <c r="K311" t="n">
        <v>57.72</v>
      </c>
      <c r="L311" t="n">
        <v>5</v>
      </c>
      <c r="M311" t="n">
        <v>7</v>
      </c>
      <c r="N311" t="n">
        <v>56.86</v>
      </c>
      <c r="O311" t="n">
        <v>29782.33</v>
      </c>
      <c r="P311" t="n">
        <v>54.61</v>
      </c>
      <c r="Q311" t="n">
        <v>610.26</v>
      </c>
      <c r="R311" t="n">
        <v>19.16</v>
      </c>
      <c r="S311" t="n">
        <v>13.88</v>
      </c>
      <c r="T311" t="n">
        <v>2738.79</v>
      </c>
      <c r="U311" t="n">
        <v>0.72</v>
      </c>
      <c r="V311" t="n">
        <v>0.95</v>
      </c>
      <c r="W311" t="n">
        <v>0.07000000000000001</v>
      </c>
      <c r="X311" t="n">
        <v>0.16</v>
      </c>
      <c r="Y311" t="n">
        <v>1</v>
      </c>
      <c r="Z311" t="n">
        <v>10</v>
      </c>
    </row>
    <row r="312">
      <c r="A312" t="n">
        <v>17</v>
      </c>
      <c r="B312" t="n">
        <v>120</v>
      </c>
      <c r="C312" t="inlineStr">
        <is>
          <t xml:space="preserve">CONCLUIDO	</t>
        </is>
      </c>
      <c r="D312" t="n">
        <v>13.6586</v>
      </c>
      <c r="E312" t="n">
        <v>7.32</v>
      </c>
      <c r="F312" t="n">
        <v>4.2</v>
      </c>
      <c r="G312" t="n">
        <v>28.02</v>
      </c>
      <c r="H312" t="n">
        <v>0.39</v>
      </c>
      <c r="I312" t="n">
        <v>9</v>
      </c>
      <c r="J312" t="n">
        <v>240.02</v>
      </c>
      <c r="K312" t="n">
        <v>57.72</v>
      </c>
      <c r="L312" t="n">
        <v>5.25</v>
      </c>
      <c r="M312" t="n">
        <v>7</v>
      </c>
      <c r="N312" t="n">
        <v>57.04</v>
      </c>
      <c r="O312" t="n">
        <v>29836.09</v>
      </c>
      <c r="P312" t="n">
        <v>53.85</v>
      </c>
      <c r="Q312" t="n">
        <v>610.37</v>
      </c>
      <c r="R312" t="n">
        <v>19.17</v>
      </c>
      <c r="S312" t="n">
        <v>13.88</v>
      </c>
      <c r="T312" t="n">
        <v>2745.6</v>
      </c>
      <c r="U312" t="n">
        <v>0.72</v>
      </c>
      <c r="V312" t="n">
        <v>0.95</v>
      </c>
      <c r="W312" t="n">
        <v>0.07000000000000001</v>
      </c>
      <c r="X312" t="n">
        <v>0.16</v>
      </c>
      <c r="Y312" t="n">
        <v>1</v>
      </c>
      <c r="Z312" t="n">
        <v>10</v>
      </c>
    </row>
    <row r="313">
      <c r="A313" t="n">
        <v>18</v>
      </c>
      <c r="B313" t="n">
        <v>120</v>
      </c>
      <c r="C313" t="inlineStr">
        <is>
          <t xml:space="preserve">CONCLUIDO	</t>
        </is>
      </c>
      <c r="D313" t="n">
        <v>13.7778</v>
      </c>
      <c r="E313" t="n">
        <v>7.26</v>
      </c>
      <c r="F313" t="n">
        <v>4.18</v>
      </c>
      <c r="G313" t="n">
        <v>31.39</v>
      </c>
      <c r="H313" t="n">
        <v>0.41</v>
      </c>
      <c r="I313" t="n">
        <v>8</v>
      </c>
      <c r="J313" t="n">
        <v>240.45</v>
      </c>
      <c r="K313" t="n">
        <v>57.72</v>
      </c>
      <c r="L313" t="n">
        <v>5.5</v>
      </c>
      <c r="M313" t="n">
        <v>6</v>
      </c>
      <c r="N313" t="n">
        <v>57.23</v>
      </c>
      <c r="O313" t="n">
        <v>29890.04</v>
      </c>
      <c r="P313" t="n">
        <v>52.87</v>
      </c>
      <c r="Q313" t="n">
        <v>610.27</v>
      </c>
      <c r="R313" t="n">
        <v>18.53</v>
      </c>
      <c r="S313" t="n">
        <v>13.88</v>
      </c>
      <c r="T313" t="n">
        <v>2431.18</v>
      </c>
      <c r="U313" t="n">
        <v>0.75</v>
      </c>
      <c r="V313" t="n">
        <v>0.95</v>
      </c>
      <c r="W313" t="n">
        <v>0.07000000000000001</v>
      </c>
      <c r="X313" t="n">
        <v>0.14</v>
      </c>
      <c r="Y313" t="n">
        <v>1</v>
      </c>
      <c r="Z313" t="n">
        <v>10</v>
      </c>
    </row>
    <row r="314">
      <c r="A314" t="n">
        <v>19</v>
      </c>
      <c r="B314" t="n">
        <v>120</v>
      </c>
      <c r="C314" t="inlineStr">
        <is>
          <t xml:space="preserve">CONCLUIDO	</t>
        </is>
      </c>
      <c r="D314" t="n">
        <v>13.7915</v>
      </c>
      <c r="E314" t="n">
        <v>7.25</v>
      </c>
      <c r="F314" t="n">
        <v>4.18</v>
      </c>
      <c r="G314" t="n">
        <v>31.33</v>
      </c>
      <c r="H314" t="n">
        <v>0.42</v>
      </c>
      <c r="I314" t="n">
        <v>8</v>
      </c>
      <c r="J314" t="n">
        <v>240.89</v>
      </c>
      <c r="K314" t="n">
        <v>57.72</v>
      </c>
      <c r="L314" t="n">
        <v>5.75</v>
      </c>
      <c r="M314" t="n">
        <v>6</v>
      </c>
      <c r="N314" t="n">
        <v>57.42</v>
      </c>
      <c r="O314" t="n">
        <v>29943.94</v>
      </c>
      <c r="P314" t="n">
        <v>52.06</v>
      </c>
      <c r="Q314" t="n">
        <v>610.26</v>
      </c>
      <c r="R314" t="n">
        <v>18.33</v>
      </c>
      <c r="S314" t="n">
        <v>13.88</v>
      </c>
      <c r="T314" t="n">
        <v>2330</v>
      </c>
      <c r="U314" t="n">
        <v>0.76</v>
      </c>
      <c r="V314" t="n">
        <v>0.95</v>
      </c>
      <c r="W314" t="n">
        <v>0.07000000000000001</v>
      </c>
      <c r="X314" t="n">
        <v>0.14</v>
      </c>
      <c r="Y314" t="n">
        <v>1</v>
      </c>
      <c r="Z314" t="n">
        <v>10</v>
      </c>
    </row>
    <row r="315">
      <c r="A315" t="n">
        <v>20</v>
      </c>
      <c r="B315" t="n">
        <v>120</v>
      </c>
      <c r="C315" t="inlineStr">
        <is>
          <t xml:space="preserve">CONCLUIDO	</t>
        </is>
      </c>
      <c r="D315" t="n">
        <v>13.7899</v>
      </c>
      <c r="E315" t="n">
        <v>7.25</v>
      </c>
      <c r="F315" t="n">
        <v>4.18</v>
      </c>
      <c r="G315" t="n">
        <v>31.34</v>
      </c>
      <c r="H315" t="n">
        <v>0.44</v>
      </c>
      <c r="I315" t="n">
        <v>8</v>
      </c>
      <c r="J315" t="n">
        <v>241.33</v>
      </c>
      <c r="K315" t="n">
        <v>57.72</v>
      </c>
      <c r="L315" t="n">
        <v>6</v>
      </c>
      <c r="M315" t="n">
        <v>6</v>
      </c>
      <c r="N315" t="n">
        <v>57.6</v>
      </c>
      <c r="O315" t="n">
        <v>29997.9</v>
      </c>
      <c r="P315" t="n">
        <v>51.22</v>
      </c>
      <c r="Q315" t="n">
        <v>610.26</v>
      </c>
      <c r="R315" t="n">
        <v>18.28</v>
      </c>
      <c r="S315" t="n">
        <v>13.88</v>
      </c>
      <c r="T315" t="n">
        <v>2302.92</v>
      </c>
      <c r="U315" t="n">
        <v>0.76</v>
      </c>
      <c r="V315" t="n">
        <v>0.95</v>
      </c>
      <c r="W315" t="n">
        <v>0.07000000000000001</v>
      </c>
      <c r="X315" t="n">
        <v>0.14</v>
      </c>
      <c r="Y315" t="n">
        <v>1</v>
      </c>
      <c r="Z315" t="n">
        <v>10</v>
      </c>
    </row>
    <row r="316">
      <c r="A316" t="n">
        <v>21</v>
      </c>
      <c r="B316" t="n">
        <v>120</v>
      </c>
      <c r="C316" t="inlineStr">
        <is>
          <t xml:space="preserve">CONCLUIDO	</t>
        </is>
      </c>
      <c r="D316" t="n">
        <v>13.9589</v>
      </c>
      <c r="E316" t="n">
        <v>7.16</v>
      </c>
      <c r="F316" t="n">
        <v>4.14</v>
      </c>
      <c r="G316" t="n">
        <v>35.45</v>
      </c>
      <c r="H316" t="n">
        <v>0.46</v>
      </c>
      <c r="I316" t="n">
        <v>7</v>
      </c>
      <c r="J316" t="n">
        <v>241.77</v>
      </c>
      <c r="K316" t="n">
        <v>57.72</v>
      </c>
      <c r="L316" t="n">
        <v>6.25</v>
      </c>
      <c r="M316" t="n">
        <v>4</v>
      </c>
      <c r="N316" t="n">
        <v>57.79</v>
      </c>
      <c r="O316" t="n">
        <v>30051.93</v>
      </c>
      <c r="P316" t="n">
        <v>49.89</v>
      </c>
      <c r="Q316" t="n">
        <v>610.33</v>
      </c>
      <c r="R316" t="n">
        <v>16.94</v>
      </c>
      <c r="S316" t="n">
        <v>13.88</v>
      </c>
      <c r="T316" t="n">
        <v>1638.81</v>
      </c>
      <c r="U316" t="n">
        <v>0.82</v>
      </c>
      <c r="V316" t="n">
        <v>0.96</v>
      </c>
      <c r="W316" t="n">
        <v>0.06</v>
      </c>
      <c r="X316" t="n">
        <v>0.1</v>
      </c>
      <c r="Y316" t="n">
        <v>1</v>
      </c>
      <c r="Z316" t="n">
        <v>10</v>
      </c>
    </row>
    <row r="317">
      <c r="A317" t="n">
        <v>22</v>
      </c>
      <c r="B317" t="n">
        <v>120</v>
      </c>
      <c r="C317" t="inlineStr">
        <is>
          <t xml:space="preserve">CONCLUIDO	</t>
        </is>
      </c>
      <c r="D317" t="n">
        <v>13.8793</v>
      </c>
      <c r="E317" t="n">
        <v>7.2</v>
      </c>
      <c r="F317" t="n">
        <v>4.18</v>
      </c>
      <c r="G317" t="n">
        <v>35.8</v>
      </c>
      <c r="H317" t="n">
        <v>0.48</v>
      </c>
      <c r="I317" t="n">
        <v>7</v>
      </c>
      <c r="J317" t="n">
        <v>242.2</v>
      </c>
      <c r="K317" t="n">
        <v>57.72</v>
      </c>
      <c r="L317" t="n">
        <v>6.5</v>
      </c>
      <c r="M317" t="n">
        <v>4</v>
      </c>
      <c r="N317" t="n">
        <v>57.98</v>
      </c>
      <c r="O317" t="n">
        <v>30106.03</v>
      </c>
      <c r="P317" t="n">
        <v>50.01</v>
      </c>
      <c r="Q317" t="n">
        <v>610.26</v>
      </c>
      <c r="R317" t="n">
        <v>18.38</v>
      </c>
      <c r="S317" t="n">
        <v>13.88</v>
      </c>
      <c r="T317" t="n">
        <v>2358.13</v>
      </c>
      <c r="U317" t="n">
        <v>0.76</v>
      </c>
      <c r="V317" t="n">
        <v>0.95</v>
      </c>
      <c r="W317" t="n">
        <v>0.07000000000000001</v>
      </c>
      <c r="X317" t="n">
        <v>0.14</v>
      </c>
      <c r="Y317" t="n">
        <v>1</v>
      </c>
      <c r="Z317" t="n">
        <v>10</v>
      </c>
    </row>
    <row r="318">
      <c r="A318" t="n">
        <v>23</v>
      </c>
      <c r="B318" t="n">
        <v>120</v>
      </c>
      <c r="C318" t="inlineStr">
        <is>
          <t xml:space="preserve">CONCLUIDO	</t>
        </is>
      </c>
      <c r="D318" t="n">
        <v>13.8985</v>
      </c>
      <c r="E318" t="n">
        <v>7.2</v>
      </c>
      <c r="F318" t="n">
        <v>4.17</v>
      </c>
      <c r="G318" t="n">
        <v>35.72</v>
      </c>
      <c r="H318" t="n">
        <v>0.49</v>
      </c>
      <c r="I318" t="n">
        <v>7</v>
      </c>
      <c r="J318" t="n">
        <v>242.64</v>
      </c>
      <c r="K318" t="n">
        <v>57.72</v>
      </c>
      <c r="L318" t="n">
        <v>6.75</v>
      </c>
      <c r="M318" t="n">
        <v>3</v>
      </c>
      <c r="N318" t="n">
        <v>58.17</v>
      </c>
      <c r="O318" t="n">
        <v>30160.2</v>
      </c>
      <c r="P318" t="n">
        <v>48.57</v>
      </c>
      <c r="Q318" t="n">
        <v>610.26</v>
      </c>
      <c r="R318" t="n">
        <v>17.94</v>
      </c>
      <c r="S318" t="n">
        <v>13.88</v>
      </c>
      <c r="T318" t="n">
        <v>2140.5</v>
      </c>
      <c r="U318" t="n">
        <v>0.77</v>
      </c>
      <c r="V318" t="n">
        <v>0.96</v>
      </c>
      <c r="W318" t="n">
        <v>0.07000000000000001</v>
      </c>
      <c r="X318" t="n">
        <v>0.13</v>
      </c>
      <c r="Y318" t="n">
        <v>1</v>
      </c>
      <c r="Z318" t="n">
        <v>10</v>
      </c>
    </row>
    <row r="319">
      <c r="A319" t="n">
        <v>24</v>
      </c>
      <c r="B319" t="n">
        <v>120</v>
      </c>
      <c r="C319" t="inlineStr">
        <is>
          <t xml:space="preserve">CONCLUIDO	</t>
        </is>
      </c>
      <c r="D319" t="n">
        <v>13.8948</v>
      </c>
      <c r="E319" t="n">
        <v>7.2</v>
      </c>
      <c r="F319" t="n">
        <v>4.17</v>
      </c>
      <c r="G319" t="n">
        <v>35.74</v>
      </c>
      <c r="H319" t="n">
        <v>0.51</v>
      </c>
      <c r="I319" t="n">
        <v>7</v>
      </c>
      <c r="J319" t="n">
        <v>243.08</v>
      </c>
      <c r="K319" t="n">
        <v>57.72</v>
      </c>
      <c r="L319" t="n">
        <v>7</v>
      </c>
      <c r="M319" t="n">
        <v>0</v>
      </c>
      <c r="N319" t="n">
        <v>58.36</v>
      </c>
      <c r="O319" t="n">
        <v>30214.44</v>
      </c>
      <c r="P319" t="n">
        <v>48.41</v>
      </c>
      <c r="Q319" t="n">
        <v>610.26</v>
      </c>
      <c r="R319" t="n">
        <v>17.87</v>
      </c>
      <c r="S319" t="n">
        <v>13.88</v>
      </c>
      <c r="T319" t="n">
        <v>2103.8</v>
      </c>
      <c r="U319" t="n">
        <v>0.78</v>
      </c>
      <c r="V319" t="n">
        <v>0.96</v>
      </c>
      <c r="W319" t="n">
        <v>0.07000000000000001</v>
      </c>
      <c r="X319" t="n">
        <v>0.13</v>
      </c>
      <c r="Y319" t="n">
        <v>1</v>
      </c>
      <c r="Z319" t="n">
        <v>10</v>
      </c>
    </row>
    <row r="320">
      <c r="A320" t="n">
        <v>0</v>
      </c>
      <c r="B320" t="n">
        <v>145</v>
      </c>
      <c r="C320" t="inlineStr">
        <is>
          <t xml:space="preserve">CONCLUIDO	</t>
        </is>
      </c>
      <c r="D320" t="n">
        <v>8.190799999999999</v>
      </c>
      <c r="E320" t="n">
        <v>12.21</v>
      </c>
      <c r="F320" t="n">
        <v>5.49</v>
      </c>
      <c r="G320" t="n">
        <v>4.7</v>
      </c>
      <c r="H320" t="n">
        <v>0.06</v>
      </c>
      <c r="I320" t="n">
        <v>70</v>
      </c>
      <c r="J320" t="n">
        <v>285.18</v>
      </c>
      <c r="K320" t="n">
        <v>61.2</v>
      </c>
      <c r="L320" t="n">
        <v>1</v>
      </c>
      <c r="M320" t="n">
        <v>68</v>
      </c>
      <c r="N320" t="n">
        <v>77.98</v>
      </c>
      <c r="O320" t="n">
        <v>35406.83</v>
      </c>
      <c r="P320" t="n">
        <v>95.76000000000001</v>
      </c>
      <c r="Q320" t="n">
        <v>610.7</v>
      </c>
      <c r="R320" t="n">
        <v>59.3</v>
      </c>
      <c r="S320" t="n">
        <v>13.88</v>
      </c>
      <c r="T320" t="n">
        <v>22504.88</v>
      </c>
      <c r="U320" t="n">
        <v>0.23</v>
      </c>
      <c r="V320" t="n">
        <v>0.73</v>
      </c>
      <c r="W320" t="n">
        <v>0.17</v>
      </c>
      <c r="X320" t="n">
        <v>1.44</v>
      </c>
      <c r="Y320" t="n">
        <v>1</v>
      </c>
      <c r="Z320" t="n">
        <v>10</v>
      </c>
    </row>
    <row r="321">
      <c r="A321" t="n">
        <v>1</v>
      </c>
      <c r="B321" t="n">
        <v>145</v>
      </c>
      <c r="C321" t="inlineStr">
        <is>
          <t xml:space="preserve">CONCLUIDO	</t>
        </is>
      </c>
      <c r="D321" t="n">
        <v>9.2142</v>
      </c>
      <c r="E321" t="n">
        <v>10.85</v>
      </c>
      <c r="F321" t="n">
        <v>5.1</v>
      </c>
      <c r="G321" t="n">
        <v>5.89</v>
      </c>
      <c r="H321" t="n">
        <v>0.08</v>
      </c>
      <c r="I321" t="n">
        <v>52</v>
      </c>
      <c r="J321" t="n">
        <v>285.68</v>
      </c>
      <c r="K321" t="n">
        <v>61.2</v>
      </c>
      <c r="L321" t="n">
        <v>1.25</v>
      </c>
      <c r="M321" t="n">
        <v>50</v>
      </c>
      <c r="N321" t="n">
        <v>78.23999999999999</v>
      </c>
      <c r="O321" t="n">
        <v>35468.6</v>
      </c>
      <c r="P321" t="n">
        <v>88.51000000000001</v>
      </c>
      <c r="Q321" t="n">
        <v>610.5599999999999</v>
      </c>
      <c r="R321" t="n">
        <v>47.32</v>
      </c>
      <c r="S321" t="n">
        <v>13.88</v>
      </c>
      <c r="T321" t="n">
        <v>16605.53</v>
      </c>
      <c r="U321" t="n">
        <v>0.29</v>
      </c>
      <c r="V321" t="n">
        <v>0.78</v>
      </c>
      <c r="W321" t="n">
        <v>0.13</v>
      </c>
      <c r="X321" t="n">
        <v>1.06</v>
      </c>
      <c r="Y321" t="n">
        <v>1</v>
      </c>
      <c r="Z321" t="n">
        <v>10</v>
      </c>
    </row>
    <row r="322">
      <c r="A322" t="n">
        <v>2</v>
      </c>
      <c r="B322" t="n">
        <v>145</v>
      </c>
      <c r="C322" t="inlineStr">
        <is>
          <t xml:space="preserve">CONCLUIDO	</t>
        </is>
      </c>
      <c r="D322" t="n">
        <v>9.905099999999999</v>
      </c>
      <c r="E322" t="n">
        <v>10.1</v>
      </c>
      <c r="F322" t="n">
        <v>4.88</v>
      </c>
      <c r="G322" t="n">
        <v>6.98</v>
      </c>
      <c r="H322" t="n">
        <v>0.09</v>
      </c>
      <c r="I322" t="n">
        <v>42</v>
      </c>
      <c r="J322" t="n">
        <v>286.19</v>
      </c>
      <c r="K322" t="n">
        <v>61.2</v>
      </c>
      <c r="L322" t="n">
        <v>1.5</v>
      </c>
      <c r="M322" t="n">
        <v>40</v>
      </c>
      <c r="N322" t="n">
        <v>78.48999999999999</v>
      </c>
      <c r="O322" t="n">
        <v>35530.47</v>
      </c>
      <c r="P322" t="n">
        <v>84.23</v>
      </c>
      <c r="Q322" t="n">
        <v>610.39</v>
      </c>
      <c r="R322" t="n">
        <v>40.34</v>
      </c>
      <c r="S322" t="n">
        <v>13.88</v>
      </c>
      <c r="T322" t="n">
        <v>13163.58</v>
      </c>
      <c r="U322" t="n">
        <v>0.34</v>
      </c>
      <c r="V322" t="n">
        <v>0.82</v>
      </c>
      <c r="W322" t="n">
        <v>0.12</v>
      </c>
      <c r="X322" t="n">
        <v>0.84</v>
      </c>
      <c r="Y322" t="n">
        <v>1</v>
      </c>
      <c r="Z322" t="n">
        <v>10</v>
      </c>
    </row>
    <row r="323">
      <c r="A323" t="n">
        <v>3</v>
      </c>
      <c r="B323" t="n">
        <v>145</v>
      </c>
      <c r="C323" t="inlineStr">
        <is>
          <t xml:space="preserve">CONCLUIDO	</t>
        </is>
      </c>
      <c r="D323" t="n">
        <v>10.426</v>
      </c>
      <c r="E323" t="n">
        <v>9.59</v>
      </c>
      <c r="F323" t="n">
        <v>4.76</v>
      </c>
      <c r="G323" t="n">
        <v>8.15</v>
      </c>
      <c r="H323" t="n">
        <v>0.11</v>
      </c>
      <c r="I323" t="n">
        <v>35</v>
      </c>
      <c r="J323" t="n">
        <v>286.69</v>
      </c>
      <c r="K323" t="n">
        <v>61.2</v>
      </c>
      <c r="L323" t="n">
        <v>1.75</v>
      </c>
      <c r="M323" t="n">
        <v>33</v>
      </c>
      <c r="N323" t="n">
        <v>78.73999999999999</v>
      </c>
      <c r="O323" t="n">
        <v>35592.57</v>
      </c>
      <c r="P323" t="n">
        <v>81.55</v>
      </c>
      <c r="Q323" t="n">
        <v>610.39</v>
      </c>
      <c r="R323" t="n">
        <v>36.41</v>
      </c>
      <c r="S323" t="n">
        <v>13.88</v>
      </c>
      <c r="T323" t="n">
        <v>11236.1</v>
      </c>
      <c r="U323" t="n">
        <v>0.38</v>
      </c>
      <c r="V323" t="n">
        <v>0.84</v>
      </c>
      <c r="W323" t="n">
        <v>0.11</v>
      </c>
      <c r="X323" t="n">
        <v>0.71</v>
      </c>
      <c r="Y323" t="n">
        <v>1</v>
      </c>
      <c r="Z323" t="n">
        <v>10</v>
      </c>
    </row>
    <row r="324">
      <c r="A324" t="n">
        <v>4</v>
      </c>
      <c r="B324" t="n">
        <v>145</v>
      </c>
      <c r="C324" t="inlineStr">
        <is>
          <t xml:space="preserve">CONCLUIDO	</t>
        </is>
      </c>
      <c r="D324" t="n">
        <v>10.8742</v>
      </c>
      <c r="E324" t="n">
        <v>9.199999999999999</v>
      </c>
      <c r="F324" t="n">
        <v>4.63</v>
      </c>
      <c r="G324" t="n">
        <v>9.26</v>
      </c>
      <c r="H324" t="n">
        <v>0.12</v>
      </c>
      <c r="I324" t="n">
        <v>30</v>
      </c>
      <c r="J324" t="n">
        <v>287.19</v>
      </c>
      <c r="K324" t="n">
        <v>61.2</v>
      </c>
      <c r="L324" t="n">
        <v>2</v>
      </c>
      <c r="M324" t="n">
        <v>28</v>
      </c>
      <c r="N324" t="n">
        <v>78.98999999999999</v>
      </c>
      <c r="O324" t="n">
        <v>35654.65</v>
      </c>
      <c r="P324" t="n">
        <v>78.95999999999999</v>
      </c>
      <c r="Q324" t="n">
        <v>610.35</v>
      </c>
      <c r="R324" t="n">
        <v>32.41</v>
      </c>
      <c r="S324" t="n">
        <v>13.88</v>
      </c>
      <c r="T324" t="n">
        <v>9262.16</v>
      </c>
      <c r="U324" t="n">
        <v>0.43</v>
      </c>
      <c r="V324" t="n">
        <v>0.86</v>
      </c>
      <c r="W324" t="n">
        <v>0.1</v>
      </c>
      <c r="X324" t="n">
        <v>0.59</v>
      </c>
      <c r="Y324" t="n">
        <v>1</v>
      </c>
      <c r="Z324" t="n">
        <v>10</v>
      </c>
    </row>
    <row r="325">
      <c r="A325" t="n">
        <v>5</v>
      </c>
      <c r="B325" t="n">
        <v>145</v>
      </c>
      <c r="C325" t="inlineStr">
        <is>
          <t xml:space="preserve">CONCLUIDO	</t>
        </is>
      </c>
      <c r="D325" t="n">
        <v>11.2426</v>
      </c>
      <c r="E325" t="n">
        <v>8.890000000000001</v>
      </c>
      <c r="F325" t="n">
        <v>4.54</v>
      </c>
      <c r="G325" t="n">
        <v>10.49</v>
      </c>
      <c r="H325" t="n">
        <v>0.14</v>
      </c>
      <c r="I325" t="n">
        <v>26</v>
      </c>
      <c r="J325" t="n">
        <v>287.7</v>
      </c>
      <c r="K325" t="n">
        <v>61.2</v>
      </c>
      <c r="L325" t="n">
        <v>2.25</v>
      </c>
      <c r="M325" t="n">
        <v>24</v>
      </c>
      <c r="N325" t="n">
        <v>79.25</v>
      </c>
      <c r="O325" t="n">
        <v>35716.83</v>
      </c>
      <c r="P325" t="n">
        <v>77.02</v>
      </c>
      <c r="Q325" t="n">
        <v>610.46</v>
      </c>
      <c r="R325" t="n">
        <v>29.66</v>
      </c>
      <c r="S325" t="n">
        <v>13.88</v>
      </c>
      <c r="T325" t="n">
        <v>7905.24</v>
      </c>
      <c r="U325" t="n">
        <v>0.47</v>
      </c>
      <c r="V325" t="n">
        <v>0.88</v>
      </c>
      <c r="W325" t="n">
        <v>0.1</v>
      </c>
      <c r="X325" t="n">
        <v>0.5</v>
      </c>
      <c r="Y325" t="n">
        <v>1</v>
      </c>
      <c r="Z325" t="n">
        <v>10</v>
      </c>
    </row>
    <row r="326">
      <c r="A326" t="n">
        <v>6</v>
      </c>
      <c r="B326" t="n">
        <v>145</v>
      </c>
      <c r="C326" t="inlineStr">
        <is>
          <t xml:space="preserve">CONCLUIDO	</t>
        </is>
      </c>
      <c r="D326" t="n">
        <v>11.5348</v>
      </c>
      <c r="E326" t="n">
        <v>8.67</v>
      </c>
      <c r="F326" t="n">
        <v>4.48</v>
      </c>
      <c r="G326" t="n">
        <v>11.69</v>
      </c>
      <c r="H326" t="n">
        <v>0.15</v>
      </c>
      <c r="I326" t="n">
        <v>23</v>
      </c>
      <c r="J326" t="n">
        <v>288.2</v>
      </c>
      <c r="K326" t="n">
        <v>61.2</v>
      </c>
      <c r="L326" t="n">
        <v>2.5</v>
      </c>
      <c r="M326" t="n">
        <v>21</v>
      </c>
      <c r="N326" t="n">
        <v>79.5</v>
      </c>
      <c r="O326" t="n">
        <v>35779.11</v>
      </c>
      <c r="P326" t="n">
        <v>75.54000000000001</v>
      </c>
      <c r="Q326" t="n">
        <v>610.38</v>
      </c>
      <c r="R326" t="n">
        <v>27.73</v>
      </c>
      <c r="S326" t="n">
        <v>13.88</v>
      </c>
      <c r="T326" t="n">
        <v>6955.27</v>
      </c>
      <c r="U326" t="n">
        <v>0.5</v>
      </c>
      <c r="V326" t="n">
        <v>0.89</v>
      </c>
      <c r="W326" t="n">
        <v>0.09</v>
      </c>
      <c r="X326" t="n">
        <v>0.44</v>
      </c>
      <c r="Y326" t="n">
        <v>1</v>
      </c>
      <c r="Z326" t="n">
        <v>10</v>
      </c>
    </row>
    <row r="327">
      <c r="A327" t="n">
        <v>7</v>
      </c>
      <c r="B327" t="n">
        <v>145</v>
      </c>
      <c r="C327" t="inlineStr">
        <is>
          <t xml:space="preserve">CONCLUIDO	</t>
        </is>
      </c>
      <c r="D327" t="n">
        <v>11.757</v>
      </c>
      <c r="E327" t="n">
        <v>8.51</v>
      </c>
      <c r="F327" t="n">
        <v>4.42</v>
      </c>
      <c r="G327" t="n">
        <v>12.64</v>
      </c>
      <c r="H327" t="n">
        <v>0.17</v>
      </c>
      <c r="I327" t="n">
        <v>21</v>
      </c>
      <c r="J327" t="n">
        <v>288.71</v>
      </c>
      <c r="K327" t="n">
        <v>61.2</v>
      </c>
      <c r="L327" t="n">
        <v>2.75</v>
      </c>
      <c r="M327" t="n">
        <v>19</v>
      </c>
      <c r="N327" t="n">
        <v>79.76000000000001</v>
      </c>
      <c r="O327" t="n">
        <v>35841.5</v>
      </c>
      <c r="P327" t="n">
        <v>74.12</v>
      </c>
      <c r="Q327" t="n">
        <v>610.27</v>
      </c>
      <c r="R327" t="n">
        <v>25.82</v>
      </c>
      <c r="S327" t="n">
        <v>13.88</v>
      </c>
      <c r="T327" t="n">
        <v>6010.8</v>
      </c>
      <c r="U327" t="n">
        <v>0.54</v>
      </c>
      <c r="V327" t="n">
        <v>0.9</v>
      </c>
      <c r="W327" t="n">
        <v>0.09</v>
      </c>
      <c r="X327" t="n">
        <v>0.38</v>
      </c>
      <c r="Y327" t="n">
        <v>1</v>
      </c>
      <c r="Z327" t="n">
        <v>10</v>
      </c>
    </row>
    <row r="328">
      <c r="A328" t="n">
        <v>8</v>
      </c>
      <c r="B328" t="n">
        <v>145</v>
      </c>
      <c r="C328" t="inlineStr">
        <is>
          <t xml:space="preserve">CONCLUIDO	</t>
        </is>
      </c>
      <c r="D328" t="n">
        <v>12.0401</v>
      </c>
      <c r="E328" t="n">
        <v>8.31</v>
      </c>
      <c r="F328" t="n">
        <v>4.33</v>
      </c>
      <c r="G328" t="n">
        <v>13.68</v>
      </c>
      <c r="H328" t="n">
        <v>0.18</v>
      </c>
      <c r="I328" t="n">
        <v>19</v>
      </c>
      <c r="J328" t="n">
        <v>289.21</v>
      </c>
      <c r="K328" t="n">
        <v>61.2</v>
      </c>
      <c r="L328" t="n">
        <v>3</v>
      </c>
      <c r="M328" t="n">
        <v>17</v>
      </c>
      <c r="N328" t="n">
        <v>80.02</v>
      </c>
      <c r="O328" t="n">
        <v>35903.99</v>
      </c>
      <c r="P328" t="n">
        <v>71.93000000000001</v>
      </c>
      <c r="Q328" t="n">
        <v>610.29</v>
      </c>
      <c r="R328" t="n">
        <v>23.12</v>
      </c>
      <c r="S328" t="n">
        <v>13.88</v>
      </c>
      <c r="T328" t="n">
        <v>4670.92</v>
      </c>
      <c r="U328" t="n">
        <v>0.6</v>
      </c>
      <c r="V328" t="n">
        <v>0.92</v>
      </c>
      <c r="W328" t="n">
        <v>0.07000000000000001</v>
      </c>
      <c r="X328" t="n">
        <v>0.29</v>
      </c>
      <c r="Y328" t="n">
        <v>1</v>
      </c>
      <c r="Z328" t="n">
        <v>10</v>
      </c>
    </row>
    <row r="329">
      <c r="A329" t="n">
        <v>9</v>
      </c>
      <c r="B329" t="n">
        <v>145</v>
      </c>
      <c r="C329" t="inlineStr">
        <is>
          <t xml:space="preserve">CONCLUIDO	</t>
        </is>
      </c>
      <c r="D329" t="n">
        <v>11.9964</v>
      </c>
      <c r="E329" t="n">
        <v>8.34</v>
      </c>
      <c r="F329" t="n">
        <v>4.42</v>
      </c>
      <c r="G329" t="n">
        <v>14.72</v>
      </c>
      <c r="H329" t="n">
        <v>0.2</v>
      </c>
      <c r="I329" t="n">
        <v>18</v>
      </c>
      <c r="J329" t="n">
        <v>289.72</v>
      </c>
      <c r="K329" t="n">
        <v>61.2</v>
      </c>
      <c r="L329" t="n">
        <v>3.25</v>
      </c>
      <c r="M329" t="n">
        <v>16</v>
      </c>
      <c r="N329" t="n">
        <v>80.27</v>
      </c>
      <c r="O329" t="n">
        <v>35966.59</v>
      </c>
      <c r="P329" t="n">
        <v>73.17</v>
      </c>
      <c r="Q329" t="n">
        <v>610.38</v>
      </c>
      <c r="R329" t="n">
        <v>25.76</v>
      </c>
      <c r="S329" t="n">
        <v>13.88</v>
      </c>
      <c r="T329" t="n">
        <v>5993.32</v>
      </c>
      <c r="U329" t="n">
        <v>0.54</v>
      </c>
      <c r="V329" t="n">
        <v>0.9</v>
      </c>
      <c r="W329" t="n">
        <v>0.09</v>
      </c>
      <c r="X329" t="n">
        <v>0.38</v>
      </c>
      <c r="Y329" t="n">
        <v>1</v>
      </c>
      <c r="Z329" t="n">
        <v>10</v>
      </c>
    </row>
    <row r="330">
      <c r="A330" t="n">
        <v>10</v>
      </c>
      <c r="B330" t="n">
        <v>145</v>
      </c>
      <c r="C330" t="inlineStr">
        <is>
          <t xml:space="preserve">CONCLUIDO	</t>
        </is>
      </c>
      <c r="D330" t="n">
        <v>12.2595</v>
      </c>
      <c r="E330" t="n">
        <v>8.16</v>
      </c>
      <c r="F330" t="n">
        <v>4.35</v>
      </c>
      <c r="G330" t="n">
        <v>16.3</v>
      </c>
      <c r="H330" t="n">
        <v>0.21</v>
      </c>
      <c r="I330" t="n">
        <v>16</v>
      </c>
      <c r="J330" t="n">
        <v>290.23</v>
      </c>
      <c r="K330" t="n">
        <v>61.2</v>
      </c>
      <c r="L330" t="n">
        <v>3.5</v>
      </c>
      <c r="M330" t="n">
        <v>14</v>
      </c>
      <c r="N330" t="n">
        <v>80.53</v>
      </c>
      <c r="O330" t="n">
        <v>36029.29</v>
      </c>
      <c r="P330" t="n">
        <v>71.59999999999999</v>
      </c>
      <c r="Q330" t="n">
        <v>610.33</v>
      </c>
      <c r="R330" t="n">
        <v>23.6</v>
      </c>
      <c r="S330" t="n">
        <v>13.88</v>
      </c>
      <c r="T330" t="n">
        <v>4924.71</v>
      </c>
      <c r="U330" t="n">
        <v>0.59</v>
      </c>
      <c r="V330" t="n">
        <v>0.92</v>
      </c>
      <c r="W330" t="n">
        <v>0.08</v>
      </c>
      <c r="X330" t="n">
        <v>0.3</v>
      </c>
      <c r="Y330" t="n">
        <v>1</v>
      </c>
      <c r="Z330" t="n">
        <v>10</v>
      </c>
    </row>
    <row r="331">
      <c r="A331" t="n">
        <v>11</v>
      </c>
      <c r="B331" t="n">
        <v>145</v>
      </c>
      <c r="C331" t="inlineStr">
        <is>
          <t xml:space="preserve">CONCLUIDO	</t>
        </is>
      </c>
      <c r="D331" t="n">
        <v>12.3635</v>
      </c>
      <c r="E331" t="n">
        <v>8.09</v>
      </c>
      <c r="F331" t="n">
        <v>4.33</v>
      </c>
      <c r="G331" t="n">
        <v>17.32</v>
      </c>
      <c r="H331" t="n">
        <v>0.23</v>
      </c>
      <c r="I331" t="n">
        <v>15</v>
      </c>
      <c r="J331" t="n">
        <v>290.74</v>
      </c>
      <c r="K331" t="n">
        <v>61.2</v>
      </c>
      <c r="L331" t="n">
        <v>3.75</v>
      </c>
      <c r="M331" t="n">
        <v>13</v>
      </c>
      <c r="N331" t="n">
        <v>80.79000000000001</v>
      </c>
      <c r="O331" t="n">
        <v>36092.1</v>
      </c>
      <c r="P331" t="n">
        <v>70.88</v>
      </c>
      <c r="Q331" t="n">
        <v>610.34</v>
      </c>
      <c r="R331" t="n">
        <v>23.12</v>
      </c>
      <c r="S331" t="n">
        <v>13.88</v>
      </c>
      <c r="T331" t="n">
        <v>4690.86</v>
      </c>
      <c r="U331" t="n">
        <v>0.6</v>
      </c>
      <c r="V331" t="n">
        <v>0.92</v>
      </c>
      <c r="W331" t="n">
        <v>0.08</v>
      </c>
      <c r="X331" t="n">
        <v>0.29</v>
      </c>
      <c r="Y331" t="n">
        <v>1</v>
      </c>
      <c r="Z331" t="n">
        <v>10</v>
      </c>
    </row>
    <row r="332">
      <c r="A332" t="n">
        <v>12</v>
      </c>
      <c r="B332" t="n">
        <v>145</v>
      </c>
      <c r="C332" t="inlineStr">
        <is>
          <t xml:space="preserve">CONCLUIDO	</t>
        </is>
      </c>
      <c r="D332" t="n">
        <v>12.4853</v>
      </c>
      <c r="E332" t="n">
        <v>8.01</v>
      </c>
      <c r="F332" t="n">
        <v>4.31</v>
      </c>
      <c r="G332" t="n">
        <v>18.45</v>
      </c>
      <c r="H332" t="n">
        <v>0.24</v>
      </c>
      <c r="I332" t="n">
        <v>14</v>
      </c>
      <c r="J332" t="n">
        <v>291.25</v>
      </c>
      <c r="K332" t="n">
        <v>61.2</v>
      </c>
      <c r="L332" t="n">
        <v>4</v>
      </c>
      <c r="M332" t="n">
        <v>12</v>
      </c>
      <c r="N332" t="n">
        <v>81.05</v>
      </c>
      <c r="O332" t="n">
        <v>36155.02</v>
      </c>
      <c r="P332" t="n">
        <v>70</v>
      </c>
      <c r="Q332" t="n">
        <v>610.35</v>
      </c>
      <c r="R332" t="n">
        <v>22.35</v>
      </c>
      <c r="S332" t="n">
        <v>13.88</v>
      </c>
      <c r="T332" t="n">
        <v>4311.66</v>
      </c>
      <c r="U332" t="n">
        <v>0.62</v>
      </c>
      <c r="V332" t="n">
        <v>0.93</v>
      </c>
      <c r="W332" t="n">
        <v>0.07000000000000001</v>
      </c>
      <c r="X332" t="n">
        <v>0.27</v>
      </c>
      <c r="Y332" t="n">
        <v>1</v>
      </c>
      <c r="Z332" t="n">
        <v>10</v>
      </c>
    </row>
    <row r="333">
      <c r="A333" t="n">
        <v>13</v>
      </c>
      <c r="B333" t="n">
        <v>145</v>
      </c>
      <c r="C333" t="inlineStr">
        <is>
          <t xml:space="preserve">CONCLUIDO	</t>
        </is>
      </c>
      <c r="D333" t="n">
        <v>12.6046</v>
      </c>
      <c r="E333" t="n">
        <v>7.93</v>
      </c>
      <c r="F333" t="n">
        <v>4.28</v>
      </c>
      <c r="G333" t="n">
        <v>19.77</v>
      </c>
      <c r="H333" t="n">
        <v>0.26</v>
      </c>
      <c r="I333" t="n">
        <v>13</v>
      </c>
      <c r="J333" t="n">
        <v>291.76</v>
      </c>
      <c r="K333" t="n">
        <v>61.2</v>
      </c>
      <c r="L333" t="n">
        <v>4.25</v>
      </c>
      <c r="M333" t="n">
        <v>11</v>
      </c>
      <c r="N333" t="n">
        <v>81.31</v>
      </c>
      <c r="O333" t="n">
        <v>36218.04</v>
      </c>
      <c r="P333" t="n">
        <v>69.14</v>
      </c>
      <c r="Q333" t="n">
        <v>610.35</v>
      </c>
      <c r="R333" t="n">
        <v>21.56</v>
      </c>
      <c r="S333" t="n">
        <v>13.88</v>
      </c>
      <c r="T333" t="n">
        <v>3920.01</v>
      </c>
      <c r="U333" t="n">
        <v>0.64</v>
      </c>
      <c r="V333" t="n">
        <v>0.93</v>
      </c>
      <c r="W333" t="n">
        <v>0.07000000000000001</v>
      </c>
      <c r="X333" t="n">
        <v>0.24</v>
      </c>
      <c r="Y333" t="n">
        <v>1</v>
      </c>
      <c r="Z333" t="n">
        <v>10</v>
      </c>
    </row>
    <row r="334">
      <c r="A334" t="n">
        <v>14</v>
      </c>
      <c r="B334" t="n">
        <v>145</v>
      </c>
      <c r="C334" t="inlineStr">
        <is>
          <t xml:space="preserve">CONCLUIDO	</t>
        </is>
      </c>
      <c r="D334" t="n">
        <v>12.7285</v>
      </c>
      <c r="E334" t="n">
        <v>7.86</v>
      </c>
      <c r="F334" t="n">
        <v>4.26</v>
      </c>
      <c r="G334" t="n">
        <v>21.3</v>
      </c>
      <c r="H334" t="n">
        <v>0.27</v>
      </c>
      <c r="I334" t="n">
        <v>12</v>
      </c>
      <c r="J334" t="n">
        <v>292.27</v>
      </c>
      <c r="K334" t="n">
        <v>61.2</v>
      </c>
      <c r="L334" t="n">
        <v>4.5</v>
      </c>
      <c r="M334" t="n">
        <v>10</v>
      </c>
      <c r="N334" t="n">
        <v>81.56999999999999</v>
      </c>
      <c r="O334" t="n">
        <v>36281.16</v>
      </c>
      <c r="P334" t="n">
        <v>68.28</v>
      </c>
      <c r="Q334" t="n">
        <v>610.26</v>
      </c>
      <c r="R334" t="n">
        <v>20.87</v>
      </c>
      <c r="S334" t="n">
        <v>13.88</v>
      </c>
      <c r="T334" t="n">
        <v>3578.1</v>
      </c>
      <c r="U334" t="n">
        <v>0.67</v>
      </c>
      <c r="V334" t="n">
        <v>0.9399999999999999</v>
      </c>
      <c r="W334" t="n">
        <v>0.07000000000000001</v>
      </c>
      <c r="X334" t="n">
        <v>0.22</v>
      </c>
      <c r="Y334" t="n">
        <v>1</v>
      </c>
      <c r="Z334" t="n">
        <v>10</v>
      </c>
    </row>
    <row r="335">
      <c r="A335" t="n">
        <v>15</v>
      </c>
      <c r="B335" t="n">
        <v>145</v>
      </c>
      <c r="C335" t="inlineStr">
        <is>
          <t xml:space="preserve">CONCLUIDO	</t>
        </is>
      </c>
      <c r="D335" t="n">
        <v>12.724</v>
      </c>
      <c r="E335" t="n">
        <v>7.86</v>
      </c>
      <c r="F335" t="n">
        <v>4.26</v>
      </c>
      <c r="G335" t="n">
        <v>21.32</v>
      </c>
      <c r="H335" t="n">
        <v>0.29</v>
      </c>
      <c r="I335" t="n">
        <v>12</v>
      </c>
      <c r="J335" t="n">
        <v>292.79</v>
      </c>
      <c r="K335" t="n">
        <v>61.2</v>
      </c>
      <c r="L335" t="n">
        <v>4.75</v>
      </c>
      <c r="M335" t="n">
        <v>10</v>
      </c>
      <c r="N335" t="n">
        <v>81.84</v>
      </c>
      <c r="O335" t="n">
        <v>36344.4</v>
      </c>
      <c r="P335" t="n">
        <v>67.79000000000001</v>
      </c>
      <c r="Q335" t="n">
        <v>610.3</v>
      </c>
      <c r="R335" t="n">
        <v>21.07</v>
      </c>
      <c r="S335" t="n">
        <v>13.88</v>
      </c>
      <c r="T335" t="n">
        <v>3679.54</v>
      </c>
      <c r="U335" t="n">
        <v>0.66</v>
      </c>
      <c r="V335" t="n">
        <v>0.9399999999999999</v>
      </c>
      <c r="W335" t="n">
        <v>0.07000000000000001</v>
      </c>
      <c r="X335" t="n">
        <v>0.22</v>
      </c>
      <c r="Y335" t="n">
        <v>1</v>
      </c>
      <c r="Z335" t="n">
        <v>10</v>
      </c>
    </row>
    <row r="336">
      <c r="A336" t="n">
        <v>16</v>
      </c>
      <c r="B336" t="n">
        <v>145</v>
      </c>
      <c r="C336" t="inlineStr">
        <is>
          <t xml:space="preserve">CONCLUIDO	</t>
        </is>
      </c>
      <c r="D336" t="n">
        <v>12.8553</v>
      </c>
      <c r="E336" t="n">
        <v>7.78</v>
      </c>
      <c r="F336" t="n">
        <v>4.24</v>
      </c>
      <c r="G336" t="n">
        <v>23.11</v>
      </c>
      <c r="H336" t="n">
        <v>0.3</v>
      </c>
      <c r="I336" t="n">
        <v>11</v>
      </c>
      <c r="J336" t="n">
        <v>293.3</v>
      </c>
      <c r="K336" t="n">
        <v>61.2</v>
      </c>
      <c r="L336" t="n">
        <v>5</v>
      </c>
      <c r="M336" t="n">
        <v>9</v>
      </c>
      <c r="N336" t="n">
        <v>82.09999999999999</v>
      </c>
      <c r="O336" t="n">
        <v>36407.75</v>
      </c>
      <c r="P336" t="n">
        <v>67.04000000000001</v>
      </c>
      <c r="Q336" t="n">
        <v>610.3200000000001</v>
      </c>
      <c r="R336" t="n">
        <v>20.14</v>
      </c>
      <c r="S336" t="n">
        <v>13.88</v>
      </c>
      <c r="T336" t="n">
        <v>3221.44</v>
      </c>
      <c r="U336" t="n">
        <v>0.6899999999999999</v>
      </c>
      <c r="V336" t="n">
        <v>0.9399999999999999</v>
      </c>
      <c r="W336" t="n">
        <v>0.07000000000000001</v>
      </c>
      <c r="X336" t="n">
        <v>0.2</v>
      </c>
      <c r="Y336" t="n">
        <v>1</v>
      </c>
      <c r="Z336" t="n">
        <v>10</v>
      </c>
    </row>
    <row r="337">
      <c r="A337" t="n">
        <v>17</v>
      </c>
      <c r="B337" t="n">
        <v>145</v>
      </c>
      <c r="C337" t="inlineStr">
        <is>
          <t xml:space="preserve">CONCLUIDO	</t>
        </is>
      </c>
      <c r="D337" t="n">
        <v>13.0001</v>
      </c>
      <c r="E337" t="n">
        <v>7.69</v>
      </c>
      <c r="F337" t="n">
        <v>4.2</v>
      </c>
      <c r="G337" t="n">
        <v>25.23</v>
      </c>
      <c r="H337" t="n">
        <v>0.32</v>
      </c>
      <c r="I337" t="n">
        <v>10</v>
      </c>
      <c r="J337" t="n">
        <v>293.81</v>
      </c>
      <c r="K337" t="n">
        <v>61.2</v>
      </c>
      <c r="L337" t="n">
        <v>5.25</v>
      </c>
      <c r="M337" t="n">
        <v>8</v>
      </c>
      <c r="N337" t="n">
        <v>82.36</v>
      </c>
      <c r="O337" t="n">
        <v>36471.2</v>
      </c>
      <c r="P337" t="n">
        <v>65.70999999999999</v>
      </c>
      <c r="Q337" t="n">
        <v>610.3200000000001</v>
      </c>
      <c r="R337" t="n">
        <v>18.96</v>
      </c>
      <c r="S337" t="n">
        <v>13.88</v>
      </c>
      <c r="T337" t="n">
        <v>2636.7</v>
      </c>
      <c r="U337" t="n">
        <v>0.73</v>
      </c>
      <c r="V337" t="n">
        <v>0.95</v>
      </c>
      <c r="W337" t="n">
        <v>0.07000000000000001</v>
      </c>
      <c r="X337" t="n">
        <v>0.16</v>
      </c>
      <c r="Y337" t="n">
        <v>1</v>
      </c>
      <c r="Z337" t="n">
        <v>10</v>
      </c>
    </row>
    <row r="338">
      <c r="A338" t="n">
        <v>18</v>
      </c>
      <c r="B338" t="n">
        <v>145</v>
      </c>
      <c r="C338" t="inlineStr">
        <is>
          <t xml:space="preserve">CONCLUIDO	</t>
        </is>
      </c>
      <c r="D338" t="n">
        <v>13.0208</v>
      </c>
      <c r="E338" t="n">
        <v>7.68</v>
      </c>
      <c r="F338" t="n">
        <v>4.19</v>
      </c>
      <c r="G338" t="n">
        <v>25.15</v>
      </c>
      <c r="H338" t="n">
        <v>0.33</v>
      </c>
      <c r="I338" t="n">
        <v>10</v>
      </c>
      <c r="J338" t="n">
        <v>294.33</v>
      </c>
      <c r="K338" t="n">
        <v>61.2</v>
      </c>
      <c r="L338" t="n">
        <v>5.5</v>
      </c>
      <c r="M338" t="n">
        <v>8</v>
      </c>
      <c r="N338" t="n">
        <v>82.63</v>
      </c>
      <c r="O338" t="n">
        <v>36534.76</v>
      </c>
      <c r="P338" t="n">
        <v>65.23</v>
      </c>
      <c r="Q338" t="n">
        <v>610.26</v>
      </c>
      <c r="R338" t="n">
        <v>18.78</v>
      </c>
      <c r="S338" t="n">
        <v>13.88</v>
      </c>
      <c r="T338" t="n">
        <v>2546.6</v>
      </c>
      <c r="U338" t="n">
        <v>0.74</v>
      </c>
      <c r="V338" t="n">
        <v>0.95</v>
      </c>
      <c r="W338" t="n">
        <v>0.07000000000000001</v>
      </c>
      <c r="X338" t="n">
        <v>0.15</v>
      </c>
      <c r="Y338" t="n">
        <v>1</v>
      </c>
      <c r="Z338" t="n">
        <v>10</v>
      </c>
    </row>
    <row r="339">
      <c r="A339" t="n">
        <v>19</v>
      </c>
      <c r="B339" t="n">
        <v>145</v>
      </c>
      <c r="C339" t="inlineStr">
        <is>
          <t xml:space="preserve">CONCLUIDO	</t>
        </is>
      </c>
      <c r="D339" t="n">
        <v>12.9375</v>
      </c>
      <c r="E339" t="n">
        <v>7.73</v>
      </c>
      <c r="F339" t="n">
        <v>4.24</v>
      </c>
      <c r="G339" t="n">
        <v>25.45</v>
      </c>
      <c r="H339" t="n">
        <v>0.35</v>
      </c>
      <c r="I339" t="n">
        <v>10</v>
      </c>
      <c r="J339" t="n">
        <v>294.84</v>
      </c>
      <c r="K339" t="n">
        <v>61.2</v>
      </c>
      <c r="L339" t="n">
        <v>5.75</v>
      </c>
      <c r="M339" t="n">
        <v>8</v>
      </c>
      <c r="N339" t="n">
        <v>82.90000000000001</v>
      </c>
      <c r="O339" t="n">
        <v>36598.44</v>
      </c>
      <c r="P339" t="n">
        <v>65.54000000000001</v>
      </c>
      <c r="Q339" t="n">
        <v>610.53</v>
      </c>
      <c r="R339" t="n">
        <v>20.42</v>
      </c>
      <c r="S339" t="n">
        <v>13.88</v>
      </c>
      <c r="T339" t="n">
        <v>3362.94</v>
      </c>
      <c r="U339" t="n">
        <v>0.68</v>
      </c>
      <c r="V339" t="n">
        <v>0.9399999999999999</v>
      </c>
      <c r="W339" t="n">
        <v>0.07000000000000001</v>
      </c>
      <c r="X339" t="n">
        <v>0.2</v>
      </c>
      <c r="Y339" t="n">
        <v>1</v>
      </c>
      <c r="Z339" t="n">
        <v>10</v>
      </c>
    </row>
    <row r="340">
      <c r="A340" t="n">
        <v>20</v>
      </c>
      <c r="B340" t="n">
        <v>145</v>
      </c>
      <c r="C340" t="inlineStr">
        <is>
          <t xml:space="preserve">CONCLUIDO	</t>
        </is>
      </c>
      <c r="D340" t="n">
        <v>13.0814</v>
      </c>
      <c r="E340" t="n">
        <v>7.64</v>
      </c>
      <c r="F340" t="n">
        <v>4.21</v>
      </c>
      <c r="G340" t="n">
        <v>28.07</v>
      </c>
      <c r="H340" t="n">
        <v>0.36</v>
      </c>
      <c r="I340" t="n">
        <v>9</v>
      </c>
      <c r="J340" t="n">
        <v>295.36</v>
      </c>
      <c r="K340" t="n">
        <v>61.2</v>
      </c>
      <c r="L340" t="n">
        <v>6</v>
      </c>
      <c r="M340" t="n">
        <v>7</v>
      </c>
      <c r="N340" t="n">
        <v>83.16</v>
      </c>
      <c r="O340" t="n">
        <v>36662.22</v>
      </c>
      <c r="P340" t="n">
        <v>64.67</v>
      </c>
      <c r="Q340" t="n">
        <v>610.33</v>
      </c>
      <c r="R340" t="n">
        <v>19.34</v>
      </c>
      <c r="S340" t="n">
        <v>13.88</v>
      </c>
      <c r="T340" t="n">
        <v>2828.52</v>
      </c>
      <c r="U340" t="n">
        <v>0.72</v>
      </c>
      <c r="V340" t="n">
        <v>0.95</v>
      </c>
      <c r="W340" t="n">
        <v>0.07000000000000001</v>
      </c>
      <c r="X340" t="n">
        <v>0.17</v>
      </c>
      <c r="Y340" t="n">
        <v>1</v>
      </c>
      <c r="Z340" t="n">
        <v>10</v>
      </c>
    </row>
    <row r="341">
      <c r="A341" t="n">
        <v>21</v>
      </c>
      <c r="B341" t="n">
        <v>145</v>
      </c>
      <c r="C341" t="inlineStr">
        <is>
          <t xml:space="preserve">CONCLUIDO	</t>
        </is>
      </c>
      <c r="D341" t="n">
        <v>13.0947</v>
      </c>
      <c r="E341" t="n">
        <v>7.64</v>
      </c>
      <c r="F341" t="n">
        <v>4.2</v>
      </c>
      <c r="G341" t="n">
        <v>28.02</v>
      </c>
      <c r="H341" t="n">
        <v>0.38</v>
      </c>
      <c r="I341" t="n">
        <v>9</v>
      </c>
      <c r="J341" t="n">
        <v>295.88</v>
      </c>
      <c r="K341" t="n">
        <v>61.2</v>
      </c>
      <c r="L341" t="n">
        <v>6.25</v>
      </c>
      <c r="M341" t="n">
        <v>7</v>
      </c>
      <c r="N341" t="n">
        <v>83.43000000000001</v>
      </c>
      <c r="O341" t="n">
        <v>36726.12</v>
      </c>
      <c r="P341" t="n">
        <v>63.97</v>
      </c>
      <c r="Q341" t="n">
        <v>610.26</v>
      </c>
      <c r="R341" t="n">
        <v>19.2</v>
      </c>
      <c r="S341" t="n">
        <v>13.88</v>
      </c>
      <c r="T341" t="n">
        <v>2758.28</v>
      </c>
      <c r="U341" t="n">
        <v>0.72</v>
      </c>
      <c r="V341" t="n">
        <v>0.95</v>
      </c>
      <c r="W341" t="n">
        <v>0.07000000000000001</v>
      </c>
      <c r="X341" t="n">
        <v>0.16</v>
      </c>
      <c r="Y341" t="n">
        <v>1</v>
      </c>
      <c r="Z341" t="n">
        <v>10</v>
      </c>
    </row>
    <row r="342">
      <c r="A342" t="n">
        <v>22</v>
      </c>
      <c r="B342" t="n">
        <v>145</v>
      </c>
      <c r="C342" t="inlineStr">
        <is>
          <t xml:space="preserve">CONCLUIDO	</t>
        </is>
      </c>
      <c r="D342" t="n">
        <v>13.2251</v>
      </c>
      <c r="E342" t="n">
        <v>7.56</v>
      </c>
      <c r="F342" t="n">
        <v>4.18</v>
      </c>
      <c r="G342" t="n">
        <v>31.36</v>
      </c>
      <c r="H342" t="n">
        <v>0.39</v>
      </c>
      <c r="I342" t="n">
        <v>8</v>
      </c>
      <c r="J342" t="n">
        <v>296.4</v>
      </c>
      <c r="K342" t="n">
        <v>61.2</v>
      </c>
      <c r="L342" t="n">
        <v>6.5</v>
      </c>
      <c r="M342" t="n">
        <v>6</v>
      </c>
      <c r="N342" t="n">
        <v>83.7</v>
      </c>
      <c r="O342" t="n">
        <v>36790.13</v>
      </c>
      <c r="P342" t="n">
        <v>62.99</v>
      </c>
      <c r="Q342" t="n">
        <v>610.26</v>
      </c>
      <c r="R342" t="n">
        <v>18.42</v>
      </c>
      <c r="S342" t="n">
        <v>13.88</v>
      </c>
      <c r="T342" t="n">
        <v>2376.05</v>
      </c>
      <c r="U342" t="n">
        <v>0.75</v>
      </c>
      <c r="V342" t="n">
        <v>0.95</v>
      </c>
      <c r="W342" t="n">
        <v>0.07000000000000001</v>
      </c>
      <c r="X342" t="n">
        <v>0.14</v>
      </c>
      <c r="Y342" t="n">
        <v>1</v>
      </c>
      <c r="Z342" t="n">
        <v>10</v>
      </c>
    </row>
    <row r="343">
      <c r="A343" t="n">
        <v>23</v>
      </c>
      <c r="B343" t="n">
        <v>145</v>
      </c>
      <c r="C343" t="inlineStr">
        <is>
          <t xml:space="preserve">CONCLUIDO	</t>
        </is>
      </c>
      <c r="D343" t="n">
        <v>13.2251</v>
      </c>
      <c r="E343" t="n">
        <v>7.56</v>
      </c>
      <c r="F343" t="n">
        <v>4.18</v>
      </c>
      <c r="G343" t="n">
        <v>31.36</v>
      </c>
      <c r="H343" t="n">
        <v>0.4</v>
      </c>
      <c r="I343" t="n">
        <v>8</v>
      </c>
      <c r="J343" t="n">
        <v>296.92</v>
      </c>
      <c r="K343" t="n">
        <v>61.2</v>
      </c>
      <c r="L343" t="n">
        <v>6.75</v>
      </c>
      <c r="M343" t="n">
        <v>6</v>
      </c>
      <c r="N343" t="n">
        <v>83.97</v>
      </c>
      <c r="O343" t="n">
        <v>36854.25</v>
      </c>
      <c r="P343" t="n">
        <v>62.61</v>
      </c>
      <c r="Q343" t="n">
        <v>610.26</v>
      </c>
      <c r="R343" t="n">
        <v>18.43</v>
      </c>
      <c r="S343" t="n">
        <v>13.88</v>
      </c>
      <c r="T343" t="n">
        <v>2381.47</v>
      </c>
      <c r="U343" t="n">
        <v>0.75</v>
      </c>
      <c r="V343" t="n">
        <v>0.95</v>
      </c>
      <c r="W343" t="n">
        <v>0.07000000000000001</v>
      </c>
      <c r="X343" t="n">
        <v>0.14</v>
      </c>
      <c r="Y343" t="n">
        <v>1</v>
      </c>
      <c r="Z343" t="n">
        <v>10</v>
      </c>
    </row>
    <row r="344">
      <c r="A344" t="n">
        <v>24</v>
      </c>
      <c r="B344" t="n">
        <v>145</v>
      </c>
      <c r="C344" t="inlineStr">
        <is>
          <t xml:space="preserve">CONCLUIDO	</t>
        </is>
      </c>
      <c r="D344" t="n">
        <v>13.2222</v>
      </c>
      <c r="E344" t="n">
        <v>7.56</v>
      </c>
      <c r="F344" t="n">
        <v>4.18</v>
      </c>
      <c r="G344" t="n">
        <v>31.37</v>
      </c>
      <c r="H344" t="n">
        <v>0.42</v>
      </c>
      <c r="I344" t="n">
        <v>8</v>
      </c>
      <c r="J344" t="n">
        <v>297.44</v>
      </c>
      <c r="K344" t="n">
        <v>61.2</v>
      </c>
      <c r="L344" t="n">
        <v>7</v>
      </c>
      <c r="M344" t="n">
        <v>6</v>
      </c>
      <c r="N344" t="n">
        <v>84.23999999999999</v>
      </c>
      <c r="O344" t="n">
        <v>36918.48</v>
      </c>
      <c r="P344" t="n">
        <v>62.31</v>
      </c>
      <c r="Q344" t="n">
        <v>610.26</v>
      </c>
      <c r="R344" t="n">
        <v>18.5</v>
      </c>
      <c r="S344" t="n">
        <v>13.88</v>
      </c>
      <c r="T344" t="n">
        <v>2414.54</v>
      </c>
      <c r="U344" t="n">
        <v>0.75</v>
      </c>
      <c r="V344" t="n">
        <v>0.95</v>
      </c>
      <c r="W344" t="n">
        <v>0.07000000000000001</v>
      </c>
      <c r="X344" t="n">
        <v>0.14</v>
      </c>
      <c r="Y344" t="n">
        <v>1</v>
      </c>
      <c r="Z344" t="n">
        <v>10</v>
      </c>
    </row>
    <row r="345">
      <c r="A345" t="n">
        <v>25</v>
      </c>
      <c r="B345" t="n">
        <v>145</v>
      </c>
      <c r="C345" t="inlineStr">
        <is>
          <t xml:space="preserve">CONCLUIDO	</t>
        </is>
      </c>
      <c r="D345" t="n">
        <v>13.2299</v>
      </c>
      <c r="E345" t="n">
        <v>7.56</v>
      </c>
      <c r="F345" t="n">
        <v>4.18</v>
      </c>
      <c r="G345" t="n">
        <v>31.34</v>
      </c>
      <c r="H345" t="n">
        <v>0.43</v>
      </c>
      <c r="I345" t="n">
        <v>8</v>
      </c>
      <c r="J345" t="n">
        <v>297.96</v>
      </c>
      <c r="K345" t="n">
        <v>61.2</v>
      </c>
      <c r="L345" t="n">
        <v>7.25</v>
      </c>
      <c r="M345" t="n">
        <v>6</v>
      </c>
      <c r="N345" t="n">
        <v>84.51000000000001</v>
      </c>
      <c r="O345" t="n">
        <v>36982.83</v>
      </c>
      <c r="P345" t="n">
        <v>61.42</v>
      </c>
      <c r="Q345" t="n">
        <v>610.26</v>
      </c>
      <c r="R345" t="n">
        <v>18.28</v>
      </c>
      <c r="S345" t="n">
        <v>13.88</v>
      </c>
      <c r="T345" t="n">
        <v>2303.41</v>
      </c>
      <c r="U345" t="n">
        <v>0.76</v>
      </c>
      <c r="V345" t="n">
        <v>0.95</v>
      </c>
      <c r="W345" t="n">
        <v>0.07000000000000001</v>
      </c>
      <c r="X345" t="n">
        <v>0.14</v>
      </c>
      <c r="Y345" t="n">
        <v>1</v>
      </c>
      <c r="Z345" t="n">
        <v>10</v>
      </c>
    </row>
    <row r="346">
      <c r="A346" t="n">
        <v>26</v>
      </c>
      <c r="B346" t="n">
        <v>145</v>
      </c>
      <c r="C346" t="inlineStr">
        <is>
          <t xml:space="preserve">CONCLUIDO	</t>
        </is>
      </c>
      <c r="D346" t="n">
        <v>13.4133</v>
      </c>
      <c r="E346" t="n">
        <v>7.46</v>
      </c>
      <c r="F346" t="n">
        <v>4.13</v>
      </c>
      <c r="G346" t="n">
        <v>35.39</v>
      </c>
      <c r="H346" t="n">
        <v>0.45</v>
      </c>
      <c r="I346" t="n">
        <v>7</v>
      </c>
      <c r="J346" t="n">
        <v>298.48</v>
      </c>
      <c r="K346" t="n">
        <v>61.2</v>
      </c>
      <c r="L346" t="n">
        <v>7.5</v>
      </c>
      <c r="M346" t="n">
        <v>5</v>
      </c>
      <c r="N346" t="n">
        <v>84.79000000000001</v>
      </c>
      <c r="O346" t="n">
        <v>37047.29</v>
      </c>
      <c r="P346" t="n">
        <v>60.19</v>
      </c>
      <c r="Q346" t="n">
        <v>610.27</v>
      </c>
      <c r="R346" t="n">
        <v>16.73</v>
      </c>
      <c r="S346" t="n">
        <v>13.88</v>
      </c>
      <c r="T346" t="n">
        <v>1533</v>
      </c>
      <c r="U346" t="n">
        <v>0.83</v>
      </c>
      <c r="V346" t="n">
        <v>0.97</v>
      </c>
      <c r="W346" t="n">
        <v>0.06</v>
      </c>
      <c r="X346" t="n">
        <v>0.09</v>
      </c>
      <c r="Y346" t="n">
        <v>1</v>
      </c>
      <c r="Z346" t="n">
        <v>10</v>
      </c>
    </row>
    <row r="347">
      <c r="A347" t="n">
        <v>27</v>
      </c>
      <c r="B347" t="n">
        <v>145</v>
      </c>
      <c r="C347" t="inlineStr">
        <is>
          <t xml:space="preserve">CONCLUIDO	</t>
        </is>
      </c>
      <c r="D347" t="n">
        <v>13.3427</v>
      </c>
      <c r="E347" t="n">
        <v>7.49</v>
      </c>
      <c r="F347" t="n">
        <v>4.17</v>
      </c>
      <c r="G347" t="n">
        <v>35.73</v>
      </c>
      <c r="H347" t="n">
        <v>0.46</v>
      </c>
      <c r="I347" t="n">
        <v>7</v>
      </c>
      <c r="J347" t="n">
        <v>299.01</v>
      </c>
      <c r="K347" t="n">
        <v>61.2</v>
      </c>
      <c r="L347" t="n">
        <v>7.75</v>
      </c>
      <c r="M347" t="n">
        <v>5</v>
      </c>
      <c r="N347" t="n">
        <v>85.06</v>
      </c>
      <c r="O347" t="n">
        <v>37111.87</v>
      </c>
      <c r="P347" t="n">
        <v>60.44</v>
      </c>
      <c r="Q347" t="n">
        <v>610.27</v>
      </c>
      <c r="R347" t="n">
        <v>18.14</v>
      </c>
      <c r="S347" t="n">
        <v>13.88</v>
      </c>
      <c r="T347" t="n">
        <v>2242.2</v>
      </c>
      <c r="U347" t="n">
        <v>0.77</v>
      </c>
      <c r="V347" t="n">
        <v>0.96</v>
      </c>
      <c r="W347" t="n">
        <v>0.06</v>
      </c>
      <c r="X347" t="n">
        <v>0.13</v>
      </c>
      <c r="Y347" t="n">
        <v>1</v>
      </c>
      <c r="Z347" t="n">
        <v>10</v>
      </c>
    </row>
    <row r="348">
      <c r="A348" t="n">
        <v>28</v>
      </c>
      <c r="B348" t="n">
        <v>145</v>
      </c>
      <c r="C348" t="inlineStr">
        <is>
          <t xml:space="preserve">CONCLUIDO	</t>
        </is>
      </c>
      <c r="D348" t="n">
        <v>13.3477</v>
      </c>
      <c r="E348" t="n">
        <v>7.49</v>
      </c>
      <c r="F348" t="n">
        <v>4.17</v>
      </c>
      <c r="G348" t="n">
        <v>35.7</v>
      </c>
      <c r="H348" t="n">
        <v>0.48</v>
      </c>
      <c r="I348" t="n">
        <v>7</v>
      </c>
      <c r="J348" t="n">
        <v>299.53</v>
      </c>
      <c r="K348" t="n">
        <v>61.2</v>
      </c>
      <c r="L348" t="n">
        <v>8</v>
      </c>
      <c r="M348" t="n">
        <v>5</v>
      </c>
      <c r="N348" t="n">
        <v>85.33</v>
      </c>
      <c r="O348" t="n">
        <v>37176.68</v>
      </c>
      <c r="P348" t="n">
        <v>59.53</v>
      </c>
      <c r="Q348" t="n">
        <v>610.26</v>
      </c>
      <c r="R348" t="n">
        <v>18.01</v>
      </c>
      <c r="S348" t="n">
        <v>13.88</v>
      </c>
      <c r="T348" t="n">
        <v>2175.49</v>
      </c>
      <c r="U348" t="n">
        <v>0.77</v>
      </c>
      <c r="V348" t="n">
        <v>0.96</v>
      </c>
      <c r="W348" t="n">
        <v>0.06</v>
      </c>
      <c r="X348" t="n">
        <v>0.13</v>
      </c>
      <c r="Y348" t="n">
        <v>1</v>
      </c>
      <c r="Z348" t="n">
        <v>10</v>
      </c>
    </row>
    <row r="349">
      <c r="A349" t="n">
        <v>29</v>
      </c>
      <c r="B349" t="n">
        <v>145</v>
      </c>
      <c r="C349" t="inlineStr">
        <is>
          <t xml:space="preserve">CONCLUIDO	</t>
        </is>
      </c>
      <c r="D349" t="n">
        <v>13.3487</v>
      </c>
      <c r="E349" t="n">
        <v>7.49</v>
      </c>
      <c r="F349" t="n">
        <v>4.17</v>
      </c>
      <c r="G349" t="n">
        <v>35.7</v>
      </c>
      <c r="H349" t="n">
        <v>0.49</v>
      </c>
      <c r="I349" t="n">
        <v>7</v>
      </c>
      <c r="J349" t="n">
        <v>300.06</v>
      </c>
      <c r="K349" t="n">
        <v>61.2</v>
      </c>
      <c r="L349" t="n">
        <v>8.25</v>
      </c>
      <c r="M349" t="n">
        <v>5</v>
      </c>
      <c r="N349" t="n">
        <v>85.61</v>
      </c>
      <c r="O349" t="n">
        <v>37241.49</v>
      </c>
      <c r="P349" t="n">
        <v>58.57</v>
      </c>
      <c r="Q349" t="n">
        <v>610.3099999999999</v>
      </c>
      <c r="R349" t="n">
        <v>17.91</v>
      </c>
      <c r="S349" t="n">
        <v>13.88</v>
      </c>
      <c r="T349" t="n">
        <v>2123.26</v>
      </c>
      <c r="U349" t="n">
        <v>0.78</v>
      </c>
      <c r="V349" t="n">
        <v>0.96</v>
      </c>
      <c r="W349" t="n">
        <v>0.07000000000000001</v>
      </c>
      <c r="X349" t="n">
        <v>0.12</v>
      </c>
      <c r="Y349" t="n">
        <v>1</v>
      </c>
      <c r="Z349" t="n">
        <v>10</v>
      </c>
    </row>
    <row r="350">
      <c r="A350" t="n">
        <v>30</v>
      </c>
      <c r="B350" t="n">
        <v>145</v>
      </c>
      <c r="C350" t="inlineStr">
        <is>
          <t xml:space="preserve">CONCLUIDO	</t>
        </is>
      </c>
      <c r="D350" t="n">
        <v>13.4907</v>
      </c>
      <c r="E350" t="n">
        <v>7.41</v>
      </c>
      <c r="F350" t="n">
        <v>4.14</v>
      </c>
      <c r="G350" t="n">
        <v>41.4</v>
      </c>
      <c r="H350" t="n">
        <v>0.5</v>
      </c>
      <c r="I350" t="n">
        <v>6</v>
      </c>
      <c r="J350" t="n">
        <v>300.59</v>
      </c>
      <c r="K350" t="n">
        <v>61.2</v>
      </c>
      <c r="L350" t="n">
        <v>8.5</v>
      </c>
      <c r="M350" t="n">
        <v>4</v>
      </c>
      <c r="N350" t="n">
        <v>85.89</v>
      </c>
      <c r="O350" t="n">
        <v>37306.42</v>
      </c>
      <c r="P350" t="n">
        <v>58.03</v>
      </c>
      <c r="Q350" t="n">
        <v>610.27</v>
      </c>
      <c r="R350" t="n">
        <v>17.13</v>
      </c>
      <c r="S350" t="n">
        <v>13.88</v>
      </c>
      <c r="T350" t="n">
        <v>1740.56</v>
      </c>
      <c r="U350" t="n">
        <v>0.8100000000000001</v>
      </c>
      <c r="V350" t="n">
        <v>0.96</v>
      </c>
      <c r="W350" t="n">
        <v>0.06</v>
      </c>
      <c r="X350" t="n">
        <v>0.1</v>
      </c>
      <c r="Y350" t="n">
        <v>1</v>
      </c>
      <c r="Z350" t="n">
        <v>10</v>
      </c>
    </row>
    <row r="351">
      <c r="A351" t="n">
        <v>31</v>
      </c>
      <c r="B351" t="n">
        <v>145</v>
      </c>
      <c r="C351" t="inlineStr">
        <is>
          <t xml:space="preserve">CONCLUIDO	</t>
        </is>
      </c>
      <c r="D351" t="n">
        <v>13.4958</v>
      </c>
      <c r="E351" t="n">
        <v>7.41</v>
      </c>
      <c r="F351" t="n">
        <v>4.14</v>
      </c>
      <c r="G351" t="n">
        <v>41.37</v>
      </c>
      <c r="H351" t="n">
        <v>0.52</v>
      </c>
      <c r="I351" t="n">
        <v>6</v>
      </c>
      <c r="J351" t="n">
        <v>301.11</v>
      </c>
      <c r="K351" t="n">
        <v>61.2</v>
      </c>
      <c r="L351" t="n">
        <v>8.75</v>
      </c>
      <c r="M351" t="n">
        <v>4</v>
      </c>
      <c r="N351" t="n">
        <v>86.16</v>
      </c>
      <c r="O351" t="n">
        <v>37371.47</v>
      </c>
      <c r="P351" t="n">
        <v>57.8</v>
      </c>
      <c r="Q351" t="n">
        <v>610.26</v>
      </c>
      <c r="R351" t="n">
        <v>17.03</v>
      </c>
      <c r="S351" t="n">
        <v>13.88</v>
      </c>
      <c r="T351" t="n">
        <v>1692.41</v>
      </c>
      <c r="U351" t="n">
        <v>0.82</v>
      </c>
      <c r="V351" t="n">
        <v>0.96</v>
      </c>
      <c r="W351" t="n">
        <v>0.06</v>
      </c>
      <c r="X351" t="n">
        <v>0.1</v>
      </c>
      <c r="Y351" t="n">
        <v>1</v>
      </c>
      <c r="Z351" t="n">
        <v>10</v>
      </c>
    </row>
    <row r="352">
      <c r="A352" t="n">
        <v>32</v>
      </c>
      <c r="B352" t="n">
        <v>145</v>
      </c>
      <c r="C352" t="inlineStr">
        <is>
          <t xml:space="preserve">CONCLUIDO	</t>
        </is>
      </c>
      <c r="D352" t="n">
        <v>13.4902</v>
      </c>
      <c r="E352" t="n">
        <v>7.41</v>
      </c>
      <c r="F352" t="n">
        <v>4.14</v>
      </c>
      <c r="G352" t="n">
        <v>41.4</v>
      </c>
      <c r="H352" t="n">
        <v>0.53</v>
      </c>
      <c r="I352" t="n">
        <v>6</v>
      </c>
      <c r="J352" t="n">
        <v>301.64</v>
      </c>
      <c r="K352" t="n">
        <v>61.2</v>
      </c>
      <c r="L352" t="n">
        <v>9</v>
      </c>
      <c r="M352" t="n">
        <v>3</v>
      </c>
      <c r="N352" t="n">
        <v>86.44</v>
      </c>
      <c r="O352" t="n">
        <v>37436.63</v>
      </c>
      <c r="P352" t="n">
        <v>57.47</v>
      </c>
      <c r="Q352" t="n">
        <v>610.26</v>
      </c>
      <c r="R352" t="n">
        <v>17.03</v>
      </c>
      <c r="S352" t="n">
        <v>13.88</v>
      </c>
      <c r="T352" t="n">
        <v>1689.72</v>
      </c>
      <c r="U352" t="n">
        <v>0.82</v>
      </c>
      <c r="V352" t="n">
        <v>0.96</v>
      </c>
      <c r="W352" t="n">
        <v>0.07000000000000001</v>
      </c>
      <c r="X352" t="n">
        <v>0.1</v>
      </c>
      <c r="Y352" t="n">
        <v>1</v>
      </c>
      <c r="Z352" t="n">
        <v>10</v>
      </c>
    </row>
    <row r="353">
      <c r="A353" t="n">
        <v>33</v>
      </c>
      <c r="B353" t="n">
        <v>145</v>
      </c>
      <c r="C353" t="inlineStr">
        <is>
          <t xml:space="preserve">CONCLUIDO	</t>
        </is>
      </c>
      <c r="D353" t="n">
        <v>13.5237</v>
      </c>
      <c r="E353" t="n">
        <v>7.39</v>
      </c>
      <c r="F353" t="n">
        <v>4.12</v>
      </c>
      <c r="G353" t="n">
        <v>41.22</v>
      </c>
      <c r="H353" t="n">
        <v>0.55</v>
      </c>
      <c r="I353" t="n">
        <v>6</v>
      </c>
      <c r="J353" t="n">
        <v>302.17</v>
      </c>
      <c r="K353" t="n">
        <v>61.2</v>
      </c>
      <c r="L353" t="n">
        <v>9.25</v>
      </c>
      <c r="M353" t="n">
        <v>3</v>
      </c>
      <c r="N353" t="n">
        <v>86.72</v>
      </c>
      <c r="O353" t="n">
        <v>37501.91</v>
      </c>
      <c r="P353" t="n">
        <v>56.08</v>
      </c>
      <c r="Q353" t="n">
        <v>610.26</v>
      </c>
      <c r="R353" t="n">
        <v>16.45</v>
      </c>
      <c r="S353" t="n">
        <v>13.88</v>
      </c>
      <c r="T353" t="n">
        <v>1398.05</v>
      </c>
      <c r="U353" t="n">
        <v>0.84</v>
      </c>
      <c r="V353" t="n">
        <v>0.97</v>
      </c>
      <c r="W353" t="n">
        <v>0.07000000000000001</v>
      </c>
      <c r="X353" t="n">
        <v>0.08</v>
      </c>
      <c r="Y353" t="n">
        <v>1</v>
      </c>
      <c r="Z353" t="n">
        <v>10</v>
      </c>
    </row>
    <row r="354">
      <c r="A354" t="n">
        <v>34</v>
      </c>
      <c r="B354" t="n">
        <v>145</v>
      </c>
      <c r="C354" t="inlineStr">
        <is>
          <t xml:space="preserve">CONCLUIDO	</t>
        </is>
      </c>
      <c r="D354" t="n">
        <v>13.511</v>
      </c>
      <c r="E354" t="n">
        <v>7.4</v>
      </c>
      <c r="F354" t="n">
        <v>4.13</v>
      </c>
      <c r="G354" t="n">
        <v>41.29</v>
      </c>
      <c r="H354" t="n">
        <v>0.5600000000000001</v>
      </c>
      <c r="I354" t="n">
        <v>6</v>
      </c>
      <c r="J354" t="n">
        <v>302.7</v>
      </c>
      <c r="K354" t="n">
        <v>61.2</v>
      </c>
      <c r="L354" t="n">
        <v>9.5</v>
      </c>
      <c r="M354" t="n">
        <v>0</v>
      </c>
      <c r="N354" t="n">
        <v>87</v>
      </c>
      <c r="O354" t="n">
        <v>37567.32</v>
      </c>
      <c r="P354" t="n">
        <v>55.83</v>
      </c>
      <c r="Q354" t="n">
        <v>610.29</v>
      </c>
      <c r="R354" t="n">
        <v>16.62</v>
      </c>
      <c r="S354" t="n">
        <v>13.88</v>
      </c>
      <c r="T354" t="n">
        <v>1487.37</v>
      </c>
      <c r="U354" t="n">
        <v>0.84</v>
      </c>
      <c r="V354" t="n">
        <v>0.97</v>
      </c>
      <c r="W354" t="n">
        <v>0.07000000000000001</v>
      </c>
      <c r="X354" t="n">
        <v>0.09</v>
      </c>
      <c r="Y354" t="n">
        <v>1</v>
      </c>
      <c r="Z354" t="n">
        <v>10</v>
      </c>
    </row>
    <row r="355">
      <c r="A355" t="n">
        <v>0</v>
      </c>
      <c r="B355" t="n">
        <v>65</v>
      </c>
      <c r="C355" t="inlineStr">
        <is>
          <t xml:space="preserve">CONCLUIDO	</t>
        </is>
      </c>
      <c r="D355" t="n">
        <v>12.6444</v>
      </c>
      <c r="E355" t="n">
        <v>7.91</v>
      </c>
      <c r="F355" t="n">
        <v>4.75</v>
      </c>
      <c r="G355" t="n">
        <v>7.91</v>
      </c>
      <c r="H355" t="n">
        <v>0.13</v>
      </c>
      <c r="I355" t="n">
        <v>36</v>
      </c>
      <c r="J355" t="n">
        <v>133.21</v>
      </c>
      <c r="K355" t="n">
        <v>46.47</v>
      </c>
      <c r="L355" t="n">
        <v>1</v>
      </c>
      <c r="M355" t="n">
        <v>34</v>
      </c>
      <c r="N355" t="n">
        <v>20.75</v>
      </c>
      <c r="O355" t="n">
        <v>16663.42</v>
      </c>
      <c r="P355" t="n">
        <v>48.28</v>
      </c>
      <c r="Q355" t="n">
        <v>610.49</v>
      </c>
      <c r="R355" t="n">
        <v>35.99</v>
      </c>
      <c r="S355" t="n">
        <v>13.88</v>
      </c>
      <c r="T355" t="n">
        <v>11022.4</v>
      </c>
      <c r="U355" t="n">
        <v>0.39</v>
      </c>
      <c r="V355" t="n">
        <v>0.84</v>
      </c>
      <c r="W355" t="n">
        <v>0.11</v>
      </c>
      <c r="X355" t="n">
        <v>0.71</v>
      </c>
      <c r="Y355" t="n">
        <v>1</v>
      </c>
      <c r="Z355" t="n">
        <v>10</v>
      </c>
    </row>
    <row r="356">
      <c r="A356" t="n">
        <v>1</v>
      </c>
      <c r="B356" t="n">
        <v>65</v>
      </c>
      <c r="C356" t="inlineStr">
        <is>
          <t xml:space="preserve">CONCLUIDO	</t>
        </is>
      </c>
      <c r="D356" t="n">
        <v>13.367</v>
      </c>
      <c r="E356" t="n">
        <v>7.48</v>
      </c>
      <c r="F356" t="n">
        <v>4.57</v>
      </c>
      <c r="G356" t="n">
        <v>10.15</v>
      </c>
      <c r="H356" t="n">
        <v>0.17</v>
      </c>
      <c r="I356" t="n">
        <v>27</v>
      </c>
      <c r="J356" t="n">
        <v>133.55</v>
      </c>
      <c r="K356" t="n">
        <v>46.47</v>
      </c>
      <c r="L356" t="n">
        <v>1.25</v>
      </c>
      <c r="M356" t="n">
        <v>25</v>
      </c>
      <c r="N356" t="n">
        <v>20.83</v>
      </c>
      <c r="O356" t="n">
        <v>16704.7</v>
      </c>
      <c r="P356" t="n">
        <v>45.18</v>
      </c>
      <c r="Q356" t="n">
        <v>610.49</v>
      </c>
      <c r="R356" t="n">
        <v>30.52</v>
      </c>
      <c r="S356" t="n">
        <v>13.88</v>
      </c>
      <c r="T356" t="n">
        <v>8331.540000000001</v>
      </c>
      <c r="U356" t="n">
        <v>0.45</v>
      </c>
      <c r="V356" t="n">
        <v>0.87</v>
      </c>
      <c r="W356" t="n">
        <v>0.09</v>
      </c>
      <c r="X356" t="n">
        <v>0.52</v>
      </c>
      <c r="Y356" t="n">
        <v>1</v>
      </c>
      <c r="Z356" t="n">
        <v>10</v>
      </c>
    </row>
    <row r="357">
      <c r="A357" t="n">
        <v>2</v>
      </c>
      <c r="B357" t="n">
        <v>65</v>
      </c>
      <c r="C357" t="inlineStr">
        <is>
          <t xml:space="preserve">CONCLUIDO	</t>
        </is>
      </c>
      <c r="D357" t="n">
        <v>13.8206</v>
      </c>
      <c r="E357" t="n">
        <v>7.24</v>
      </c>
      <c r="F357" t="n">
        <v>4.46</v>
      </c>
      <c r="G357" t="n">
        <v>12.15</v>
      </c>
      <c r="H357" t="n">
        <v>0.2</v>
      </c>
      <c r="I357" t="n">
        <v>22</v>
      </c>
      <c r="J357" t="n">
        <v>133.88</v>
      </c>
      <c r="K357" t="n">
        <v>46.47</v>
      </c>
      <c r="L357" t="n">
        <v>1.5</v>
      </c>
      <c r="M357" t="n">
        <v>20</v>
      </c>
      <c r="N357" t="n">
        <v>20.91</v>
      </c>
      <c r="O357" t="n">
        <v>16746.01</v>
      </c>
      <c r="P357" t="n">
        <v>43.03</v>
      </c>
      <c r="Q357" t="n">
        <v>610.34</v>
      </c>
      <c r="R357" t="n">
        <v>26.9</v>
      </c>
      <c r="S357" t="n">
        <v>13.88</v>
      </c>
      <c r="T357" t="n">
        <v>6545.72</v>
      </c>
      <c r="U357" t="n">
        <v>0.52</v>
      </c>
      <c r="V357" t="n">
        <v>0.9</v>
      </c>
      <c r="W357" t="n">
        <v>0.09</v>
      </c>
      <c r="X357" t="n">
        <v>0.41</v>
      </c>
      <c r="Y357" t="n">
        <v>1</v>
      </c>
      <c r="Z357" t="n">
        <v>10</v>
      </c>
    </row>
    <row r="358">
      <c r="A358" t="n">
        <v>3</v>
      </c>
      <c r="B358" t="n">
        <v>65</v>
      </c>
      <c r="C358" t="inlineStr">
        <is>
          <t xml:space="preserve">CONCLUIDO	</t>
        </is>
      </c>
      <c r="D358" t="n">
        <v>14.1716</v>
      </c>
      <c r="E358" t="n">
        <v>7.06</v>
      </c>
      <c r="F358" t="n">
        <v>4.39</v>
      </c>
      <c r="G358" t="n">
        <v>14.62</v>
      </c>
      <c r="H358" t="n">
        <v>0.23</v>
      </c>
      <c r="I358" t="n">
        <v>18</v>
      </c>
      <c r="J358" t="n">
        <v>134.22</v>
      </c>
      <c r="K358" t="n">
        <v>46.47</v>
      </c>
      <c r="L358" t="n">
        <v>1.75</v>
      </c>
      <c r="M358" t="n">
        <v>16</v>
      </c>
      <c r="N358" t="n">
        <v>21</v>
      </c>
      <c r="O358" t="n">
        <v>16787.35</v>
      </c>
      <c r="P358" t="n">
        <v>41.07</v>
      </c>
      <c r="Q358" t="n">
        <v>610.3</v>
      </c>
      <c r="R358" t="n">
        <v>25.2</v>
      </c>
      <c r="S358" t="n">
        <v>13.88</v>
      </c>
      <c r="T358" t="n">
        <v>5713.71</v>
      </c>
      <c r="U358" t="n">
        <v>0.55</v>
      </c>
      <c r="V358" t="n">
        <v>0.91</v>
      </c>
      <c r="W358" t="n">
        <v>0.07000000000000001</v>
      </c>
      <c r="X358" t="n">
        <v>0.35</v>
      </c>
      <c r="Y358" t="n">
        <v>1</v>
      </c>
      <c r="Z358" t="n">
        <v>10</v>
      </c>
    </row>
    <row r="359">
      <c r="A359" t="n">
        <v>4</v>
      </c>
      <c r="B359" t="n">
        <v>65</v>
      </c>
      <c r="C359" t="inlineStr">
        <is>
          <t xml:space="preserve">CONCLUIDO	</t>
        </is>
      </c>
      <c r="D359" t="n">
        <v>14.3381</v>
      </c>
      <c r="E359" t="n">
        <v>6.97</v>
      </c>
      <c r="F359" t="n">
        <v>4.36</v>
      </c>
      <c r="G359" t="n">
        <v>16.34</v>
      </c>
      <c r="H359" t="n">
        <v>0.26</v>
      </c>
      <c r="I359" t="n">
        <v>16</v>
      </c>
      <c r="J359" t="n">
        <v>134.55</v>
      </c>
      <c r="K359" t="n">
        <v>46.47</v>
      </c>
      <c r="L359" t="n">
        <v>2</v>
      </c>
      <c r="M359" t="n">
        <v>14</v>
      </c>
      <c r="N359" t="n">
        <v>21.09</v>
      </c>
      <c r="O359" t="n">
        <v>16828.84</v>
      </c>
      <c r="P359" t="n">
        <v>39.61</v>
      </c>
      <c r="Q359" t="n">
        <v>610.27</v>
      </c>
      <c r="R359" t="n">
        <v>23.97</v>
      </c>
      <c r="S359" t="n">
        <v>13.88</v>
      </c>
      <c r="T359" t="n">
        <v>5111.14</v>
      </c>
      <c r="U359" t="n">
        <v>0.58</v>
      </c>
      <c r="V359" t="n">
        <v>0.92</v>
      </c>
      <c r="W359" t="n">
        <v>0.08</v>
      </c>
      <c r="X359" t="n">
        <v>0.32</v>
      </c>
      <c r="Y359" t="n">
        <v>1</v>
      </c>
      <c r="Z359" t="n">
        <v>10</v>
      </c>
    </row>
    <row r="360">
      <c r="A360" t="n">
        <v>5</v>
      </c>
      <c r="B360" t="n">
        <v>65</v>
      </c>
      <c r="C360" t="inlineStr">
        <is>
          <t xml:space="preserve">CONCLUIDO	</t>
        </is>
      </c>
      <c r="D360" t="n">
        <v>14.6699</v>
      </c>
      <c r="E360" t="n">
        <v>6.82</v>
      </c>
      <c r="F360" t="n">
        <v>4.28</v>
      </c>
      <c r="G360" t="n">
        <v>19.77</v>
      </c>
      <c r="H360" t="n">
        <v>0.29</v>
      </c>
      <c r="I360" t="n">
        <v>13</v>
      </c>
      <c r="J360" t="n">
        <v>134.89</v>
      </c>
      <c r="K360" t="n">
        <v>46.47</v>
      </c>
      <c r="L360" t="n">
        <v>2.25</v>
      </c>
      <c r="M360" t="n">
        <v>11</v>
      </c>
      <c r="N360" t="n">
        <v>21.17</v>
      </c>
      <c r="O360" t="n">
        <v>16870.25</v>
      </c>
      <c r="P360" t="n">
        <v>37.4</v>
      </c>
      <c r="Q360" t="n">
        <v>610.35</v>
      </c>
      <c r="R360" t="n">
        <v>21.53</v>
      </c>
      <c r="S360" t="n">
        <v>13.88</v>
      </c>
      <c r="T360" t="n">
        <v>3905.81</v>
      </c>
      <c r="U360" t="n">
        <v>0.64</v>
      </c>
      <c r="V360" t="n">
        <v>0.93</v>
      </c>
      <c r="W360" t="n">
        <v>0.07000000000000001</v>
      </c>
      <c r="X360" t="n">
        <v>0.24</v>
      </c>
      <c r="Y360" t="n">
        <v>1</v>
      </c>
      <c r="Z360" t="n">
        <v>10</v>
      </c>
    </row>
    <row r="361">
      <c r="A361" t="n">
        <v>6</v>
      </c>
      <c r="B361" t="n">
        <v>65</v>
      </c>
      <c r="C361" t="inlineStr">
        <is>
          <t xml:space="preserve">CONCLUIDO	</t>
        </is>
      </c>
      <c r="D361" t="n">
        <v>14.7638</v>
      </c>
      <c r="E361" t="n">
        <v>6.77</v>
      </c>
      <c r="F361" t="n">
        <v>4.27</v>
      </c>
      <c r="G361" t="n">
        <v>21.33</v>
      </c>
      <c r="H361" t="n">
        <v>0.33</v>
      </c>
      <c r="I361" t="n">
        <v>12</v>
      </c>
      <c r="J361" t="n">
        <v>135.22</v>
      </c>
      <c r="K361" t="n">
        <v>46.47</v>
      </c>
      <c r="L361" t="n">
        <v>2.5</v>
      </c>
      <c r="M361" t="n">
        <v>9</v>
      </c>
      <c r="N361" t="n">
        <v>21.26</v>
      </c>
      <c r="O361" t="n">
        <v>16911.68</v>
      </c>
      <c r="P361" t="n">
        <v>35.9</v>
      </c>
      <c r="Q361" t="n">
        <v>610.26</v>
      </c>
      <c r="R361" t="n">
        <v>21.09</v>
      </c>
      <c r="S361" t="n">
        <v>13.88</v>
      </c>
      <c r="T361" t="n">
        <v>3690.53</v>
      </c>
      <c r="U361" t="n">
        <v>0.66</v>
      </c>
      <c r="V361" t="n">
        <v>0.93</v>
      </c>
      <c r="W361" t="n">
        <v>0.07000000000000001</v>
      </c>
      <c r="X361" t="n">
        <v>0.23</v>
      </c>
      <c r="Y361" t="n">
        <v>1</v>
      </c>
      <c r="Z361" t="n">
        <v>10</v>
      </c>
    </row>
    <row r="362">
      <c r="A362" t="n">
        <v>7</v>
      </c>
      <c r="B362" t="n">
        <v>65</v>
      </c>
      <c r="C362" t="inlineStr">
        <is>
          <t xml:space="preserve">CONCLUIDO	</t>
        </is>
      </c>
      <c r="D362" t="n">
        <v>14.8417</v>
      </c>
      <c r="E362" t="n">
        <v>6.74</v>
      </c>
      <c r="F362" t="n">
        <v>4.26</v>
      </c>
      <c r="G362" t="n">
        <v>23.23</v>
      </c>
      <c r="H362" t="n">
        <v>0.36</v>
      </c>
      <c r="I362" t="n">
        <v>11</v>
      </c>
      <c r="J362" t="n">
        <v>135.56</v>
      </c>
      <c r="K362" t="n">
        <v>46.47</v>
      </c>
      <c r="L362" t="n">
        <v>2.75</v>
      </c>
      <c r="M362" t="n">
        <v>1</v>
      </c>
      <c r="N362" t="n">
        <v>21.34</v>
      </c>
      <c r="O362" t="n">
        <v>16953.14</v>
      </c>
      <c r="P362" t="n">
        <v>35.21</v>
      </c>
      <c r="Q362" t="n">
        <v>610.26</v>
      </c>
      <c r="R362" t="n">
        <v>20.55</v>
      </c>
      <c r="S362" t="n">
        <v>13.88</v>
      </c>
      <c r="T362" t="n">
        <v>3427.15</v>
      </c>
      <c r="U362" t="n">
        <v>0.68</v>
      </c>
      <c r="V362" t="n">
        <v>0.9399999999999999</v>
      </c>
      <c r="W362" t="n">
        <v>0.08</v>
      </c>
      <c r="X362" t="n">
        <v>0.22</v>
      </c>
      <c r="Y362" t="n">
        <v>1</v>
      </c>
      <c r="Z362" t="n">
        <v>10</v>
      </c>
    </row>
    <row r="363">
      <c r="A363" t="n">
        <v>8</v>
      </c>
      <c r="B363" t="n">
        <v>65</v>
      </c>
      <c r="C363" t="inlineStr">
        <is>
          <t xml:space="preserve">CONCLUIDO	</t>
        </is>
      </c>
      <c r="D363" t="n">
        <v>14.8337</v>
      </c>
      <c r="E363" t="n">
        <v>6.74</v>
      </c>
      <c r="F363" t="n">
        <v>4.26</v>
      </c>
      <c r="G363" t="n">
        <v>23.25</v>
      </c>
      <c r="H363" t="n">
        <v>0.39</v>
      </c>
      <c r="I363" t="n">
        <v>11</v>
      </c>
      <c r="J363" t="n">
        <v>135.9</v>
      </c>
      <c r="K363" t="n">
        <v>46.47</v>
      </c>
      <c r="L363" t="n">
        <v>3</v>
      </c>
      <c r="M363" t="n">
        <v>0</v>
      </c>
      <c r="N363" t="n">
        <v>21.43</v>
      </c>
      <c r="O363" t="n">
        <v>16994.64</v>
      </c>
      <c r="P363" t="n">
        <v>35.24</v>
      </c>
      <c r="Q363" t="n">
        <v>610.26</v>
      </c>
      <c r="R363" t="n">
        <v>20.63</v>
      </c>
      <c r="S363" t="n">
        <v>13.88</v>
      </c>
      <c r="T363" t="n">
        <v>3464.32</v>
      </c>
      <c r="U363" t="n">
        <v>0.67</v>
      </c>
      <c r="V363" t="n">
        <v>0.9399999999999999</v>
      </c>
      <c r="W363" t="n">
        <v>0.08</v>
      </c>
      <c r="X363" t="n">
        <v>0.22</v>
      </c>
      <c r="Y363" t="n">
        <v>1</v>
      </c>
      <c r="Z363" t="n">
        <v>10</v>
      </c>
    </row>
    <row r="364">
      <c r="A364" t="n">
        <v>0</v>
      </c>
      <c r="B364" t="n">
        <v>130</v>
      </c>
      <c r="C364" t="inlineStr">
        <is>
          <t xml:space="preserve">CONCLUIDO	</t>
        </is>
      </c>
      <c r="D364" t="n">
        <v>8.9153</v>
      </c>
      <c r="E364" t="n">
        <v>11.22</v>
      </c>
      <c r="F364" t="n">
        <v>5.33</v>
      </c>
      <c r="G364" t="n">
        <v>5.08</v>
      </c>
      <c r="H364" t="n">
        <v>0.07000000000000001</v>
      </c>
      <c r="I364" t="n">
        <v>63</v>
      </c>
      <c r="J364" t="n">
        <v>252.85</v>
      </c>
      <c r="K364" t="n">
        <v>59.19</v>
      </c>
      <c r="L364" t="n">
        <v>1</v>
      </c>
      <c r="M364" t="n">
        <v>61</v>
      </c>
      <c r="N364" t="n">
        <v>62.65</v>
      </c>
      <c r="O364" t="n">
        <v>31418.63</v>
      </c>
      <c r="P364" t="n">
        <v>85.92</v>
      </c>
      <c r="Q364" t="n">
        <v>610.51</v>
      </c>
      <c r="R364" t="n">
        <v>54.28</v>
      </c>
      <c r="S364" t="n">
        <v>13.88</v>
      </c>
      <c r="T364" t="n">
        <v>20030.23</v>
      </c>
      <c r="U364" t="n">
        <v>0.26</v>
      </c>
      <c r="V364" t="n">
        <v>0.75</v>
      </c>
      <c r="W364" t="n">
        <v>0.16</v>
      </c>
      <c r="X364" t="n">
        <v>1.29</v>
      </c>
      <c r="Y364" t="n">
        <v>1</v>
      </c>
      <c r="Z364" t="n">
        <v>10</v>
      </c>
    </row>
    <row r="365">
      <c r="A365" t="n">
        <v>1</v>
      </c>
      <c r="B365" t="n">
        <v>130</v>
      </c>
      <c r="C365" t="inlineStr">
        <is>
          <t xml:space="preserve">CONCLUIDO	</t>
        </is>
      </c>
      <c r="D365" t="n">
        <v>9.916499999999999</v>
      </c>
      <c r="E365" t="n">
        <v>10.08</v>
      </c>
      <c r="F365" t="n">
        <v>4.98</v>
      </c>
      <c r="G365" t="n">
        <v>6.36</v>
      </c>
      <c r="H365" t="n">
        <v>0.09</v>
      </c>
      <c r="I365" t="n">
        <v>47</v>
      </c>
      <c r="J365" t="n">
        <v>253.3</v>
      </c>
      <c r="K365" t="n">
        <v>59.19</v>
      </c>
      <c r="L365" t="n">
        <v>1.25</v>
      </c>
      <c r="M365" t="n">
        <v>45</v>
      </c>
      <c r="N365" t="n">
        <v>62.86</v>
      </c>
      <c r="O365" t="n">
        <v>31474.5</v>
      </c>
      <c r="P365" t="n">
        <v>79.68000000000001</v>
      </c>
      <c r="Q365" t="n">
        <v>610.26</v>
      </c>
      <c r="R365" t="n">
        <v>43.61</v>
      </c>
      <c r="S365" t="n">
        <v>13.88</v>
      </c>
      <c r="T365" t="n">
        <v>14777.47</v>
      </c>
      <c r="U365" t="n">
        <v>0.32</v>
      </c>
      <c r="V365" t="n">
        <v>0.8</v>
      </c>
      <c r="W365" t="n">
        <v>0.12</v>
      </c>
      <c r="X365" t="n">
        <v>0.9399999999999999</v>
      </c>
      <c r="Y365" t="n">
        <v>1</v>
      </c>
      <c r="Z365" t="n">
        <v>10</v>
      </c>
    </row>
    <row r="366">
      <c r="A366" t="n">
        <v>2</v>
      </c>
      <c r="B366" t="n">
        <v>130</v>
      </c>
      <c r="C366" t="inlineStr">
        <is>
          <t xml:space="preserve">CONCLUIDO	</t>
        </is>
      </c>
      <c r="D366" t="n">
        <v>10.5668</v>
      </c>
      <c r="E366" t="n">
        <v>9.460000000000001</v>
      </c>
      <c r="F366" t="n">
        <v>4.8</v>
      </c>
      <c r="G366" t="n">
        <v>7.58</v>
      </c>
      <c r="H366" t="n">
        <v>0.11</v>
      </c>
      <c r="I366" t="n">
        <v>38</v>
      </c>
      <c r="J366" t="n">
        <v>253.75</v>
      </c>
      <c r="K366" t="n">
        <v>59.19</v>
      </c>
      <c r="L366" t="n">
        <v>1.5</v>
      </c>
      <c r="M366" t="n">
        <v>36</v>
      </c>
      <c r="N366" t="n">
        <v>63.06</v>
      </c>
      <c r="O366" t="n">
        <v>31530.44</v>
      </c>
      <c r="P366" t="n">
        <v>76.27</v>
      </c>
      <c r="Q366" t="n">
        <v>610.51</v>
      </c>
      <c r="R366" t="n">
        <v>37.76</v>
      </c>
      <c r="S366" t="n">
        <v>13.88</v>
      </c>
      <c r="T366" t="n">
        <v>11896.28</v>
      </c>
      <c r="U366" t="n">
        <v>0.37</v>
      </c>
      <c r="V366" t="n">
        <v>0.83</v>
      </c>
      <c r="W366" t="n">
        <v>0.11</v>
      </c>
      <c r="X366" t="n">
        <v>0.76</v>
      </c>
      <c r="Y366" t="n">
        <v>1</v>
      </c>
      <c r="Z366" t="n">
        <v>10</v>
      </c>
    </row>
    <row r="367">
      <c r="A367" t="n">
        <v>3</v>
      </c>
      <c r="B367" t="n">
        <v>130</v>
      </c>
      <c r="C367" t="inlineStr">
        <is>
          <t xml:space="preserve">CONCLUIDO	</t>
        </is>
      </c>
      <c r="D367" t="n">
        <v>11.1465</v>
      </c>
      <c r="E367" t="n">
        <v>8.970000000000001</v>
      </c>
      <c r="F367" t="n">
        <v>4.65</v>
      </c>
      <c r="G367" t="n">
        <v>9</v>
      </c>
      <c r="H367" t="n">
        <v>0.12</v>
      </c>
      <c r="I367" t="n">
        <v>31</v>
      </c>
      <c r="J367" t="n">
        <v>254.21</v>
      </c>
      <c r="K367" t="n">
        <v>59.19</v>
      </c>
      <c r="L367" t="n">
        <v>1.75</v>
      </c>
      <c r="M367" t="n">
        <v>29</v>
      </c>
      <c r="N367" t="n">
        <v>63.26</v>
      </c>
      <c r="O367" t="n">
        <v>31586.46</v>
      </c>
      <c r="P367" t="n">
        <v>73.3</v>
      </c>
      <c r="Q367" t="n">
        <v>610.33</v>
      </c>
      <c r="R367" t="n">
        <v>32.99</v>
      </c>
      <c r="S367" t="n">
        <v>13.88</v>
      </c>
      <c r="T367" t="n">
        <v>9546.49</v>
      </c>
      <c r="U367" t="n">
        <v>0.42</v>
      </c>
      <c r="V367" t="n">
        <v>0.86</v>
      </c>
      <c r="W367" t="n">
        <v>0.1</v>
      </c>
      <c r="X367" t="n">
        <v>0.61</v>
      </c>
      <c r="Y367" t="n">
        <v>1</v>
      </c>
      <c r="Z367" t="n">
        <v>10</v>
      </c>
    </row>
    <row r="368">
      <c r="A368" t="n">
        <v>4</v>
      </c>
      <c r="B368" t="n">
        <v>130</v>
      </c>
      <c r="C368" t="inlineStr">
        <is>
          <t xml:space="preserve">CONCLUIDO	</t>
        </is>
      </c>
      <c r="D368" t="n">
        <v>11.4979</v>
      </c>
      <c r="E368" t="n">
        <v>8.699999999999999</v>
      </c>
      <c r="F368" t="n">
        <v>4.57</v>
      </c>
      <c r="G368" t="n">
        <v>10.16</v>
      </c>
      <c r="H368" t="n">
        <v>0.14</v>
      </c>
      <c r="I368" t="n">
        <v>27</v>
      </c>
      <c r="J368" t="n">
        <v>254.66</v>
      </c>
      <c r="K368" t="n">
        <v>59.19</v>
      </c>
      <c r="L368" t="n">
        <v>2</v>
      </c>
      <c r="M368" t="n">
        <v>25</v>
      </c>
      <c r="N368" t="n">
        <v>63.47</v>
      </c>
      <c r="O368" t="n">
        <v>31642.55</v>
      </c>
      <c r="P368" t="n">
        <v>71.56999999999999</v>
      </c>
      <c r="Q368" t="n">
        <v>610.4400000000001</v>
      </c>
      <c r="R368" t="n">
        <v>30.53</v>
      </c>
      <c r="S368" t="n">
        <v>13.88</v>
      </c>
      <c r="T368" t="n">
        <v>8336.129999999999</v>
      </c>
      <c r="U368" t="n">
        <v>0.45</v>
      </c>
      <c r="V368" t="n">
        <v>0.87</v>
      </c>
      <c r="W368" t="n">
        <v>0.1</v>
      </c>
      <c r="X368" t="n">
        <v>0.53</v>
      </c>
      <c r="Y368" t="n">
        <v>1</v>
      </c>
      <c r="Z368" t="n">
        <v>10</v>
      </c>
    </row>
    <row r="369">
      <c r="A369" t="n">
        <v>5</v>
      </c>
      <c r="B369" t="n">
        <v>130</v>
      </c>
      <c r="C369" t="inlineStr">
        <is>
          <t xml:space="preserve">CONCLUIDO	</t>
        </is>
      </c>
      <c r="D369" t="n">
        <v>11.7998</v>
      </c>
      <c r="E369" t="n">
        <v>8.470000000000001</v>
      </c>
      <c r="F369" t="n">
        <v>4.5</v>
      </c>
      <c r="G369" t="n">
        <v>11.24</v>
      </c>
      <c r="H369" t="n">
        <v>0.16</v>
      </c>
      <c r="I369" t="n">
        <v>24</v>
      </c>
      <c r="J369" t="n">
        <v>255.12</v>
      </c>
      <c r="K369" t="n">
        <v>59.19</v>
      </c>
      <c r="L369" t="n">
        <v>2.25</v>
      </c>
      <c r="M369" t="n">
        <v>22</v>
      </c>
      <c r="N369" t="n">
        <v>63.67</v>
      </c>
      <c r="O369" t="n">
        <v>31698.72</v>
      </c>
      <c r="P369" t="n">
        <v>69.84999999999999</v>
      </c>
      <c r="Q369" t="n">
        <v>610.39</v>
      </c>
      <c r="R369" t="n">
        <v>28.34</v>
      </c>
      <c r="S369" t="n">
        <v>13.88</v>
      </c>
      <c r="T369" t="n">
        <v>7253.86</v>
      </c>
      <c r="U369" t="n">
        <v>0.49</v>
      </c>
      <c r="V369" t="n">
        <v>0.89</v>
      </c>
      <c r="W369" t="n">
        <v>0.09</v>
      </c>
      <c r="X369" t="n">
        <v>0.46</v>
      </c>
      <c r="Y369" t="n">
        <v>1</v>
      </c>
      <c r="Z369" t="n">
        <v>10</v>
      </c>
    </row>
    <row r="370">
      <c r="A370" t="n">
        <v>6</v>
      </c>
      <c r="B370" t="n">
        <v>130</v>
      </c>
      <c r="C370" t="inlineStr">
        <is>
          <t xml:space="preserve">CONCLUIDO	</t>
        </is>
      </c>
      <c r="D370" t="n">
        <v>12.1057</v>
      </c>
      <c r="E370" t="n">
        <v>8.26</v>
      </c>
      <c r="F370" t="n">
        <v>4.43</v>
      </c>
      <c r="G370" t="n">
        <v>12.65</v>
      </c>
      <c r="H370" t="n">
        <v>0.17</v>
      </c>
      <c r="I370" t="n">
        <v>21</v>
      </c>
      <c r="J370" t="n">
        <v>255.57</v>
      </c>
      <c r="K370" t="n">
        <v>59.19</v>
      </c>
      <c r="L370" t="n">
        <v>2.5</v>
      </c>
      <c r="M370" t="n">
        <v>19</v>
      </c>
      <c r="N370" t="n">
        <v>63.88</v>
      </c>
      <c r="O370" t="n">
        <v>31754.97</v>
      </c>
      <c r="P370" t="n">
        <v>68.27</v>
      </c>
      <c r="Q370" t="n">
        <v>610.35</v>
      </c>
      <c r="R370" t="n">
        <v>25.97</v>
      </c>
      <c r="S370" t="n">
        <v>13.88</v>
      </c>
      <c r="T370" t="n">
        <v>6083.9</v>
      </c>
      <c r="U370" t="n">
        <v>0.53</v>
      </c>
      <c r="V370" t="n">
        <v>0.9</v>
      </c>
      <c r="W370" t="n">
        <v>0.09</v>
      </c>
      <c r="X370" t="n">
        <v>0.39</v>
      </c>
      <c r="Y370" t="n">
        <v>1</v>
      </c>
      <c r="Z370" t="n">
        <v>10</v>
      </c>
    </row>
    <row r="371">
      <c r="A371" t="n">
        <v>7</v>
      </c>
      <c r="B371" t="n">
        <v>130</v>
      </c>
      <c r="C371" t="inlineStr">
        <is>
          <t xml:space="preserve">CONCLUIDO	</t>
        </is>
      </c>
      <c r="D371" t="n">
        <v>12.3988</v>
      </c>
      <c r="E371" t="n">
        <v>8.07</v>
      </c>
      <c r="F371" t="n">
        <v>4.33</v>
      </c>
      <c r="G371" t="n">
        <v>13.68</v>
      </c>
      <c r="H371" t="n">
        <v>0.19</v>
      </c>
      <c r="I371" t="n">
        <v>19</v>
      </c>
      <c r="J371" t="n">
        <v>256.03</v>
      </c>
      <c r="K371" t="n">
        <v>59.19</v>
      </c>
      <c r="L371" t="n">
        <v>2.75</v>
      </c>
      <c r="M371" t="n">
        <v>17</v>
      </c>
      <c r="N371" t="n">
        <v>64.09</v>
      </c>
      <c r="O371" t="n">
        <v>31811.29</v>
      </c>
      <c r="P371" t="n">
        <v>66.03</v>
      </c>
      <c r="Q371" t="n">
        <v>610.28</v>
      </c>
      <c r="R371" t="n">
        <v>23.04</v>
      </c>
      <c r="S371" t="n">
        <v>13.88</v>
      </c>
      <c r="T371" t="n">
        <v>4630.35</v>
      </c>
      <c r="U371" t="n">
        <v>0.6</v>
      </c>
      <c r="V371" t="n">
        <v>0.92</v>
      </c>
      <c r="W371" t="n">
        <v>0.08</v>
      </c>
      <c r="X371" t="n">
        <v>0.29</v>
      </c>
      <c r="Y371" t="n">
        <v>1</v>
      </c>
      <c r="Z371" t="n">
        <v>10</v>
      </c>
    </row>
    <row r="372">
      <c r="A372" t="n">
        <v>8</v>
      </c>
      <c r="B372" t="n">
        <v>130</v>
      </c>
      <c r="C372" t="inlineStr">
        <is>
          <t xml:space="preserve">CONCLUIDO	</t>
        </is>
      </c>
      <c r="D372" t="n">
        <v>12.4866</v>
      </c>
      <c r="E372" t="n">
        <v>8.01</v>
      </c>
      <c r="F372" t="n">
        <v>4.37</v>
      </c>
      <c r="G372" t="n">
        <v>15.43</v>
      </c>
      <c r="H372" t="n">
        <v>0.21</v>
      </c>
      <c r="I372" t="n">
        <v>17</v>
      </c>
      <c r="J372" t="n">
        <v>256.49</v>
      </c>
      <c r="K372" t="n">
        <v>59.19</v>
      </c>
      <c r="L372" t="n">
        <v>3</v>
      </c>
      <c r="M372" t="n">
        <v>15</v>
      </c>
      <c r="N372" t="n">
        <v>64.29000000000001</v>
      </c>
      <c r="O372" t="n">
        <v>31867.69</v>
      </c>
      <c r="P372" t="n">
        <v>66.39</v>
      </c>
      <c r="Q372" t="n">
        <v>610.42</v>
      </c>
      <c r="R372" t="n">
        <v>24.46</v>
      </c>
      <c r="S372" t="n">
        <v>13.88</v>
      </c>
      <c r="T372" t="n">
        <v>5349.85</v>
      </c>
      <c r="U372" t="n">
        <v>0.57</v>
      </c>
      <c r="V372" t="n">
        <v>0.91</v>
      </c>
      <c r="W372" t="n">
        <v>0.08</v>
      </c>
      <c r="X372" t="n">
        <v>0.33</v>
      </c>
      <c r="Y372" t="n">
        <v>1</v>
      </c>
      <c r="Z372" t="n">
        <v>10</v>
      </c>
    </row>
    <row r="373">
      <c r="A373" t="n">
        <v>9</v>
      </c>
      <c r="B373" t="n">
        <v>130</v>
      </c>
      <c r="C373" t="inlineStr">
        <is>
          <t xml:space="preserve">CONCLUIDO	</t>
        </is>
      </c>
      <c r="D373" t="n">
        <v>12.5843</v>
      </c>
      <c r="E373" t="n">
        <v>7.95</v>
      </c>
      <c r="F373" t="n">
        <v>4.36</v>
      </c>
      <c r="G373" t="n">
        <v>16.35</v>
      </c>
      <c r="H373" t="n">
        <v>0.23</v>
      </c>
      <c r="I373" t="n">
        <v>16</v>
      </c>
      <c r="J373" t="n">
        <v>256.95</v>
      </c>
      <c r="K373" t="n">
        <v>59.19</v>
      </c>
      <c r="L373" t="n">
        <v>3.25</v>
      </c>
      <c r="M373" t="n">
        <v>14</v>
      </c>
      <c r="N373" t="n">
        <v>64.5</v>
      </c>
      <c r="O373" t="n">
        <v>31924.29</v>
      </c>
      <c r="P373" t="n">
        <v>65.78</v>
      </c>
      <c r="Q373" t="n">
        <v>610.41</v>
      </c>
      <c r="R373" t="n">
        <v>23.99</v>
      </c>
      <c r="S373" t="n">
        <v>13.88</v>
      </c>
      <c r="T373" t="n">
        <v>5120.53</v>
      </c>
      <c r="U373" t="n">
        <v>0.58</v>
      </c>
      <c r="V373" t="n">
        <v>0.92</v>
      </c>
      <c r="W373" t="n">
        <v>0.08</v>
      </c>
      <c r="X373" t="n">
        <v>0.32</v>
      </c>
      <c r="Y373" t="n">
        <v>1</v>
      </c>
      <c r="Z373" t="n">
        <v>10</v>
      </c>
    </row>
    <row r="374">
      <c r="A374" t="n">
        <v>10</v>
      </c>
      <c r="B374" t="n">
        <v>130</v>
      </c>
      <c r="C374" t="inlineStr">
        <is>
          <t xml:space="preserve">CONCLUIDO	</t>
        </is>
      </c>
      <c r="D374" t="n">
        <v>12.706</v>
      </c>
      <c r="E374" t="n">
        <v>7.87</v>
      </c>
      <c r="F374" t="n">
        <v>4.33</v>
      </c>
      <c r="G374" t="n">
        <v>17.33</v>
      </c>
      <c r="H374" t="n">
        <v>0.24</v>
      </c>
      <c r="I374" t="n">
        <v>15</v>
      </c>
      <c r="J374" t="n">
        <v>257.41</v>
      </c>
      <c r="K374" t="n">
        <v>59.19</v>
      </c>
      <c r="L374" t="n">
        <v>3.5</v>
      </c>
      <c r="M374" t="n">
        <v>13</v>
      </c>
      <c r="N374" t="n">
        <v>64.70999999999999</v>
      </c>
      <c r="O374" t="n">
        <v>31980.84</v>
      </c>
      <c r="P374" t="n">
        <v>64.63</v>
      </c>
      <c r="Q374" t="n">
        <v>610.3200000000001</v>
      </c>
      <c r="R374" t="n">
        <v>23.11</v>
      </c>
      <c r="S374" t="n">
        <v>13.88</v>
      </c>
      <c r="T374" t="n">
        <v>4685.6</v>
      </c>
      <c r="U374" t="n">
        <v>0.6</v>
      </c>
      <c r="V374" t="n">
        <v>0.92</v>
      </c>
      <c r="W374" t="n">
        <v>0.08</v>
      </c>
      <c r="X374" t="n">
        <v>0.29</v>
      </c>
      <c r="Y374" t="n">
        <v>1</v>
      </c>
      <c r="Z374" t="n">
        <v>10</v>
      </c>
    </row>
    <row r="375">
      <c r="A375" t="n">
        <v>11</v>
      </c>
      <c r="B375" t="n">
        <v>130</v>
      </c>
      <c r="C375" t="inlineStr">
        <is>
          <t xml:space="preserve">CONCLUIDO	</t>
        </is>
      </c>
      <c r="D375" t="n">
        <v>12.8159</v>
      </c>
      <c r="E375" t="n">
        <v>7.8</v>
      </c>
      <c r="F375" t="n">
        <v>4.31</v>
      </c>
      <c r="G375" t="n">
        <v>18.49</v>
      </c>
      <c r="H375" t="n">
        <v>0.26</v>
      </c>
      <c r="I375" t="n">
        <v>14</v>
      </c>
      <c r="J375" t="n">
        <v>257.86</v>
      </c>
      <c r="K375" t="n">
        <v>59.19</v>
      </c>
      <c r="L375" t="n">
        <v>3.75</v>
      </c>
      <c r="M375" t="n">
        <v>12</v>
      </c>
      <c r="N375" t="n">
        <v>64.92</v>
      </c>
      <c r="O375" t="n">
        <v>32037.48</v>
      </c>
      <c r="P375" t="n">
        <v>63.77</v>
      </c>
      <c r="Q375" t="n">
        <v>610.3</v>
      </c>
      <c r="R375" t="n">
        <v>22.45</v>
      </c>
      <c r="S375" t="n">
        <v>13.88</v>
      </c>
      <c r="T375" t="n">
        <v>4359.68</v>
      </c>
      <c r="U375" t="n">
        <v>0.62</v>
      </c>
      <c r="V375" t="n">
        <v>0.92</v>
      </c>
      <c r="W375" t="n">
        <v>0.08</v>
      </c>
      <c r="X375" t="n">
        <v>0.27</v>
      </c>
      <c r="Y375" t="n">
        <v>1</v>
      </c>
      <c r="Z375" t="n">
        <v>10</v>
      </c>
    </row>
    <row r="376">
      <c r="A376" t="n">
        <v>12</v>
      </c>
      <c r="B376" t="n">
        <v>130</v>
      </c>
      <c r="C376" t="inlineStr">
        <is>
          <t xml:space="preserve">CONCLUIDO	</t>
        </is>
      </c>
      <c r="D376" t="n">
        <v>12.9496</v>
      </c>
      <c r="E376" t="n">
        <v>7.72</v>
      </c>
      <c r="F376" t="n">
        <v>4.28</v>
      </c>
      <c r="G376" t="n">
        <v>19.76</v>
      </c>
      <c r="H376" t="n">
        <v>0.28</v>
      </c>
      <c r="I376" t="n">
        <v>13</v>
      </c>
      <c r="J376" t="n">
        <v>258.32</v>
      </c>
      <c r="K376" t="n">
        <v>59.19</v>
      </c>
      <c r="L376" t="n">
        <v>4</v>
      </c>
      <c r="M376" t="n">
        <v>11</v>
      </c>
      <c r="N376" t="n">
        <v>65.13</v>
      </c>
      <c r="O376" t="n">
        <v>32094.19</v>
      </c>
      <c r="P376" t="n">
        <v>62.84</v>
      </c>
      <c r="Q376" t="n">
        <v>610.26</v>
      </c>
      <c r="R376" t="n">
        <v>21.53</v>
      </c>
      <c r="S376" t="n">
        <v>13.88</v>
      </c>
      <c r="T376" t="n">
        <v>3902.74</v>
      </c>
      <c r="U376" t="n">
        <v>0.65</v>
      </c>
      <c r="V376" t="n">
        <v>0.93</v>
      </c>
      <c r="W376" t="n">
        <v>0.08</v>
      </c>
      <c r="X376" t="n">
        <v>0.24</v>
      </c>
      <c r="Y376" t="n">
        <v>1</v>
      </c>
      <c r="Z376" t="n">
        <v>10</v>
      </c>
    </row>
    <row r="377">
      <c r="A377" t="n">
        <v>13</v>
      </c>
      <c r="B377" t="n">
        <v>130</v>
      </c>
      <c r="C377" t="inlineStr">
        <is>
          <t xml:space="preserve">CONCLUIDO	</t>
        </is>
      </c>
      <c r="D377" t="n">
        <v>13.0657</v>
      </c>
      <c r="E377" t="n">
        <v>7.65</v>
      </c>
      <c r="F377" t="n">
        <v>4.26</v>
      </c>
      <c r="G377" t="n">
        <v>21.31</v>
      </c>
      <c r="H377" t="n">
        <v>0.29</v>
      </c>
      <c r="I377" t="n">
        <v>12</v>
      </c>
      <c r="J377" t="n">
        <v>258.78</v>
      </c>
      <c r="K377" t="n">
        <v>59.19</v>
      </c>
      <c r="L377" t="n">
        <v>4.25</v>
      </c>
      <c r="M377" t="n">
        <v>10</v>
      </c>
      <c r="N377" t="n">
        <v>65.34</v>
      </c>
      <c r="O377" t="n">
        <v>32150.98</v>
      </c>
      <c r="P377" t="n">
        <v>62.02</v>
      </c>
      <c r="Q377" t="n">
        <v>610.27</v>
      </c>
      <c r="R377" t="n">
        <v>20.91</v>
      </c>
      <c r="S377" t="n">
        <v>13.88</v>
      </c>
      <c r="T377" t="n">
        <v>3600.28</v>
      </c>
      <c r="U377" t="n">
        <v>0.66</v>
      </c>
      <c r="V377" t="n">
        <v>0.9399999999999999</v>
      </c>
      <c r="W377" t="n">
        <v>0.07000000000000001</v>
      </c>
      <c r="X377" t="n">
        <v>0.22</v>
      </c>
      <c r="Y377" t="n">
        <v>1</v>
      </c>
      <c r="Z377" t="n">
        <v>10</v>
      </c>
    </row>
    <row r="378">
      <c r="A378" t="n">
        <v>14</v>
      </c>
      <c r="B378" t="n">
        <v>130</v>
      </c>
      <c r="C378" t="inlineStr">
        <is>
          <t xml:space="preserve">CONCLUIDO	</t>
        </is>
      </c>
      <c r="D378" t="n">
        <v>13.196</v>
      </c>
      <c r="E378" t="n">
        <v>7.58</v>
      </c>
      <c r="F378" t="n">
        <v>4.24</v>
      </c>
      <c r="G378" t="n">
        <v>23.1</v>
      </c>
      <c r="H378" t="n">
        <v>0.31</v>
      </c>
      <c r="I378" t="n">
        <v>11</v>
      </c>
      <c r="J378" t="n">
        <v>259.25</v>
      </c>
      <c r="K378" t="n">
        <v>59.19</v>
      </c>
      <c r="L378" t="n">
        <v>4.5</v>
      </c>
      <c r="M378" t="n">
        <v>9</v>
      </c>
      <c r="N378" t="n">
        <v>65.55</v>
      </c>
      <c r="O378" t="n">
        <v>32207.85</v>
      </c>
      <c r="P378" t="n">
        <v>61.08</v>
      </c>
      <c r="Q378" t="n">
        <v>610.39</v>
      </c>
      <c r="R378" t="n">
        <v>20.04</v>
      </c>
      <c r="S378" t="n">
        <v>13.88</v>
      </c>
      <c r="T378" t="n">
        <v>3169.54</v>
      </c>
      <c r="U378" t="n">
        <v>0.6899999999999999</v>
      </c>
      <c r="V378" t="n">
        <v>0.9399999999999999</v>
      </c>
      <c r="W378" t="n">
        <v>0.07000000000000001</v>
      </c>
      <c r="X378" t="n">
        <v>0.19</v>
      </c>
      <c r="Y378" t="n">
        <v>1</v>
      </c>
      <c r="Z378" t="n">
        <v>10</v>
      </c>
    </row>
    <row r="379">
      <c r="A379" t="n">
        <v>15</v>
      </c>
      <c r="B379" t="n">
        <v>130</v>
      </c>
      <c r="C379" t="inlineStr">
        <is>
          <t xml:space="preserve">CONCLUIDO	</t>
        </is>
      </c>
      <c r="D379" t="n">
        <v>13.3323</v>
      </c>
      <c r="E379" t="n">
        <v>7.5</v>
      </c>
      <c r="F379" t="n">
        <v>4.21</v>
      </c>
      <c r="G379" t="n">
        <v>25.24</v>
      </c>
      <c r="H379" t="n">
        <v>0.33</v>
      </c>
      <c r="I379" t="n">
        <v>10</v>
      </c>
      <c r="J379" t="n">
        <v>259.71</v>
      </c>
      <c r="K379" t="n">
        <v>59.19</v>
      </c>
      <c r="L379" t="n">
        <v>4.75</v>
      </c>
      <c r="M379" t="n">
        <v>8</v>
      </c>
      <c r="N379" t="n">
        <v>65.76000000000001</v>
      </c>
      <c r="O379" t="n">
        <v>32264.79</v>
      </c>
      <c r="P379" t="n">
        <v>59.75</v>
      </c>
      <c r="Q379" t="n">
        <v>610.26</v>
      </c>
      <c r="R379" t="n">
        <v>19.08</v>
      </c>
      <c r="S379" t="n">
        <v>13.88</v>
      </c>
      <c r="T379" t="n">
        <v>2693.21</v>
      </c>
      <c r="U379" t="n">
        <v>0.73</v>
      </c>
      <c r="V379" t="n">
        <v>0.95</v>
      </c>
      <c r="W379" t="n">
        <v>0.07000000000000001</v>
      </c>
      <c r="X379" t="n">
        <v>0.17</v>
      </c>
      <c r="Y379" t="n">
        <v>1</v>
      </c>
      <c r="Z379" t="n">
        <v>10</v>
      </c>
    </row>
    <row r="380">
      <c r="A380" t="n">
        <v>16</v>
      </c>
      <c r="B380" t="n">
        <v>130</v>
      </c>
      <c r="C380" t="inlineStr">
        <is>
          <t xml:space="preserve">CONCLUIDO	</t>
        </is>
      </c>
      <c r="D380" t="n">
        <v>13.3511</v>
      </c>
      <c r="E380" t="n">
        <v>7.49</v>
      </c>
      <c r="F380" t="n">
        <v>4.2</v>
      </c>
      <c r="G380" t="n">
        <v>25.18</v>
      </c>
      <c r="H380" t="n">
        <v>0.34</v>
      </c>
      <c r="I380" t="n">
        <v>10</v>
      </c>
      <c r="J380" t="n">
        <v>260.17</v>
      </c>
      <c r="K380" t="n">
        <v>59.19</v>
      </c>
      <c r="L380" t="n">
        <v>5</v>
      </c>
      <c r="M380" t="n">
        <v>8</v>
      </c>
      <c r="N380" t="n">
        <v>65.98</v>
      </c>
      <c r="O380" t="n">
        <v>32321.82</v>
      </c>
      <c r="P380" t="n">
        <v>59.28</v>
      </c>
      <c r="Q380" t="n">
        <v>610.26</v>
      </c>
      <c r="R380" t="n">
        <v>18.92</v>
      </c>
      <c r="S380" t="n">
        <v>13.88</v>
      </c>
      <c r="T380" t="n">
        <v>2615.03</v>
      </c>
      <c r="U380" t="n">
        <v>0.73</v>
      </c>
      <c r="V380" t="n">
        <v>0.95</v>
      </c>
      <c r="W380" t="n">
        <v>0.07000000000000001</v>
      </c>
      <c r="X380" t="n">
        <v>0.16</v>
      </c>
      <c r="Y380" t="n">
        <v>1</v>
      </c>
      <c r="Z380" t="n">
        <v>10</v>
      </c>
    </row>
    <row r="381">
      <c r="A381" t="n">
        <v>17</v>
      </c>
      <c r="B381" t="n">
        <v>130</v>
      </c>
      <c r="C381" t="inlineStr">
        <is>
          <t xml:space="preserve">CONCLUIDO	</t>
        </is>
      </c>
      <c r="D381" t="n">
        <v>13.2778</v>
      </c>
      <c r="E381" t="n">
        <v>7.53</v>
      </c>
      <c r="F381" t="n">
        <v>4.24</v>
      </c>
      <c r="G381" t="n">
        <v>25.43</v>
      </c>
      <c r="H381" t="n">
        <v>0.36</v>
      </c>
      <c r="I381" t="n">
        <v>10</v>
      </c>
      <c r="J381" t="n">
        <v>260.63</v>
      </c>
      <c r="K381" t="n">
        <v>59.19</v>
      </c>
      <c r="L381" t="n">
        <v>5.25</v>
      </c>
      <c r="M381" t="n">
        <v>8</v>
      </c>
      <c r="N381" t="n">
        <v>66.19</v>
      </c>
      <c r="O381" t="n">
        <v>32378.93</v>
      </c>
      <c r="P381" t="n">
        <v>59.23</v>
      </c>
      <c r="Q381" t="n">
        <v>610.29</v>
      </c>
      <c r="R381" t="n">
        <v>20.19</v>
      </c>
      <c r="S381" t="n">
        <v>13.88</v>
      </c>
      <c r="T381" t="n">
        <v>3252.44</v>
      </c>
      <c r="U381" t="n">
        <v>0.6899999999999999</v>
      </c>
      <c r="V381" t="n">
        <v>0.9399999999999999</v>
      </c>
      <c r="W381" t="n">
        <v>0.07000000000000001</v>
      </c>
      <c r="X381" t="n">
        <v>0.2</v>
      </c>
      <c r="Y381" t="n">
        <v>1</v>
      </c>
      <c r="Z381" t="n">
        <v>10</v>
      </c>
    </row>
    <row r="382">
      <c r="A382" t="n">
        <v>18</v>
      </c>
      <c r="B382" t="n">
        <v>130</v>
      </c>
      <c r="C382" t="inlineStr">
        <is>
          <t xml:space="preserve">CONCLUIDO	</t>
        </is>
      </c>
      <c r="D382" t="n">
        <v>13.4223</v>
      </c>
      <c r="E382" t="n">
        <v>7.45</v>
      </c>
      <c r="F382" t="n">
        <v>4.21</v>
      </c>
      <c r="G382" t="n">
        <v>28.04</v>
      </c>
      <c r="H382" t="n">
        <v>0.37</v>
      </c>
      <c r="I382" t="n">
        <v>9</v>
      </c>
      <c r="J382" t="n">
        <v>261.1</v>
      </c>
      <c r="K382" t="n">
        <v>59.19</v>
      </c>
      <c r="L382" t="n">
        <v>5.5</v>
      </c>
      <c r="M382" t="n">
        <v>7</v>
      </c>
      <c r="N382" t="n">
        <v>66.40000000000001</v>
      </c>
      <c r="O382" t="n">
        <v>32436.11</v>
      </c>
      <c r="P382" t="n">
        <v>58.37</v>
      </c>
      <c r="Q382" t="n">
        <v>610.4</v>
      </c>
      <c r="R382" t="n">
        <v>19.17</v>
      </c>
      <c r="S382" t="n">
        <v>13.88</v>
      </c>
      <c r="T382" t="n">
        <v>2746.86</v>
      </c>
      <c r="U382" t="n">
        <v>0.72</v>
      </c>
      <c r="V382" t="n">
        <v>0.95</v>
      </c>
      <c r="W382" t="n">
        <v>0.07000000000000001</v>
      </c>
      <c r="X382" t="n">
        <v>0.16</v>
      </c>
      <c r="Y382" t="n">
        <v>1</v>
      </c>
      <c r="Z382" t="n">
        <v>10</v>
      </c>
    </row>
    <row r="383">
      <c r="A383" t="n">
        <v>19</v>
      </c>
      <c r="B383" t="n">
        <v>130</v>
      </c>
      <c r="C383" t="inlineStr">
        <is>
          <t xml:space="preserve">CONCLUIDO	</t>
        </is>
      </c>
      <c r="D383" t="n">
        <v>13.4133</v>
      </c>
      <c r="E383" t="n">
        <v>7.46</v>
      </c>
      <c r="F383" t="n">
        <v>4.21</v>
      </c>
      <c r="G383" t="n">
        <v>28.07</v>
      </c>
      <c r="H383" t="n">
        <v>0.39</v>
      </c>
      <c r="I383" t="n">
        <v>9</v>
      </c>
      <c r="J383" t="n">
        <v>261.56</v>
      </c>
      <c r="K383" t="n">
        <v>59.19</v>
      </c>
      <c r="L383" t="n">
        <v>5.75</v>
      </c>
      <c r="M383" t="n">
        <v>7</v>
      </c>
      <c r="N383" t="n">
        <v>66.62</v>
      </c>
      <c r="O383" t="n">
        <v>32493.38</v>
      </c>
      <c r="P383" t="n">
        <v>57.6</v>
      </c>
      <c r="Q383" t="n">
        <v>610.28</v>
      </c>
      <c r="R383" t="n">
        <v>19.38</v>
      </c>
      <c r="S383" t="n">
        <v>13.88</v>
      </c>
      <c r="T383" t="n">
        <v>2849.24</v>
      </c>
      <c r="U383" t="n">
        <v>0.72</v>
      </c>
      <c r="V383" t="n">
        <v>0.95</v>
      </c>
      <c r="W383" t="n">
        <v>0.07000000000000001</v>
      </c>
      <c r="X383" t="n">
        <v>0.17</v>
      </c>
      <c r="Y383" t="n">
        <v>1</v>
      </c>
      <c r="Z383" t="n">
        <v>10</v>
      </c>
    </row>
    <row r="384">
      <c r="A384" t="n">
        <v>20</v>
      </c>
      <c r="B384" t="n">
        <v>130</v>
      </c>
      <c r="C384" t="inlineStr">
        <is>
          <t xml:space="preserve">CONCLUIDO	</t>
        </is>
      </c>
      <c r="D384" t="n">
        <v>13.5624</v>
      </c>
      <c r="E384" t="n">
        <v>7.37</v>
      </c>
      <c r="F384" t="n">
        <v>4.18</v>
      </c>
      <c r="G384" t="n">
        <v>31.33</v>
      </c>
      <c r="H384" t="n">
        <v>0.41</v>
      </c>
      <c r="I384" t="n">
        <v>8</v>
      </c>
      <c r="J384" t="n">
        <v>262.03</v>
      </c>
      <c r="K384" t="n">
        <v>59.19</v>
      </c>
      <c r="L384" t="n">
        <v>6</v>
      </c>
      <c r="M384" t="n">
        <v>6</v>
      </c>
      <c r="N384" t="n">
        <v>66.83</v>
      </c>
      <c r="O384" t="n">
        <v>32550.72</v>
      </c>
      <c r="P384" t="n">
        <v>56.59</v>
      </c>
      <c r="Q384" t="n">
        <v>610.26</v>
      </c>
      <c r="R384" t="n">
        <v>18.3</v>
      </c>
      <c r="S384" t="n">
        <v>13.88</v>
      </c>
      <c r="T384" t="n">
        <v>2315.79</v>
      </c>
      <c r="U384" t="n">
        <v>0.76</v>
      </c>
      <c r="V384" t="n">
        <v>0.95</v>
      </c>
      <c r="W384" t="n">
        <v>0.07000000000000001</v>
      </c>
      <c r="X384" t="n">
        <v>0.14</v>
      </c>
      <c r="Y384" t="n">
        <v>1</v>
      </c>
      <c r="Z384" t="n">
        <v>10</v>
      </c>
    </row>
    <row r="385">
      <c r="A385" t="n">
        <v>21</v>
      </c>
      <c r="B385" t="n">
        <v>130</v>
      </c>
      <c r="C385" t="inlineStr">
        <is>
          <t xml:space="preserve">CONCLUIDO	</t>
        </is>
      </c>
      <c r="D385" t="n">
        <v>13.5542</v>
      </c>
      <c r="E385" t="n">
        <v>7.38</v>
      </c>
      <c r="F385" t="n">
        <v>4.18</v>
      </c>
      <c r="G385" t="n">
        <v>31.36</v>
      </c>
      <c r="H385" t="n">
        <v>0.42</v>
      </c>
      <c r="I385" t="n">
        <v>8</v>
      </c>
      <c r="J385" t="n">
        <v>262.49</v>
      </c>
      <c r="K385" t="n">
        <v>59.19</v>
      </c>
      <c r="L385" t="n">
        <v>6.25</v>
      </c>
      <c r="M385" t="n">
        <v>6</v>
      </c>
      <c r="N385" t="n">
        <v>67.05</v>
      </c>
      <c r="O385" t="n">
        <v>32608.15</v>
      </c>
      <c r="P385" t="n">
        <v>56.07</v>
      </c>
      <c r="Q385" t="n">
        <v>610.26</v>
      </c>
      <c r="R385" t="n">
        <v>18.49</v>
      </c>
      <c r="S385" t="n">
        <v>13.88</v>
      </c>
      <c r="T385" t="n">
        <v>2408.73</v>
      </c>
      <c r="U385" t="n">
        <v>0.75</v>
      </c>
      <c r="V385" t="n">
        <v>0.95</v>
      </c>
      <c r="W385" t="n">
        <v>0.07000000000000001</v>
      </c>
      <c r="X385" t="n">
        <v>0.14</v>
      </c>
      <c r="Y385" t="n">
        <v>1</v>
      </c>
      <c r="Z385" t="n">
        <v>10</v>
      </c>
    </row>
    <row r="386">
      <c r="A386" t="n">
        <v>22</v>
      </c>
      <c r="B386" t="n">
        <v>130</v>
      </c>
      <c r="C386" t="inlineStr">
        <is>
          <t xml:space="preserve">CONCLUIDO	</t>
        </is>
      </c>
      <c r="D386" t="n">
        <v>13.5603</v>
      </c>
      <c r="E386" t="n">
        <v>7.37</v>
      </c>
      <c r="F386" t="n">
        <v>4.18</v>
      </c>
      <c r="G386" t="n">
        <v>31.34</v>
      </c>
      <c r="H386" t="n">
        <v>0.44</v>
      </c>
      <c r="I386" t="n">
        <v>8</v>
      </c>
      <c r="J386" t="n">
        <v>262.96</v>
      </c>
      <c r="K386" t="n">
        <v>59.19</v>
      </c>
      <c r="L386" t="n">
        <v>6.5</v>
      </c>
      <c r="M386" t="n">
        <v>6</v>
      </c>
      <c r="N386" t="n">
        <v>67.26000000000001</v>
      </c>
      <c r="O386" t="n">
        <v>32665.66</v>
      </c>
      <c r="P386" t="n">
        <v>55.22</v>
      </c>
      <c r="Q386" t="n">
        <v>610.26</v>
      </c>
      <c r="R386" t="n">
        <v>18.26</v>
      </c>
      <c r="S386" t="n">
        <v>13.88</v>
      </c>
      <c r="T386" t="n">
        <v>2297.45</v>
      </c>
      <c r="U386" t="n">
        <v>0.76</v>
      </c>
      <c r="V386" t="n">
        <v>0.95</v>
      </c>
      <c r="W386" t="n">
        <v>0.07000000000000001</v>
      </c>
      <c r="X386" t="n">
        <v>0.14</v>
      </c>
      <c r="Y386" t="n">
        <v>1</v>
      </c>
      <c r="Z386" t="n">
        <v>10</v>
      </c>
    </row>
    <row r="387">
      <c r="A387" t="n">
        <v>23</v>
      </c>
      <c r="B387" t="n">
        <v>130</v>
      </c>
      <c r="C387" t="inlineStr">
        <is>
          <t xml:space="preserve">CONCLUIDO	</t>
        </is>
      </c>
      <c r="D387" t="n">
        <v>13.7347</v>
      </c>
      <c r="E387" t="n">
        <v>7.28</v>
      </c>
      <c r="F387" t="n">
        <v>4.13</v>
      </c>
      <c r="G387" t="n">
        <v>35.43</v>
      </c>
      <c r="H387" t="n">
        <v>0.46</v>
      </c>
      <c r="I387" t="n">
        <v>7</v>
      </c>
      <c r="J387" t="n">
        <v>263.42</v>
      </c>
      <c r="K387" t="n">
        <v>59.19</v>
      </c>
      <c r="L387" t="n">
        <v>6.75</v>
      </c>
      <c r="M387" t="n">
        <v>5</v>
      </c>
      <c r="N387" t="n">
        <v>67.48</v>
      </c>
      <c r="O387" t="n">
        <v>32723.25</v>
      </c>
      <c r="P387" t="n">
        <v>53.93</v>
      </c>
      <c r="Q387" t="n">
        <v>610.36</v>
      </c>
      <c r="R387" t="n">
        <v>16.9</v>
      </c>
      <c r="S387" t="n">
        <v>13.88</v>
      </c>
      <c r="T387" t="n">
        <v>1619.97</v>
      </c>
      <c r="U387" t="n">
        <v>0.82</v>
      </c>
      <c r="V387" t="n">
        <v>0.96</v>
      </c>
      <c r="W387" t="n">
        <v>0.06</v>
      </c>
      <c r="X387" t="n">
        <v>0.09</v>
      </c>
      <c r="Y387" t="n">
        <v>1</v>
      </c>
      <c r="Z387" t="n">
        <v>10</v>
      </c>
    </row>
    <row r="388">
      <c r="A388" t="n">
        <v>24</v>
      </c>
      <c r="B388" t="n">
        <v>130</v>
      </c>
      <c r="C388" t="inlineStr">
        <is>
          <t xml:space="preserve">CONCLUIDO	</t>
        </is>
      </c>
      <c r="D388" t="n">
        <v>13.6757</v>
      </c>
      <c r="E388" t="n">
        <v>7.31</v>
      </c>
      <c r="F388" t="n">
        <v>4.17</v>
      </c>
      <c r="G388" t="n">
        <v>35.7</v>
      </c>
      <c r="H388" t="n">
        <v>0.47</v>
      </c>
      <c r="I388" t="n">
        <v>7</v>
      </c>
      <c r="J388" t="n">
        <v>263.89</v>
      </c>
      <c r="K388" t="n">
        <v>59.19</v>
      </c>
      <c r="L388" t="n">
        <v>7</v>
      </c>
      <c r="M388" t="n">
        <v>5</v>
      </c>
      <c r="N388" t="n">
        <v>67.7</v>
      </c>
      <c r="O388" t="n">
        <v>32780.92</v>
      </c>
      <c r="P388" t="n">
        <v>53.79</v>
      </c>
      <c r="Q388" t="n">
        <v>610.26</v>
      </c>
      <c r="R388" t="n">
        <v>17.98</v>
      </c>
      <c r="S388" t="n">
        <v>13.88</v>
      </c>
      <c r="T388" t="n">
        <v>2162.06</v>
      </c>
      <c r="U388" t="n">
        <v>0.77</v>
      </c>
      <c r="V388" t="n">
        <v>0.96</v>
      </c>
      <c r="W388" t="n">
        <v>0.06</v>
      </c>
      <c r="X388" t="n">
        <v>0.12</v>
      </c>
      <c r="Y388" t="n">
        <v>1</v>
      </c>
      <c r="Z388" t="n">
        <v>10</v>
      </c>
    </row>
    <row r="389">
      <c r="A389" t="n">
        <v>25</v>
      </c>
      <c r="B389" t="n">
        <v>130</v>
      </c>
      <c r="C389" t="inlineStr">
        <is>
          <t xml:space="preserve">CONCLUIDO	</t>
        </is>
      </c>
      <c r="D389" t="n">
        <v>13.6654</v>
      </c>
      <c r="E389" t="n">
        <v>7.32</v>
      </c>
      <c r="F389" t="n">
        <v>4.17</v>
      </c>
      <c r="G389" t="n">
        <v>35.75</v>
      </c>
      <c r="H389" t="n">
        <v>0.49</v>
      </c>
      <c r="I389" t="n">
        <v>7</v>
      </c>
      <c r="J389" t="n">
        <v>264.36</v>
      </c>
      <c r="K389" t="n">
        <v>59.19</v>
      </c>
      <c r="L389" t="n">
        <v>7.25</v>
      </c>
      <c r="M389" t="n">
        <v>4</v>
      </c>
      <c r="N389" t="n">
        <v>67.92</v>
      </c>
      <c r="O389" t="n">
        <v>32838.68</v>
      </c>
      <c r="P389" t="n">
        <v>52.61</v>
      </c>
      <c r="Q389" t="n">
        <v>610.26</v>
      </c>
      <c r="R389" t="n">
        <v>18.06</v>
      </c>
      <c r="S389" t="n">
        <v>13.88</v>
      </c>
      <c r="T389" t="n">
        <v>2199.86</v>
      </c>
      <c r="U389" t="n">
        <v>0.77</v>
      </c>
      <c r="V389" t="n">
        <v>0.96</v>
      </c>
      <c r="W389" t="n">
        <v>0.07000000000000001</v>
      </c>
      <c r="X389" t="n">
        <v>0.13</v>
      </c>
      <c r="Y389" t="n">
        <v>1</v>
      </c>
      <c r="Z389" t="n">
        <v>10</v>
      </c>
    </row>
    <row r="390">
      <c r="A390" t="n">
        <v>26</v>
      </c>
      <c r="B390" t="n">
        <v>130</v>
      </c>
      <c r="C390" t="inlineStr">
        <is>
          <t xml:space="preserve">CONCLUIDO	</t>
        </is>
      </c>
      <c r="D390" t="n">
        <v>13.8111</v>
      </c>
      <c r="E390" t="n">
        <v>7.24</v>
      </c>
      <c r="F390" t="n">
        <v>4.14</v>
      </c>
      <c r="G390" t="n">
        <v>41.42</v>
      </c>
      <c r="H390" t="n">
        <v>0.5</v>
      </c>
      <c r="I390" t="n">
        <v>6</v>
      </c>
      <c r="J390" t="n">
        <v>264.83</v>
      </c>
      <c r="K390" t="n">
        <v>59.19</v>
      </c>
      <c r="L390" t="n">
        <v>7.5</v>
      </c>
      <c r="M390" t="n">
        <v>3</v>
      </c>
      <c r="N390" t="n">
        <v>68.14</v>
      </c>
      <c r="O390" t="n">
        <v>32896.51</v>
      </c>
      <c r="P390" t="n">
        <v>51.66</v>
      </c>
      <c r="Q390" t="n">
        <v>610.26</v>
      </c>
      <c r="R390" t="n">
        <v>17.17</v>
      </c>
      <c r="S390" t="n">
        <v>13.88</v>
      </c>
      <c r="T390" t="n">
        <v>1759.66</v>
      </c>
      <c r="U390" t="n">
        <v>0.8100000000000001</v>
      </c>
      <c r="V390" t="n">
        <v>0.96</v>
      </c>
      <c r="W390" t="n">
        <v>0.06</v>
      </c>
      <c r="X390" t="n">
        <v>0.1</v>
      </c>
      <c r="Y390" t="n">
        <v>1</v>
      </c>
      <c r="Z390" t="n">
        <v>10</v>
      </c>
    </row>
    <row r="391">
      <c r="A391" t="n">
        <v>27</v>
      </c>
      <c r="B391" t="n">
        <v>130</v>
      </c>
      <c r="C391" t="inlineStr">
        <is>
          <t xml:space="preserve">CONCLUIDO	</t>
        </is>
      </c>
      <c r="D391" t="n">
        <v>13.81</v>
      </c>
      <c r="E391" t="n">
        <v>7.24</v>
      </c>
      <c r="F391" t="n">
        <v>4.14</v>
      </c>
      <c r="G391" t="n">
        <v>41.43</v>
      </c>
      <c r="H391" t="n">
        <v>0.52</v>
      </c>
      <c r="I391" t="n">
        <v>6</v>
      </c>
      <c r="J391" t="n">
        <v>265.3</v>
      </c>
      <c r="K391" t="n">
        <v>59.19</v>
      </c>
      <c r="L391" t="n">
        <v>7.75</v>
      </c>
      <c r="M391" t="n">
        <v>1</v>
      </c>
      <c r="N391" t="n">
        <v>68.36</v>
      </c>
      <c r="O391" t="n">
        <v>32954.43</v>
      </c>
      <c r="P391" t="n">
        <v>51.86</v>
      </c>
      <c r="Q391" t="n">
        <v>610.3</v>
      </c>
      <c r="R391" t="n">
        <v>17.08</v>
      </c>
      <c r="S391" t="n">
        <v>13.88</v>
      </c>
      <c r="T391" t="n">
        <v>1714.79</v>
      </c>
      <c r="U391" t="n">
        <v>0.8100000000000001</v>
      </c>
      <c r="V391" t="n">
        <v>0.96</v>
      </c>
      <c r="W391" t="n">
        <v>0.07000000000000001</v>
      </c>
      <c r="X391" t="n">
        <v>0.1</v>
      </c>
      <c r="Y391" t="n">
        <v>1</v>
      </c>
      <c r="Z391" t="n">
        <v>10</v>
      </c>
    </row>
    <row r="392">
      <c r="A392" t="n">
        <v>28</v>
      </c>
      <c r="B392" t="n">
        <v>130</v>
      </c>
      <c r="C392" t="inlineStr">
        <is>
          <t xml:space="preserve">CONCLUIDO	</t>
        </is>
      </c>
      <c r="D392" t="n">
        <v>13.801</v>
      </c>
      <c r="E392" t="n">
        <v>7.25</v>
      </c>
      <c r="F392" t="n">
        <v>4.15</v>
      </c>
      <c r="G392" t="n">
        <v>41.48</v>
      </c>
      <c r="H392" t="n">
        <v>0.54</v>
      </c>
      <c r="I392" t="n">
        <v>6</v>
      </c>
      <c r="J392" t="n">
        <v>265.77</v>
      </c>
      <c r="K392" t="n">
        <v>59.19</v>
      </c>
      <c r="L392" t="n">
        <v>8</v>
      </c>
      <c r="M392" t="n">
        <v>0</v>
      </c>
      <c r="N392" t="n">
        <v>68.58</v>
      </c>
      <c r="O392" t="n">
        <v>33012.44</v>
      </c>
      <c r="P392" t="n">
        <v>51.97</v>
      </c>
      <c r="Q392" t="n">
        <v>610.26</v>
      </c>
      <c r="R392" t="n">
        <v>17.2</v>
      </c>
      <c r="S392" t="n">
        <v>13.88</v>
      </c>
      <c r="T392" t="n">
        <v>1775.02</v>
      </c>
      <c r="U392" t="n">
        <v>0.8100000000000001</v>
      </c>
      <c r="V392" t="n">
        <v>0.96</v>
      </c>
      <c r="W392" t="n">
        <v>0.07000000000000001</v>
      </c>
      <c r="X392" t="n">
        <v>0.11</v>
      </c>
      <c r="Y392" t="n">
        <v>1</v>
      </c>
      <c r="Z392" t="n">
        <v>10</v>
      </c>
    </row>
    <row r="393">
      <c r="A393" t="n">
        <v>0</v>
      </c>
      <c r="B393" t="n">
        <v>75</v>
      </c>
      <c r="C393" t="inlineStr">
        <is>
          <t xml:space="preserve">CONCLUIDO	</t>
        </is>
      </c>
      <c r="D393" t="n">
        <v>11.9948</v>
      </c>
      <c r="E393" t="n">
        <v>8.34</v>
      </c>
      <c r="F393" t="n">
        <v>4.84</v>
      </c>
      <c r="G393" t="n">
        <v>7.26</v>
      </c>
      <c r="H393" t="n">
        <v>0.12</v>
      </c>
      <c r="I393" t="n">
        <v>40</v>
      </c>
      <c r="J393" t="n">
        <v>150.44</v>
      </c>
      <c r="K393" t="n">
        <v>49.1</v>
      </c>
      <c r="L393" t="n">
        <v>1</v>
      </c>
      <c r="M393" t="n">
        <v>38</v>
      </c>
      <c r="N393" t="n">
        <v>25.34</v>
      </c>
      <c r="O393" t="n">
        <v>18787.76</v>
      </c>
      <c r="P393" t="n">
        <v>54.1</v>
      </c>
      <c r="Q393" t="n">
        <v>610.47</v>
      </c>
      <c r="R393" t="n">
        <v>38.96</v>
      </c>
      <c r="S393" t="n">
        <v>13.88</v>
      </c>
      <c r="T393" t="n">
        <v>12485.42</v>
      </c>
      <c r="U393" t="n">
        <v>0.36</v>
      </c>
      <c r="V393" t="n">
        <v>0.82</v>
      </c>
      <c r="W393" t="n">
        <v>0.12</v>
      </c>
      <c r="X393" t="n">
        <v>0.8</v>
      </c>
      <c r="Y393" t="n">
        <v>1</v>
      </c>
      <c r="Z393" t="n">
        <v>10</v>
      </c>
    </row>
    <row r="394">
      <c r="A394" t="n">
        <v>1</v>
      </c>
      <c r="B394" t="n">
        <v>75</v>
      </c>
      <c r="C394" t="inlineStr">
        <is>
          <t xml:space="preserve">CONCLUIDO	</t>
        </is>
      </c>
      <c r="D394" t="n">
        <v>12.6975</v>
      </c>
      <c r="E394" t="n">
        <v>7.88</v>
      </c>
      <c r="F394" t="n">
        <v>4.65</v>
      </c>
      <c r="G394" t="n">
        <v>9</v>
      </c>
      <c r="H394" t="n">
        <v>0.15</v>
      </c>
      <c r="I394" t="n">
        <v>31</v>
      </c>
      <c r="J394" t="n">
        <v>150.78</v>
      </c>
      <c r="K394" t="n">
        <v>49.1</v>
      </c>
      <c r="L394" t="n">
        <v>1.25</v>
      </c>
      <c r="M394" t="n">
        <v>29</v>
      </c>
      <c r="N394" t="n">
        <v>25.44</v>
      </c>
      <c r="O394" t="n">
        <v>18830.65</v>
      </c>
      <c r="P394" t="n">
        <v>50.96</v>
      </c>
      <c r="Q394" t="n">
        <v>610.35</v>
      </c>
      <c r="R394" t="n">
        <v>33.13</v>
      </c>
      <c r="S394" t="n">
        <v>13.88</v>
      </c>
      <c r="T394" t="n">
        <v>9616.42</v>
      </c>
      <c r="U394" t="n">
        <v>0.42</v>
      </c>
      <c r="V394" t="n">
        <v>0.86</v>
      </c>
      <c r="W394" t="n">
        <v>0.1</v>
      </c>
      <c r="X394" t="n">
        <v>0.61</v>
      </c>
      <c r="Y394" t="n">
        <v>1</v>
      </c>
      <c r="Z394" t="n">
        <v>10</v>
      </c>
    </row>
    <row r="395">
      <c r="A395" t="n">
        <v>2</v>
      </c>
      <c r="B395" t="n">
        <v>75</v>
      </c>
      <c r="C395" t="inlineStr">
        <is>
          <t xml:space="preserve">CONCLUIDO	</t>
        </is>
      </c>
      <c r="D395" t="n">
        <v>13.3205</v>
      </c>
      <c r="E395" t="n">
        <v>7.51</v>
      </c>
      <c r="F395" t="n">
        <v>4.5</v>
      </c>
      <c r="G395" t="n">
        <v>11.24</v>
      </c>
      <c r="H395" t="n">
        <v>0.18</v>
      </c>
      <c r="I395" t="n">
        <v>24</v>
      </c>
      <c r="J395" t="n">
        <v>151.13</v>
      </c>
      <c r="K395" t="n">
        <v>49.1</v>
      </c>
      <c r="L395" t="n">
        <v>1.5</v>
      </c>
      <c r="M395" t="n">
        <v>22</v>
      </c>
      <c r="N395" t="n">
        <v>25.54</v>
      </c>
      <c r="O395" t="n">
        <v>18873.58</v>
      </c>
      <c r="P395" t="n">
        <v>48.15</v>
      </c>
      <c r="Q395" t="n">
        <v>610.41</v>
      </c>
      <c r="R395" t="n">
        <v>28.25</v>
      </c>
      <c r="S395" t="n">
        <v>13.88</v>
      </c>
      <c r="T395" t="n">
        <v>7209.62</v>
      </c>
      <c r="U395" t="n">
        <v>0.49</v>
      </c>
      <c r="V395" t="n">
        <v>0.89</v>
      </c>
      <c r="W395" t="n">
        <v>0.09</v>
      </c>
      <c r="X395" t="n">
        <v>0.46</v>
      </c>
      <c r="Y395" t="n">
        <v>1</v>
      </c>
      <c r="Z395" t="n">
        <v>10</v>
      </c>
    </row>
    <row r="396">
      <c r="A396" t="n">
        <v>3</v>
      </c>
      <c r="B396" t="n">
        <v>75</v>
      </c>
      <c r="C396" t="inlineStr">
        <is>
          <t xml:space="preserve">CONCLUIDO	</t>
        </is>
      </c>
      <c r="D396" t="n">
        <v>13.7363</v>
      </c>
      <c r="E396" t="n">
        <v>7.28</v>
      </c>
      <c r="F396" t="n">
        <v>4.39</v>
      </c>
      <c r="G396" t="n">
        <v>13.18</v>
      </c>
      <c r="H396" t="n">
        <v>0.2</v>
      </c>
      <c r="I396" t="n">
        <v>20</v>
      </c>
      <c r="J396" t="n">
        <v>151.48</v>
      </c>
      <c r="K396" t="n">
        <v>49.1</v>
      </c>
      <c r="L396" t="n">
        <v>1.75</v>
      </c>
      <c r="M396" t="n">
        <v>18</v>
      </c>
      <c r="N396" t="n">
        <v>25.64</v>
      </c>
      <c r="O396" t="n">
        <v>18916.54</v>
      </c>
      <c r="P396" t="n">
        <v>46.08</v>
      </c>
      <c r="Q396" t="n">
        <v>610.34</v>
      </c>
      <c r="R396" t="n">
        <v>24.82</v>
      </c>
      <c r="S396" t="n">
        <v>13.88</v>
      </c>
      <c r="T396" t="n">
        <v>5512.93</v>
      </c>
      <c r="U396" t="n">
        <v>0.5600000000000001</v>
      </c>
      <c r="V396" t="n">
        <v>0.91</v>
      </c>
      <c r="W396" t="n">
        <v>0.09</v>
      </c>
      <c r="X396" t="n">
        <v>0.35</v>
      </c>
      <c r="Y396" t="n">
        <v>1</v>
      </c>
      <c r="Z396" t="n">
        <v>10</v>
      </c>
    </row>
    <row r="397">
      <c r="A397" t="n">
        <v>4</v>
      </c>
      <c r="B397" t="n">
        <v>75</v>
      </c>
      <c r="C397" t="inlineStr">
        <is>
          <t xml:space="preserve">CONCLUIDO	</t>
        </is>
      </c>
      <c r="D397" t="n">
        <v>13.7462</v>
      </c>
      <c r="E397" t="n">
        <v>7.27</v>
      </c>
      <c r="F397" t="n">
        <v>4.45</v>
      </c>
      <c r="G397" t="n">
        <v>14.83</v>
      </c>
      <c r="H397" t="n">
        <v>0.23</v>
      </c>
      <c r="I397" t="n">
        <v>18</v>
      </c>
      <c r="J397" t="n">
        <v>151.83</v>
      </c>
      <c r="K397" t="n">
        <v>49.1</v>
      </c>
      <c r="L397" t="n">
        <v>2</v>
      </c>
      <c r="M397" t="n">
        <v>16</v>
      </c>
      <c r="N397" t="n">
        <v>25.73</v>
      </c>
      <c r="O397" t="n">
        <v>18959.54</v>
      </c>
      <c r="P397" t="n">
        <v>45.84</v>
      </c>
      <c r="Q397" t="n">
        <v>610.4299999999999</v>
      </c>
      <c r="R397" t="n">
        <v>27.08</v>
      </c>
      <c r="S397" t="n">
        <v>13.88</v>
      </c>
      <c r="T397" t="n">
        <v>6653.45</v>
      </c>
      <c r="U397" t="n">
        <v>0.51</v>
      </c>
      <c r="V397" t="n">
        <v>0.9</v>
      </c>
      <c r="W397" t="n">
        <v>0.08</v>
      </c>
      <c r="X397" t="n">
        <v>0.41</v>
      </c>
      <c r="Y397" t="n">
        <v>1</v>
      </c>
      <c r="Z397" t="n">
        <v>10</v>
      </c>
    </row>
    <row r="398">
      <c r="A398" t="n">
        <v>5</v>
      </c>
      <c r="B398" t="n">
        <v>75</v>
      </c>
      <c r="C398" t="inlineStr">
        <is>
          <t xml:space="preserve">CONCLUIDO	</t>
        </is>
      </c>
      <c r="D398" t="n">
        <v>14.1537</v>
      </c>
      <c r="E398" t="n">
        <v>7.07</v>
      </c>
      <c r="F398" t="n">
        <v>4.33</v>
      </c>
      <c r="G398" t="n">
        <v>17.32</v>
      </c>
      <c r="H398" t="n">
        <v>0.26</v>
      </c>
      <c r="I398" t="n">
        <v>15</v>
      </c>
      <c r="J398" t="n">
        <v>152.18</v>
      </c>
      <c r="K398" t="n">
        <v>49.1</v>
      </c>
      <c r="L398" t="n">
        <v>2.25</v>
      </c>
      <c r="M398" t="n">
        <v>13</v>
      </c>
      <c r="N398" t="n">
        <v>25.83</v>
      </c>
      <c r="O398" t="n">
        <v>19002.56</v>
      </c>
      <c r="P398" t="n">
        <v>43.45</v>
      </c>
      <c r="Q398" t="n">
        <v>610.3099999999999</v>
      </c>
      <c r="R398" t="n">
        <v>23.07</v>
      </c>
      <c r="S398" t="n">
        <v>13.88</v>
      </c>
      <c r="T398" t="n">
        <v>4665.68</v>
      </c>
      <c r="U398" t="n">
        <v>0.6</v>
      </c>
      <c r="V398" t="n">
        <v>0.92</v>
      </c>
      <c r="W398" t="n">
        <v>0.08</v>
      </c>
      <c r="X398" t="n">
        <v>0.29</v>
      </c>
      <c r="Y398" t="n">
        <v>1</v>
      </c>
      <c r="Z398" t="n">
        <v>10</v>
      </c>
    </row>
    <row r="399">
      <c r="A399" t="n">
        <v>6</v>
      </c>
      <c r="B399" t="n">
        <v>75</v>
      </c>
      <c r="C399" t="inlineStr">
        <is>
          <t xml:space="preserve">CONCLUIDO	</t>
        </is>
      </c>
      <c r="D399" t="n">
        <v>14.3776</v>
      </c>
      <c r="E399" t="n">
        <v>6.96</v>
      </c>
      <c r="F399" t="n">
        <v>4.28</v>
      </c>
      <c r="G399" t="n">
        <v>19.76</v>
      </c>
      <c r="H399" t="n">
        <v>0.29</v>
      </c>
      <c r="I399" t="n">
        <v>13</v>
      </c>
      <c r="J399" t="n">
        <v>152.53</v>
      </c>
      <c r="K399" t="n">
        <v>49.1</v>
      </c>
      <c r="L399" t="n">
        <v>2.5</v>
      </c>
      <c r="M399" t="n">
        <v>11</v>
      </c>
      <c r="N399" t="n">
        <v>25.93</v>
      </c>
      <c r="O399" t="n">
        <v>19045.63</v>
      </c>
      <c r="P399" t="n">
        <v>41.62</v>
      </c>
      <c r="Q399" t="n">
        <v>610.35</v>
      </c>
      <c r="R399" t="n">
        <v>21.54</v>
      </c>
      <c r="S399" t="n">
        <v>13.88</v>
      </c>
      <c r="T399" t="n">
        <v>3911.86</v>
      </c>
      <c r="U399" t="n">
        <v>0.64</v>
      </c>
      <c r="V399" t="n">
        <v>0.93</v>
      </c>
      <c r="W399" t="n">
        <v>0.07000000000000001</v>
      </c>
      <c r="X399" t="n">
        <v>0.24</v>
      </c>
      <c r="Y399" t="n">
        <v>1</v>
      </c>
      <c r="Z399" t="n">
        <v>10</v>
      </c>
    </row>
    <row r="400">
      <c r="A400" t="n">
        <v>7</v>
      </c>
      <c r="B400" t="n">
        <v>75</v>
      </c>
      <c r="C400" t="inlineStr">
        <is>
          <t xml:space="preserve">CONCLUIDO	</t>
        </is>
      </c>
      <c r="D400" t="n">
        <v>14.4869</v>
      </c>
      <c r="E400" t="n">
        <v>6.9</v>
      </c>
      <c r="F400" t="n">
        <v>4.26</v>
      </c>
      <c r="G400" t="n">
        <v>21.3</v>
      </c>
      <c r="H400" t="n">
        <v>0.32</v>
      </c>
      <c r="I400" t="n">
        <v>12</v>
      </c>
      <c r="J400" t="n">
        <v>152.88</v>
      </c>
      <c r="K400" t="n">
        <v>49.1</v>
      </c>
      <c r="L400" t="n">
        <v>2.75</v>
      </c>
      <c r="M400" t="n">
        <v>10</v>
      </c>
      <c r="N400" t="n">
        <v>26.03</v>
      </c>
      <c r="O400" t="n">
        <v>19088.72</v>
      </c>
      <c r="P400" t="n">
        <v>40.25</v>
      </c>
      <c r="Q400" t="n">
        <v>610.28</v>
      </c>
      <c r="R400" t="n">
        <v>20.85</v>
      </c>
      <c r="S400" t="n">
        <v>13.88</v>
      </c>
      <c r="T400" t="n">
        <v>3571.09</v>
      </c>
      <c r="U400" t="n">
        <v>0.67</v>
      </c>
      <c r="V400" t="n">
        <v>0.9399999999999999</v>
      </c>
      <c r="W400" t="n">
        <v>0.07000000000000001</v>
      </c>
      <c r="X400" t="n">
        <v>0.22</v>
      </c>
      <c r="Y400" t="n">
        <v>1</v>
      </c>
      <c r="Z400" t="n">
        <v>10</v>
      </c>
    </row>
    <row r="401">
      <c r="A401" t="n">
        <v>8</v>
      </c>
      <c r="B401" t="n">
        <v>75</v>
      </c>
      <c r="C401" t="inlineStr">
        <is>
          <t xml:space="preserve">CONCLUIDO	</t>
        </is>
      </c>
      <c r="D401" t="n">
        <v>14.6205</v>
      </c>
      <c r="E401" t="n">
        <v>6.84</v>
      </c>
      <c r="F401" t="n">
        <v>4.23</v>
      </c>
      <c r="G401" t="n">
        <v>23.06</v>
      </c>
      <c r="H401" t="n">
        <v>0.35</v>
      </c>
      <c r="I401" t="n">
        <v>11</v>
      </c>
      <c r="J401" t="n">
        <v>153.23</v>
      </c>
      <c r="K401" t="n">
        <v>49.1</v>
      </c>
      <c r="L401" t="n">
        <v>3</v>
      </c>
      <c r="M401" t="n">
        <v>8</v>
      </c>
      <c r="N401" t="n">
        <v>26.13</v>
      </c>
      <c r="O401" t="n">
        <v>19131.85</v>
      </c>
      <c r="P401" t="n">
        <v>38.52</v>
      </c>
      <c r="Q401" t="n">
        <v>610.26</v>
      </c>
      <c r="R401" t="n">
        <v>19.74</v>
      </c>
      <c r="S401" t="n">
        <v>13.88</v>
      </c>
      <c r="T401" t="n">
        <v>3018.97</v>
      </c>
      <c r="U401" t="n">
        <v>0.7</v>
      </c>
      <c r="V401" t="n">
        <v>0.9399999999999999</v>
      </c>
      <c r="W401" t="n">
        <v>0.07000000000000001</v>
      </c>
      <c r="X401" t="n">
        <v>0.19</v>
      </c>
      <c r="Y401" t="n">
        <v>1</v>
      </c>
      <c r="Z401" t="n">
        <v>10</v>
      </c>
    </row>
    <row r="402">
      <c r="A402" t="n">
        <v>9</v>
      </c>
      <c r="B402" t="n">
        <v>75</v>
      </c>
      <c r="C402" t="inlineStr">
        <is>
          <t xml:space="preserve">CONCLUIDO	</t>
        </is>
      </c>
      <c r="D402" t="n">
        <v>14.7059</v>
      </c>
      <c r="E402" t="n">
        <v>6.8</v>
      </c>
      <c r="F402" t="n">
        <v>4.22</v>
      </c>
      <c r="G402" t="n">
        <v>25.31</v>
      </c>
      <c r="H402" t="n">
        <v>0.37</v>
      </c>
      <c r="I402" t="n">
        <v>10</v>
      </c>
      <c r="J402" t="n">
        <v>153.58</v>
      </c>
      <c r="K402" t="n">
        <v>49.1</v>
      </c>
      <c r="L402" t="n">
        <v>3.25</v>
      </c>
      <c r="M402" t="n">
        <v>3</v>
      </c>
      <c r="N402" t="n">
        <v>26.23</v>
      </c>
      <c r="O402" t="n">
        <v>19175.02</v>
      </c>
      <c r="P402" t="n">
        <v>37.74</v>
      </c>
      <c r="Q402" t="n">
        <v>610.3200000000001</v>
      </c>
      <c r="R402" t="n">
        <v>19.47</v>
      </c>
      <c r="S402" t="n">
        <v>13.88</v>
      </c>
      <c r="T402" t="n">
        <v>2888.02</v>
      </c>
      <c r="U402" t="n">
        <v>0.71</v>
      </c>
      <c r="V402" t="n">
        <v>0.95</v>
      </c>
      <c r="W402" t="n">
        <v>0.07000000000000001</v>
      </c>
      <c r="X402" t="n">
        <v>0.18</v>
      </c>
      <c r="Y402" t="n">
        <v>1</v>
      </c>
      <c r="Z402" t="n">
        <v>10</v>
      </c>
    </row>
    <row r="403">
      <c r="A403" t="n">
        <v>10</v>
      </c>
      <c r="B403" t="n">
        <v>75</v>
      </c>
      <c r="C403" t="inlineStr">
        <is>
          <t xml:space="preserve">CONCLUIDO	</t>
        </is>
      </c>
      <c r="D403" t="n">
        <v>14.649</v>
      </c>
      <c r="E403" t="n">
        <v>6.83</v>
      </c>
      <c r="F403" t="n">
        <v>4.24</v>
      </c>
      <c r="G403" t="n">
        <v>25.47</v>
      </c>
      <c r="H403" t="n">
        <v>0.4</v>
      </c>
      <c r="I403" t="n">
        <v>10</v>
      </c>
      <c r="J403" t="n">
        <v>153.93</v>
      </c>
      <c r="K403" t="n">
        <v>49.1</v>
      </c>
      <c r="L403" t="n">
        <v>3.5</v>
      </c>
      <c r="M403" t="n">
        <v>1</v>
      </c>
      <c r="N403" t="n">
        <v>26.33</v>
      </c>
      <c r="O403" t="n">
        <v>19218.22</v>
      </c>
      <c r="P403" t="n">
        <v>37.74</v>
      </c>
      <c r="Q403" t="n">
        <v>610.39</v>
      </c>
      <c r="R403" t="n">
        <v>20.26</v>
      </c>
      <c r="S403" t="n">
        <v>13.88</v>
      </c>
      <c r="T403" t="n">
        <v>3284.38</v>
      </c>
      <c r="U403" t="n">
        <v>0.6899999999999999</v>
      </c>
      <c r="V403" t="n">
        <v>0.9399999999999999</v>
      </c>
      <c r="W403" t="n">
        <v>0.08</v>
      </c>
      <c r="X403" t="n">
        <v>0.2</v>
      </c>
      <c r="Y403" t="n">
        <v>1</v>
      </c>
      <c r="Z403" t="n">
        <v>10</v>
      </c>
    </row>
    <row r="404">
      <c r="A404" t="n">
        <v>11</v>
      </c>
      <c r="B404" t="n">
        <v>75</v>
      </c>
      <c r="C404" t="inlineStr">
        <is>
          <t xml:space="preserve">CONCLUIDO	</t>
        </is>
      </c>
      <c r="D404" t="n">
        <v>14.649</v>
      </c>
      <c r="E404" t="n">
        <v>6.83</v>
      </c>
      <c r="F404" t="n">
        <v>4.24</v>
      </c>
      <c r="G404" t="n">
        <v>25.47</v>
      </c>
      <c r="H404" t="n">
        <v>0.43</v>
      </c>
      <c r="I404" t="n">
        <v>10</v>
      </c>
      <c r="J404" t="n">
        <v>154.28</v>
      </c>
      <c r="K404" t="n">
        <v>49.1</v>
      </c>
      <c r="L404" t="n">
        <v>3.75</v>
      </c>
      <c r="M404" t="n">
        <v>0</v>
      </c>
      <c r="N404" t="n">
        <v>26.43</v>
      </c>
      <c r="O404" t="n">
        <v>19261.45</v>
      </c>
      <c r="P404" t="n">
        <v>37.77</v>
      </c>
      <c r="Q404" t="n">
        <v>610.39</v>
      </c>
      <c r="R404" t="n">
        <v>20.22</v>
      </c>
      <c r="S404" t="n">
        <v>13.88</v>
      </c>
      <c r="T404" t="n">
        <v>3264.5</v>
      </c>
      <c r="U404" t="n">
        <v>0.6899999999999999</v>
      </c>
      <c r="V404" t="n">
        <v>0.9399999999999999</v>
      </c>
      <c r="W404" t="n">
        <v>0.08</v>
      </c>
      <c r="X404" t="n">
        <v>0.2</v>
      </c>
      <c r="Y404" t="n">
        <v>1</v>
      </c>
      <c r="Z404" t="n">
        <v>10</v>
      </c>
    </row>
    <row r="405">
      <c r="A405" t="n">
        <v>0</v>
      </c>
      <c r="B405" t="n">
        <v>95</v>
      </c>
      <c r="C405" t="inlineStr">
        <is>
          <t xml:space="preserve">CONCLUIDO	</t>
        </is>
      </c>
      <c r="D405" t="n">
        <v>10.7972</v>
      </c>
      <c r="E405" t="n">
        <v>9.26</v>
      </c>
      <c r="F405" t="n">
        <v>5.01</v>
      </c>
      <c r="G405" t="n">
        <v>6.26</v>
      </c>
      <c r="H405" t="n">
        <v>0.1</v>
      </c>
      <c r="I405" t="n">
        <v>48</v>
      </c>
      <c r="J405" t="n">
        <v>185.69</v>
      </c>
      <c r="K405" t="n">
        <v>53.44</v>
      </c>
      <c r="L405" t="n">
        <v>1</v>
      </c>
      <c r="M405" t="n">
        <v>46</v>
      </c>
      <c r="N405" t="n">
        <v>36.26</v>
      </c>
      <c r="O405" t="n">
        <v>23136.14</v>
      </c>
      <c r="P405" t="n">
        <v>65.2</v>
      </c>
      <c r="Q405" t="n">
        <v>610.4</v>
      </c>
      <c r="R405" t="n">
        <v>44.34</v>
      </c>
      <c r="S405" t="n">
        <v>13.88</v>
      </c>
      <c r="T405" t="n">
        <v>15135.44</v>
      </c>
      <c r="U405" t="n">
        <v>0.31</v>
      </c>
      <c r="V405" t="n">
        <v>0.8</v>
      </c>
      <c r="W405" t="n">
        <v>0.13</v>
      </c>
      <c r="X405" t="n">
        <v>0.96</v>
      </c>
      <c r="Y405" t="n">
        <v>1</v>
      </c>
      <c r="Z405" t="n">
        <v>10</v>
      </c>
    </row>
    <row r="406">
      <c r="A406" t="n">
        <v>1</v>
      </c>
      <c r="B406" t="n">
        <v>95</v>
      </c>
      <c r="C406" t="inlineStr">
        <is>
          <t xml:space="preserve">CONCLUIDO	</t>
        </is>
      </c>
      <c r="D406" t="n">
        <v>11.5838</v>
      </c>
      <c r="E406" t="n">
        <v>8.630000000000001</v>
      </c>
      <c r="F406" t="n">
        <v>4.79</v>
      </c>
      <c r="G406" t="n">
        <v>7.76</v>
      </c>
      <c r="H406" t="n">
        <v>0.12</v>
      </c>
      <c r="I406" t="n">
        <v>37</v>
      </c>
      <c r="J406" t="n">
        <v>186.07</v>
      </c>
      <c r="K406" t="n">
        <v>53.44</v>
      </c>
      <c r="L406" t="n">
        <v>1.25</v>
      </c>
      <c r="M406" t="n">
        <v>35</v>
      </c>
      <c r="N406" t="n">
        <v>36.39</v>
      </c>
      <c r="O406" t="n">
        <v>23182.76</v>
      </c>
      <c r="P406" t="n">
        <v>61.55</v>
      </c>
      <c r="Q406" t="n">
        <v>610.38</v>
      </c>
      <c r="R406" t="n">
        <v>37.42</v>
      </c>
      <c r="S406" t="n">
        <v>13.88</v>
      </c>
      <c r="T406" t="n">
        <v>11730.83</v>
      </c>
      <c r="U406" t="n">
        <v>0.37</v>
      </c>
      <c r="V406" t="n">
        <v>0.83</v>
      </c>
      <c r="W406" t="n">
        <v>0.11</v>
      </c>
      <c r="X406" t="n">
        <v>0.75</v>
      </c>
      <c r="Y406" t="n">
        <v>1</v>
      </c>
      <c r="Z406" t="n">
        <v>10</v>
      </c>
    </row>
    <row r="407">
      <c r="A407" t="n">
        <v>2</v>
      </c>
      <c r="B407" t="n">
        <v>95</v>
      </c>
      <c r="C407" t="inlineStr">
        <is>
          <t xml:space="preserve">CONCLUIDO	</t>
        </is>
      </c>
      <c r="D407" t="n">
        <v>12.2633</v>
      </c>
      <c r="E407" t="n">
        <v>8.15</v>
      </c>
      <c r="F407" t="n">
        <v>4.61</v>
      </c>
      <c r="G407" t="n">
        <v>9.529999999999999</v>
      </c>
      <c r="H407" t="n">
        <v>0.14</v>
      </c>
      <c r="I407" t="n">
        <v>29</v>
      </c>
      <c r="J407" t="n">
        <v>186.45</v>
      </c>
      <c r="K407" t="n">
        <v>53.44</v>
      </c>
      <c r="L407" t="n">
        <v>1.5</v>
      </c>
      <c r="M407" t="n">
        <v>27</v>
      </c>
      <c r="N407" t="n">
        <v>36.51</v>
      </c>
      <c r="O407" t="n">
        <v>23229.42</v>
      </c>
      <c r="P407" t="n">
        <v>58.47</v>
      </c>
      <c r="Q407" t="n">
        <v>610.48</v>
      </c>
      <c r="R407" t="n">
        <v>31.65</v>
      </c>
      <c r="S407" t="n">
        <v>13.88</v>
      </c>
      <c r="T407" t="n">
        <v>8886.709999999999</v>
      </c>
      <c r="U407" t="n">
        <v>0.44</v>
      </c>
      <c r="V407" t="n">
        <v>0.87</v>
      </c>
      <c r="W407" t="n">
        <v>0.1</v>
      </c>
      <c r="X407" t="n">
        <v>0.5600000000000001</v>
      </c>
      <c r="Y407" t="n">
        <v>1</v>
      </c>
      <c r="Z407" t="n">
        <v>10</v>
      </c>
    </row>
    <row r="408">
      <c r="A408" t="n">
        <v>3</v>
      </c>
      <c r="B408" t="n">
        <v>95</v>
      </c>
      <c r="C408" t="inlineStr">
        <is>
          <t xml:space="preserve">CONCLUIDO	</t>
        </is>
      </c>
      <c r="D408" t="n">
        <v>12.7208</v>
      </c>
      <c r="E408" t="n">
        <v>7.86</v>
      </c>
      <c r="F408" t="n">
        <v>4.5</v>
      </c>
      <c r="G408" t="n">
        <v>11.25</v>
      </c>
      <c r="H408" t="n">
        <v>0.17</v>
      </c>
      <c r="I408" t="n">
        <v>24</v>
      </c>
      <c r="J408" t="n">
        <v>186.83</v>
      </c>
      <c r="K408" t="n">
        <v>53.44</v>
      </c>
      <c r="L408" t="n">
        <v>1.75</v>
      </c>
      <c r="M408" t="n">
        <v>22</v>
      </c>
      <c r="N408" t="n">
        <v>36.64</v>
      </c>
      <c r="O408" t="n">
        <v>23276.13</v>
      </c>
      <c r="P408" t="n">
        <v>56.23</v>
      </c>
      <c r="Q408" t="n">
        <v>610.3</v>
      </c>
      <c r="R408" t="n">
        <v>28.26</v>
      </c>
      <c r="S408" t="n">
        <v>13.88</v>
      </c>
      <c r="T408" t="n">
        <v>7214.39</v>
      </c>
      <c r="U408" t="n">
        <v>0.49</v>
      </c>
      <c r="V408" t="n">
        <v>0.89</v>
      </c>
      <c r="W408" t="n">
        <v>0.09</v>
      </c>
      <c r="X408" t="n">
        <v>0.46</v>
      </c>
      <c r="Y408" t="n">
        <v>1</v>
      </c>
      <c r="Z408" t="n">
        <v>10</v>
      </c>
    </row>
    <row r="409">
      <c r="A409" t="n">
        <v>4</v>
      </c>
      <c r="B409" t="n">
        <v>95</v>
      </c>
      <c r="C409" t="inlineStr">
        <is>
          <t xml:space="preserve">CONCLUIDO	</t>
        </is>
      </c>
      <c r="D409" t="n">
        <v>13.0213</v>
      </c>
      <c r="E409" t="n">
        <v>7.68</v>
      </c>
      <c r="F409" t="n">
        <v>4.43</v>
      </c>
      <c r="G409" t="n">
        <v>12.66</v>
      </c>
      <c r="H409" t="n">
        <v>0.19</v>
      </c>
      <c r="I409" t="n">
        <v>21</v>
      </c>
      <c r="J409" t="n">
        <v>187.21</v>
      </c>
      <c r="K409" t="n">
        <v>53.44</v>
      </c>
      <c r="L409" t="n">
        <v>2</v>
      </c>
      <c r="M409" t="n">
        <v>19</v>
      </c>
      <c r="N409" t="n">
        <v>36.77</v>
      </c>
      <c r="O409" t="n">
        <v>23322.88</v>
      </c>
      <c r="P409" t="n">
        <v>54.72</v>
      </c>
      <c r="Q409" t="n">
        <v>610.36</v>
      </c>
      <c r="R409" t="n">
        <v>25.98</v>
      </c>
      <c r="S409" t="n">
        <v>13.88</v>
      </c>
      <c r="T409" t="n">
        <v>6089.58</v>
      </c>
      <c r="U409" t="n">
        <v>0.53</v>
      </c>
      <c r="V409" t="n">
        <v>0.9</v>
      </c>
      <c r="W409" t="n">
        <v>0.09</v>
      </c>
      <c r="X409" t="n">
        <v>0.39</v>
      </c>
      <c r="Y409" t="n">
        <v>1</v>
      </c>
      <c r="Z409" t="n">
        <v>10</v>
      </c>
    </row>
    <row r="410">
      <c r="A410" t="n">
        <v>5</v>
      </c>
      <c r="B410" t="n">
        <v>95</v>
      </c>
      <c r="C410" t="inlineStr">
        <is>
          <t xml:space="preserve">CONCLUIDO	</t>
        </is>
      </c>
      <c r="D410" t="n">
        <v>13.3412</v>
      </c>
      <c r="E410" t="n">
        <v>7.5</v>
      </c>
      <c r="F410" t="n">
        <v>4.36</v>
      </c>
      <c r="G410" t="n">
        <v>14.52</v>
      </c>
      <c r="H410" t="n">
        <v>0.21</v>
      </c>
      <c r="I410" t="n">
        <v>18</v>
      </c>
      <c r="J410" t="n">
        <v>187.59</v>
      </c>
      <c r="K410" t="n">
        <v>53.44</v>
      </c>
      <c r="L410" t="n">
        <v>2.25</v>
      </c>
      <c r="M410" t="n">
        <v>16</v>
      </c>
      <c r="N410" t="n">
        <v>36.9</v>
      </c>
      <c r="O410" t="n">
        <v>23369.68</v>
      </c>
      <c r="P410" t="n">
        <v>52.97</v>
      </c>
      <c r="Q410" t="n">
        <v>610.51</v>
      </c>
      <c r="R410" t="n">
        <v>24.08</v>
      </c>
      <c r="S410" t="n">
        <v>13.88</v>
      </c>
      <c r="T410" t="n">
        <v>5153.25</v>
      </c>
      <c r="U410" t="n">
        <v>0.58</v>
      </c>
      <c r="V410" t="n">
        <v>0.92</v>
      </c>
      <c r="W410" t="n">
        <v>0.07000000000000001</v>
      </c>
      <c r="X410" t="n">
        <v>0.32</v>
      </c>
      <c r="Y410" t="n">
        <v>1</v>
      </c>
      <c r="Z410" t="n">
        <v>10</v>
      </c>
    </row>
    <row r="411">
      <c r="A411" t="n">
        <v>6</v>
      </c>
      <c r="B411" t="n">
        <v>95</v>
      </c>
      <c r="C411" t="inlineStr">
        <is>
          <t xml:space="preserve">CONCLUIDO	</t>
        </is>
      </c>
      <c r="D411" t="n">
        <v>13.4902</v>
      </c>
      <c r="E411" t="n">
        <v>7.41</v>
      </c>
      <c r="F411" t="n">
        <v>4.35</v>
      </c>
      <c r="G411" t="n">
        <v>16.31</v>
      </c>
      <c r="H411" t="n">
        <v>0.24</v>
      </c>
      <c r="I411" t="n">
        <v>16</v>
      </c>
      <c r="J411" t="n">
        <v>187.97</v>
      </c>
      <c r="K411" t="n">
        <v>53.44</v>
      </c>
      <c r="L411" t="n">
        <v>2.5</v>
      </c>
      <c r="M411" t="n">
        <v>14</v>
      </c>
      <c r="N411" t="n">
        <v>37.03</v>
      </c>
      <c r="O411" t="n">
        <v>23416.52</v>
      </c>
      <c r="P411" t="n">
        <v>52.13</v>
      </c>
      <c r="Q411" t="n">
        <v>610.28</v>
      </c>
      <c r="R411" t="n">
        <v>23.67</v>
      </c>
      <c r="S411" t="n">
        <v>13.88</v>
      </c>
      <c r="T411" t="n">
        <v>4962.49</v>
      </c>
      <c r="U411" t="n">
        <v>0.59</v>
      </c>
      <c r="V411" t="n">
        <v>0.92</v>
      </c>
      <c r="W411" t="n">
        <v>0.08</v>
      </c>
      <c r="X411" t="n">
        <v>0.31</v>
      </c>
      <c r="Y411" t="n">
        <v>1</v>
      </c>
      <c r="Z411" t="n">
        <v>10</v>
      </c>
    </row>
    <row r="412">
      <c r="A412" t="n">
        <v>7</v>
      </c>
      <c r="B412" t="n">
        <v>95</v>
      </c>
      <c r="C412" t="inlineStr">
        <is>
          <t xml:space="preserve">CONCLUIDO	</t>
        </is>
      </c>
      <c r="D412" t="n">
        <v>13.5864</v>
      </c>
      <c r="E412" t="n">
        <v>7.36</v>
      </c>
      <c r="F412" t="n">
        <v>4.33</v>
      </c>
      <c r="G412" t="n">
        <v>17.33</v>
      </c>
      <c r="H412" t="n">
        <v>0.26</v>
      </c>
      <c r="I412" t="n">
        <v>15</v>
      </c>
      <c r="J412" t="n">
        <v>188.35</v>
      </c>
      <c r="K412" t="n">
        <v>53.44</v>
      </c>
      <c r="L412" t="n">
        <v>2.75</v>
      </c>
      <c r="M412" t="n">
        <v>13</v>
      </c>
      <c r="N412" t="n">
        <v>37.16</v>
      </c>
      <c r="O412" t="n">
        <v>23463.4</v>
      </c>
      <c r="P412" t="n">
        <v>51.14</v>
      </c>
      <c r="Q412" t="n">
        <v>610.28</v>
      </c>
      <c r="R412" t="n">
        <v>23.2</v>
      </c>
      <c r="S412" t="n">
        <v>13.88</v>
      </c>
      <c r="T412" t="n">
        <v>4730.39</v>
      </c>
      <c r="U412" t="n">
        <v>0.6</v>
      </c>
      <c r="V412" t="n">
        <v>0.92</v>
      </c>
      <c r="W412" t="n">
        <v>0.08</v>
      </c>
      <c r="X412" t="n">
        <v>0.29</v>
      </c>
      <c r="Y412" t="n">
        <v>1</v>
      </c>
      <c r="Z412" t="n">
        <v>10</v>
      </c>
    </row>
    <row r="413">
      <c r="A413" t="n">
        <v>8</v>
      </c>
      <c r="B413" t="n">
        <v>95</v>
      </c>
      <c r="C413" t="inlineStr">
        <is>
          <t xml:space="preserve">CONCLUIDO	</t>
        </is>
      </c>
      <c r="D413" t="n">
        <v>13.8201</v>
      </c>
      <c r="E413" t="n">
        <v>7.24</v>
      </c>
      <c r="F413" t="n">
        <v>4.28</v>
      </c>
      <c r="G413" t="n">
        <v>19.77</v>
      </c>
      <c r="H413" t="n">
        <v>0.28</v>
      </c>
      <c r="I413" t="n">
        <v>13</v>
      </c>
      <c r="J413" t="n">
        <v>188.73</v>
      </c>
      <c r="K413" t="n">
        <v>53.44</v>
      </c>
      <c r="L413" t="n">
        <v>3</v>
      </c>
      <c r="M413" t="n">
        <v>11</v>
      </c>
      <c r="N413" t="n">
        <v>37.29</v>
      </c>
      <c r="O413" t="n">
        <v>23510.33</v>
      </c>
      <c r="P413" t="n">
        <v>49.74</v>
      </c>
      <c r="Q413" t="n">
        <v>610.26</v>
      </c>
      <c r="R413" t="n">
        <v>21.56</v>
      </c>
      <c r="S413" t="n">
        <v>13.88</v>
      </c>
      <c r="T413" t="n">
        <v>3917.89</v>
      </c>
      <c r="U413" t="n">
        <v>0.64</v>
      </c>
      <c r="V413" t="n">
        <v>0.93</v>
      </c>
      <c r="W413" t="n">
        <v>0.08</v>
      </c>
      <c r="X413" t="n">
        <v>0.24</v>
      </c>
      <c r="Y413" t="n">
        <v>1</v>
      </c>
      <c r="Z413" t="n">
        <v>10</v>
      </c>
    </row>
    <row r="414">
      <c r="A414" t="n">
        <v>9</v>
      </c>
      <c r="B414" t="n">
        <v>95</v>
      </c>
      <c r="C414" t="inlineStr">
        <is>
          <t xml:space="preserve">CONCLUIDO	</t>
        </is>
      </c>
      <c r="D414" t="n">
        <v>13.9324</v>
      </c>
      <c r="E414" t="n">
        <v>7.18</v>
      </c>
      <c r="F414" t="n">
        <v>4.26</v>
      </c>
      <c r="G414" t="n">
        <v>21.31</v>
      </c>
      <c r="H414" t="n">
        <v>0.3</v>
      </c>
      <c r="I414" t="n">
        <v>12</v>
      </c>
      <c r="J414" t="n">
        <v>189.11</v>
      </c>
      <c r="K414" t="n">
        <v>53.44</v>
      </c>
      <c r="L414" t="n">
        <v>3.25</v>
      </c>
      <c r="M414" t="n">
        <v>10</v>
      </c>
      <c r="N414" t="n">
        <v>37.42</v>
      </c>
      <c r="O414" t="n">
        <v>23557.3</v>
      </c>
      <c r="P414" t="n">
        <v>48.63</v>
      </c>
      <c r="Q414" t="n">
        <v>610.26</v>
      </c>
      <c r="R414" t="n">
        <v>20.95</v>
      </c>
      <c r="S414" t="n">
        <v>13.88</v>
      </c>
      <c r="T414" t="n">
        <v>3619.92</v>
      </c>
      <c r="U414" t="n">
        <v>0.66</v>
      </c>
      <c r="V414" t="n">
        <v>0.9399999999999999</v>
      </c>
      <c r="W414" t="n">
        <v>0.07000000000000001</v>
      </c>
      <c r="X414" t="n">
        <v>0.22</v>
      </c>
      <c r="Y414" t="n">
        <v>1</v>
      </c>
      <c r="Z414" t="n">
        <v>10</v>
      </c>
    </row>
    <row r="415">
      <c r="A415" t="n">
        <v>10</v>
      </c>
      <c r="B415" t="n">
        <v>95</v>
      </c>
      <c r="C415" t="inlineStr">
        <is>
          <t xml:space="preserve">CONCLUIDO	</t>
        </is>
      </c>
      <c r="D415" t="n">
        <v>14.0543</v>
      </c>
      <c r="E415" t="n">
        <v>7.12</v>
      </c>
      <c r="F415" t="n">
        <v>4.24</v>
      </c>
      <c r="G415" t="n">
        <v>23.11</v>
      </c>
      <c r="H415" t="n">
        <v>0.33</v>
      </c>
      <c r="I415" t="n">
        <v>11</v>
      </c>
      <c r="J415" t="n">
        <v>189.49</v>
      </c>
      <c r="K415" t="n">
        <v>53.44</v>
      </c>
      <c r="L415" t="n">
        <v>3.5</v>
      </c>
      <c r="M415" t="n">
        <v>9</v>
      </c>
      <c r="N415" t="n">
        <v>37.55</v>
      </c>
      <c r="O415" t="n">
        <v>23604.32</v>
      </c>
      <c r="P415" t="n">
        <v>47.45</v>
      </c>
      <c r="Q415" t="n">
        <v>610.3200000000001</v>
      </c>
      <c r="R415" t="n">
        <v>20.09</v>
      </c>
      <c r="S415" t="n">
        <v>13.88</v>
      </c>
      <c r="T415" t="n">
        <v>3194.26</v>
      </c>
      <c r="U415" t="n">
        <v>0.6899999999999999</v>
      </c>
      <c r="V415" t="n">
        <v>0.9399999999999999</v>
      </c>
      <c r="W415" t="n">
        <v>0.07000000000000001</v>
      </c>
      <c r="X415" t="n">
        <v>0.2</v>
      </c>
      <c r="Y415" t="n">
        <v>1</v>
      </c>
      <c r="Z415" t="n">
        <v>10</v>
      </c>
    </row>
    <row r="416">
      <c r="A416" t="n">
        <v>11</v>
      </c>
      <c r="B416" t="n">
        <v>95</v>
      </c>
      <c r="C416" t="inlineStr">
        <is>
          <t xml:space="preserve">CONCLUIDO	</t>
        </is>
      </c>
      <c r="D416" t="n">
        <v>14.2529</v>
      </c>
      <c r="E416" t="n">
        <v>7.02</v>
      </c>
      <c r="F416" t="n">
        <v>4.18</v>
      </c>
      <c r="G416" t="n">
        <v>25.05</v>
      </c>
      <c r="H416" t="n">
        <v>0.35</v>
      </c>
      <c r="I416" t="n">
        <v>10</v>
      </c>
      <c r="J416" t="n">
        <v>189.87</v>
      </c>
      <c r="K416" t="n">
        <v>53.44</v>
      </c>
      <c r="L416" t="n">
        <v>3.75</v>
      </c>
      <c r="M416" t="n">
        <v>8</v>
      </c>
      <c r="N416" t="n">
        <v>37.69</v>
      </c>
      <c r="O416" t="n">
        <v>23651.38</v>
      </c>
      <c r="P416" t="n">
        <v>45.36</v>
      </c>
      <c r="Q416" t="n">
        <v>610.3200000000001</v>
      </c>
      <c r="R416" t="n">
        <v>18.12</v>
      </c>
      <c r="S416" t="n">
        <v>13.88</v>
      </c>
      <c r="T416" t="n">
        <v>2215.35</v>
      </c>
      <c r="U416" t="n">
        <v>0.77</v>
      </c>
      <c r="V416" t="n">
        <v>0.96</v>
      </c>
      <c r="W416" t="n">
        <v>0.07000000000000001</v>
      </c>
      <c r="X416" t="n">
        <v>0.13</v>
      </c>
      <c r="Y416" t="n">
        <v>1</v>
      </c>
      <c r="Z416" t="n">
        <v>10</v>
      </c>
    </row>
    <row r="417">
      <c r="A417" t="n">
        <v>12</v>
      </c>
      <c r="B417" t="n">
        <v>95</v>
      </c>
      <c r="C417" t="inlineStr">
        <is>
          <t xml:space="preserve">CONCLUIDO	</t>
        </is>
      </c>
      <c r="D417" t="n">
        <v>14.1204</v>
      </c>
      <c r="E417" t="n">
        <v>7.08</v>
      </c>
      <c r="F417" t="n">
        <v>4.24</v>
      </c>
      <c r="G417" t="n">
        <v>25.45</v>
      </c>
      <c r="H417" t="n">
        <v>0.37</v>
      </c>
      <c r="I417" t="n">
        <v>10</v>
      </c>
      <c r="J417" t="n">
        <v>190.25</v>
      </c>
      <c r="K417" t="n">
        <v>53.44</v>
      </c>
      <c r="L417" t="n">
        <v>4</v>
      </c>
      <c r="M417" t="n">
        <v>8</v>
      </c>
      <c r="N417" t="n">
        <v>37.82</v>
      </c>
      <c r="O417" t="n">
        <v>23698.48</v>
      </c>
      <c r="P417" t="n">
        <v>45.44</v>
      </c>
      <c r="Q417" t="n">
        <v>610.3</v>
      </c>
      <c r="R417" t="n">
        <v>20.41</v>
      </c>
      <c r="S417" t="n">
        <v>13.88</v>
      </c>
      <c r="T417" t="n">
        <v>3358.79</v>
      </c>
      <c r="U417" t="n">
        <v>0.68</v>
      </c>
      <c r="V417" t="n">
        <v>0.9399999999999999</v>
      </c>
      <c r="W417" t="n">
        <v>0.07000000000000001</v>
      </c>
      <c r="X417" t="n">
        <v>0.2</v>
      </c>
      <c r="Y417" t="n">
        <v>1</v>
      </c>
      <c r="Z417" t="n">
        <v>10</v>
      </c>
    </row>
    <row r="418">
      <c r="A418" t="n">
        <v>13</v>
      </c>
      <c r="B418" t="n">
        <v>95</v>
      </c>
      <c r="C418" t="inlineStr">
        <is>
          <t xml:space="preserve">CONCLUIDO	</t>
        </is>
      </c>
      <c r="D418" t="n">
        <v>14.28</v>
      </c>
      <c r="E418" t="n">
        <v>7</v>
      </c>
      <c r="F418" t="n">
        <v>4.2</v>
      </c>
      <c r="G418" t="n">
        <v>27.99</v>
      </c>
      <c r="H418" t="n">
        <v>0.4</v>
      </c>
      <c r="I418" t="n">
        <v>9</v>
      </c>
      <c r="J418" t="n">
        <v>190.63</v>
      </c>
      <c r="K418" t="n">
        <v>53.44</v>
      </c>
      <c r="L418" t="n">
        <v>4.25</v>
      </c>
      <c r="M418" t="n">
        <v>6</v>
      </c>
      <c r="N418" t="n">
        <v>37.95</v>
      </c>
      <c r="O418" t="n">
        <v>23745.63</v>
      </c>
      <c r="P418" t="n">
        <v>44.06</v>
      </c>
      <c r="Q418" t="n">
        <v>610.28</v>
      </c>
      <c r="R418" t="n">
        <v>18.99</v>
      </c>
      <c r="S418" t="n">
        <v>13.88</v>
      </c>
      <c r="T418" t="n">
        <v>2654.43</v>
      </c>
      <c r="U418" t="n">
        <v>0.73</v>
      </c>
      <c r="V418" t="n">
        <v>0.95</v>
      </c>
      <c r="W418" t="n">
        <v>0.07000000000000001</v>
      </c>
      <c r="X418" t="n">
        <v>0.16</v>
      </c>
      <c r="Y418" t="n">
        <v>1</v>
      </c>
      <c r="Z418" t="n">
        <v>10</v>
      </c>
    </row>
    <row r="419">
      <c r="A419" t="n">
        <v>14</v>
      </c>
      <c r="B419" t="n">
        <v>95</v>
      </c>
      <c r="C419" t="inlineStr">
        <is>
          <t xml:space="preserve">CONCLUIDO	</t>
        </is>
      </c>
      <c r="D419" t="n">
        <v>14.3965</v>
      </c>
      <c r="E419" t="n">
        <v>6.95</v>
      </c>
      <c r="F419" t="n">
        <v>4.18</v>
      </c>
      <c r="G419" t="n">
        <v>31.35</v>
      </c>
      <c r="H419" t="n">
        <v>0.42</v>
      </c>
      <c r="I419" t="n">
        <v>8</v>
      </c>
      <c r="J419" t="n">
        <v>191.02</v>
      </c>
      <c r="K419" t="n">
        <v>53.44</v>
      </c>
      <c r="L419" t="n">
        <v>4.5</v>
      </c>
      <c r="M419" t="n">
        <v>5</v>
      </c>
      <c r="N419" t="n">
        <v>38.08</v>
      </c>
      <c r="O419" t="n">
        <v>23792.83</v>
      </c>
      <c r="P419" t="n">
        <v>42.8</v>
      </c>
      <c r="Q419" t="n">
        <v>610.26</v>
      </c>
      <c r="R419" t="n">
        <v>18.31</v>
      </c>
      <c r="S419" t="n">
        <v>13.88</v>
      </c>
      <c r="T419" t="n">
        <v>2322.41</v>
      </c>
      <c r="U419" t="n">
        <v>0.76</v>
      </c>
      <c r="V419" t="n">
        <v>0.95</v>
      </c>
      <c r="W419" t="n">
        <v>0.07000000000000001</v>
      </c>
      <c r="X419" t="n">
        <v>0.14</v>
      </c>
      <c r="Y419" t="n">
        <v>1</v>
      </c>
      <c r="Z419" t="n">
        <v>10</v>
      </c>
    </row>
    <row r="420">
      <c r="A420" t="n">
        <v>15</v>
      </c>
      <c r="B420" t="n">
        <v>95</v>
      </c>
      <c r="C420" t="inlineStr">
        <is>
          <t xml:space="preserve">CONCLUIDO	</t>
        </is>
      </c>
      <c r="D420" t="n">
        <v>14.3816</v>
      </c>
      <c r="E420" t="n">
        <v>6.95</v>
      </c>
      <c r="F420" t="n">
        <v>4.19</v>
      </c>
      <c r="G420" t="n">
        <v>31.4</v>
      </c>
      <c r="H420" t="n">
        <v>0.44</v>
      </c>
      <c r="I420" t="n">
        <v>8</v>
      </c>
      <c r="J420" t="n">
        <v>191.4</v>
      </c>
      <c r="K420" t="n">
        <v>53.44</v>
      </c>
      <c r="L420" t="n">
        <v>4.75</v>
      </c>
      <c r="M420" t="n">
        <v>1</v>
      </c>
      <c r="N420" t="n">
        <v>38.22</v>
      </c>
      <c r="O420" t="n">
        <v>23840.07</v>
      </c>
      <c r="P420" t="n">
        <v>42.51</v>
      </c>
      <c r="Q420" t="n">
        <v>610.26</v>
      </c>
      <c r="R420" t="n">
        <v>18.39</v>
      </c>
      <c r="S420" t="n">
        <v>13.88</v>
      </c>
      <c r="T420" t="n">
        <v>2360.44</v>
      </c>
      <c r="U420" t="n">
        <v>0.75</v>
      </c>
      <c r="V420" t="n">
        <v>0.95</v>
      </c>
      <c r="W420" t="n">
        <v>0.07000000000000001</v>
      </c>
      <c r="X420" t="n">
        <v>0.15</v>
      </c>
      <c r="Y420" t="n">
        <v>1</v>
      </c>
      <c r="Z420" t="n">
        <v>10</v>
      </c>
    </row>
    <row r="421">
      <c r="A421" t="n">
        <v>16</v>
      </c>
      <c r="B421" t="n">
        <v>95</v>
      </c>
      <c r="C421" t="inlineStr">
        <is>
          <t xml:space="preserve">CONCLUIDO	</t>
        </is>
      </c>
      <c r="D421" t="n">
        <v>14.3827</v>
      </c>
      <c r="E421" t="n">
        <v>6.95</v>
      </c>
      <c r="F421" t="n">
        <v>4.19</v>
      </c>
      <c r="G421" t="n">
        <v>31.4</v>
      </c>
      <c r="H421" t="n">
        <v>0.46</v>
      </c>
      <c r="I421" t="n">
        <v>8</v>
      </c>
      <c r="J421" t="n">
        <v>191.78</v>
      </c>
      <c r="K421" t="n">
        <v>53.44</v>
      </c>
      <c r="L421" t="n">
        <v>5</v>
      </c>
      <c r="M421" t="n">
        <v>0</v>
      </c>
      <c r="N421" t="n">
        <v>38.35</v>
      </c>
      <c r="O421" t="n">
        <v>23887.36</v>
      </c>
      <c r="P421" t="n">
        <v>42.57</v>
      </c>
      <c r="Q421" t="n">
        <v>610.26</v>
      </c>
      <c r="R421" t="n">
        <v>18.31</v>
      </c>
      <c r="S421" t="n">
        <v>13.88</v>
      </c>
      <c r="T421" t="n">
        <v>2318.3</v>
      </c>
      <c r="U421" t="n">
        <v>0.76</v>
      </c>
      <c r="V421" t="n">
        <v>0.95</v>
      </c>
      <c r="W421" t="n">
        <v>0.07000000000000001</v>
      </c>
      <c r="X421" t="n">
        <v>0.15</v>
      </c>
      <c r="Y421" t="n">
        <v>1</v>
      </c>
      <c r="Z421" t="n">
        <v>10</v>
      </c>
    </row>
    <row r="422">
      <c r="A422" t="n">
        <v>0</v>
      </c>
      <c r="B422" t="n">
        <v>55</v>
      </c>
      <c r="C422" t="inlineStr">
        <is>
          <t xml:space="preserve">CONCLUIDO	</t>
        </is>
      </c>
      <c r="D422" t="n">
        <v>13.3003</v>
      </c>
      <c r="E422" t="n">
        <v>7.52</v>
      </c>
      <c r="F422" t="n">
        <v>4.67</v>
      </c>
      <c r="G422" t="n">
        <v>8.76</v>
      </c>
      <c r="H422" t="n">
        <v>0.15</v>
      </c>
      <c r="I422" t="n">
        <v>32</v>
      </c>
      <c r="J422" t="n">
        <v>116.05</v>
      </c>
      <c r="K422" t="n">
        <v>43.4</v>
      </c>
      <c r="L422" t="n">
        <v>1</v>
      </c>
      <c r="M422" t="n">
        <v>30</v>
      </c>
      <c r="N422" t="n">
        <v>16.65</v>
      </c>
      <c r="O422" t="n">
        <v>14546.17</v>
      </c>
      <c r="P422" t="n">
        <v>42.38</v>
      </c>
      <c r="Q422" t="n">
        <v>610.38</v>
      </c>
      <c r="R422" t="n">
        <v>33.61</v>
      </c>
      <c r="S422" t="n">
        <v>13.88</v>
      </c>
      <c r="T422" t="n">
        <v>9847.620000000001</v>
      </c>
      <c r="U422" t="n">
        <v>0.41</v>
      </c>
      <c r="V422" t="n">
        <v>0.85</v>
      </c>
      <c r="W422" t="n">
        <v>0.11</v>
      </c>
      <c r="X422" t="n">
        <v>0.63</v>
      </c>
      <c r="Y422" t="n">
        <v>1</v>
      </c>
      <c r="Z422" t="n">
        <v>10</v>
      </c>
    </row>
    <row r="423">
      <c r="A423" t="n">
        <v>1</v>
      </c>
      <c r="B423" t="n">
        <v>55</v>
      </c>
      <c r="C423" t="inlineStr">
        <is>
          <t xml:space="preserve">CONCLUIDO	</t>
        </is>
      </c>
      <c r="D423" t="n">
        <v>13.9654</v>
      </c>
      <c r="E423" t="n">
        <v>7.16</v>
      </c>
      <c r="F423" t="n">
        <v>4.5</v>
      </c>
      <c r="G423" t="n">
        <v>11.26</v>
      </c>
      <c r="H423" t="n">
        <v>0.19</v>
      </c>
      <c r="I423" t="n">
        <v>24</v>
      </c>
      <c r="J423" t="n">
        <v>116.37</v>
      </c>
      <c r="K423" t="n">
        <v>43.4</v>
      </c>
      <c r="L423" t="n">
        <v>1.25</v>
      </c>
      <c r="M423" t="n">
        <v>22</v>
      </c>
      <c r="N423" t="n">
        <v>16.72</v>
      </c>
      <c r="O423" t="n">
        <v>14585.96</v>
      </c>
      <c r="P423" t="n">
        <v>39.51</v>
      </c>
      <c r="Q423" t="n">
        <v>610.36</v>
      </c>
      <c r="R423" t="n">
        <v>28.36</v>
      </c>
      <c r="S423" t="n">
        <v>13.88</v>
      </c>
      <c r="T423" t="n">
        <v>7263.59</v>
      </c>
      <c r="U423" t="n">
        <v>0.49</v>
      </c>
      <c r="V423" t="n">
        <v>0.89</v>
      </c>
      <c r="W423" t="n">
        <v>0.09</v>
      </c>
      <c r="X423" t="n">
        <v>0.46</v>
      </c>
      <c r="Y423" t="n">
        <v>1</v>
      </c>
      <c r="Z423" t="n">
        <v>10</v>
      </c>
    </row>
    <row r="424">
      <c r="A424" t="n">
        <v>2</v>
      </c>
      <c r="B424" t="n">
        <v>55</v>
      </c>
      <c r="C424" t="inlineStr">
        <is>
          <t xml:space="preserve">CONCLUIDO	</t>
        </is>
      </c>
      <c r="D424" t="n">
        <v>14.5608</v>
      </c>
      <c r="E424" t="n">
        <v>6.87</v>
      </c>
      <c r="F424" t="n">
        <v>4.33</v>
      </c>
      <c r="G424" t="n">
        <v>13.67</v>
      </c>
      <c r="H424" t="n">
        <v>0.23</v>
      </c>
      <c r="I424" t="n">
        <v>19</v>
      </c>
      <c r="J424" t="n">
        <v>116.69</v>
      </c>
      <c r="K424" t="n">
        <v>43.4</v>
      </c>
      <c r="L424" t="n">
        <v>1.5</v>
      </c>
      <c r="M424" t="n">
        <v>17</v>
      </c>
      <c r="N424" t="n">
        <v>16.79</v>
      </c>
      <c r="O424" t="n">
        <v>14625.77</v>
      </c>
      <c r="P424" t="n">
        <v>36.22</v>
      </c>
      <c r="Q424" t="n">
        <v>610.26</v>
      </c>
      <c r="R424" t="n">
        <v>23.02</v>
      </c>
      <c r="S424" t="n">
        <v>13.88</v>
      </c>
      <c r="T424" t="n">
        <v>4622.27</v>
      </c>
      <c r="U424" t="n">
        <v>0.6</v>
      </c>
      <c r="V424" t="n">
        <v>0.92</v>
      </c>
      <c r="W424" t="n">
        <v>0.08</v>
      </c>
      <c r="X424" t="n">
        <v>0.29</v>
      </c>
      <c r="Y424" t="n">
        <v>1</v>
      </c>
      <c r="Z424" t="n">
        <v>10</v>
      </c>
    </row>
    <row r="425">
      <c r="A425" t="n">
        <v>3</v>
      </c>
      <c r="B425" t="n">
        <v>55</v>
      </c>
      <c r="C425" t="inlineStr">
        <is>
          <t xml:space="preserve">CONCLUIDO	</t>
        </is>
      </c>
      <c r="D425" t="n">
        <v>14.6425</v>
      </c>
      <c r="E425" t="n">
        <v>6.83</v>
      </c>
      <c r="F425" t="n">
        <v>4.36</v>
      </c>
      <c r="G425" t="n">
        <v>16.36</v>
      </c>
      <c r="H425" t="n">
        <v>0.26</v>
      </c>
      <c r="I425" t="n">
        <v>16</v>
      </c>
      <c r="J425" t="n">
        <v>117.01</v>
      </c>
      <c r="K425" t="n">
        <v>43.4</v>
      </c>
      <c r="L425" t="n">
        <v>1.75</v>
      </c>
      <c r="M425" t="n">
        <v>14</v>
      </c>
      <c r="N425" t="n">
        <v>16.86</v>
      </c>
      <c r="O425" t="n">
        <v>14665.62</v>
      </c>
      <c r="P425" t="n">
        <v>35.43</v>
      </c>
      <c r="Q425" t="n">
        <v>610.26</v>
      </c>
      <c r="R425" t="n">
        <v>24.17</v>
      </c>
      <c r="S425" t="n">
        <v>13.88</v>
      </c>
      <c r="T425" t="n">
        <v>5212.2</v>
      </c>
      <c r="U425" t="n">
        <v>0.57</v>
      </c>
      <c r="V425" t="n">
        <v>0.91</v>
      </c>
      <c r="W425" t="n">
        <v>0.08</v>
      </c>
      <c r="X425" t="n">
        <v>0.32</v>
      </c>
      <c r="Y425" t="n">
        <v>1</v>
      </c>
      <c r="Z425" t="n">
        <v>10</v>
      </c>
    </row>
    <row r="426">
      <c r="A426" t="n">
        <v>4</v>
      </c>
      <c r="B426" t="n">
        <v>55</v>
      </c>
      <c r="C426" t="inlineStr">
        <is>
          <t xml:space="preserve">CONCLUIDO	</t>
        </is>
      </c>
      <c r="D426" t="n">
        <v>14.9645</v>
      </c>
      <c r="E426" t="n">
        <v>6.68</v>
      </c>
      <c r="F426" t="n">
        <v>4.29</v>
      </c>
      <c r="G426" t="n">
        <v>19.79</v>
      </c>
      <c r="H426" t="n">
        <v>0.3</v>
      </c>
      <c r="I426" t="n">
        <v>13</v>
      </c>
      <c r="J426" t="n">
        <v>117.34</v>
      </c>
      <c r="K426" t="n">
        <v>43.4</v>
      </c>
      <c r="L426" t="n">
        <v>2</v>
      </c>
      <c r="M426" t="n">
        <v>8</v>
      </c>
      <c r="N426" t="n">
        <v>16.94</v>
      </c>
      <c r="O426" t="n">
        <v>14705.49</v>
      </c>
      <c r="P426" t="n">
        <v>33.05</v>
      </c>
      <c r="Q426" t="n">
        <v>610.29</v>
      </c>
      <c r="R426" t="n">
        <v>21.64</v>
      </c>
      <c r="S426" t="n">
        <v>13.88</v>
      </c>
      <c r="T426" t="n">
        <v>3960.54</v>
      </c>
      <c r="U426" t="n">
        <v>0.64</v>
      </c>
      <c r="V426" t="n">
        <v>0.93</v>
      </c>
      <c r="W426" t="n">
        <v>0.08</v>
      </c>
      <c r="X426" t="n">
        <v>0.25</v>
      </c>
      <c r="Y426" t="n">
        <v>1</v>
      </c>
      <c r="Z426" t="n">
        <v>10</v>
      </c>
    </row>
    <row r="427">
      <c r="A427" t="n">
        <v>5</v>
      </c>
      <c r="B427" t="n">
        <v>55</v>
      </c>
      <c r="C427" t="inlineStr">
        <is>
          <t xml:space="preserve">CONCLUIDO	</t>
        </is>
      </c>
      <c r="D427" t="n">
        <v>14.944</v>
      </c>
      <c r="E427" t="n">
        <v>6.69</v>
      </c>
      <c r="F427" t="n">
        <v>4.3</v>
      </c>
      <c r="G427" t="n">
        <v>19.83</v>
      </c>
      <c r="H427" t="n">
        <v>0.34</v>
      </c>
      <c r="I427" t="n">
        <v>13</v>
      </c>
      <c r="J427" t="n">
        <v>117.66</v>
      </c>
      <c r="K427" t="n">
        <v>43.4</v>
      </c>
      <c r="L427" t="n">
        <v>2.25</v>
      </c>
      <c r="M427" t="n">
        <v>1</v>
      </c>
      <c r="N427" t="n">
        <v>17.01</v>
      </c>
      <c r="O427" t="n">
        <v>14745.39</v>
      </c>
      <c r="P427" t="n">
        <v>32.62</v>
      </c>
      <c r="Q427" t="n">
        <v>610.38</v>
      </c>
      <c r="R427" t="n">
        <v>21.61</v>
      </c>
      <c r="S427" t="n">
        <v>13.88</v>
      </c>
      <c r="T427" t="n">
        <v>3945.17</v>
      </c>
      <c r="U427" t="n">
        <v>0.64</v>
      </c>
      <c r="V427" t="n">
        <v>0.93</v>
      </c>
      <c r="W427" t="n">
        <v>0.09</v>
      </c>
      <c r="X427" t="n">
        <v>0.26</v>
      </c>
      <c r="Y427" t="n">
        <v>1</v>
      </c>
      <c r="Z427" t="n">
        <v>10</v>
      </c>
    </row>
    <row r="428">
      <c r="A428" t="n">
        <v>6</v>
      </c>
      <c r="B428" t="n">
        <v>55</v>
      </c>
      <c r="C428" t="inlineStr">
        <is>
          <t xml:space="preserve">CONCLUIDO	</t>
        </is>
      </c>
      <c r="D428" t="n">
        <v>14.9421</v>
      </c>
      <c r="E428" t="n">
        <v>6.69</v>
      </c>
      <c r="F428" t="n">
        <v>4.3</v>
      </c>
      <c r="G428" t="n">
        <v>19.84</v>
      </c>
      <c r="H428" t="n">
        <v>0.37</v>
      </c>
      <c r="I428" t="n">
        <v>13</v>
      </c>
      <c r="J428" t="n">
        <v>117.98</v>
      </c>
      <c r="K428" t="n">
        <v>43.4</v>
      </c>
      <c r="L428" t="n">
        <v>2.5</v>
      </c>
      <c r="M428" t="n">
        <v>0</v>
      </c>
      <c r="N428" t="n">
        <v>17.08</v>
      </c>
      <c r="O428" t="n">
        <v>14785.31</v>
      </c>
      <c r="P428" t="n">
        <v>32.68</v>
      </c>
      <c r="Q428" t="n">
        <v>610.35</v>
      </c>
      <c r="R428" t="n">
        <v>21.59</v>
      </c>
      <c r="S428" t="n">
        <v>13.88</v>
      </c>
      <c r="T428" t="n">
        <v>3934.55</v>
      </c>
      <c r="U428" t="n">
        <v>0.64</v>
      </c>
      <c r="V428" t="n">
        <v>0.93</v>
      </c>
      <c r="W428" t="n">
        <v>0.09</v>
      </c>
      <c r="X428" t="n">
        <v>0.26</v>
      </c>
      <c r="Y428" t="n">
        <v>1</v>
      </c>
      <c r="Z428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43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INDEX(resultados!$A$2:$ZZ$428, 1, MATCH($B$1, resultados!$A$1:$ZZ$1, 0))</f>
        <v/>
      </c>
      <c r="B7">
        <f>INDEX(resultados!$A$2:$ZZ$428, 1, MATCH($B$2, resultados!$A$1:$ZZ$1, 0))</f>
        <v/>
      </c>
      <c r="C7">
        <f>INDEX(resultados!$A$2:$ZZ$428, 1, MATCH($B$3, resultados!$A$1:$ZZ$1, 0))</f>
        <v/>
      </c>
    </row>
    <row r="8">
      <c r="A8">
        <f>INDEX(resultados!$A$2:$ZZ$428, 2, MATCH($B$1, resultados!$A$1:$ZZ$1, 0))</f>
        <v/>
      </c>
      <c r="B8">
        <f>INDEX(resultados!$A$2:$ZZ$428, 2, MATCH($B$2, resultados!$A$1:$ZZ$1, 0))</f>
        <v/>
      </c>
      <c r="C8">
        <f>INDEX(resultados!$A$2:$ZZ$428, 2, MATCH($B$3, resultados!$A$1:$ZZ$1, 0))</f>
        <v/>
      </c>
    </row>
    <row r="9">
      <c r="A9">
        <f>INDEX(resultados!$A$2:$ZZ$428, 3, MATCH($B$1, resultados!$A$1:$ZZ$1, 0))</f>
        <v/>
      </c>
      <c r="B9">
        <f>INDEX(resultados!$A$2:$ZZ$428, 3, MATCH($B$2, resultados!$A$1:$ZZ$1, 0))</f>
        <v/>
      </c>
      <c r="C9">
        <f>INDEX(resultados!$A$2:$ZZ$428, 3, MATCH($B$3, resultados!$A$1:$ZZ$1, 0))</f>
        <v/>
      </c>
    </row>
    <row r="10">
      <c r="A10">
        <f>INDEX(resultados!$A$2:$ZZ$428, 4, MATCH($B$1, resultados!$A$1:$ZZ$1, 0))</f>
        <v/>
      </c>
      <c r="B10">
        <f>INDEX(resultados!$A$2:$ZZ$428, 4, MATCH($B$2, resultados!$A$1:$ZZ$1, 0))</f>
        <v/>
      </c>
      <c r="C10">
        <f>INDEX(resultados!$A$2:$ZZ$428, 4, MATCH($B$3, resultados!$A$1:$ZZ$1, 0))</f>
        <v/>
      </c>
    </row>
    <row r="11">
      <c r="A11">
        <f>INDEX(resultados!$A$2:$ZZ$428, 5, MATCH($B$1, resultados!$A$1:$ZZ$1, 0))</f>
        <v/>
      </c>
      <c r="B11">
        <f>INDEX(resultados!$A$2:$ZZ$428, 5, MATCH($B$2, resultados!$A$1:$ZZ$1, 0))</f>
        <v/>
      </c>
      <c r="C11">
        <f>INDEX(resultados!$A$2:$ZZ$428, 5, MATCH($B$3, resultados!$A$1:$ZZ$1, 0))</f>
        <v/>
      </c>
    </row>
    <row r="12">
      <c r="A12">
        <f>INDEX(resultados!$A$2:$ZZ$428, 6, MATCH($B$1, resultados!$A$1:$ZZ$1, 0))</f>
        <v/>
      </c>
      <c r="B12">
        <f>INDEX(resultados!$A$2:$ZZ$428, 6, MATCH($B$2, resultados!$A$1:$ZZ$1, 0))</f>
        <v/>
      </c>
      <c r="C12">
        <f>INDEX(resultados!$A$2:$ZZ$428, 6, MATCH($B$3, resultados!$A$1:$ZZ$1, 0))</f>
        <v/>
      </c>
    </row>
    <row r="13">
      <c r="A13">
        <f>INDEX(resultados!$A$2:$ZZ$428, 7, MATCH($B$1, resultados!$A$1:$ZZ$1, 0))</f>
        <v/>
      </c>
      <c r="B13">
        <f>INDEX(resultados!$A$2:$ZZ$428, 7, MATCH($B$2, resultados!$A$1:$ZZ$1, 0))</f>
        <v/>
      </c>
      <c r="C13">
        <f>INDEX(resultados!$A$2:$ZZ$428, 7, MATCH($B$3, resultados!$A$1:$ZZ$1, 0))</f>
        <v/>
      </c>
    </row>
    <row r="14">
      <c r="A14">
        <f>INDEX(resultados!$A$2:$ZZ$428, 8, MATCH($B$1, resultados!$A$1:$ZZ$1, 0))</f>
        <v/>
      </c>
      <c r="B14">
        <f>INDEX(resultados!$A$2:$ZZ$428, 8, MATCH($B$2, resultados!$A$1:$ZZ$1, 0))</f>
        <v/>
      </c>
      <c r="C14">
        <f>INDEX(resultados!$A$2:$ZZ$428, 8, MATCH($B$3, resultados!$A$1:$ZZ$1, 0))</f>
        <v/>
      </c>
    </row>
    <row r="15">
      <c r="A15">
        <f>INDEX(resultados!$A$2:$ZZ$428, 9, MATCH($B$1, resultados!$A$1:$ZZ$1, 0))</f>
        <v/>
      </c>
      <c r="B15">
        <f>INDEX(resultados!$A$2:$ZZ$428, 9, MATCH($B$2, resultados!$A$1:$ZZ$1, 0))</f>
        <v/>
      </c>
      <c r="C15">
        <f>INDEX(resultados!$A$2:$ZZ$428, 9, MATCH($B$3, resultados!$A$1:$ZZ$1, 0))</f>
        <v/>
      </c>
    </row>
    <row r="16">
      <c r="A16">
        <f>INDEX(resultados!$A$2:$ZZ$428, 10, MATCH($B$1, resultados!$A$1:$ZZ$1, 0))</f>
        <v/>
      </c>
      <c r="B16">
        <f>INDEX(resultados!$A$2:$ZZ$428, 10, MATCH($B$2, resultados!$A$1:$ZZ$1, 0))</f>
        <v/>
      </c>
      <c r="C16">
        <f>INDEX(resultados!$A$2:$ZZ$428, 10, MATCH($B$3, resultados!$A$1:$ZZ$1, 0))</f>
        <v/>
      </c>
    </row>
    <row r="17">
      <c r="A17">
        <f>INDEX(resultados!$A$2:$ZZ$428, 11, MATCH($B$1, resultados!$A$1:$ZZ$1, 0))</f>
        <v/>
      </c>
      <c r="B17">
        <f>INDEX(resultados!$A$2:$ZZ$428, 11, MATCH($B$2, resultados!$A$1:$ZZ$1, 0))</f>
        <v/>
      </c>
      <c r="C17">
        <f>INDEX(resultados!$A$2:$ZZ$428, 11, MATCH($B$3, resultados!$A$1:$ZZ$1, 0))</f>
        <v/>
      </c>
    </row>
    <row r="18">
      <c r="A18">
        <f>INDEX(resultados!$A$2:$ZZ$428, 12, MATCH($B$1, resultados!$A$1:$ZZ$1, 0))</f>
        <v/>
      </c>
      <c r="B18">
        <f>INDEX(resultados!$A$2:$ZZ$428, 12, MATCH($B$2, resultados!$A$1:$ZZ$1, 0))</f>
        <v/>
      </c>
      <c r="C18">
        <f>INDEX(resultados!$A$2:$ZZ$428, 12, MATCH($B$3, resultados!$A$1:$ZZ$1, 0))</f>
        <v/>
      </c>
    </row>
    <row r="19">
      <c r="A19">
        <f>INDEX(resultados!$A$2:$ZZ$428, 13, MATCH($B$1, resultados!$A$1:$ZZ$1, 0))</f>
        <v/>
      </c>
      <c r="B19">
        <f>INDEX(resultados!$A$2:$ZZ$428, 13, MATCH($B$2, resultados!$A$1:$ZZ$1, 0))</f>
        <v/>
      </c>
      <c r="C19">
        <f>INDEX(resultados!$A$2:$ZZ$428, 13, MATCH($B$3, resultados!$A$1:$ZZ$1, 0))</f>
        <v/>
      </c>
    </row>
    <row r="20">
      <c r="A20">
        <f>INDEX(resultados!$A$2:$ZZ$428, 14, MATCH($B$1, resultados!$A$1:$ZZ$1, 0))</f>
        <v/>
      </c>
      <c r="B20">
        <f>INDEX(resultados!$A$2:$ZZ$428, 14, MATCH($B$2, resultados!$A$1:$ZZ$1, 0))</f>
        <v/>
      </c>
      <c r="C20">
        <f>INDEX(resultados!$A$2:$ZZ$428, 14, MATCH($B$3, resultados!$A$1:$ZZ$1, 0))</f>
        <v/>
      </c>
    </row>
    <row r="21">
      <c r="A21">
        <f>INDEX(resultados!$A$2:$ZZ$428, 15, MATCH($B$1, resultados!$A$1:$ZZ$1, 0))</f>
        <v/>
      </c>
      <c r="B21">
        <f>INDEX(resultados!$A$2:$ZZ$428, 15, MATCH($B$2, resultados!$A$1:$ZZ$1, 0))</f>
        <v/>
      </c>
      <c r="C21">
        <f>INDEX(resultados!$A$2:$ZZ$428, 15, MATCH($B$3, resultados!$A$1:$ZZ$1, 0))</f>
        <v/>
      </c>
    </row>
    <row r="22">
      <c r="A22">
        <f>INDEX(resultados!$A$2:$ZZ$428, 16, MATCH($B$1, resultados!$A$1:$ZZ$1, 0))</f>
        <v/>
      </c>
      <c r="B22">
        <f>INDEX(resultados!$A$2:$ZZ$428, 16, MATCH($B$2, resultados!$A$1:$ZZ$1, 0))</f>
        <v/>
      </c>
      <c r="C22">
        <f>INDEX(resultados!$A$2:$ZZ$428, 16, MATCH($B$3, resultados!$A$1:$ZZ$1, 0))</f>
        <v/>
      </c>
    </row>
    <row r="23">
      <c r="A23">
        <f>INDEX(resultados!$A$2:$ZZ$428, 17, MATCH($B$1, resultados!$A$1:$ZZ$1, 0))</f>
        <v/>
      </c>
      <c r="B23">
        <f>INDEX(resultados!$A$2:$ZZ$428, 17, MATCH($B$2, resultados!$A$1:$ZZ$1, 0))</f>
        <v/>
      </c>
      <c r="C23">
        <f>INDEX(resultados!$A$2:$ZZ$428, 17, MATCH($B$3, resultados!$A$1:$ZZ$1, 0))</f>
        <v/>
      </c>
    </row>
    <row r="24">
      <c r="A24">
        <f>INDEX(resultados!$A$2:$ZZ$428, 18, MATCH($B$1, resultados!$A$1:$ZZ$1, 0))</f>
        <v/>
      </c>
      <c r="B24">
        <f>INDEX(resultados!$A$2:$ZZ$428, 18, MATCH($B$2, resultados!$A$1:$ZZ$1, 0))</f>
        <v/>
      </c>
      <c r="C24">
        <f>INDEX(resultados!$A$2:$ZZ$428, 18, MATCH($B$3, resultados!$A$1:$ZZ$1, 0))</f>
        <v/>
      </c>
    </row>
    <row r="25">
      <c r="A25">
        <f>INDEX(resultados!$A$2:$ZZ$428, 19, MATCH($B$1, resultados!$A$1:$ZZ$1, 0))</f>
        <v/>
      </c>
      <c r="B25">
        <f>INDEX(resultados!$A$2:$ZZ$428, 19, MATCH($B$2, resultados!$A$1:$ZZ$1, 0))</f>
        <v/>
      </c>
      <c r="C25">
        <f>INDEX(resultados!$A$2:$ZZ$428, 19, MATCH($B$3, resultados!$A$1:$ZZ$1, 0))</f>
        <v/>
      </c>
    </row>
    <row r="26">
      <c r="A26">
        <f>INDEX(resultados!$A$2:$ZZ$428, 20, MATCH($B$1, resultados!$A$1:$ZZ$1, 0))</f>
        <v/>
      </c>
      <c r="B26">
        <f>INDEX(resultados!$A$2:$ZZ$428, 20, MATCH($B$2, resultados!$A$1:$ZZ$1, 0))</f>
        <v/>
      </c>
      <c r="C26">
        <f>INDEX(resultados!$A$2:$ZZ$428, 20, MATCH($B$3, resultados!$A$1:$ZZ$1, 0))</f>
        <v/>
      </c>
    </row>
    <row r="27">
      <c r="A27">
        <f>INDEX(resultados!$A$2:$ZZ$428, 21, MATCH($B$1, resultados!$A$1:$ZZ$1, 0))</f>
        <v/>
      </c>
      <c r="B27">
        <f>INDEX(resultados!$A$2:$ZZ$428, 21, MATCH($B$2, resultados!$A$1:$ZZ$1, 0))</f>
        <v/>
      </c>
      <c r="C27">
        <f>INDEX(resultados!$A$2:$ZZ$428, 21, MATCH($B$3, resultados!$A$1:$ZZ$1, 0))</f>
        <v/>
      </c>
    </row>
    <row r="28">
      <c r="A28">
        <f>INDEX(resultados!$A$2:$ZZ$428, 22, MATCH($B$1, resultados!$A$1:$ZZ$1, 0))</f>
        <v/>
      </c>
      <c r="B28">
        <f>INDEX(resultados!$A$2:$ZZ$428, 22, MATCH($B$2, resultados!$A$1:$ZZ$1, 0))</f>
        <v/>
      </c>
      <c r="C28">
        <f>INDEX(resultados!$A$2:$ZZ$428, 22, MATCH($B$3, resultados!$A$1:$ZZ$1, 0))</f>
        <v/>
      </c>
    </row>
    <row r="29">
      <c r="A29">
        <f>INDEX(resultados!$A$2:$ZZ$428, 23, MATCH($B$1, resultados!$A$1:$ZZ$1, 0))</f>
        <v/>
      </c>
      <c r="B29">
        <f>INDEX(resultados!$A$2:$ZZ$428, 23, MATCH($B$2, resultados!$A$1:$ZZ$1, 0))</f>
        <v/>
      </c>
      <c r="C29">
        <f>INDEX(resultados!$A$2:$ZZ$428, 23, MATCH($B$3, resultados!$A$1:$ZZ$1, 0))</f>
        <v/>
      </c>
    </row>
    <row r="30">
      <c r="A30">
        <f>INDEX(resultados!$A$2:$ZZ$428, 24, MATCH($B$1, resultados!$A$1:$ZZ$1, 0))</f>
        <v/>
      </c>
      <c r="B30">
        <f>INDEX(resultados!$A$2:$ZZ$428, 24, MATCH($B$2, resultados!$A$1:$ZZ$1, 0))</f>
        <v/>
      </c>
      <c r="C30">
        <f>INDEX(resultados!$A$2:$ZZ$428, 24, MATCH($B$3, resultados!$A$1:$ZZ$1, 0))</f>
        <v/>
      </c>
    </row>
    <row r="31">
      <c r="A31">
        <f>INDEX(resultados!$A$2:$ZZ$428, 25, MATCH($B$1, resultados!$A$1:$ZZ$1, 0))</f>
        <v/>
      </c>
      <c r="B31">
        <f>INDEX(resultados!$A$2:$ZZ$428, 25, MATCH($B$2, resultados!$A$1:$ZZ$1, 0))</f>
        <v/>
      </c>
      <c r="C31">
        <f>INDEX(resultados!$A$2:$ZZ$428, 25, MATCH($B$3, resultados!$A$1:$ZZ$1, 0))</f>
        <v/>
      </c>
    </row>
    <row r="32">
      <c r="A32">
        <f>INDEX(resultados!$A$2:$ZZ$428, 26, MATCH($B$1, resultados!$A$1:$ZZ$1, 0))</f>
        <v/>
      </c>
      <c r="B32">
        <f>INDEX(resultados!$A$2:$ZZ$428, 26, MATCH($B$2, resultados!$A$1:$ZZ$1, 0))</f>
        <v/>
      </c>
      <c r="C32">
        <f>INDEX(resultados!$A$2:$ZZ$428, 26, MATCH($B$3, resultados!$A$1:$ZZ$1, 0))</f>
        <v/>
      </c>
    </row>
    <row r="33">
      <c r="A33">
        <f>INDEX(resultados!$A$2:$ZZ$428, 27, MATCH($B$1, resultados!$A$1:$ZZ$1, 0))</f>
        <v/>
      </c>
      <c r="B33">
        <f>INDEX(resultados!$A$2:$ZZ$428, 27, MATCH($B$2, resultados!$A$1:$ZZ$1, 0))</f>
        <v/>
      </c>
      <c r="C33">
        <f>INDEX(resultados!$A$2:$ZZ$428, 27, MATCH($B$3, resultados!$A$1:$ZZ$1, 0))</f>
        <v/>
      </c>
    </row>
    <row r="34">
      <c r="A34">
        <f>INDEX(resultados!$A$2:$ZZ$428, 28, MATCH($B$1, resultados!$A$1:$ZZ$1, 0))</f>
        <v/>
      </c>
      <c r="B34">
        <f>INDEX(resultados!$A$2:$ZZ$428, 28, MATCH($B$2, resultados!$A$1:$ZZ$1, 0))</f>
        <v/>
      </c>
      <c r="C34">
        <f>INDEX(resultados!$A$2:$ZZ$428, 28, MATCH($B$3, resultados!$A$1:$ZZ$1, 0))</f>
        <v/>
      </c>
    </row>
    <row r="35">
      <c r="A35">
        <f>INDEX(resultados!$A$2:$ZZ$428, 29, MATCH($B$1, resultados!$A$1:$ZZ$1, 0))</f>
        <v/>
      </c>
      <c r="B35">
        <f>INDEX(resultados!$A$2:$ZZ$428, 29, MATCH($B$2, resultados!$A$1:$ZZ$1, 0))</f>
        <v/>
      </c>
      <c r="C35">
        <f>INDEX(resultados!$A$2:$ZZ$428, 29, MATCH($B$3, resultados!$A$1:$ZZ$1, 0))</f>
        <v/>
      </c>
    </row>
    <row r="36">
      <c r="A36">
        <f>INDEX(resultados!$A$2:$ZZ$428, 30, MATCH($B$1, resultados!$A$1:$ZZ$1, 0))</f>
        <v/>
      </c>
      <c r="B36">
        <f>INDEX(resultados!$A$2:$ZZ$428, 30, MATCH($B$2, resultados!$A$1:$ZZ$1, 0))</f>
        <v/>
      </c>
      <c r="C36">
        <f>INDEX(resultados!$A$2:$ZZ$428, 30, MATCH($B$3, resultados!$A$1:$ZZ$1, 0))</f>
        <v/>
      </c>
    </row>
    <row r="37">
      <c r="A37">
        <f>INDEX(resultados!$A$2:$ZZ$428, 31, MATCH($B$1, resultados!$A$1:$ZZ$1, 0))</f>
        <v/>
      </c>
      <c r="B37">
        <f>INDEX(resultados!$A$2:$ZZ$428, 31, MATCH($B$2, resultados!$A$1:$ZZ$1, 0))</f>
        <v/>
      </c>
      <c r="C37">
        <f>INDEX(resultados!$A$2:$ZZ$428, 31, MATCH($B$3, resultados!$A$1:$ZZ$1, 0))</f>
        <v/>
      </c>
    </row>
    <row r="38">
      <c r="A38">
        <f>INDEX(resultados!$A$2:$ZZ$428, 32, MATCH($B$1, resultados!$A$1:$ZZ$1, 0))</f>
        <v/>
      </c>
      <c r="B38">
        <f>INDEX(resultados!$A$2:$ZZ$428, 32, MATCH($B$2, resultados!$A$1:$ZZ$1, 0))</f>
        <v/>
      </c>
      <c r="C38">
        <f>INDEX(resultados!$A$2:$ZZ$428, 32, MATCH($B$3, resultados!$A$1:$ZZ$1, 0))</f>
        <v/>
      </c>
    </row>
    <row r="39">
      <c r="A39">
        <f>INDEX(resultados!$A$2:$ZZ$428, 33, MATCH($B$1, resultados!$A$1:$ZZ$1, 0))</f>
        <v/>
      </c>
      <c r="B39">
        <f>INDEX(resultados!$A$2:$ZZ$428, 33, MATCH($B$2, resultados!$A$1:$ZZ$1, 0))</f>
        <v/>
      </c>
      <c r="C39">
        <f>INDEX(resultados!$A$2:$ZZ$428, 33, MATCH($B$3, resultados!$A$1:$ZZ$1, 0))</f>
        <v/>
      </c>
    </row>
    <row r="40">
      <c r="A40">
        <f>INDEX(resultados!$A$2:$ZZ$428, 34, MATCH($B$1, resultados!$A$1:$ZZ$1, 0))</f>
        <v/>
      </c>
      <c r="B40">
        <f>INDEX(resultados!$A$2:$ZZ$428, 34, MATCH($B$2, resultados!$A$1:$ZZ$1, 0))</f>
        <v/>
      </c>
      <c r="C40">
        <f>INDEX(resultados!$A$2:$ZZ$428, 34, MATCH($B$3, resultados!$A$1:$ZZ$1, 0))</f>
        <v/>
      </c>
    </row>
    <row r="41">
      <c r="A41">
        <f>INDEX(resultados!$A$2:$ZZ$428, 35, MATCH($B$1, resultados!$A$1:$ZZ$1, 0))</f>
        <v/>
      </c>
      <c r="B41">
        <f>INDEX(resultados!$A$2:$ZZ$428, 35, MATCH($B$2, resultados!$A$1:$ZZ$1, 0))</f>
        <v/>
      </c>
      <c r="C41">
        <f>INDEX(resultados!$A$2:$ZZ$428, 35, MATCH($B$3, resultados!$A$1:$ZZ$1, 0))</f>
        <v/>
      </c>
    </row>
    <row r="42">
      <c r="A42">
        <f>INDEX(resultados!$A$2:$ZZ$428, 36, MATCH($B$1, resultados!$A$1:$ZZ$1, 0))</f>
        <v/>
      </c>
      <c r="B42">
        <f>INDEX(resultados!$A$2:$ZZ$428, 36, MATCH($B$2, resultados!$A$1:$ZZ$1, 0))</f>
        <v/>
      </c>
      <c r="C42">
        <f>INDEX(resultados!$A$2:$ZZ$428, 36, MATCH($B$3, resultados!$A$1:$ZZ$1, 0))</f>
        <v/>
      </c>
    </row>
    <row r="43">
      <c r="A43">
        <f>INDEX(resultados!$A$2:$ZZ$428, 37, MATCH($B$1, resultados!$A$1:$ZZ$1, 0))</f>
        <v/>
      </c>
      <c r="B43">
        <f>INDEX(resultados!$A$2:$ZZ$428, 37, MATCH($B$2, resultados!$A$1:$ZZ$1, 0))</f>
        <v/>
      </c>
      <c r="C43">
        <f>INDEX(resultados!$A$2:$ZZ$428, 37, MATCH($B$3, resultados!$A$1:$ZZ$1, 0))</f>
        <v/>
      </c>
    </row>
    <row r="44">
      <c r="A44">
        <f>INDEX(resultados!$A$2:$ZZ$428, 38, MATCH($B$1, resultados!$A$1:$ZZ$1, 0))</f>
        <v/>
      </c>
      <c r="B44">
        <f>INDEX(resultados!$A$2:$ZZ$428, 38, MATCH($B$2, resultados!$A$1:$ZZ$1, 0))</f>
        <v/>
      </c>
      <c r="C44">
        <f>INDEX(resultados!$A$2:$ZZ$428, 38, MATCH($B$3, resultados!$A$1:$ZZ$1, 0))</f>
        <v/>
      </c>
    </row>
    <row r="45">
      <c r="A45">
        <f>INDEX(resultados!$A$2:$ZZ$428, 39, MATCH($B$1, resultados!$A$1:$ZZ$1, 0))</f>
        <v/>
      </c>
      <c r="B45">
        <f>INDEX(resultados!$A$2:$ZZ$428, 39, MATCH($B$2, resultados!$A$1:$ZZ$1, 0))</f>
        <v/>
      </c>
      <c r="C45">
        <f>INDEX(resultados!$A$2:$ZZ$428, 39, MATCH($B$3, resultados!$A$1:$ZZ$1, 0))</f>
        <v/>
      </c>
    </row>
    <row r="46">
      <c r="A46">
        <f>INDEX(resultados!$A$2:$ZZ$428, 40, MATCH($B$1, resultados!$A$1:$ZZ$1, 0))</f>
        <v/>
      </c>
      <c r="B46">
        <f>INDEX(resultados!$A$2:$ZZ$428, 40, MATCH($B$2, resultados!$A$1:$ZZ$1, 0))</f>
        <v/>
      </c>
      <c r="C46">
        <f>INDEX(resultados!$A$2:$ZZ$428, 40, MATCH($B$3, resultados!$A$1:$ZZ$1, 0))</f>
        <v/>
      </c>
    </row>
    <row r="47">
      <c r="A47">
        <f>INDEX(resultados!$A$2:$ZZ$428, 41, MATCH($B$1, resultados!$A$1:$ZZ$1, 0))</f>
        <v/>
      </c>
      <c r="B47">
        <f>INDEX(resultados!$A$2:$ZZ$428, 41, MATCH($B$2, resultados!$A$1:$ZZ$1, 0))</f>
        <v/>
      </c>
      <c r="C47">
        <f>INDEX(resultados!$A$2:$ZZ$428, 41, MATCH($B$3, resultados!$A$1:$ZZ$1, 0))</f>
        <v/>
      </c>
    </row>
    <row r="48">
      <c r="A48">
        <f>INDEX(resultados!$A$2:$ZZ$428, 42, MATCH($B$1, resultados!$A$1:$ZZ$1, 0))</f>
        <v/>
      </c>
      <c r="B48">
        <f>INDEX(resultados!$A$2:$ZZ$428, 42, MATCH($B$2, resultados!$A$1:$ZZ$1, 0))</f>
        <v/>
      </c>
      <c r="C48">
        <f>INDEX(resultados!$A$2:$ZZ$428, 42, MATCH($B$3, resultados!$A$1:$ZZ$1, 0))</f>
        <v/>
      </c>
    </row>
    <row r="49">
      <c r="A49">
        <f>INDEX(resultados!$A$2:$ZZ$428, 43, MATCH($B$1, resultados!$A$1:$ZZ$1, 0))</f>
        <v/>
      </c>
      <c r="B49">
        <f>INDEX(resultados!$A$2:$ZZ$428, 43, MATCH($B$2, resultados!$A$1:$ZZ$1, 0))</f>
        <v/>
      </c>
      <c r="C49">
        <f>INDEX(resultados!$A$2:$ZZ$428, 43, MATCH($B$3, resultados!$A$1:$ZZ$1, 0))</f>
        <v/>
      </c>
    </row>
    <row r="50">
      <c r="A50">
        <f>INDEX(resultados!$A$2:$ZZ$428, 44, MATCH($B$1, resultados!$A$1:$ZZ$1, 0))</f>
        <v/>
      </c>
      <c r="B50">
        <f>INDEX(resultados!$A$2:$ZZ$428, 44, MATCH($B$2, resultados!$A$1:$ZZ$1, 0))</f>
        <v/>
      </c>
      <c r="C50">
        <f>INDEX(resultados!$A$2:$ZZ$428, 44, MATCH($B$3, resultados!$A$1:$ZZ$1, 0))</f>
        <v/>
      </c>
    </row>
    <row r="51">
      <c r="A51">
        <f>INDEX(resultados!$A$2:$ZZ$428, 45, MATCH($B$1, resultados!$A$1:$ZZ$1, 0))</f>
        <v/>
      </c>
      <c r="B51">
        <f>INDEX(resultados!$A$2:$ZZ$428, 45, MATCH($B$2, resultados!$A$1:$ZZ$1, 0))</f>
        <v/>
      </c>
      <c r="C51">
        <f>INDEX(resultados!$A$2:$ZZ$428, 45, MATCH($B$3, resultados!$A$1:$ZZ$1, 0))</f>
        <v/>
      </c>
    </row>
    <row r="52">
      <c r="A52">
        <f>INDEX(resultados!$A$2:$ZZ$428, 46, MATCH($B$1, resultados!$A$1:$ZZ$1, 0))</f>
        <v/>
      </c>
      <c r="B52">
        <f>INDEX(resultados!$A$2:$ZZ$428, 46, MATCH($B$2, resultados!$A$1:$ZZ$1, 0))</f>
        <v/>
      </c>
      <c r="C52">
        <f>INDEX(resultados!$A$2:$ZZ$428, 46, MATCH($B$3, resultados!$A$1:$ZZ$1, 0))</f>
        <v/>
      </c>
    </row>
    <row r="53">
      <c r="A53">
        <f>INDEX(resultados!$A$2:$ZZ$428, 47, MATCH($B$1, resultados!$A$1:$ZZ$1, 0))</f>
        <v/>
      </c>
      <c r="B53">
        <f>INDEX(resultados!$A$2:$ZZ$428, 47, MATCH($B$2, resultados!$A$1:$ZZ$1, 0))</f>
        <v/>
      </c>
      <c r="C53">
        <f>INDEX(resultados!$A$2:$ZZ$428, 47, MATCH($B$3, resultados!$A$1:$ZZ$1, 0))</f>
        <v/>
      </c>
    </row>
    <row r="54">
      <c r="A54">
        <f>INDEX(resultados!$A$2:$ZZ$428, 48, MATCH($B$1, resultados!$A$1:$ZZ$1, 0))</f>
        <v/>
      </c>
      <c r="B54">
        <f>INDEX(resultados!$A$2:$ZZ$428, 48, MATCH($B$2, resultados!$A$1:$ZZ$1, 0))</f>
        <v/>
      </c>
      <c r="C54">
        <f>INDEX(resultados!$A$2:$ZZ$428, 48, MATCH($B$3, resultados!$A$1:$ZZ$1, 0))</f>
        <v/>
      </c>
    </row>
    <row r="55">
      <c r="A55">
        <f>INDEX(resultados!$A$2:$ZZ$428, 49, MATCH($B$1, resultados!$A$1:$ZZ$1, 0))</f>
        <v/>
      </c>
      <c r="B55">
        <f>INDEX(resultados!$A$2:$ZZ$428, 49, MATCH($B$2, resultados!$A$1:$ZZ$1, 0))</f>
        <v/>
      </c>
      <c r="C55">
        <f>INDEX(resultados!$A$2:$ZZ$428, 49, MATCH($B$3, resultados!$A$1:$ZZ$1, 0))</f>
        <v/>
      </c>
    </row>
    <row r="56">
      <c r="A56">
        <f>INDEX(resultados!$A$2:$ZZ$428, 50, MATCH($B$1, resultados!$A$1:$ZZ$1, 0))</f>
        <v/>
      </c>
      <c r="B56">
        <f>INDEX(resultados!$A$2:$ZZ$428, 50, MATCH($B$2, resultados!$A$1:$ZZ$1, 0))</f>
        <v/>
      </c>
      <c r="C56">
        <f>INDEX(resultados!$A$2:$ZZ$428, 50, MATCH($B$3, resultados!$A$1:$ZZ$1, 0))</f>
        <v/>
      </c>
    </row>
    <row r="57">
      <c r="A57">
        <f>INDEX(resultados!$A$2:$ZZ$428, 51, MATCH($B$1, resultados!$A$1:$ZZ$1, 0))</f>
        <v/>
      </c>
      <c r="B57">
        <f>INDEX(resultados!$A$2:$ZZ$428, 51, MATCH($B$2, resultados!$A$1:$ZZ$1, 0))</f>
        <v/>
      </c>
      <c r="C57">
        <f>INDEX(resultados!$A$2:$ZZ$428, 51, MATCH($B$3, resultados!$A$1:$ZZ$1, 0))</f>
        <v/>
      </c>
    </row>
    <row r="58">
      <c r="A58">
        <f>INDEX(resultados!$A$2:$ZZ$428, 52, MATCH($B$1, resultados!$A$1:$ZZ$1, 0))</f>
        <v/>
      </c>
      <c r="B58">
        <f>INDEX(resultados!$A$2:$ZZ$428, 52, MATCH($B$2, resultados!$A$1:$ZZ$1, 0))</f>
        <v/>
      </c>
      <c r="C58">
        <f>INDEX(resultados!$A$2:$ZZ$428, 52, MATCH($B$3, resultados!$A$1:$ZZ$1, 0))</f>
        <v/>
      </c>
    </row>
    <row r="59">
      <c r="A59">
        <f>INDEX(resultados!$A$2:$ZZ$428, 53, MATCH($B$1, resultados!$A$1:$ZZ$1, 0))</f>
        <v/>
      </c>
      <c r="B59">
        <f>INDEX(resultados!$A$2:$ZZ$428, 53, MATCH($B$2, resultados!$A$1:$ZZ$1, 0))</f>
        <v/>
      </c>
      <c r="C59">
        <f>INDEX(resultados!$A$2:$ZZ$428, 53, MATCH($B$3, resultados!$A$1:$ZZ$1, 0))</f>
        <v/>
      </c>
    </row>
    <row r="60">
      <c r="A60">
        <f>INDEX(resultados!$A$2:$ZZ$428, 54, MATCH($B$1, resultados!$A$1:$ZZ$1, 0))</f>
        <v/>
      </c>
      <c r="B60">
        <f>INDEX(resultados!$A$2:$ZZ$428, 54, MATCH($B$2, resultados!$A$1:$ZZ$1, 0))</f>
        <v/>
      </c>
      <c r="C60">
        <f>INDEX(resultados!$A$2:$ZZ$428, 54, MATCH($B$3, resultados!$A$1:$ZZ$1, 0))</f>
        <v/>
      </c>
    </row>
    <row r="61">
      <c r="A61">
        <f>INDEX(resultados!$A$2:$ZZ$428, 55, MATCH($B$1, resultados!$A$1:$ZZ$1, 0))</f>
        <v/>
      </c>
      <c r="B61">
        <f>INDEX(resultados!$A$2:$ZZ$428, 55, MATCH($B$2, resultados!$A$1:$ZZ$1, 0))</f>
        <v/>
      </c>
      <c r="C61">
        <f>INDEX(resultados!$A$2:$ZZ$428, 55, MATCH($B$3, resultados!$A$1:$ZZ$1, 0))</f>
        <v/>
      </c>
    </row>
    <row r="62">
      <c r="A62">
        <f>INDEX(resultados!$A$2:$ZZ$428, 56, MATCH($B$1, resultados!$A$1:$ZZ$1, 0))</f>
        <v/>
      </c>
      <c r="B62">
        <f>INDEX(resultados!$A$2:$ZZ$428, 56, MATCH($B$2, resultados!$A$1:$ZZ$1, 0))</f>
        <v/>
      </c>
      <c r="C62">
        <f>INDEX(resultados!$A$2:$ZZ$428, 56, MATCH($B$3, resultados!$A$1:$ZZ$1, 0))</f>
        <v/>
      </c>
    </row>
    <row r="63">
      <c r="A63">
        <f>INDEX(resultados!$A$2:$ZZ$428, 57, MATCH($B$1, resultados!$A$1:$ZZ$1, 0))</f>
        <v/>
      </c>
      <c r="B63">
        <f>INDEX(resultados!$A$2:$ZZ$428, 57, MATCH($B$2, resultados!$A$1:$ZZ$1, 0))</f>
        <v/>
      </c>
      <c r="C63">
        <f>INDEX(resultados!$A$2:$ZZ$428, 57, MATCH($B$3, resultados!$A$1:$ZZ$1, 0))</f>
        <v/>
      </c>
    </row>
    <row r="64">
      <c r="A64">
        <f>INDEX(resultados!$A$2:$ZZ$428, 58, MATCH($B$1, resultados!$A$1:$ZZ$1, 0))</f>
        <v/>
      </c>
      <c r="B64">
        <f>INDEX(resultados!$A$2:$ZZ$428, 58, MATCH($B$2, resultados!$A$1:$ZZ$1, 0))</f>
        <v/>
      </c>
      <c r="C64">
        <f>INDEX(resultados!$A$2:$ZZ$428, 58, MATCH($B$3, resultados!$A$1:$ZZ$1, 0))</f>
        <v/>
      </c>
    </row>
    <row r="65">
      <c r="A65">
        <f>INDEX(resultados!$A$2:$ZZ$428, 59, MATCH($B$1, resultados!$A$1:$ZZ$1, 0))</f>
        <v/>
      </c>
      <c r="B65">
        <f>INDEX(resultados!$A$2:$ZZ$428, 59, MATCH($B$2, resultados!$A$1:$ZZ$1, 0))</f>
        <v/>
      </c>
      <c r="C65">
        <f>INDEX(resultados!$A$2:$ZZ$428, 59, MATCH($B$3, resultados!$A$1:$ZZ$1, 0))</f>
        <v/>
      </c>
    </row>
    <row r="66">
      <c r="A66">
        <f>INDEX(resultados!$A$2:$ZZ$428, 60, MATCH($B$1, resultados!$A$1:$ZZ$1, 0))</f>
        <v/>
      </c>
      <c r="B66">
        <f>INDEX(resultados!$A$2:$ZZ$428, 60, MATCH($B$2, resultados!$A$1:$ZZ$1, 0))</f>
        <v/>
      </c>
      <c r="C66">
        <f>INDEX(resultados!$A$2:$ZZ$428, 60, MATCH($B$3, resultados!$A$1:$ZZ$1, 0))</f>
        <v/>
      </c>
    </row>
    <row r="67">
      <c r="A67">
        <f>INDEX(resultados!$A$2:$ZZ$428, 61, MATCH($B$1, resultados!$A$1:$ZZ$1, 0))</f>
        <v/>
      </c>
      <c r="B67">
        <f>INDEX(resultados!$A$2:$ZZ$428, 61, MATCH($B$2, resultados!$A$1:$ZZ$1, 0))</f>
        <v/>
      </c>
      <c r="C67">
        <f>INDEX(resultados!$A$2:$ZZ$428, 61, MATCH($B$3, resultados!$A$1:$ZZ$1, 0))</f>
        <v/>
      </c>
    </row>
    <row r="68">
      <c r="A68">
        <f>INDEX(resultados!$A$2:$ZZ$428, 62, MATCH($B$1, resultados!$A$1:$ZZ$1, 0))</f>
        <v/>
      </c>
      <c r="B68">
        <f>INDEX(resultados!$A$2:$ZZ$428, 62, MATCH($B$2, resultados!$A$1:$ZZ$1, 0))</f>
        <v/>
      </c>
      <c r="C68">
        <f>INDEX(resultados!$A$2:$ZZ$428, 62, MATCH($B$3, resultados!$A$1:$ZZ$1, 0))</f>
        <v/>
      </c>
    </row>
    <row r="69">
      <c r="A69">
        <f>INDEX(resultados!$A$2:$ZZ$428, 63, MATCH($B$1, resultados!$A$1:$ZZ$1, 0))</f>
        <v/>
      </c>
      <c r="B69">
        <f>INDEX(resultados!$A$2:$ZZ$428, 63, MATCH($B$2, resultados!$A$1:$ZZ$1, 0))</f>
        <v/>
      </c>
      <c r="C69">
        <f>INDEX(resultados!$A$2:$ZZ$428, 63, MATCH($B$3, resultados!$A$1:$ZZ$1, 0))</f>
        <v/>
      </c>
    </row>
    <row r="70">
      <c r="A70">
        <f>INDEX(resultados!$A$2:$ZZ$428, 64, MATCH($B$1, resultados!$A$1:$ZZ$1, 0))</f>
        <v/>
      </c>
      <c r="B70">
        <f>INDEX(resultados!$A$2:$ZZ$428, 64, MATCH($B$2, resultados!$A$1:$ZZ$1, 0))</f>
        <v/>
      </c>
      <c r="C70">
        <f>INDEX(resultados!$A$2:$ZZ$428, 64, MATCH($B$3, resultados!$A$1:$ZZ$1, 0))</f>
        <v/>
      </c>
    </row>
    <row r="71">
      <c r="A71">
        <f>INDEX(resultados!$A$2:$ZZ$428, 65, MATCH($B$1, resultados!$A$1:$ZZ$1, 0))</f>
        <v/>
      </c>
      <c r="B71">
        <f>INDEX(resultados!$A$2:$ZZ$428, 65, MATCH($B$2, resultados!$A$1:$ZZ$1, 0))</f>
        <v/>
      </c>
      <c r="C71">
        <f>INDEX(resultados!$A$2:$ZZ$428, 65, MATCH($B$3, resultados!$A$1:$ZZ$1, 0))</f>
        <v/>
      </c>
    </row>
    <row r="72">
      <c r="A72">
        <f>INDEX(resultados!$A$2:$ZZ$428, 66, MATCH($B$1, resultados!$A$1:$ZZ$1, 0))</f>
        <v/>
      </c>
      <c r="B72">
        <f>INDEX(resultados!$A$2:$ZZ$428, 66, MATCH($B$2, resultados!$A$1:$ZZ$1, 0))</f>
        <v/>
      </c>
      <c r="C72">
        <f>INDEX(resultados!$A$2:$ZZ$428, 66, MATCH($B$3, resultados!$A$1:$ZZ$1, 0))</f>
        <v/>
      </c>
    </row>
    <row r="73">
      <c r="A73">
        <f>INDEX(resultados!$A$2:$ZZ$428, 67, MATCH($B$1, resultados!$A$1:$ZZ$1, 0))</f>
        <v/>
      </c>
      <c r="B73">
        <f>INDEX(resultados!$A$2:$ZZ$428, 67, MATCH($B$2, resultados!$A$1:$ZZ$1, 0))</f>
        <v/>
      </c>
      <c r="C73">
        <f>INDEX(resultados!$A$2:$ZZ$428, 67, MATCH($B$3, resultados!$A$1:$ZZ$1, 0))</f>
        <v/>
      </c>
    </row>
    <row r="74">
      <c r="A74">
        <f>INDEX(resultados!$A$2:$ZZ$428, 68, MATCH($B$1, resultados!$A$1:$ZZ$1, 0))</f>
        <v/>
      </c>
      <c r="B74">
        <f>INDEX(resultados!$A$2:$ZZ$428, 68, MATCH($B$2, resultados!$A$1:$ZZ$1, 0))</f>
        <v/>
      </c>
      <c r="C74">
        <f>INDEX(resultados!$A$2:$ZZ$428, 68, MATCH($B$3, resultados!$A$1:$ZZ$1, 0))</f>
        <v/>
      </c>
    </row>
    <row r="75">
      <c r="A75">
        <f>INDEX(resultados!$A$2:$ZZ$428, 69, MATCH($B$1, resultados!$A$1:$ZZ$1, 0))</f>
        <v/>
      </c>
      <c r="B75">
        <f>INDEX(resultados!$A$2:$ZZ$428, 69, MATCH($B$2, resultados!$A$1:$ZZ$1, 0))</f>
        <v/>
      </c>
      <c r="C75">
        <f>INDEX(resultados!$A$2:$ZZ$428, 69, MATCH($B$3, resultados!$A$1:$ZZ$1, 0))</f>
        <v/>
      </c>
    </row>
    <row r="76">
      <c r="A76">
        <f>INDEX(resultados!$A$2:$ZZ$428, 70, MATCH($B$1, resultados!$A$1:$ZZ$1, 0))</f>
        <v/>
      </c>
      <c r="B76">
        <f>INDEX(resultados!$A$2:$ZZ$428, 70, MATCH($B$2, resultados!$A$1:$ZZ$1, 0))</f>
        <v/>
      </c>
      <c r="C76">
        <f>INDEX(resultados!$A$2:$ZZ$428, 70, MATCH($B$3, resultados!$A$1:$ZZ$1, 0))</f>
        <v/>
      </c>
    </row>
    <row r="77">
      <c r="A77">
        <f>INDEX(resultados!$A$2:$ZZ$428, 71, MATCH($B$1, resultados!$A$1:$ZZ$1, 0))</f>
        <v/>
      </c>
      <c r="B77">
        <f>INDEX(resultados!$A$2:$ZZ$428, 71, MATCH($B$2, resultados!$A$1:$ZZ$1, 0))</f>
        <v/>
      </c>
      <c r="C77">
        <f>INDEX(resultados!$A$2:$ZZ$428, 71, MATCH($B$3, resultados!$A$1:$ZZ$1, 0))</f>
        <v/>
      </c>
    </row>
    <row r="78">
      <c r="A78">
        <f>INDEX(resultados!$A$2:$ZZ$428, 72, MATCH($B$1, resultados!$A$1:$ZZ$1, 0))</f>
        <v/>
      </c>
      <c r="B78">
        <f>INDEX(resultados!$A$2:$ZZ$428, 72, MATCH($B$2, resultados!$A$1:$ZZ$1, 0))</f>
        <v/>
      </c>
      <c r="C78">
        <f>INDEX(resultados!$A$2:$ZZ$428, 72, MATCH($B$3, resultados!$A$1:$ZZ$1, 0))</f>
        <v/>
      </c>
    </row>
    <row r="79">
      <c r="A79">
        <f>INDEX(resultados!$A$2:$ZZ$428, 73, MATCH($B$1, resultados!$A$1:$ZZ$1, 0))</f>
        <v/>
      </c>
      <c r="B79">
        <f>INDEX(resultados!$A$2:$ZZ$428, 73, MATCH($B$2, resultados!$A$1:$ZZ$1, 0))</f>
        <v/>
      </c>
      <c r="C79">
        <f>INDEX(resultados!$A$2:$ZZ$428, 73, MATCH($B$3, resultados!$A$1:$ZZ$1, 0))</f>
        <v/>
      </c>
    </row>
    <row r="80">
      <c r="A80">
        <f>INDEX(resultados!$A$2:$ZZ$428, 74, MATCH($B$1, resultados!$A$1:$ZZ$1, 0))</f>
        <v/>
      </c>
      <c r="B80">
        <f>INDEX(resultados!$A$2:$ZZ$428, 74, MATCH($B$2, resultados!$A$1:$ZZ$1, 0))</f>
        <v/>
      </c>
      <c r="C80">
        <f>INDEX(resultados!$A$2:$ZZ$428, 74, MATCH($B$3, resultados!$A$1:$ZZ$1, 0))</f>
        <v/>
      </c>
    </row>
    <row r="81">
      <c r="A81">
        <f>INDEX(resultados!$A$2:$ZZ$428, 75, MATCH($B$1, resultados!$A$1:$ZZ$1, 0))</f>
        <v/>
      </c>
      <c r="B81">
        <f>INDEX(resultados!$A$2:$ZZ$428, 75, MATCH($B$2, resultados!$A$1:$ZZ$1, 0))</f>
        <v/>
      </c>
      <c r="C81">
        <f>INDEX(resultados!$A$2:$ZZ$428, 75, MATCH($B$3, resultados!$A$1:$ZZ$1, 0))</f>
        <v/>
      </c>
    </row>
    <row r="82">
      <c r="A82">
        <f>INDEX(resultados!$A$2:$ZZ$428, 76, MATCH($B$1, resultados!$A$1:$ZZ$1, 0))</f>
        <v/>
      </c>
      <c r="B82">
        <f>INDEX(resultados!$A$2:$ZZ$428, 76, MATCH($B$2, resultados!$A$1:$ZZ$1, 0))</f>
        <v/>
      </c>
      <c r="C82">
        <f>INDEX(resultados!$A$2:$ZZ$428, 76, MATCH($B$3, resultados!$A$1:$ZZ$1, 0))</f>
        <v/>
      </c>
    </row>
    <row r="83">
      <c r="A83">
        <f>INDEX(resultados!$A$2:$ZZ$428, 77, MATCH($B$1, resultados!$A$1:$ZZ$1, 0))</f>
        <v/>
      </c>
      <c r="B83">
        <f>INDEX(resultados!$A$2:$ZZ$428, 77, MATCH($B$2, resultados!$A$1:$ZZ$1, 0))</f>
        <v/>
      </c>
      <c r="C83">
        <f>INDEX(resultados!$A$2:$ZZ$428, 77, MATCH($B$3, resultados!$A$1:$ZZ$1, 0))</f>
        <v/>
      </c>
    </row>
    <row r="84">
      <c r="A84">
        <f>INDEX(resultados!$A$2:$ZZ$428, 78, MATCH($B$1, resultados!$A$1:$ZZ$1, 0))</f>
        <v/>
      </c>
      <c r="B84">
        <f>INDEX(resultados!$A$2:$ZZ$428, 78, MATCH($B$2, resultados!$A$1:$ZZ$1, 0))</f>
        <v/>
      </c>
      <c r="C84">
        <f>INDEX(resultados!$A$2:$ZZ$428, 78, MATCH($B$3, resultados!$A$1:$ZZ$1, 0))</f>
        <v/>
      </c>
    </row>
    <row r="85">
      <c r="A85">
        <f>INDEX(resultados!$A$2:$ZZ$428, 79, MATCH($B$1, resultados!$A$1:$ZZ$1, 0))</f>
        <v/>
      </c>
      <c r="B85">
        <f>INDEX(resultados!$A$2:$ZZ$428, 79, MATCH($B$2, resultados!$A$1:$ZZ$1, 0))</f>
        <v/>
      </c>
      <c r="C85">
        <f>INDEX(resultados!$A$2:$ZZ$428, 79, MATCH($B$3, resultados!$A$1:$ZZ$1, 0))</f>
        <v/>
      </c>
    </row>
    <row r="86">
      <c r="A86">
        <f>INDEX(resultados!$A$2:$ZZ$428, 80, MATCH($B$1, resultados!$A$1:$ZZ$1, 0))</f>
        <v/>
      </c>
      <c r="B86">
        <f>INDEX(resultados!$A$2:$ZZ$428, 80, MATCH($B$2, resultados!$A$1:$ZZ$1, 0))</f>
        <v/>
      </c>
      <c r="C86">
        <f>INDEX(resultados!$A$2:$ZZ$428, 80, MATCH($B$3, resultados!$A$1:$ZZ$1, 0))</f>
        <v/>
      </c>
    </row>
    <row r="87">
      <c r="A87">
        <f>INDEX(resultados!$A$2:$ZZ$428, 81, MATCH($B$1, resultados!$A$1:$ZZ$1, 0))</f>
        <v/>
      </c>
      <c r="B87">
        <f>INDEX(resultados!$A$2:$ZZ$428, 81, MATCH($B$2, resultados!$A$1:$ZZ$1, 0))</f>
        <v/>
      </c>
      <c r="C87">
        <f>INDEX(resultados!$A$2:$ZZ$428, 81, MATCH($B$3, resultados!$A$1:$ZZ$1, 0))</f>
        <v/>
      </c>
    </row>
    <row r="88">
      <c r="A88">
        <f>INDEX(resultados!$A$2:$ZZ$428, 82, MATCH($B$1, resultados!$A$1:$ZZ$1, 0))</f>
        <v/>
      </c>
      <c r="B88">
        <f>INDEX(resultados!$A$2:$ZZ$428, 82, MATCH($B$2, resultados!$A$1:$ZZ$1, 0))</f>
        <v/>
      </c>
      <c r="C88">
        <f>INDEX(resultados!$A$2:$ZZ$428, 82, MATCH($B$3, resultados!$A$1:$ZZ$1, 0))</f>
        <v/>
      </c>
    </row>
    <row r="89">
      <c r="A89">
        <f>INDEX(resultados!$A$2:$ZZ$428, 83, MATCH($B$1, resultados!$A$1:$ZZ$1, 0))</f>
        <v/>
      </c>
      <c r="B89">
        <f>INDEX(resultados!$A$2:$ZZ$428, 83, MATCH($B$2, resultados!$A$1:$ZZ$1, 0))</f>
        <v/>
      </c>
      <c r="C89">
        <f>INDEX(resultados!$A$2:$ZZ$428, 83, MATCH($B$3, resultados!$A$1:$ZZ$1, 0))</f>
        <v/>
      </c>
    </row>
    <row r="90">
      <c r="A90">
        <f>INDEX(resultados!$A$2:$ZZ$428, 84, MATCH($B$1, resultados!$A$1:$ZZ$1, 0))</f>
        <v/>
      </c>
      <c r="B90">
        <f>INDEX(resultados!$A$2:$ZZ$428, 84, MATCH($B$2, resultados!$A$1:$ZZ$1, 0))</f>
        <v/>
      </c>
      <c r="C90">
        <f>INDEX(resultados!$A$2:$ZZ$428, 84, MATCH($B$3, resultados!$A$1:$ZZ$1, 0))</f>
        <v/>
      </c>
    </row>
    <row r="91">
      <c r="A91">
        <f>INDEX(resultados!$A$2:$ZZ$428, 85, MATCH($B$1, resultados!$A$1:$ZZ$1, 0))</f>
        <v/>
      </c>
      <c r="B91">
        <f>INDEX(resultados!$A$2:$ZZ$428, 85, MATCH($B$2, resultados!$A$1:$ZZ$1, 0))</f>
        <v/>
      </c>
      <c r="C91">
        <f>INDEX(resultados!$A$2:$ZZ$428, 85, MATCH($B$3, resultados!$A$1:$ZZ$1, 0))</f>
        <v/>
      </c>
    </row>
    <row r="92">
      <c r="A92">
        <f>INDEX(resultados!$A$2:$ZZ$428, 86, MATCH($B$1, resultados!$A$1:$ZZ$1, 0))</f>
        <v/>
      </c>
      <c r="B92">
        <f>INDEX(resultados!$A$2:$ZZ$428, 86, MATCH($B$2, resultados!$A$1:$ZZ$1, 0))</f>
        <v/>
      </c>
      <c r="C92">
        <f>INDEX(resultados!$A$2:$ZZ$428, 86, MATCH($B$3, resultados!$A$1:$ZZ$1, 0))</f>
        <v/>
      </c>
    </row>
    <row r="93">
      <c r="A93">
        <f>INDEX(resultados!$A$2:$ZZ$428, 87, MATCH($B$1, resultados!$A$1:$ZZ$1, 0))</f>
        <v/>
      </c>
      <c r="B93">
        <f>INDEX(resultados!$A$2:$ZZ$428, 87, MATCH($B$2, resultados!$A$1:$ZZ$1, 0))</f>
        <v/>
      </c>
      <c r="C93">
        <f>INDEX(resultados!$A$2:$ZZ$428, 87, MATCH($B$3, resultados!$A$1:$ZZ$1, 0))</f>
        <v/>
      </c>
    </row>
    <row r="94">
      <c r="A94">
        <f>INDEX(resultados!$A$2:$ZZ$428, 88, MATCH($B$1, resultados!$A$1:$ZZ$1, 0))</f>
        <v/>
      </c>
      <c r="B94">
        <f>INDEX(resultados!$A$2:$ZZ$428, 88, MATCH($B$2, resultados!$A$1:$ZZ$1, 0))</f>
        <v/>
      </c>
      <c r="C94">
        <f>INDEX(resultados!$A$2:$ZZ$428, 88, MATCH($B$3, resultados!$A$1:$ZZ$1, 0))</f>
        <v/>
      </c>
    </row>
    <row r="95">
      <c r="A95">
        <f>INDEX(resultados!$A$2:$ZZ$428, 89, MATCH($B$1, resultados!$A$1:$ZZ$1, 0))</f>
        <v/>
      </c>
      <c r="B95">
        <f>INDEX(resultados!$A$2:$ZZ$428, 89, MATCH($B$2, resultados!$A$1:$ZZ$1, 0))</f>
        <v/>
      </c>
      <c r="C95">
        <f>INDEX(resultados!$A$2:$ZZ$428, 89, MATCH($B$3, resultados!$A$1:$ZZ$1, 0))</f>
        <v/>
      </c>
    </row>
    <row r="96">
      <c r="A96">
        <f>INDEX(resultados!$A$2:$ZZ$428, 90, MATCH($B$1, resultados!$A$1:$ZZ$1, 0))</f>
        <v/>
      </c>
      <c r="B96">
        <f>INDEX(resultados!$A$2:$ZZ$428, 90, MATCH($B$2, resultados!$A$1:$ZZ$1, 0))</f>
        <v/>
      </c>
      <c r="C96">
        <f>INDEX(resultados!$A$2:$ZZ$428, 90, MATCH($B$3, resultados!$A$1:$ZZ$1, 0))</f>
        <v/>
      </c>
    </row>
    <row r="97">
      <c r="A97">
        <f>INDEX(resultados!$A$2:$ZZ$428, 91, MATCH($B$1, resultados!$A$1:$ZZ$1, 0))</f>
        <v/>
      </c>
      <c r="B97">
        <f>INDEX(resultados!$A$2:$ZZ$428, 91, MATCH($B$2, resultados!$A$1:$ZZ$1, 0))</f>
        <v/>
      </c>
      <c r="C97">
        <f>INDEX(resultados!$A$2:$ZZ$428, 91, MATCH($B$3, resultados!$A$1:$ZZ$1, 0))</f>
        <v/>
      </c>
    </row>
    <row r="98">
      <c r="A98">
        <f>INDEX(resultados!$A$2:$ZZ$428, 92, MATCH($B$1, resultados!$A$1:$ZZ$1, 0))</f>
        <v/>
      </c>
      <c r="B98">
        <f>INDEX(resultados!$A$2:$ZZ$428, 92, MATCH($B$2, resultados!$A$1:$ZZ$1, 0))</f>
        <v/>
      </c>
      <c r="C98">
        <f>INDEX(resultados!$A$2:$ZZ$428, 92, MATCH($B$3, resultados!$A$1:$ZZ$1, 0))</f>
        <v/>
      </c>
    </row>
    <row r="99">
      <c r="A99">
        <f>INDEX(resultados!$A$2:$ZZ$428, 93, MATCH($B$1, resultados!$A$1:$ZZ$1, 0))</f>
        <v/>
      </c>
      <c r="B99">
        <f>INDEX(resultados!$A$2:$ZZ$428, 93, MATCH($B$2, resultados!$A$1:$ZZ$1, 0))</f>
        <v/>
      </c>
      <c r="C99">
        <f>INDEX(resultados!$A$2:$ZZ$428, 93, MATCH($B$3, resultados!$A$1:$ZZ$1, 0))</f>
        <v/>
      </c>
    </row>
    <row r="100">
      <c r="A100">
        <f>INDEX(resultados!$A$2:$ZZ$428, 94, MATCH($B$1, resultados!$A$1:$ZZ$1, 0))</f>
        <v/>
      </c>
      <c r="B100">
        <f>INDEX(resultados!$A$2:$ZZ$428, 94, MATCH($B$2, resultados!$A$1:$ZZ$1, 0))</f>
        <v/>
      </c>
      <c r="C100">
        <f>INDEX(resultados!$A$2:$ZZ$428, 94, MATCH($B$3, resultados!$A$1:$ZZ$1, 0))</f>
        <v/>
      </c>
    </row>
    <row r="101">
      <c r="A101">
        <f>INDEX(resultados!$A$2:$ZZ$428, 95, MATCH($B$1, resultados!$A$1:$ZZ$1, 0))</f>
        <v/>
      </c>
      <c r="B101">
        <f>INDEX(resultados!$A$2:$ZZ$428, 95, MATCH($B$2, resultados!$A$1:$ZZ$1, 0))</f>
        <v/>
      </c>
      <c r="C101">
        <f>INDEX(resultados!$A$2:$ZZ$428, 95, MATCH($B$3, resultados!$A$1:$ZZ$1, 0))</f>
        <v/>
      </c>
    </row>
    <row r="102">
      <c r="A102">
        <f>INDEX(resultados!$A$2:$ZZ$428, 96, MATCH($B$1, resultados!$A$1:$ZZ$1, 0))</f>
        <v/>
      </c>
      <c r="B102">
        <f>INDEX(resultados!$A$2:$ZZ$428, 96, MATCH($B$2, resultados!$A$1:$ZZ$1, 0))</f>
        <v/>
      </c>
      <c r="C102">
        <f>INDEX(resultados!$A$2:$ZZ$428, 96, MATCH($B$3, resultados!$A$1:$ZZ$1, 0))</f>
        <v/>
      </c>
    </row>
    <row r="103">
      <c r="A103">
        <f>INDEX(resultados!$A$2:$ZZ$428, 97, MATCH($B$1, resultados!$A$1:$ZZ$1, 0))</f>
        <v/>
      </c>
      <c r="B103">
        <f>INDEX(resultados!$A$2:$ZZ$428, 97, MATCH($B$2, resultados!$A$1:$ZZ$1, 0))</f>
        <v/>
      </c>
      <c r="C103">
        <f>INDEX(resultados!$A$2:$ZZ$428, 97, MATCH($B$3, resultados!$A$1:$ZZ$1, 0))</f>
        <v/>
      </c>
    </row>
    <row r="104">
      <c r="A104">
        <f>INDEX(resultados!$A$2:$ZZ$428, 98, MATCH($B$1, resultados!$A$1:$ZZ$1, 0))</f>
        <v/>
      </c>
      <c r="B104">
        <f>INDEX(resultados!$A$2:$ZZ$428, 98, MATCH($B$2, resultados!$A$1:$ZZ$1, 0))</f>
        <v/>
      </c>
      <c r="C104">
        <f>INDEX(resultados!$A$2:$ZZ$428, 98, MATCH($B$3, resultados!$A$1:$ZZ$1, 0))</f>
        <v/>
      </c>
    </row>
    <row r="105">
      <c r="A105">
        <f>INDEX(resultados!$A$2:$ZZ$428, 99, MATCH($B$1, resultados!$A$1:$ZZ$1, 0))</f>
        <v/>
      </c>
      <c r="B105">
        <f>INDEX(resultados!$A$2:$ZZ$428, 99, MATCH($B$2, resultados!$A$1:$ZZ$1, 0))</f>
        <v/>
      </c>
      <c r="C105">
        <f>INDEX(resultados!$A$2:$ZZ$428, 99, MATCH($B$3, resultados!$A$1:$ZZ$1, 0))</f>
        <v/>
      </c>
    </row>
    <row r="106">
      <c r="A106">
        <f>INDEX(resultados!$A$2:$ZZ$428, 100, MATCH($B$1, resultados!$A$1:$ZZ$1, 0))</f>
        <v/>
      </c>
      <c r="B106">
        <f>INDEX(resultados!$A$2:$ZZ$428, 100, MATCH($B$2, resultados!$A$1:$ZZ$1, 0))</f>
        <v/>
      </c>
      <c r="C106">
        <f>INDEX(resultados!$A$2:$ZZ$428, 100, MATCH($B$3, resultados!$A$1:$ZZ$1, 0))</f>
        <v/>
      </c>
    </row>
    <row r="107">
      <c r="A107">
        <f>INDEX(resultados!$A$2:$ZZ$428, 101, MATCH($B$1, resultados!$A$1:$ZZ$1, 0))</f>
        <v/>
      </c>
      <c r="B107">
        <f>INDEX(resultados!$A$2:$ZZ$428, 101, MATCH($B$2, resultados!$A$1:$ZZ$1, 0))</f>
        <v/>
      </c>
      <c r="C107">
        <f>INDEX(resultados!$A$2:$ZZ$428, 101, MATCH($B$3, resultados!$A$1:$ZZ$1, 0))</f>
        <v/>
      </c>
    </row>
    <row r="108">
      <c r="A108">
        <f>INDEX(resultados!$A$2:$ZZ$428, 102, MATCH($B$1, resultados!$A$1:$ZZ$1, 0))</f>
        <v/>
      </c>
      <c r="B108">
        <f>INDEX(resultados!$A$2:$ZZ$428, 102, MATCH($B$2, resultados!$A$1:$ZZ$1, 0))</f>
        <v/>
      </c>
      <c r="C108">
        <f>INDEX(resultados!$A$2:$ZZ$428, 102, MATCH($B$3, resultados!$A$1:$ZZ$1, 0))</f>
        <v/>
      </c>
    </row>
    <row r="109">
      <c r="A109">
        <f>INDEX(resultados!$A$2:$ZZ$428, 103, MATCH($B$1, resultados!$A$1:$ZZ$1, 0))</f>
        <v/>
      </c>
      <c r="B109">
        <f>INDEX(resultados!$A$2:$ZZ$428, 103, MATCH($B$2, resultados!$A$1:$ZZ$1, 0))</f>
        <v/>
      </c>
      <c r="C109">
        <f>INDEX(resultados!$A$2:$ZZ$428, 103, MATCH($B$3, resultados!$A$1:$ZZ$1, 0))</f>
        <v/>
      </c>
    </row>
    <row r="110">
      <c r="A110">
        <f>INDEX(resultados!$A$2:$ZZ$428, 104, MATCH($B$1, resultados!$A$1:$ZZ$1, 0))</f>
        <v/>
      </c>
      <c r="B110">
        <f>INDEX(resultados!$A$2:$ZZ$428, 104, MATCH($B$2, resultados!$A$1:$ZZ$1, 0))</f>
        <v/>
      </c>
      <c r="C110">
        <f>INDEX(resultados!$A$2:$ZZ$428, 104, MATCH($B$3, resultados!$A$1:$ZZ$1, 0))</f>
        <v/>
      </c>
    </row>
    <row r="111">
      <c r="A111">
        <f>INDEX(resultados!$A$2:$ZZ$428, 105, MATCH($B$1, resultados!$A$1:$ZZ$1, 0))</f>
        <v/>
      </c>
      <c r="B111">
        <f>INDEX(resultados!$A$2:$ZZ$428, 105, MATCH($B$2, resultados!$A$1:$ZZ$1, 0))</f>
        <v/>
      </c>
      <c r="C111">
        <f>INDEX(resultados!$A$2:$ZZ$428, 105, MATCH($B$3, resultados!$A$1:$ZZ$1, 0))</f>
        <v/>
      </c>
    </row>
    <row r="112">
      <c r="A112">
        <f>INDEX(resultados!$A$2:$ZZ$428, 106, MATCH($B$1, resultados!$A$1:$ZZ$1, 0))</f>
        <v/>
      </c>
      <c r="B112">
        <f>INDEX(resultados!$A$2:$ZZ$428, 106, MATCH($B$2, resultados!$A$1:$ZZ$1, 0))</f>
        <v/>
      </c>
      <c r="C112">
        <f>INDEX(resultados!$A$2:$ZZ$428, 106, MATCH($B$3, resultados!$A$1:$ZZ$1, 0))</f>
        <v/>
      </c>
    </row>
    <row r="113">
      <c r="A113">
        <f>INDEX(resultados!$A$2:$ZZ$428, 107, MATCH($B$1, resultados!$A$1:$ZZ$1, 0))</f>
        <v/>
      </c>
      <c r="B113">
        <f>INDEX(resultados!$A$2:$ZZ$428, 107, MATCH($B$2, resultados!$A$1:$ZZ$1, 0))</f>
        <v/>
      </c>
      <c r="C113">
        <f>INDEX(resultados!$A$2:$ZZ$428, 107, MATCH($B$3, resultados!$A$1:$ZZ$1, 0))</f>
        <v/>
      </c>
    </row>
    <row r="114">
      <c r="A114">
        <f>INDEX(resultados!$A$2:$ZZ$428, 108, MATCH($B$1, resultados!$A$1:$ZZ$1, 0))</f>
        <v/>
      </c>
      <c r="B114">
        <f>INDEX(resultados!$A$2:$ZZ$428, 108, MATCH($B$2, resultados!$A$1:$ZZ$1, 0))</f>
        <v/>
      </c>
      <c r="C114">
        <f>INDEX(resultados!$A$2:$ZZ$428, 108, MATCH($B$3, resultados!$A$1:$ZZ$1, 0))</f>
        <v/>
      </c>
    </row>
    <row r="115">
      <c r="A115">
        <f>INDEX(resultados!$A$2:$ZZ$428, 109, MATCH($B$1, resultados!$A$1:$ZZ$1, 0))</f>
        <v/>
      </c>
      <c r="B115">
        <f>INDEX(resultados!$A$2:$ZZ$428, 109, MATCH($B$2, resultados!$A$1:$ZZ$1, 0))</f>
        <v/>
      </c>
      <c r="C115">
        <f>INDEX(resultados!$A$2:$ZZ$428, 109, MATCH($B$3, resultados!$A$1:$ZZ$1, 0))</f>
        <v/>
      </c>
    </row>
    <row r="116">
      <c r="A116">
        <f>INDEX(resultados!$A$2:$ZZ$428, 110, MATCH($B$1, resultados!$A$1:$ZZ$1, 0))</f>
        <v/>
      </c>
      <c r="B116">
        <f>INDEX(resultados!$A$2:$ZZ$428, 110, MATCH($B$2, resultados!$A$1:$ZZ$1, 0))</f>
        <v/>
      </c>
      <c r="C116">
        <f>INDEX(resultados!$A$2:$ZZ$428, 110, MATCH($B$3, resultados!$A$1:$ZZ$1, 0))</f>
        <v/>
      </c>
    </row>
    <row r="117">
      <c r="A117">
        <f>INDEX(resultados!$A$2:$ZZ$428, 111, MATCH($B$1, resultados!$A$1:$ZZ$1, 0))</f>
        <v/>
      </c>
      <c r="B117">
        <f>INDEX(resultados!$A$2:$ZZ$428, 111, MATCH($B$2, resultados!$A$1:$ZZ$1, 0))</f>
        <v/>
      </c>
      <c r="C117">
        <f>INDEX(resultados!$A$2:$ZZ$428, 111, MATCH($B$3, resultados!$A$1:$ZZ$1, 0))</f>
        <v/>
      </c>
    </row>
    <row r="118">
      <c r="A118">
        <f>INDEX(resultados!$A$2:$ZZ$428, 112, MATCH($B$1, resultados!$A$1:$ZZ$1, 0))</f>
        <v/>
      </c>
      <c r="B118">
        <f>INDEX(resultados!$A$2:$ZZ$428, 112, MATCH($B$2, resultados!$A$1:$ZZ$1, 0))</f>
        <v/>
      </c>
      <c r="C118">
        <f>INDEX(resultados!$A$2:$ZZ$428, 112, MATCH($B$3, resultados!$A$1:$ZZ$1, 0))</f>
        <v/>
      </c>
    </row>
    <row r="119">
      <c r="A119">
        <f>INDEX(resultados!$A$2:$ZZ$428, 113, MATCH($B$1, resultados!$A$1:$ZZ$1, 0))</f>
        <v/>
      </c>
      <c r="B119">
        <f>INDEX(resultados!$A$2:$ZZ$428, 113, MATCH($B$2, resultados!$A$1:$ZZ$1, 0))</f>
        <v/>
      </c>
      <c r="C119">
        <f>INDEX(resultados!$A$2:$ZZ$428, 113, MATCH($B$3, resultados!$A$1:$ZZ$1, 0))</f>
        <v/>
      </c>
    </row>
    <row r="120">
      <c r="A120">
        <f>INDEX(resultados!$A$2:$ZZ$428, 114, MATCH($B$1, resultados!$A$1:$ZZ$1, 0))</f>
        <v/>
      </c>
      <c r="B120">
        <f>INDEX(resultados!$A$2:$ZZ$428, 114, MATCH($B$2, resultados!$A$1:$ZZ$1, 0))</f>
        <v/>
      </c>
      <c r="C120">
        <f>INDEX(resultados!$A$2:$ZZ$428, 114, MATCH($B$3, resultados!$A$1:$ZZ$1, 0))</f>
        <v/>
      </c>
    </row>
    <row r="121">
      <c r="A121">
        <f>INDEX(resultados!$A$2:$ZZ$428, 115, MATCH($B$1, resultados!$A$1:$ZZ$1, 0))</f>
        <v/>
      </c>
      <c r="B121">
        <f>INDEX(resultados!$A$2:$ZZ$428, 115, MATCH($B$2, resultados!$A$1:$ZZ$1, 0))</f>
        <v/>
      </c>
      <c r="C121">
        <f>INDEX(resultados!$A$2:$ZZ$428, 115, MATCH($B$3, resultados!$A$1:$ZZ$1, 0))</f>
        <v/>
      </c>
    </row>
    <row r="122">
      <c r="A122">
        <f>INDEX(resultados!$A$2:$ZZ$428, 116, MATCH($B$1, resultados!$A$1:$ZZ$1, 0))</f>
        <v/>
      </c>
      <c r="B122">
        <f>INDEX(resultados!$A$2:$ZZ$428, 116, MATCH($B$2, resultados!$A$1:$ZZ$1, 0))</f>
        <v/>
      </c>
      <c r="C122">
        <f>INDEX(resultados!$A$2:$ZZ$428, 116, MATCH($B$3, resultados!$A$1:$ZZ$1, 0))</f>
        <v/>
      </c>
    </row>
    <row r="123">
      <c r="A123">
        <f>INDEX(resultados!$A$2:$ZZ$428, 117, MATCH($B$1, resultados!$A$1:$ZZ$1, 0))</f>
        <v/>
      </c>
      <c r="B123">
        <f>INDEX(resultados!$A$2:$ZZ$428, 117, MATCH($B$2, resultados!$A$1:$ZZ$1, 0))</f>
        <v/>
      </c>
      <c r="C123">
        <f>INDEX(resultados!$A$2:$ZZ$428, 117, MATCH($B$3, resultados!$A$1:$ZZ$1, 0))</f>
        <v/>
      </c>
    </row>
    <row r="124">
      <c r="A124">
        <f>INDEX(resultados!$A$2:$ZZ$428, 118, MATCH($B$1, resultados!$A$1:$ZZ$1, 0))</f>
        <v/>
      </c>
      <c r="B124">
        <f>INDEX(resultados!$A$2:$ZZ$428, 118, MATCH($B$2, resultados!$A$1:$ZZ$1, 0))</f>
        <v/>
      </c>
      <c r="C124">
        <f>INDEX(resultados!$A$2:$ZZ$428, 118, MATCH($B$3, resultados!$A$1:$ZZ$1, 0))</f>
        <v/>
      </c>
    </row>
    <row r="125">
      <c r="A125">
        <f>INDEX(resultados!$A$2:$ZZ$428, 119, MATCH($B$1, resultados!$A$1:$ZZ$1, 0))</f>
        <v/>
      </c>
      <c r="B125">
        <f>INDEX(resultados!$A$2:$ZZ$428, 119, MATCH($B$2, resultados!$A$1:$ZZ$1, 0))</f>
        <v/>
      </c>
      <c r="C125">
        <f>INDEX(resultados!$A$2:$ZZ$428, 119, MATCH($B$3, resultados!$A$1:$ZZ$1, 0))</f>
        <v/>
      </c>
    </row>
    <row r="126">
      <c r="A126">
        <f>INDEX(resultados!$A$2:$ZZ$428, 120, MATCH($B$1, resultados!$A$1:$ZZ$1, 0))</f>
        <v/>
      </c>
      <c r="B126">
        <f>INDEX(resultados!$A$2:$ZZ$428, 120, MATCH($B$2, resultados!$A$1:$ZZ$1, 0))</f>
        <v/>
      </c>
      <c r="C126">
        <f>INDEX(resultados!$A$2:$ZZ$428, 120, MATCH($B$3, resultados!$A$1:$ZZ$1, 0))</f>
        <v/>
      </c>
    </row>
    <row r="127">
      <c r="A127">
        <f>INDEX(resultados!$A$2:$ZZ$428, 121, MATCH($B$1, resultados!$A$1:$ZZ$1, 0))</f>
        <v/>
      </c>
      <c r="B127">
        <f>INDEX(resultados!$A$2:$ZZ$428, 121, MATCH($B$2, resultados!$A$1:$ZZ$1, 0))</f>
        <v/>
      </c>
      <c r="C127">
        <f>INDEX(resultados!$A$2:$ZZ$428, 121, MATCH($B$3, resultados!$A$1:$ZZ$1, 0))</f>
        <v/>
      </c>
    </row>
    <row r="128">
      <c r="A128">
        <f>INDEX(resultados!$A$2:$ZZ$428, 122, MATCH($B$1, resultados!$A$1:$ZZ$1, 0))</f>
        <v/>
      </c>
      <c r="B128">
        <f>INDEX(resultados!$A$2:$ZZ$428, 122, MATCH($B$2, resultados!$A$1:$ZZ$1, 0))</f>
        <v/>
      </c>
      <c r="C128">
        <f>INDEX(resultados!$A$2:$ZZ$428, 122, MATCH($B$3, resultados!$A$1:$ZZ$1, 0))</f>
        <v/>
      </c>
    </row>
    <row r="129">
      <c r="A129">
        <f>INDEX(resultados!$A$2:$ZZ$428, 123, MATCH($B$1, resultados!$A$1:$ZZ$1, 0))</f>
        <v/>
      </c>
      <c r="B129">
        <f>INDEX(resultados!$A$2:$ZZ$428, 123, MATCH($B$2, resultados!$A$1:$ZZ$1, 0))</f>
        <v/>
      </c>
      <c r="C129">
        <f>INDEX(resultados!$A$2:$ZZ$428, 123, MATCH($B$3, resultados!$A$1:$ZZ$1, 0))</f>
        <v/>
      </c>
    </row>
    <row r="130">
      <c r="A130">
        <f>INDEX(resultados!$A$2:$ZZ$428, 124, MATCH($B$1, resultados!$A$1:$ZZ$1, 0))</f>
        <v/>
      </c>
      <c r="B130">
        <f>INDEX(resultados!$A$2:$ZZ$428, 124, MATCH($B$2, resultados!$A$1:$ZZ$1, 0))</f>
        <v/>
      </c>
      <c r="C130">
        <f>INDEX(resultados!$A$2:$ZZ$428, 124, MATCH($B$3, resultados!$A$1:$ZZ$1, 0))</f>
        <v/>
      </c>
    </row>
    <row r="131">
      <c r="A131">
        <f>INDEX(resultados!$A$2:$ZZ$428, 125, MATCH($B$1, resultados!$A$1:$ZZ$1, 0))</f>
        <v/>
      </c>
      <c r="B131">
        <f>INDEX(resultados!$A$2:$ZZ$428, 125, MATCH($B$2, resultados!$A$1:$ZZ$1, 0))</f>
        <v/>
      </c>
      <c r="C131">
        <f>INDEX(resultados!$A$2:$ZZ$428, 125, MATCH($B$3, resultados!$A$1:$ZZ$1, 0))</f>
        <v/>
      </c>
    </row>
    <row r="132">
      <c r="A132">
        <f>INDEX(resultados!$A$2:$ZZ$428, 126, MATCH($B$1, resultados!$A$1:$ZZ$1, 0))</f>
        <v/>
      </c>
      <c r="B132">
        <f>INDEX(resultados!$A$2:$ZZ$428, 126, MATCH($B$2, resultados!$A$1:$ZZ$1, 0))</f>
        <v/>
      </c>
      <c r="C132">
        <f>INDEX(resultados!$A$2:$ZZ$428, 126, MATCH($B$3, resultados!$A$1:$ZZ$1, 0))</f>
        <v/>
      </c>
    </row>
    <row r="133">
      <c r="A133">
        <f>INDEX(resultados!$A$2:$ZZ$428, 127, MATCH($B$1, resultados!$A$1:$ZZ$1, 0))</f>
        <v/>
      </c>
      <c r="B133">
        <f>INDEX(resultados!$A$2:$ZZ$428, 127, MATCH($B$2, resultados!$A$1:$ZZ$1, 0))</f>
        <v/>
      </c>
      <c r="C133">
        <f>INDEX(resultados!$A$2:$ZZ$428, 127, MATCH($B$3, resultados!$A$1:$ZZ$1, 0))</f>
        <v/>
      </c>
    </row>
    <row r="134">
      <c r="A134">
        <f>INDEX(resultados!$A$2:$ZZ$428, 128, MATCH($B$1, resultados!$A$1:$ZZ$1, 0))</f>
        <v/>
      </c>
      <c r="B134">
        <f>INDEX(resultados!$A$2:$ZZ$428, 128, MATCH($B$2, resultados!$A$1:$ZZ$1, 0))</f>
        <v/>
      </c>
      <c r="C134">
        <f>INDEX(resultados!$A$2:$ZZ$428, 128, MATCH($B$3, resultados!$A$1:$ZZ$1, 0))</f>
        <v/>
      </c>
    </row>
    <row r="135">
      <c r="A135">
        <f>INDEX(resultados!$A$2:$ZZ$428, 129, MATCH($B$1, resultados!$A$1:$ZZ$1, 0))</f>
        <v/>
      </c>
      <c r="B135">
        <f>INDEX(resultados!$A$2:$ZZ$428, 129, MATCH($B$2, resultados!$A$1:$ZZ$1, 0))</f>
        <v/>
      </c>
      <c r="C135">
        <f>INDEX(resultados!$A$2:$ZZ$428, 129, MATCH($B$3, resultados!$A$1:$ZZ$1, 0))</f>
        <v/>
      </c>
    </row>
    <row r="136">
      <c r="A136">
        <f>INDEX(resultados!$A$2:$ZZ$428, 130, MATCH($B$1, resultados!$A$1:$ZZ$1, 0))</f>
        <v/>
      </c>
      <c r="B136">
        <f>INDEX(resultados!$A$2:$ZZ$428, 130, MATCH($B$2, resultados!$A$1:$ZZ$1, 0))</f>
        <v/>
      </c>
      <c r="C136">
        <f>INDEX(resultados!$A$2:$ZZ$428, 130, MATCH($B$3, resultados!$A$1:$ZZ$1, 0))</f>
        <v/>
      </c>
    </row>
    <row r="137">
      <c r="A137">
        <f>INDEX(resultados!$A$2:$ZZ$428, 131, MATCH($B$1, resultados!$A$1:$ZZ$1, 0))</f>
        <v/>
      </c>
      <c r="B137">
        <f>INDEX(resultados!$A$2:$ZZ$428, 131, MATCH($B$2, resultados!$A$1:$ZZ$1, 0))</f>
        <v/>
      </c>
      <c r="C137">
        <f>INDEX(resultados!$A$2:$ZZ$428, 131, MATCH($B$3, resultados!$A$1:$ZZ$1, 0))</f>
        <v/>
      </c>
    </row>
    <row r="138">
      <c r="A138">
        <f>INDEX(resultados!$A$2:$ZZ$428, 132, MATCH($B$1, resultados!$A$1:$ZZ$1, 0))</f>
        <v/>
      </c>
      <c r="B138">
        <f>INDEX(resultados!$A$2:$ZZ$428, 132, MATCH($B$2, resultados!$A$1:$ZZ$1, 0))</f>
        <v/>
      </c>
      <c r="C138">
        <f>INDEX(resultados!$A$2:$ZZ$428, 132, MATCH($B$3, resultados!$A$1:$ZZ$1, 0))</f>
        <v/>
      </c>
    </row>
    <row r="139">
      <c r="A139">
        <f>INDEX(resultados!$A$2:$ZZ$428, 133, MATCH($B$1, resultados!$A$1:$ZZ$1, 0))</f>
        <v/>
      </c>
      <c r="B139">
        <f>INDEX(resultados!$A$2:$ZZ$428, 133, MATCH($B$2, resultados!$A$1:$ZZ$1, 0))</f>
        <v/>
      </c>
      <c r="C139">
        <f>INDEX(resultados!$A$2:$ZZ$428, 133, MATCH($B$3, resultados!$A$1:$ZZ$1, 0))</f>
        <v/>
      </c>
    </row>
    <row r="140">
      <c r="A140">
        <f>INDEX(resultados!$A$2:$ZZ$428, 134, MATCH($B$1, resultados!$A$1:$ZZ$1, 0))</f>
        <v/>
      </c>
      <c r="B140">
        <f>INDEX(resultados!$A$2:$ZZ$428, 134, MATCH($B$2, resultados!$A$1:$ZZ$1, 0))</f>
        <v/>
      </c>
      <c r="C140">
        <f>INDEX(resultados!$A$2:$ZZ$428, 134, MATCH($B$3, resultados!$A$1:$ZZ$1, 0))</f>
        <v/>
      </c>
    </row>
    <row r="141">
      <c r="A141">
        <f>INDEX(resultados!$A$2:$ZZ$428, 135, MATCH($B$1, resultados!$A$1:$ZZ$1, 0))</f>
        <v/>
      </c>
      <c r="B141">
        <f>INDEX(resultados!$A$2:$ZZ$428, 135, MATCH($B$2, resultados!$A$1:$ZZ$1, 0))</f>
        <v/>
      </c>
      <c r="C141">
        <f>INDEX(resultados!$A$2:$ZZ$428, 135, MATCH($B$3, resultados!$A$1:$ZZ$1, 0))</f>
        <v/>
      </c>
    </row>
    <row r="142">
      <c r="A142">
        <f>INDEX(resultados!$A$2:$ZZ$428, 136, MATCH($B$1, resultados!$A$1:$ZZ$1, 0))</f>
        <v/>
      </c>
      <c r="B142">
        <f>INDEX(resultados!$A$2:$ZZ$428, 136, MATCH($B$2, resultados!$A$1:$ZZ$1, 0))</f>
        <v/>
      </c>
      <c r="C142">
        <f>INDEX(resultados!$A$2:$ZZ$428, 136, MATCH($B$3, resultados!$A$1:$ZZ$1, 0))</f>
        <v/>
      </c>
    </row>
    <row r="143">
      <c r="A143">
        <f>INDEX(resultados!$A$2:$ZZ$428, 137, MATCH($B$1, resultados!$A$1:$ZZ$1, 0))</f>
        <v/>
      </c>
      <c r="B143">
        <f>INDEX(resultados!$A$2:$ZZ$428, 137, MATCH($B$2, resultados!$A$1:$ZZ$1, 0))</f>
        <v/>
      </c>
      <c r="C143">
        <f>INDEX(resultados!$A$2:$ZZ$428, 137, MATCH($B$3, resultados!$A$1:$ZZ$1, 0))</f>
        <v/>
      </c>
    </row>
    <row r="144">
      <c r="A144">
        <f>INDEX(resultados!$A$2:$ZZ$428, 138, MATCH($B$1, resultados!$A$1:$ZZ$1, 0))</f>
        <v/>
      </c>
      <c r="B144">
        <f>INDEX(resultados!$A$2:$ZZ$428, 138, MATCH($B$2, resultados!$A$1:$ZZ$1, 0))</f>
        <v/>
      </c>
      <c r="C144">
        <f>INDEX(resultados!$A$2:$ZZ$428, 138, MATCH($B$3, resultados!$A$1:$ZZ$1, 0))</f>
        <v/>
      </c>
    </row>
    <row r="145">
      <c r="A145">
        <f>INDEX(resultados!$A$2:$ZZ$428, 139, MATCH($B$1, resultados!$A$1:$ZZ$1, 0))</f>
        <v/>
      </c>
      <c r="B145">
        <f>INDEX(resultados!$A$2:$ZZ$428, 139, MATCH($B$2, resultados!$A$1:$ZZ$1, 0))</f>
        <v/>
      </c>
      <c r="C145">
        <f>INDEX(resultados!$A$2:$ZZ$428, 139, MATCH($B$3, resultados!$A$1:$ZZ$1, 0))</f>
        <v/>
      </c>
    </row>
    <row r="146">
      <c r="A146">
        <f>INDEX(resultados!$A$2:$ZZ$428, 140, MATCH($B$1, resultados!$A$1:$ZZ$1, 0))</f>
        <v/>
      </c>
      <c r="B146">
        <f>INDEX(resultados!$A$2:$ZZ$428, 140, MATCH($B$2, resultados!$A$1:$ZZ$1, 0))</f>
        <v/>
      </c>
      <c r="C146">
        <f>INDEX(resultados!$A$2:$ZZ$428, 140, MATCH($B$3, resultados!$A$1:$ZZ$1, 0))</f>
        <v/>
      </c>
    </row>
    <row r="147">
      <c r="A147">
        <f>INDEX(resultados!$A$2:$ZZ$428, 141, MATCH($B$1, resultados!$A$1:$ZZ$1, 0))</f>
        <v/>
      </c>
      <c r="B147">
        <f>INDEX(resultados!$A$2:$ZZ$428, 141, MATCH($B$2, resultados!$A$1:$ZZ$1, 0))</f>
        <v/>
      </c>
      <c r="C147">
        <f>INDEX(resultados!$A$2:$ZZ$428, 141, MATCH($B$3, resultados!$A$1:$ZZ$1, 0))</f>
        <v/>
      </c>
    </row>
    <row r="148">
      <c r="A148">
        <f>INDEX(resultados!$A$2:$ZZ$428, 142, MATCH($B$1, resultados!$A$1:$ZZ$1, 0))</f>
        <v/>
      </c>
      <c r="B148">
        <f>INDEX(resultados!$A$2:$ZZ$428, 142, MATCH($B$2, resultados!$A$1:$ZZ$1, 0))</f>
        <v/>
      </c>
      <c r="C148">
        <f>INDEX(resultados!$A$2:$ZZ$428, 142, MATCH($B$3, resultados!$A$1:$ZZ$1, 0))</f>
        <v/>
      </c>
    </row>
    <row r="149">
      <c r="A149">
        <f>INDEX(resultados!$A$2:$ZZ$428, 143, MATCH($B$1, resultados!$A$1:$ZZ$1, 0))</f>
        <v/>
      </c>
      <c r="B149">
        <f>INDEX(resultados!$A$2:$ZZ$428, 143, MATCH($B$2, resultados!$A$1:$ZZ$1, 0))</f>
        <v/>
      </c>
      <c r="C149">
        <f>INDEX(resultados!$A$2:$ZZ$428, 143, MATCH($B$3, resultados!$A$1:$ZZ$1, 0))</f>
        <v/>
      </c>
    </row>
    <row r="150">
      <c r="A150">
        <f>INDEX(resultados!$A$2:$ZZ$428, 144, MATCH($B$1, resultados!$A$1:$ZZ$1, 0))</f>
        <v/>
      </c>
      <c r="B150">
        <f>INDEX(resultados!$A$2:$ZZ$428, 144, MATCH($B$2, resultados!$A$1:$ZZ$1, 0))</f>
        <v/>
      </c>
      <c r="C150">
        <f>INDEX(resultados!$A$2:$ZZ$428, 144, MATCH($B$3, resultados!$A$1:$ZZ$1, 0))</f>
        <v/>
      </c>
    </row>
    <row r="151">
      <c r="A151">
        <f>INDEX(resultados!$A$2:$ZZ$428, 145, MATCH($B$1, resultados!$A$1:$ZZ$1, 0))</f>
        <v/>
      </c>
      <c r="B151">
        <f>INDEX(resultados!$A$2:$ZZ$428, 145, MATCH($B$2, resultados!$A$1:$ZZ$1, 0))</f>
        <v/>
      </c>
      <c r="C151">
        <f>INDEX(resultados!$A$2:$ZZ$428, 145, MATCH($B$3, resultados!$A$1:$ZZ$1, 0))</f>
        <v/>
      </c>
    </row>
    <row r="152">
      <c r="A152">
        <f>INDEX(resultados!$A$2:$ZZ$428, 146, MATCH($B$1, resultados!$A$1:$ZZ$1, 0))</f>
        <v/>
      </c>
      <c r="B152">
        <f>INDEX(resultados!$A$2:$ZZ$428, 146, MATCH($B$2, resultados!$A$1:$ZZ$1, 0))</f>
        <v/>
      </c>
      <c r="C152">
        <f>INDEX(resultados!$A$2:$ZZ$428, 146, MATCH($B$3, resultados!$A$1:$ZZ$1, 0))</f>
        <v/>
      </c>
    </row>
    <row r="153">
      <c r="A153">
        <f>INDEX(resultados!$A$2:$ZZ$428, 147, MATCH($B$1, resultados!$A$1:$ZZ$1, 0))</f>
        <v/>
      </c>
      <c r="B153">
        <f>INDEX(resultados!$A$2:$ZZ$428, 147, MATCH($B$2, resultados!$A$1:$ZZ$1, 0))</f>
        <v/>
      </c>
      <c r="C153">
        <f>INDEX(resultados!$A$2:$ZZ$428, 147, MATCH($B$3, resultados!$A$1:$ZZ$1, 0))</f>
        <v/>
      </c>
    </row>
    <row r="154">
      <c r="A154">
        <f>INDEX(resultados!$A$2:$ZZ$428, 148, MATCH($B$1, resultados!$A$1:$ZZ$1, 0))</f>
        <v/>
      </c>
      <c r="B154">
        <f>INDEX(resultados!$A$2:$ZZ$428, 148, MATCH($B$2, resultados!$A$1:$ZZ$1, 0))</f>
        <v/>
      </c>
      <c r="C154">
        <f>INDEX(resultados!$A$2:$ZZ$428, 148, MATCH($B$3, resultados!$A$1:$ZZ$1, 0))</f>
        <v/>
      </c>
    </row>
    <row r="155">
      <c r="A155">
        <f>INDEX(resultados!$A$2:$ZZ$428, 149, MATCH($B$1, resultados!$A$1:$ZZ$1, 0))</f>
        <v/>
      </c>
      <c r="B155">
        <f>INDEX(resultados!$A$2:$ZZ$428, 149, MATCH($B$2, resultados!$A$1:$ZZ$1, 0))</f>
        <v/>
      </c>
      <c r="C155">
        <f>INDEX(resultados!$A$2:$ZZ$428, 149, MATCH($B$3, resultados!$A$1:$ZZ$1, 0))</f>
        <v/>
      </c>
    </row>
    <row r="156">
      <c r="A156">
        <f>INDEX(resultados!$A$2:$ZZ$428, 150, MATCH($B$1, resultados!$A$1:$ZZ$1, 0))</f>
        <v/>
      </c>
      <c r="B156">
        <f>INDEX(resultados!$A$2:$ZZ$428, 150, MATCH($B$2, resultados!$A$1:$ZZ$1, 0))</f>
        <v/>
      </c>
      <c r="C156">
        <f>INDEX(resultados!$A$2:$ZZ$428, 150, MATCH($B$3, resultados!$A$1:$ZZ$1, 0))</f>
        <v/>
      </c>
    </row>
    <row r="157">
      <c r="A157">
        <f>INDEX(resultados!$A$2:$ZZ$428, 151, MATCH($B$1, resultados!$A$1:$ZZ$1, 0))</f>
        <v/>
      </c>
      <c r="B157">
        <f>INDEX(resultados!$A$2:$ZZ$428, 151, MATCH($B$2, resultados!$A$1:$ZZ$1, 0))</f>
        <v/>
      </c>
      <c r="C157">
        <f>INDEX(resultados!$A$2:$ZZ$428, 151, MATCH($B$3, resultados!$A$1:$ZZ$1, 0))</f>
        <v/>
      </c>
    </row>
    <row r="158">
      <c r="A158">
        <f>INDEX(resultados!$A$2:$ZZ$428, 152, MATCH($B$1, resultados!$A$1:$ZZ$1, 0))</f>
        <v/>
      </c>
      <c r="B158">
        <f>INDEX(resultados!$A$2:$ZZ$428, 152, MATCH($B$2, resultados!$A$1:$ZZ$1, 0))</f>
        <v/>
      </c>
      <c r="C158">
        <f>INDEX(resultados!$A$2:$ZZ$428, 152, MATCH($B$3, resultados!$A$1:$ZZ$1, 0))</f>
        <v/>
      </c>
    </row>
    <row r="159">
      <c r="A159">
        <f>INDEX(resultados!$A$2:$ZZ$428, 153, MATCH($B$1, resultados!$A$1:$ZZ$1, 0))</f>
        <v/>
      </c>
      <c r="B159">
        <f>INDEX(resultados!$A$2:$ZZ$428, 153, MATCH($B$2, resultados!$A$1:$ZZ$1, 0))</f>
        <v/>
      </c>
      <c r="C159">
        <f>INDEX(resultados!$A$2:$ZZ$428, 153, MATCH($B$3, resultados!$A$1:$ZZ$1, 0))</f>
        <v/>
      </c>
    </row>
    <row r="160">
      <c r="A160">
        <f>INDEX(resultados!$A$2:$ZZ$428, 154, MATCH($B$1, resultados!$A$1:$ZZ$1, 0))</f>
        <v/>
      </c>
      <c r="B160">
        <f>INDEX(resultados!$A$2:$ZZ$428, 154, MATCH($B$2, resultados!$A$1:$ZZ$1, 0))</f>
        <v/>
      </c>
      <c r="C160">
        <f>INDEX(resultados!$A$2:$ZZ$428, 154, MATCH($B$3, resultados!$A$1:$ZZ$1, 0))</f>
        <v/>
      </c>
    </row>
    <row r="161">
      <c r="A161">
        <f>INDEX(resultados!$A$2:$ZZ$428, 155, MATCH($B$1, resultados!$A$1:$ZZ$1, 0))</f>
        <v/>
      </c>
      <c r="B161">
        <f>INDEX(resultados!$A$2:$ZZ$428, 155, MATCH($B$2, resultados!$A$1:$ZZ$1, 0))</f>
        <v/>
      </c>
      <c r="C161">
        <f>INDEX(resultados!$A$2:$ZZ$428, 155, MATCH($B$3, resultados!$A$1:$ZZ$1, 0))</f>
        <v/>
      </c>
    </row>
    <row r="162">
      <c r="A162">
        <f>INDEX(resultados!$A$2:$ZZ$428, 156, MATCH($B$1, resultados!$A$1:$ZZ$1, 0))</f>
        <v/>
      </c>
      <c r="B162">
        <f>INDEX(resultados!$A$2:$ZZ$428, 156, MATCH($B$2, resultados!$A$1:$ZZ$1, 0))</f>
        <v/>
      </c>
      <c r="C162">
        <f>INDEX(resultados!$A$2:$ZZ$428, 156, MATCH($B$3, resultados!$A$1:$ZZ$1, 0))</f>
        <v/>
      </c>
    </row>
    <row r="163">
      <c r="A163">
        <f>INDEX(resultados!$A$2:$ZZ$428, 157, MATCH($B$1, resultados!$A$1:$ZZ$1, 0))</f>
        <v/>
      </c>
      <c r="B163">
        <f>INDEX(resultados!$A$2:$ZZ$428, 157, MATCH($B$2, resultados!$A$1:$ZZ$1, 0))</f>
        <v/>
      </c>
      <c r="C163">
        <f>INDEX(resultados!$A$2:$ZZ$428, 157, MATCH($B$3, resultados!$A$1:$ZZ$1, 0))</f>
        <v/>
      </c>
    </row>
    <row r="164">
      <c r="A164">
        <f>INDEX(resultados!$A$2:$ZZ$428, 158, MATCH($B$1, resultados!$A$1:$ZZ$1, 0))</f>
        <v/>
      </c>
      <c r="B164">
        <f>INDEX(resultados!$A$2:$ZZ$428, 158, MATCH($B$2, resultados!$A$1:$ZZ$1, 0))</f>
        <v/>
      </c>
      <c r="C164">
        <f>INDEX(resultados!$A$2:$ZZ$428, 158, MATCH($B$3, resultados!$A$1:$ZZ$1, 0))</f>
        <v/>
      </c>
    </row>
    <row r="165">
      <c r="A165">
        <f>INDEX(resultados!$A$2:$ZZ$428, 159, MATCH($B$1, resultados!$A$1:$ZZ$1, 0))</f>
        <v/>
      </c>
      <c r="B165">
        <f>INDEX(resultados!$A$2:$ZZ$428, 159, MATCH($B$2, resultados!$A$1:$ZZ$1, 0))</f>
        <v/>
      </c>
      <c r="C165">
        <f>INDEX(resultados!$A$2:$ZZ$428, 159, MATCH($B$3, resultados!$A$1:$ZZ$1, 0))</f>
        <v/>
      </c>
    </row>
    <row r="166">
      <c r="A166">
        <f>INDEX(resultados!$A$2:$ZZ$428, 160, MATCH($B$1, resultados!$A$1:$ZZ$1, 0))</f>
        <v/>
      </c>
      <c r="B166">
        <f>INDEX(resultados!$A$2:$ZZ$428, 160, MATCH($B$2, resultados!$A$1:$ZZ$1, 0))</f>
        <v/>
      </c>
      <c r="C166">
        <f>INDEX(resultados!$A$2:$ZZ$428, 160, MATCH($B$3, resultados!$A$1:$ZZ$1, 0))</f>
        <v/>
      </c>
    </row>
    <row r="167">
      <c r="A167">
        <f>INDEX(resultados!$A$2:$ZZ$428, 161, MATCH($B$1, resultados!$A$1:$ZZ$1, 0))</f>
        <v/>
      </c>
      <c r="B167">
        <f>INDEX(resultados!$A$2:$ZZ$428, 161, MATCH($B$2, resultados!$A$1:$ZZ$1, 0))</f>
        <v/>
      </c>
      <c r="C167">
        <f>INDEX(resultados!$A$2:$ZZ$428, 161, MATCH($B$3, resultados!$A$1:$ZZ$1, 0))</f>
        <v/>
      </c>
    </row>
    <row r="168">
      <c r="A168">
        <f>INDEX(resultados!$A$2:$ZZ$428, 162, MATCH($B$1, resultados!$A$1:$ZZ$1, 0))</f>
        <v/>
      </c>
      <c r="B168">
        <f>INDEX(resultados!$A$2:$ZZ$428, 162, MATCH($B$2, resultados!$A$1:$ZZ$1, 0))</f>
        <v/>
      </c>
      <c r="C168">
        <f>INDEX(resultados!$A$2:$ZZ$428, 162, MATCH($B$3, resultados!$A$1:$ZZ$1, 0))</f>
        <v/>
      </c>
    </row>
    <row r="169">
      <c r="A169">
        <f>INDEX(resultados!$A$2:$ZZ$428, 163, MATCH($B$1, resultados!$A$1:$ZZ$1, 0))</f>
        <v/>
      </c>
      <c r="B169">
        <f>INDEX(resultados!$A$2:$ZZ$428, 163, MATCH($B$2, resultados!$A$1:$ZZ$1, 0))</f>
        <v/>
      </c>
      <c r="C169">
        <f>INDEX(resultados!$A$2:$ZZ$428, 163, MATCH($B$3, resultados!$A$1:$ZZ$1, 0))</f>
        <v/>
      </c>
    </row>
    <row r="170">
      <c r="A170">
        <f>INDEX(resultados!$A$2:$ZZ$428, 164, MATCH($B$1, resultados!$A$1:$ZZ$1, 0))</f>
        <v/>
      </c>
      <c r="B170">
        <f>INDEX(resultados!$A$2:$ZZ$428, 164, MATCH($B$2, resultados!$A$1:$ZZ$1, 0))</f>
        <v/>
      </c>
      <c r="C170">
        <f>INDEX(resultados!$A$2:$ZZ$428, 164, MATCH($B$3, resultados!$A$1:$ZZ$1, 0))</f>
        <v/>
      </c>
    </row>
    <row r="171">
      <c r="A171">
        <f>INDEX(resultados!$A$2:$ZZ$428, 165, MATCH($B$1, resultados!$A$1:$ZZ$1, 0))</f>
        <v/>
      </c>
      <c r="B171">
        <f>INDEX(resultados!$A$2:$ZZ$428, 165, MATCH($B$2, resultados!$A$1:$ZZ$1, 0))</f>
        <v/>
      </c>
      <c r="C171">
        <f>INDEX(resultados!$A$2:$ZZ$428, 165, MATCH($B$3, resultados!$A$1:$ZZ$1, 0))</f>
        <v/>
      </c>
    </row>
    <row r="172">
      <c r="A172">
        <f>INDEX(resultados!$A$2:$ZZ$428, 166, MATCH($B$1, resultados!$A$1:$ZZ$1, 0))</f>
        <v/>
      </c>
      <c r="B172">
        <f>INDEX(resultados!$A$2:$ZZ$428, 166, MATCH($B$2, resultados!$A$1:$ZZ$1, 0))</f>
        <v/>
      </c>
      <c r="C172">
        <f>INDEX(resultados!$A$2:$ZZ$428, 166, MATCH($B$3, resultados!$A$1:$ZZ$1, 0))</f>
        <v/>
      </c>
    </row>
    <row r="173">
      <c r="A173">
        <f>INDEX(resultados!$A$2:$ZZ$428, 167, MATCH($B$1, resultados!$A$1:$ZZ$1, 0))</f>
        <v/>
      </c>
      <c r="B173">
        <f>INDEX(resultados!$A$2:$ZZ$428, 167, MATCH($B$2, resultados!$A$1:$ZZ$1, 0))</f>
        <v/>
      </c>
      <c r="C173">
        <f>INDEX(resultados!$A$2:$ZZ$428, 167, MATCH($B$3, resultados!$A$1:$ZZ$1, 0))</f>
        <v/>
      </c>
    </row>
    <row r="174">
      <c r="A174">
        <f>INDEX(resultados!$A$2:$ZZ$428, 168, MATCH($B$1, resultados!$A$1:$ZZ$1, 0))</f>
        <v/>
      </c>
      <c r="B174">
        <f>INDEX(resultados!$A$2:$ZZ$428, 168, MATCH($B$2, resultados!$A$1:$ZZ$1, 0))</f>
        <v/>
      </c>
      <c r="C174">
        <f>INDEX(resultados!$A$2:$ZZ$428, 168, MATCH($B$3, resultados!$A$1:$ZZ$1, 0))</f>
        <v/>
      </c>
    </row>
    <row r="175">
      <c r="A175">
        <f>INDEX(resultados!$A$2:$ZZ$428, 169, MATCH($B$1, resultados!$A$1:$ZZ$1, 0))</f>
        <v/>
      </c>
      <c r="B175">
        <f>INDEX(resultados!$A$2:$ZZ$428, 169, MATCH($B$2, resultados!$A$1:$ZZ$1, 0))</f>
        <v/>
      </c>
      <c r="C175">
        <f>INDEX(resultados!$A$2:$ZZ$428, 169, MATCH($B$3, resultados!$A$1:$ZZ$1, 0))</f>
        <v/>
      </c>
    </row>
    <row r="176">
      <c r="A176">
        <f>INDEX(resultados!$A$2:$ZZ$428, 170, MATCH($B$1, resultados!$A$1:$ZZ$1, 0))</f>
        <v/>
      </c>
      <c r="B176">
        <f>INDEX(resultados!$A$2:$ZZ$428, 170, MATCH($B$2, resultados!$A$1:$ZZ$1, 0))</f>
        <v/>
      </c>
      <c r="C176">
        <f>INDEX(resultados!$A$2:$ZZ$428, 170, MATCH($B$3, resultados!$A$1:$ZZ$1, 0))</f>
        <v/>
      </c>
    </row>
    <row r="177">
      <c r="A177">
        <f>INDEX(resultados!$A$2:$ZZ$428, 171, MATCH($B$1, resultados!$A$1:$ZZ$1, 0))</f>
        <v/>
      </c>
      <c r="B177">
        <f>INDEX(resultados!$A$2:$ZZ$428, 171, MATCH($B$2, resultados!$A$1:$ZZ$1, 0))</f>
        <v/>
      </c>
      <c r="C177">
        <f>INDEX(resultados!$A$2:$ZZ$428, 171, MATCH($B$3, resultados!$A$1:$ZZ$1, 0))</f>
        <v/>
      </c>
    </row>
    <row r="178">
      <c r="A178">
        <f>INDEX(resultados!$A$2:$ZZ$428, 172, MATCH($B$1, resultados!$A$1:$ZZ$1, 0))</f>
        <v/>
      </c>
      <c r="B178">
        <f>INDEX(resultados!$A$2:$ZZ$428, 172, MATCH($B$2, resultados!$A$1:$ZZ$1, 0))</f>
        <v/>
      </c>
      <c r="C178">
        <f>INDEX(resultados!$A$2:$ZZ$428, 172, MATCH($B$3, resultados!$A$1:$ZZ$1, 0))</f>
        <v/>
      </c>
    </row>
    <row r="179">
      <c r="A179">
        <f>INDEX(resultados!$A$2:$ZZ$428, 173, MATCH($B$1, resultados!$A$1:$ZZ$1, 0))</f>
        <v/>
      </c>
      <c r="B179">
        <f>INDEX(resultados!$A$2:$ZZ$428, 173, MATCH($B$2, resultados!$A$1:$ZZ$1, 0))</f>
        <v/>
      </c>
      <c r="C179">
        <f>INDEX(resultados!$A$2:$ZZ$428, 173, MATCH($B$3, resultados!$A$1:$ZZ$1, 0))</f>
        <v/>
      </c>
    </row>
    <row r="180">
      <c r="A180">
        <f>INDEX(resultados!$A$2:$ZZ$428, 174, MATCH($B$1, resultados!$A$1:$ZZ$1, 0))</f>
        <v/>
      </c>
      <c r="B180">
        <f>INDEX(resultados!$A$2:$ZZ$428, 174, MATCH($B$2, resultados!$A$1:$ZZ$1, 0))</f>
        <v/>
      </c>
      <c r="C180">
        <f>INDEX(resultados!$A$2:$ZZ$428, 174, MATCH($B$3, resultados!$A$1:$ZZ$1, 0))</f>
        <v/>
      </c>
    </row>
    <row r="181">
      <c r="A181">
        <f>INDEX(resultados!$A$2:$ZZ$428, 175, MATCH($B$1, resultados!$A$1:$ZZ$1, 0))</f>
        <v/>
      </c>
      <c r="B181">
        <f>INDEX(resultados!$A$2:$ZZ$428, 175, MATCH($B$2, resultados!$A$1:$ZZ$1, 0))</f>
        <v/>
      </c>
      <c r="C181">
        <f>INDEX(resultados!$A$2:$ZZ$428, 175, MATCH($B$3, resultados!$A$1:$ZZ$1, 0))</f>
        <v/>
      </c>
    </row>
    <row r="182">
      <c r="A182">
        <f>INDEX(resultados!$A$2:$ZZ$428, 176, MATCH($B$1, resultados!$A$1:$ZZ$1, 0))</f>
        <v/>
      </c>
      <c r="B182">
        <f>INDEX(resultados!$A$2:$ZZ$428, 176, MATCH($B$2, resultados!$A$1:$ZZ$1, 0))</f>
        <v/>
      </c>
      <c r="C182">
        <f>INDEX(resultados!$A$2:$ZZ$428, 176, MATCH($B$3, resultados!$A$1:$ZZ$1, 0))</f>
        <v/>
      </c>
    </row>
    <row r="183">
      <c r="A183">
        <f>INDEX(resultados!$A$2:$ZZ$428, 177, MATCH($B$1, resultados!$A$1:$ZZ$1, 0))</f>
        <v/>
      </c>
      <c r="B183">
        <f>INDEX(resultados!$A$2:$ZZ$428, 177, MATCH($B$2, resultados!$A$1:$ZZ$1, 0))</f>
        <v/>
      </c>
      <c r="C183">
        <f>INDEX(resultados!$A$2:$ZZ$428, 177, MATCH($B$3, resultados!$A$1:$ZZ$1, 0))</f>
        <v/>
      </c>
    </row>
    <row r="184">
      <c r="A184">
        <f>INDEX(resultados!$A$2:$ZZ$428, 178, MATCH($B$1, resultados!$A$1:$ZZ$1, 0))</f>
        <v/>
      </c>
      <c r="B184">
        <f>INDEX(resultados!$A$2:$ZZ$428, 178, MATCH($B$2, resultados!$A$1:$ZZ$1, 0))</f>
        <v/>
      </c>
      <c r="C184">
        <f>INDEX(resultados!$A$2:$ZZ$428, 178, MATCH($B$3, resultados!$A$1:$ZZ$1, 0))</f>
        <v/>
      </c>
    </row>
    <row r="185">
      <c r="A185">
        <f>INDEX(resultados!$A$2:$ZZ$428, 179, MATCH($B$1, resultados!$A$1:$ZZ$1, 0))</f>
        <v/>
      </c>
      <c r="B185">
        <f>INDEX(resultados!$A$2:$ZZ$428, 179, MATCH($B$2, resultados!$A$1:$ZZ$1, 0))</f>
        <v/>
      </c>
      <c r="C185">
        <f>INDEX(resultados!$A$2:$ZZ$428, 179, MATCH($B$3, resultados!$A$1:$ZZ$1, 0))</f>
        <v/>
      </c>
    </row>
    <row r="186">
      <c r="A186">
        <f>INDEX(resultados!$A$2:$ZZ$428, 180, MATCH($B$1, resultados!$A$1:$ZZ$1, 0))</f>
        <v/>
      </c>
      <c r="B186">
        <f>INDEX(resultados!$A$2:$ZZ$428, 180, MATCH($B$2, resultados!$A$1:$ZZ$1, 0))</f>
        <v/>
      </c>
      <c r="C186">
        <f>INDEX(resultados!$A$2:$ZZ$428, 180, MATCH($B$3, resultados!$A$1:$ZZ$1, 0))</f>
        <v/>
      </c>
    </row>
    <row r="187">
      <c r="A187">
        <f>INDEX(resultados!$A$2:$ZZ$428, 181, MATCH($B$1, resultados!$A$1:$ZZ$1, 0))</f>
        <v/>
      </c>
      <c r="B187">
        <f>INDEX(resultados!$A$2:$ZZ$428, 181, MATCH($B$2, resultados!$A$1:$ZZ$1, 0))</f>
        <v/>
      </c>
      <c r="C187">
        <f>INDEX(resultados!$A$2:$ZZ$428, 181, MATCH($B$3, resultados!$A$1:$ZZ$1, 0))</f>
        <v/>
      </c>
    </row>
    <row r="188">
      <c r="A188">
        <f>INDEX(resultados!$A$2:$ZZ$428, 182, MATCH($B$1, resultados!$A$1:$ZZ$1, 0))</f>
        <v/>
      </c>
      <c r="B188">
        <f>INDEX(resultados!$A$2:$ZZ$428, 182, MATCH($B$2, resultados!$A$1:$ZZ$1, 0))</f>
        <v/>
      </c>
      <c r="C188">
        <f>INDEX(resultados!$A$2:$ZZ$428, 182, MATCH($B$3, resultados!$A$1:$ZZ$1, 0))</f>
        <v/>
      </c>
    </row>
    <row r="189">
      <c r="A189">
        <f>INDEX(resultados!$A$2:$ZZ$428, 183, MATCH($B$1, resultados!$A$1:$ZZ$1, 0))</f>
        <v/>
      </c>
      <c r="B189">
        <f>INDEX(resultados!$A$2:$ZZ$428, 183, MATCH($B$2, resultados!$A$1:$ZZ$1, 0))</f>
        <v/>
      </c>
      <c r="C189">
        <f>INDEX(resultados!$A$2:$ZZ$428, 183, MATCH($B$3, resultados!$A$1:$ZZ$1, 0))</f>
        <v/>
      </c>
    </row>
    <row r="190">
      <c r="A190">
        <f>INDEX(resultados!$A$2:$ZZ$428, 184, MATCH($B$1, resultados!$A$1:$ZZ$1, 0))</f>
        <v/>
      </c>
      <c r="B190">
        <f>INDEX(resultados!$A$2:$ZZ$428, 184, MATCH($B$2, resultados!$A$1:$ZZ$1, 0))</f>
        <v/>
      </c>
      <c r="C190">
        <f>INDEX(resultados!$A$2:$ZZ$428, 184, MATCH($B$3, resultados!$A$1:$ZZ$1, 0))</f>
        <v/>
      </c>
    </row>
    <row r="191">
      <c r="A191">
        <f>INDEX(resultados!$A$2:$ZZ$428, 185, MATCH($B$1, resultados!$A$1:$ZZ$1, 0))</f>
        <v/>
      </c>
      <c r="B191">
        <f>INDEX(resultados!$A$2:$ZZ$428, 185, MATCH($B$2, resultados!$A$1:$ZZ$1, 0))</f>
        <v/>
      </c>
      <c r="C191">
        <f>INDEX(resultados!$A$2:$ZZ$428, 185, MATCH($B$3, resultados!$A$1:$ZZ$1, 0))</f>
        <v/>
      </c>
    </row>
    <row r="192">
      <c r="A192">
        <f>INDEX(resultados!$A$2:$ZZ$428, 186, MATCH($B$1, resultados!$A$1:$ZZ$1, 0))</f>
        <v/>
      </c>
      <c r="B192">
        <f>INDEX(resultados!$A$2:$ZZ$428, 186, MATCH($B$2, resultados!$A$1:$ZZ$1, 0))</f>
        <v/>
      </c>
      <c r="C192">
        <f>INDEX(resultados!$A$2:$ZZ$428, 186, MATCH($B$3, resultados!$A$1:$ZZ$1, 0))</f>
        <v/>
      </c>
    </row>
    <row r="193">
      <c r="A193">
        <f>INDEX(resultados!$A$2:$ZZ$428, 187, MATCH($B$1, resultados!$A$1:$ZZ$1, 0))</f>
        <v/>
      </c>
      <c r="B193">
        <f>INDEX(resultados!$A$2:$ZZ$428, 187, MATCH($B$2, resultados!$A$1:$ZZ$1, 0))</f>
        <v/>
      </c>
      <c r="C193">
        <f>INDEX(resultados!$A$2:$ZZ$428, 187, MATCH($B$3, resultados!$A$1:$ZZ$1, 0))</f>
        <v/>
      </c>
    </row>
    <row r="194">
      <c r="A194">
        <f>INDEX(resultados!$A$2:$ZZ$428, 188, MATCH($B$1, resultados!$A$1:$ZZ$1, 0))</f>
        <v/>
      </c>
      <c r="B194">
        <f>INDEX(resultados!$A$2:$ZZ$428, 188, MATCH($B$2, resultados!$A$1:$ZZ$1, 0))</f>
        <v/>
      </c>
      <c r="C194">
        <f>INDEX(resultados!$A$2:$ZZ$428, 188, MATCH($B$3, resultados!$A$1:$ZZ$1, 0))</f>
        <v/>
      </c>
    </row>
    <row r="195">
      <c r="A195">
        <f>INDEX(resultados!$A$2:$ZZ$428, 189, MATCH($B$1, resultados!$A$1:$ZZ$1, 0))</f>
        <v/>
      </c>
      <c r="B195">
        <f>INDEX(resultados!$A$2:$ZZ$428, 189, MATCH($B$2, resultados!$A$1:$ZZ$1, 0))</f>
        <v/>
      </c>
      <c r="C195">
        <f>INDEX(resultados!$A$2:$ZZ$428, 189, MATCH($B$3, resultados!$A$1:$ZZ$1, 0))</f>
        <v/>
      </c>
    </row>
    <row r="196">
      <c r="A196">
        <f>INDEX(resultados!$A$2:$ZZ$428, 190, MATCH($B$1, resultados!$A$1:$ZZ$1, 0))</f>
        <v/>
      </c>
      <c r="B196">
        <f>INDEX(resultados!$A$2:$ZZ$428, 190, MATCH($B$2, resultados!$A$1:$ZZ$1, 0))</f>
        <v/>
      </c>
      <c r="C196">
        <f>INDEX(resultados!$A$2:$ZZ$428, 190, MATCH($B$3, resultados!$A$1:$ZZ$1, 0))</f>
        <v/>
      </c>
    </row>
    <row r="197">
      <c r="A197">
        <f>INDEX(resultados!$A$2:$ZZ$428, 191, MATCH($B$1, resultados!$A$1:$ZZ$1, 0))</f>
        <v/>
      </c>
      <c r="B197">
        <f>INDEX(resultados!$A$2:$ZZ$428, 191, MATCH($B$2, resultados!$A$1:$ZZ$1, 0))</f>
        <v/>
      </c>
      <c r="C197">
        <f>INDEX(resultados!$A$2:$ZZ$428, 191, MATCH($B$3, resultados!$A$1:$ZZ$1, 0))</f>
        <v/>
      </c>
    </row>
    <row r="198">
      <c r="A198">
        <f>INDEX(resultados!$A$2:$ZZ$428, 192, MATCH($B$1, resultados!$A$1:$ZZ$1, 0))</f>
        <v/>
      </c>
      <c r="B198">
        <f>INDEX(resultados!$A$2:$ZZ$428, 192, MATCH($B$2, resultados!$A$1:$ZZ$1, 0))</f>
        <v/>
      </c>
      <c r="C198">
        <f>INDEX(resultados!$A$2:$ZZ$428, 192, MATCH($B$3, resultados!$A$1:$ZZ$1, 0))</f>
        <v/>
      </c>
    </row>
    <row r="199">
      <c r="A199">
        <f>INDEX(resultados!$A$2:$ZZ$428, 193, MATCH($B$1, resultados!$A$1:$ZZ$1, 0))</f>
        <v/>
      </c>
      <c r="B199">
        <f>INDEX(resultados!$A$2:$ZZ$428, 193, MATCH($B$2, resultados!$A$1:$ZZ$1, 0))</f>
        <v/>
      </c>
      <c r="C199">
        <f>INDEX(resultados!$A$2:$ZZ$428, 193, MATCH($B$3, resultados!$A$1:$ZZ$1, 0))</f>
        <v/>
      </c>
    </row>
    <row r="200">
      <c r="A200">
        <f>INDEX(resultados!$A$2:$ZZ$428, 194, MATCH($B$1, resultados!$A$1:$ZZ$1, 0))</f>
        <v/>
      </c>
      <c r="B200">
        <f>INDEX(resultados!$A$2:$ZZ$428, 194, MATCH($B$2, resultados!$A$1:$ZZ$1, 0))</f>
        <v/>
      </c>
      <c r="C200">
        <f>INDEX(resultados!$A$2:$ZZ$428, 194, MATCH($B$3, resultados!$A$1:$ZZ$1, 0))</f>
        <v/>
      </c>
    </row>
    <row r="201">
      <c r="A201">
        <f>INDEX(resultados!$A$2:$ZZ$428, 195, MATCH($B$1, resultados!$A$1:$ZZ$1, 0))</f>
        <v/>
      </c>
      <c r="B201">
        <f>INDEX(resultados!$A$2:$ZZ$428, 195, MATCH($B$2, resultados!$A$1:$ZZ$1, 0))</f>
        <v/>
      </c>
      <c r="C201">
        <f>INDEX(resultados!$A$2:$ZZ$428, 195, MATCH($B$3, resultados!$A$1:$ZZ$1, 0))</f>
        <v/>
      </c>
    </row>
    <row r="202">
      <c r="A202">
        <f>INDEX(resultados!$A$2:$ZZ$428, 196, MATCH($B$1, resultados!$A$1:$ZZ$1, 0))</f>
        <v/>
      </c>
      <c r="B202">
        <f>INDEX(resultados!$A$2:$ZZ$428, 196, MATCH($B$2, resultados!$A$1:$ZZ$1, 0))</f>
        <v/>
      </c>
      <c r="C202">
        <f>INDEX(resultados!$A$2:$ZZ$428, 196, MATCH($B$3, resultados!$A$1:$ZZ$1, 0))</f>
        <v/>
      </c>
    </row>
    <row r="203">
      <c r="A203">
        <f>INDEX(resultados!$A$2:$ZZ$428, 197, MATCH($B$1, resultados!$A$1:$ZZ$1, 0))</f>
        <v/>
      </c>
      <c r="B203">
        <f>INDEX(resultados!$A$2:$ZZ$428, 197, MATCH($B$2, resultados!$A$1:$ZZ$1, 0))</f>
        <v/>
      </c>
      <c r="C203">
        <f>INDEX(resultados!$A$2:$ZZ$428, 197, MATCH($B$3, resultados!$A$1:$ZZ$1, 0))</f>
        <v/>
      </c>
    </row>
    <row r="204">
      <c r="A204">
        <f>INDEX(resultados!$A$2:$ZZ$428, 198, MATCH($B$1, resultados!$A$1:$ZZ$1, 0))</f>
        <v/>
      </c>
      <c r="B204">
        <f>INDEX(resultados!$A$2:$ZZ$428, 198, MATCH($B$2, resultados!$A$1:$ZZ$1, 0))</f>
        <v/>
      </c>
      <c r="C204">
        <f>INDEX(resultados!$A$2:$ZZ$428, 198, MATCH($B$3, resultados!$A$1:$ZZ$1, 0))</f>
        <v/>
      </c>
    </row>
    <row r="205">
      <c r="A205">
        <f>INDEX(resultados!$A$2:$ZZ$428, 199, MATCH($B$1, resultados!$A$1:$ZZ$1, 0))</f>
        <v/>
      </c>
      <c r="B205">
        <f>INDEX(resultados!$A$2:$ZZ$428, 199, MATCH($B$2, resultados!$A$1:$ZZ$1, 0))</f>
        <v/>
      </c>
      <c r="C205">
        <f>INDEX(resultados!$A$2:$ZZ$428, 199, MATCH($B$3, resultados!$A$1:$ZZ$1, 0))</f>
        <v/>
      </c>
    </row>
    <row r="206">
      <c r="A206">
        <f>INDEX(resultados!$A$2:$ZZ$428, 200, MATCH($B$1, resultados!$A$1:$ZZ$1, 0))</f>
        <v/>
      </c>
      <c r="B206">
        <f>INDEX(resultados!$A$2:$ZZ$428, 200, MATCH($B$2, resultados!$A$1:$ZZ$1, 0))</f>
        <v/>
      </c>
      <c r="C206">
        <f>INDEX(resultados!$A$2:$ZZ$428, 200, MATCH($B$3, resultados!$A$1:$ZZ$1, 0))</f>
        <v/>
      </c>
    </row>
    <row r="207">
      <c r="A207">
        <f>INDEX(resultados!$A$2:$ZZ$428, 201, MATCH($B$1, resultados!$A$1:$ZZ$1, 0))</f>
        <v/>
      </c>
      <c r="B207">
        <f>INDEX(resultados!$A$2:$ZZ$428, 201, MATCH($B$2, resultados!$A$1:$ZZ$1, 0))</f>
        <v/>
      </c>
      <c r="C207">
        <f>INDEX(resultados!$A$2:$ZZ$428, 201, MATCH($B$3, resultados!$A$1:$ZZ$1, 0))</f>
        <v/>
      </c>
    </row>
    <row r="208">
      <c r="A208">
        <f>INDEX(resultados!$A$2:$ZZ$428, 202, MATCH($B$1, resultados!$A$1:$ZZ$1, 0))</f>
        <v/>
      </c>
      <c r="B208">
        <f>INDEX(resultados!$A$2:$ZZ$428, 202, MATCH($B$2, resultados!$A$1:$ZZ$1, 0))</f>
        <v/>
      </c>
      <c r="C208">
        <f>INDEX(resultados!$A$2:$ZZ$428, 202, MATCH($B$3, resultados!$A$1:$ZZ$1, 0))</f>
        <v/>
      </c>
    </row>
    <row r="209">
      <c r="A209">
        <f>INDEX(resultados!$A$2:$ZZ$428, 203, MATCH($B$1, resultados!$A$1:$ZZ$1, 0))</f>
        <v/>
      </c>
      <c r="B209">
        <f>INDEX(resultados!$A$2:$ZZ$428, 203, MATCH($B$2, resultados!$A$1:$ZZ$1, 0))</f>
        <v/>
      </c>
      <c r="C209">
        <f>INDEX(resultados!$A$2:$ZZ$428, 203, MATCH($B$3, resultados!$A$1:$ZZ$1, 0))</f>
        <v/>
      </c>
    </row>
    <row r="210">
      <c r="A210">
        <f>INDEX(resultados!$A$2:$ZZ$428, 204, MATCH($B$1, resultados!$A$1:$ZZ$1, 0))</f>
        <v/>
      </c>
      <c r="B210">
        <f>INDEX(resultados!$A$2:$ZZ$428, 204, MATCH($B$2, resultados!$A$1:$ZZ$1, 0))</f>
        <v/>
      </c>
      <c r="C210">
        <f>INDEX(resultados!$A$2:$ZZ$428, 204, MATCH($B$3, resultados!$A$1:$ZZ$1, 0))</f>
        <v/>
      </c>
    </row>
    <row r="211">
      <c r="A211">
        <f>INDEX(resultados!$A$2:$ZZ$428, 205, MATCH($B$1, resultados!$A$1:$ZZ$1, 0))</f>
        <v/>
      </c>
      <c r="B211">
        <f>INDEX(resultados!$A$2:$ZZ$428, 205, MATCH($B$2, resultados!$A$1:$ZZ$1, 0))</f>
        <v/>
      </c>
      <c r="C211">
        <f>INDEX(resultados!$A$2:$ZZ$428, 205, MATCH($B$3, resultados!$A$1:$ZZ$1, 0))</f>
        <v/>
      </c>
    </row>
    <row r="212">
      <c r="A212">
        <f>INDEX(resultados!$A$2:$ZZ$428, 206, MATCH($B$1, resultados!$A$1:$ZZ$1, 0))</f>
        <v/>
      </c>
      <c r="B212">
        <f>INDEX(resultados!$A$2:$ZZ$428, 206, MATCH($B$2, resultados!$A$1:$ZZ$1, 0))</f>
        <v/>
      </c>
      <c r="C212">
        <f>INDEX(resultados!$A$2:$ZZ$428, 206, MATCH($B$3, resultados!$A$1:$ZZ$1, 0))</f>
        <v/>
      </c>
    </row>
    <row r="213">
      <c r="A213">
        <f>INDEX(resultados!$A$2:$ZZ$428, 207, MATCH($B$1, resultados!$A$1:$ZZ$1, 0))</f>
        <v/>
      </c>
      <c r="B213">
        <f>INDEX(resultados!$A$2:$ZZ$428, 207, MATCH($B$2, resultados!$A$1:$ZZ$1, 0))</f>
        <v/>
      </c>
      <c r="C213">
        <f>INDEX(resultados!$A$2:$ZZ$428, 207, MATCH($B$3, resultados!$A$1:$ZZ$1, 0))</f>
        <v/>
      </c>
    </row>
    <row r="214">
      <c r="A214">
        <f>INDEX(resultados!$A$2:$ZZ$428, 208, MATCH($B$1, resultados!$A$1:$ZZ$1, 0))</f>
        <v/>
      </c>
      <c r="B214">
        <f>INDEX(resultados!$A$2:$ZZ$428, 208, MATCH($B$2, resultados!$A$1:$ZZ$1, 0))</f>
        <v/>
      </c>
      <c r="C214">
        <f>INDEX(resultados!$A$2:$ZZ$428, 208, MATCH($B$3, resultados!$A$1:$ZZ$1, 0))</f>
        <v/>
      </c>
    </row>
    <row r="215">
      <c r="A215">
        <f>INDEX(resultados!$A$2:$ZZ$428, 209, MATCH($B$1, resultados!$A$1:$ZZ$1, 0))</f>
        <v/>
      </c>
      <c r="B215">
        <f>INDEX(resultados!$A$2:$ZZ$428, 209, MATCH($B$2, resultados!$A$1:$ZZ$1, 0))</f>
        <v/>
      </c>
      <c r="C215">
        <f>INDEX(resultados!$A$2:$ZZ$428, 209, MATCH($B$3, resultados!$A$1:$ZZ$1, 0))</f>
        <v/>
      </c>
    </row>
    <row r="216">
      <c r="A216">
        <f>INDEX(resultados!$A$2:$ZZ$428, 210, MATCH($B$1, resultados!$A$1:$ZZ$1, 0))</f>
        <v/>
      </c>
      <c r="B216">
        <f>INDEX(resultados!$A$2:$ZZ$428, 210, MATCH($B$2, resultados!$A$1:$ZZ$1, 0))</f>
        <v/>
      </c>
      <c r="C216">
        <f>INDEX(resultados!$A$2:$ZZ$428, 210, MATCH($B$3, resultados!$A$1:$ZZ$1, 0))</f>
        <v/>
      </c>
    </row>
    <row r="217">
      <c r="A217">
        <f>INDEX(resultados!$A$2:$ZZ$428, 211, MATCH($B$1, resultados!$A$1:$ZZ$1, 0))</f>
        <v/>
      </c>
      <c r="B217">
        <f>INDEX(resultados!$A$2:$ZZ$428, 211, MATCH($B$2, resultados!$A$1:$ZZ$1, 0))</f>
        <v/>
      </c>
      <c r="C217">
        <f>INDEX(resultados!$A$2:$ZZ$428, 211, MATCH($B$3, resultados!$A$1:$ZZ$1, 0))</f>
        <v/>
      </c>
    </row>
    <row r="218">
      <c r="A218">
        <f>INDEX(resultados!$A$2:$ZZ$428, 212, MATCH($B$1, resultados!$A$1:$ZZ$1, 0))</f>
        <v/>
      </c>
      <c r="B218">
        <f>INDEX(resultados!$A$2:$ZZ$428, 212, MATCH($B$2, resultados!$A$1:$ZZ$1, 0))</f>
        <v/>
      </c>
      <c r="C218">
        <f>INDEX(resultados!$A$2:$ZZ$428, 212, MATCH($B$3, resultados!$A$1:$ZZ$1, 0))</f>
        <v/>
      </c>
    </row>
    <row r="219">
      <c r="A219">
        <f>INDEX(resultados!$A$2:$ZZ$428, 213, MATCH($B$1, resultados!$A$1:$ZZ$1, 0))</f>
        <v/>
      </c>
      <c r="B219">
        <f>INDEX(resultados!$A$2:$ZZ$428, 213, MATCH($B$2, resultados!$A$1:$ZZ$1, 0))</f>
        <v/>
      </c>
      <c r="C219">
        <f>INDEX(resultados!$A$2:$ZZ$428, 213, MATCH($B$3, resultados!$A$1:$ZZ$1, 0))</f>
        <v/>
      </c>
    </row>
    <row r="220">
      <c r="A220">
        <f>INDEX(resultados!$A$2:$ZZ$428, 214, MATCH($B$1, resultados!$A$1:$ZZ$1, 0))</f>
        <v/>
      </c>
      <c r="B220">
        <f>INDEX(resultados!$A$2:$ZZ$428, 214, MATCH($B$2, resultados!$A$1:$ZZ$1, 0))</f>
        <v/>
      </c>
      <c r="C220">
        <f>INDEX(resultados!$A$2:$ZZ$428, 214, MATCH($B$3, resultados!$A$1:$ZZ$1, 0))</f>
        <v/>
      </c>
    </row>
    <row r="221">
      <c r="A221">
        <f>INDEX(resultados!$A$2:$ZZ$428, 215, MATCH($B$1, resultados!$A$1:$ZZ$1, 0))</f>
        <v/>
      </c>
      <c r="B221">
        <f>INDEX(resultados!$A$2:$ZZ$428, 215, MATCH($B$2, resultados!$A$1:$ZZ$1, 0))</f>
        <v/>
      </c>
      <c r="C221">
        <f>INDEX(resultados!$A$2:$ZZ$428, 215, MATCH($B$3, resultados!$A$1:$ZZ$1, 0))</f>
        <v/>
      </c>
    </row>
    <row r="222">
      <c r="A222">
        <f>INDEX(resultados!$A$2:$ZZ$428, 216, MATCH($B$1, resultados!$A$1:$ZZ$1, 0))</f>
        <v/>
      </c>
      <c r="B222">
        <f>INDEX(resultados!$A$2:$ZZ$428, 216, MATCH($B$2, resultados!$A$1:$ZZ$1, 0))</f>
        <v/>
      </c>
      <c r="C222">
        <f>INDEX(resultados!$A$2:$ZZ$428, 216, MATCH($B$3, resultados!$A$1:$ZZ$1, 0))</f>
        <v/>
      </c>
    </row>
    <row r="223">
      <c r="A223">
        <f>INDEX(resultados!$A$2:$ZZ$428, 217, MATCH($B$1, resultados!$A$1:$ZZ$1, 0))</f>
        <v/>
      </c>
      <c r="B223">
        <f>INDEX(resultados!$A$2:$ZZ$428, 217, MATCH($B$2, resultados!$A$1:$ZZ$1, 0))</f>
        <v/>
      </c>
      <c r="C223">
        <f>INDEX(resultados!$A$2:$ZZ$428, 217, MATCH($B$3, resultados!$A$1:$ZZ$1, 0))</f>
        <v/>
      </c>
    </row>
    <row r="224">
      <c r="A224">
        <f>INDEX(resultados!$A$2:$ZZ$428, 218, MATCH($B$1, resultados!$A$1:$ZZ$1, 0))</f>
        <v/>
      </c>
      <c r="B224">
        <f>INDEX(resultados!$A$2:$ZZ$428, 218, MATCH($B$2, resultados!$A$1:$ZZ$1, 0))</f>
        <v/>
      </c>
      <c r="C224">
        <f>INDEX(resultados!$A$2:$ZZ$428, 218, MATCH($B$3, resultados!$A$1:$ZZ$1, 0))</f>
        <v/>
      </c>
    </row>
    <row r="225">
      <c r="A225">
        <f>INDEX(resultados!$A$2:$ZZ$428, 219, MATCH($B$1, resultados!$A$1:$ZZ$1, 0))</f>
        <v/>
      </c>
      <c r="B225">
        <f>INDEX(resultados!$A$2:$ZZ$428, 219, MATCH($B$2, resultados!$A$1:$ZZ$1, 0))</f>
        <v/>
      </c>
      <c r="C225">
        <f>INDEX(resultados!$A$2:$ZZ$428, 219, MATCH($B$3, resultados!$A$1:$ZZ$1, 0))</f>
        <v/>
      </c>
    </row>
    <row r="226">
      <c r="A226">
        <f>INDEX(resultados!$A$2:$ZZ$428, 220, MATCH($B$1, resultados!$A$1:$ZZ$1, 0))</f>
        <v/>
      </c>
      <c r="B226">
        <f>INDEX(resultados!$A$2:$ZZ$428, 220, MATCH($B$2, resultados!$A$1:$ZZ$1, 0))</f>
        <v/>
      </c>
      <c r="C226">
        <f>INDEX(resultados!$A$2:$ZZ$428, 220, MATCH($B$3, resultados!$A$1:$ZZ$1, 0))</f>
        <v/>
      </c>
    </row>
    <row r="227">
      <c r="A227">
        <f>INDEX(resultados!$A$2:$ZZ$428, 221, MATCH($B$1, resultados!$A$1:$ZZ$1, 0))</f>
        <v/>
      </c>
      <c r="B227">
        <f>INDEX(resultados!$A$2:$ZZ$428, 221, MATCH($B$2, resultados!$A$1:$ZZ$1, 0))</f>
        <v/>
      </c>
      <c r="C227">
        <f>INDEX(resultados!$A$2:$ZZ$428, 221, MATCH($B$3, resultados!$A$1:$ZZ$1, 0))</f>
        <v/>
      </c>
    </row>
    <row r="228">
      <c r="A228">
        <f>INDEX(resultados!$A$2:$ZZ$428, 222, MATCH($B$1, resultados!$A$1:$ZZ$1, 0))</f>
        <v/>
      </c>
      <c r="B228">
        <f>INDEX(resultados!$A$2:$ZZ$428, 222, MATCH($B$2, resultados!$A$1:$ZZ$1, 0))</f>
        <v/>
      </c>
      <c r="C228">
        <f>INDEX(resultados!$A$2:$ZZ$428, 222, MATCH($B$3, resultados!$A$1:$ZZ$1, 0))</f>
        <v/>
      </c>
    </row>
    <row r="229">
      <c r="A229">
        <f>INDEX(resultados!$A$2:$ZZ$428, 223, MATCH($B$1, resultados!$A$1:$ZZ$1, 0))</f>
        <v/>
      </c>
      <c r="B229">
        <f>INDEX(resultados!$A$2:$ZZ$428, 223, MATCH($B$2, resultados!$A$1:$ZZ$1, 0))</f>
        <v/>
      </c>
      <c r="C229">
        <f>INDEX(resultados!$A$2:$ZZ$428, 223, MATCH($B$3, resultados!$A$1:$ZZ$1, 0))</f>
        <v/>
      </c>
    </row>
    <row r="230">
      <c r="A230">
        <f>INDEX(resultados!$A$2:$ZZ$428, 224, MATCH($B$1, resultados!$A$1:$ZZ$1, 0))</f>
        <v/>
      </c>
      <c r="B230">
        <f>INDEX(resultados!$A$2:$ZZ$428, 224, MATCH($B$2, resultados!$A$1:$ZZ$1, 0))</f>
        <v/>
      </c>
      <c r="C230">
        <f>INDEX(resultados!$A$2:$ZZ$428, 224, MATCH($B$3, resultados!$A$1:$ZZ$1, 0))</f>
        <v/>
      </c>
    </row>
    <row r="231">
      <c r="A231">
        <f>INDEX(resultados!$A$2:$ZZ$428, 225, MATCH($B$1, resultados!$A$1:$ZZ$1, 0))</f>
        <v/>
      </c>
      <c r="B231">
        <f>INDEX(resultados!$A$2:$ZZ$428, 225, MATCH($B$2, resultados!$A$1:$ZZ$1, 0))</f>
        <v/>
      </c>
      <c r="C231">
        <f>INDEX(resultados!$A$2:$ZZ$428, 225, MATCH($B$3, resultados!$A$1:$ZZ$1, 0))</f>
        <v/>
      </c>
    </row>
    <row r="232">
      <c r="A232">
        <f>INDEX(resultados!$A$2:$ZZ$428, 226, MATCH($B$1, resultados!$A$1:$ZZ$1, 0))</f>
        <v/>
      </c>
      <c r="B232">
        <f>INDEX(resultados!$A$2:$ZZ$428, 226, MATCH($B$2, resultados!$A$1:$ZZ$1, 0))</f>
        <v/>
      </c>
      <c r="C232">
        <f>INDEX(resultados!$A$2:$ZZ$428, 226, MATCH($B$3, resultados!$A$1:$ZZ$1, 0))</f>
        <v/>
      </c>
    </row>
    <row r="233">
      <c r="A233">
        <f>INDEX(resultados!$A$2:$ZZ$428, 227, MATCH($B$1, resultados!$A$1:$ZZ$1, 0))</f>
        <v/>
      </c>
      <c r="B233">
        <f>INDEX(resultados!$A$2:$ZZ$428, 227, MATCH($B$2, resultados!$A$1:$ZZ$1, 0))</f>
        <v/>
      </c>
      <c r="C233">
        <f>INDEX(resultados!$A$2:$ZZ$428, 227, MATCH($B$3, resultados!$A$1:$ZZ$1, 0))</f>
        <v/>
      </c>
    </row>
    <row r="234">
      <c r="A234">
        <f>INDEX(resultados!$A$2:$ZZ$428, 228, MATCH($B$1, resultados!$A$1:$ZZ$1, 0))</f>
        <v/>
      </c>
      <c r="B234">
        <f>INDEX(resultados!$A$2:$ZZ$428, 228, MATCH($B$2, resultados!$A$1:$ZZ$1, 0))</f>
        <v/>
      </c>
      <c r="C234">
        <f>INDEX(resultados!$A$2:$ZZ$428, 228, MATCH($B$3, resultados!$A$1:$ZZ$1, 0))</f>
        <v/>
      </c>
    </row>
    <row r="235">
      <c r="A235">
        <f>INDEX(resultados!$A$2:$ZZ$428, 229, MATCH($B$1, resultados!$A$1:$ZZ$1, 0))</f>
        <v/>
      </c>
      <c r="B235">
        <f>INDEX(resultados!$A$2:$ZZ$428, 229, MATCH($B$2, resultados!$A$1:$ZZ$1, 0))</f>
        <v/>
      </c>
      <c r="C235">
        <f>INDEX(resultados!$A$2:$ZZ$428, 229, MATCH($B$3, resultados!$A$1:$ZZ$1, 0))</f>
        <v/>
      </c>
    </row>
    <row r="236">
      <c r="A236">
        <f>INDEX(resultados!$A$2:$ZZ$428, 230, MATCH($B$1, resultados!$A$1:$ZZ$1, 0))</f>
        <v/>
      </c>
      <c r="B236">
        <f>INDEX(resultados!$A$2:$ZZ$428, 230, MATCH($B$2, resultados!$A$1:$ZZ$1, 0))</f>
        <v/>
      </c>
      <c r="C236">
        <f>INDEX(resultados!$A$2:$ZZ$428, 230, MATCH($B$3, resultados!$A$1:$ZZ$1, 0))</f>
        <v/>
      </c>
    </row>
    <row r="237">
      <c r="A237">
        <f>INDEX(resultados!$A$2:$ZZ$428, 231, MATCH($B$1, resultados!$A$1:$ZZ$1, 0))</f>
        <v/>
      </c>
      <c r="B237">
        <f>INDEX(resultados!$A$2:$ZZ$428, 231, MATCH($B$2, resultados!$A$1:$ZZ$1, 0))</f>
        <v/>
      </c>
      <c r="C237">
        <f>INDEX(resultados!$A$2:$ZZ$428, 231, MATCH($B$3, resultados!$A$1:$ZZ$1, 0))</f>
        <v/>
      </c>
    </row>
    <row r="238">
      <c r="A238">
        <f>INDEX(resultados!$A$2:$ZZ$428, 232, MATCH($B$1, resultados!$A$1:$ZZ$1, 0))</f>
        <v/>
      </c>
      <c r="B238">
        <f>INDEX(resultados!$A$2:$ZZ$428, 232, MATCH($B$2, resultados!$A$1:$ZZ$1, 0))</f>
        <v/>
      </c>
      <c r="C238">
        <f>INDEX(resultados!$A$2:$ZZ$428, 232, MATCH($B$3, resultados!$A$1:$ZZ$1, 0))</f>
        <v/>
      </c>
    </row>
    <row r="239">
      <c r="A239">
        <f>INDEX(resultados!$A$2:$ZZ$428, 233, MATCH($B$1, resultados!$A$1:$ZZ$1, 0))</f>
        <v/>
      </c>
      <c r="B239">
        <f>INDEX(resultados!$A$2:$ZZ$428, 233, MATCH($B$2, resultados!$A$1:$ZZ$1, 0))</f>
        <v/>
      </c>
      <c r="C239">
        <f>INDEX(resultados!$A$2:$ZZ$428, 233, MATCH($B$3, resultados!$A$1:$ZZ$1, 0))</f>
        <v/>
      </c>
    </row>
    <row r="240">
      <c r="A240">
        <f>INDEX(resultados!$A$2:$ZZ$428, 234, MATCH($B$1, resultados!$A$1:$ZZ$1, 0))</f>
        <v/>
      </c>
      <c r="B240">
        <f>INDEX(resultados!$A$2:$ZZ$428, 234, MATCH($B$2, resultados!$A$1:$ZZ$1, 0))</f>
        <v/>
      </c>
      <c r="C240">
        <f>INDEX(resultados!$A$2:$ZZ$428, 234, MATCH($B$3, resultados!$A$1:$ZZ$1, 0))</f>
        <v/>
      </c>
    </row>
    <row r="241">
      <c r="A241">
        <f>INDEX(resultados!$A$2:$ZZ$428, 235, MATCH($B$1, resultados!$A$1:$ZZ$1, 0))</f>
        <v/>
      </c>
      <c r="B241">
        <f>INDEX(resultados!$A$2:$ZZ$428, 235, MATCH($B$2, resultados!$A$1:$ZZ$1, 0))</f>
        <v/>
      </c>
      <c r="C241">
        <f>INDEX(resultados!$A$2:$ZZ$428, 235, MATCH($B$3, resultados!$A$1:$ZZ$1, 0))</f>
        <v/>
      </c>
    </row>
    <row r="242">
      <c r="A242">
        <f>INDEX(resultados!$A$2:$ZZ$428, 236, MATCH($B$1, resultados!$A$1:$ZZ$1, 0))</f>
        <v/>
      </c>
      <c r="B242">
        <f>INDEX(resultados!$A$2:$ZZ$428, 236, MATCH($B$2, resultados!$A$1:$ZZ$1, 0))</f>
        <v/>
      </c>
      <c r="C242">
        <f>INDEX(resultados!$A$2:$ZZ$428, 236, MATCH($B$3, resultados!$A$1:$ZZ$1, 0))</f>
        <v/>
      </c>
    </row>
    <row r="243">
      <c r="A243">
        <f>INDEX(resultados!$A$2:$ZZ$428, 237, MATCH($B$1, resultados!$A$1:$ZZ$1, 0))</f>
        <v/>
      </c>
      <c r="B243">
        <f>INDEX(resultados!$A$2:$ZZ$428, 237, MATCH($B$2, resultados!$A$1:$ZZ$1, 0))</f>
        <v/>
      </c>
      <c r="C243">
        <f>INDEX(resultados!$A$2:$ZZ$428, 237, MATCH($B$3, resultados!$A$1:$ZZ$1, 0))</f>
        <v/>
      </c>
    </row>
    <row r="244">
      <c r="A244">
        <f>INDEX(resultados!$A$2:$ZZ$428, 238, MATCH($B$1, resultados!$A$1:$ZZ$1, 0))</f>
        <v/>
      </c>
      <c r="B244">
        <f>INDEX(resultados!$A$2:$ZZ$428, 238, MATCH($B$2, resultados!$A$1:$ZZ$1, 0))</f>
        <v/>
      </c>
      <c r="C244">
        <f>INDEX(resultados!$A$2:$ZZ$428, 238, MATCH($B$3, resultados!$A$1:$ZZ$1, 0))</f>
        <v/>
      </c>
    </row>
    <row r="245">
      <c r="A245">
        <f>INDEX(resultados!$A$2:$ZZ$428, 239, MATCH($B$1, resultados!$A$1:$ZZ$1, 0))</f>
        <v/>
      </c>
      <c r="B245">
        <f>INDEX(resultados!$A$2:$ZZ$428, 239, MATCH($B$2, resultados!$A$1:$ZZ$1, 0))</f>
        <v/>
      </c>
      <c r="C245">
        <f>INDEX(resultados!$A$2:$ZZ$428, 239, MATCH($B$3, resultados!$A$1:$ZZ$1, 0))</f>
        <v/>
      </c>
    </row>
    <row r="246">
      <c r="A246">
        <f>INDEX(resultados!$A$2:$ZZ$428, 240, MATCH($B$1, resultados!$A$1:$ZZ$1, 0))</f>
        <v/>
      </c>
      <c r="B246">
        <f>INDEX(resultados!$A$2:$ZZ$428, 240, MATCH($B$2, resultados!$A$1:$ZZ$1, 0))</f>
        <v/>
      </c>
      <c r="C246">
        <f>INDEX(resultados!$A$2:$ZZ$428, 240, MATCH($B$3, resultados!$A$1:$ZZ$1, 0))</f>
        <v/>
      </c>
    </row>
    <row r="247">
      <c r="A247">
        <f>INDEX(resultados!$A$2:$ZZ$428, 241, MATCH($B$1, resultados!$A$1:$ZZ$1, 0))</f>
        <v/>
      </c>
      <c r="B247">
        <f>INDEX(resultados!$A$2:$ZZ$428, 241, MATCH($B$2, resultados!$A$1:$ZZ$1, 0))</f>
        <v/>
      </c>
      <c r="C247">
        <f>INDEX(resultados!$A$2:$ZZ$428, 241, MATCH($B$3, resultados!$A$1:$ZZ$1, 0))</f>
        <v/>
      </c>
    </row>
    <row r="248">
      <c r="A248">
        <f>INDEX(resultados!$A$2:$ZZ$428, 242, MATCH($B$1, resultados!$A$1:$ZZ$1, 0))</f>
        <v/>
      </c>
      <c r="B248">
        <f>INDEX(resultados!$A$2:$ZZ$428, 242, MATCH($B$2, resultados!$A$1:$ZZ$1, 0))</f>
        <v/>
      </c>
      <c r="C248">
        <f>INDEX(resultados!$A$2:$ZZ$428, 242, MATCH($B$3, resultados!$A$1:$ZZ$1, 0))</f>
        <v/>
      </c>
    </row>
    <row r="249">
      <c r="A249">
        <f>INDEX(resultados!$A$2:$ZZ$428, 243, MATCH($B$1, resultados!$A$1:$ZZ$1, 0))</f>
        <v/>
      </c>
      <c r="B249">
        <f>INDEX(resultados!$A$2:$ZZ$428, 243, MATCH($B$2, resultados!$A$1:$ZZ$1, 0))</f>
        <v/>
      </c>
      <c r="C249">
        <f>INDEX(resultados!$A$2:$ZZ$428, 243, MATCH($B$3, resultados!$A$1:$ZZ$1, 0))</f>
        <v/>
      </c>
    </row>
    <row r="250">
      <c r="A250">
        <f>INDEX(resultados!$A$2:$ZZ$428, 244, MATCH($B$1, resultados!$A$1:$ZZ$1, 0))</f>
        <v/>
      </c>
      <c r="B250">
        <f>INDEX(resultados!$A$2:$ZZ$428, 244, MATCH($B$2, resultados!$A$1:$ZZ$1, 0))</f>
        <v/>
      </c>
      <c r="C250">
        <f>INDEX(resultados!$A$2:$ZZ$428, 244, MATCH($B$3, resultados!$A$1:$ZZ$1, 0))</f>
        <v/>
      </c>
    </row>
    <row r="251">
      <c r="A251">
        <f>INDEX(resultados!$A$2:$ZZ$428, 245, MATCH($B$1, resultados!$A$1:$ZZ$1, 0))</f>
        <v/>
      </c>
      <c r="B251">
        <f>INDEX(resultados!$A$2:$ZZ$428, 245, MATCH($B$2, resultados!$A$1:$ZZ$1, 0))</f>
        <v/>
      </c>
      <c r="C251">
        <f>INDEX(resultados!$A$2:$ZZ$428, 245, MATCH($B$3, resultados!$A$1:$ZZ$1, 0))</f>
        <v/>
      </c>
    </row>
    <row r="252">
      <c r="A252">
        <f>INDEX(resultados!$A$2:$ZZ$428, 246, MATCH($B$1, resultados!$A$1:$ZZ$1, 0))</f>
        <v/>
      </c>
      <c r="B252">
        <f>INDEX(resultados!$A$2:$ZZ$428, 246, MATCH($B$2, resultados!$A$1:$ZZ$1, 0))</f>
        <v/>
      </c>
      <c r="C252">
        <f>INDEX(resultados!$A$2:$ZZ$428, 246, MATCH($B$3, resultados!$A$1:$ZZ$1, 0))</f>
        <v/>
      </c>
    </row>
    <row r="253">
      <c r="A253">
        <f>INDEX(resultados!$A$2:$ZZ$428, 247, MATCH($B$1, resultados!$A$1:$ZZ$1, 0))</f>
        <v/>
      </c>
      <c r="B253">
        <f>INDEX(resultados!$A$2:$ZZ$428, 247, MATCH($B$2, resultados!$A$1:$ZZ$1, 0))</f>
        <v/>
      </c>
      <c r="C253">
        <f>INDEX(resultados!$A$2:$ZZ$428, 247, MATCH($B$3, resultados!$A$1:$ZZ$1, 0))</f>
        <v/>
      </c>
    </row>
    <row r="254">
      <c r="A254">
        <f>INDEX(resultados!$A$2:$ZZ$428, 248, MATCH($B$1, resultados!$A$1:$ZZ$1, 0))</f>
        <v/>
      </c>
      <c r="B254">
        <f>INDEX(resultados!$A$2:$ZZ$428, 248, MATCH($B$2, resultados!$A$1:$ZZ$1, 0))</f>
        <v/>
      </c>
      <c r="C254">
        <f>INDEX(resultados!$A$2:$ZZ$428, 248, MATCH($B$3, resultados!$A$1:$ZZ$1, 0))</f>
        <v/>
      </c>
    </row>
    <row r="255">
      <c r="A255">
        <f>INDEX(resultados!$A$2:$ZZ$428, 249, MATCH($B$1, resultados!$A$1:$ZZ$1, 0))</f>
        <v/>
      </c>
      <c r="B255">
        <f>INDEX(resultados!$A$2:$ZZ$428, 249, MATCH($B$2, resultados!$A$1:$ZZ$1, 0))</f>
        <v/>
      </c>
      <c r="C255">
        <f>INDEX(resultados!$A$2:$ZZ$428, 249, MATCH($B$3, resultados!$A$1:$ZZ$1, 0))</f>
        <v/>
      </c>
    </row>
    <row r="256">
      <c r="A256">
        <f>INDEX(resultados!$A$2:$ZZ$428, 250, MATCH($B$1, resultados!$A$1:$ZZ$1, 0))</f>
        <v/>
      </c>
      <c r="B256">
        <f>INDEX(resultados!$A$2:$ZZ$428, 250, MATCH($B$2, resultados!$A$1:$ZZ$1, 0))</f>
        <v/>
      </c>
      <c r="C256">
        <f>INDEX(resultados!$A$2:$ZZ$428, 250, MATCH($B$3, resultados!$A$1:$ZZ$1, 0))</f>
        <v/>
      </c>
    </row>
    <row r="257">
      <c r="A257">
        <f>INDEX(resultados!$A$2:$ZZ$428, 251, MATCH($B$1, resultados!$A$1:$ZZ$1, 0))</f>
        <v/>
      </c>
      <c r="B257">
        <f>INDEX(resultados!$A$2:$ZZ$428, 251, MATCH($B$2, resultados!$A$1:$ZZ$1, 0))</f>
        <v/>
      </c>
      <c r="C257">
        <f>INDEX(resultados!$A$2:$ZZ$428, 251, MATCH($B$3, resultados!$A$1:$ZZ$1, 0))</f>
        <v/>
      </c>
    </row>
    <row r="258">
      <c r="A258">
        <f>INDEX(resultados!$A$2:$ZZ$428, 252, MATCH($B$1, resultados!$A$1:$ZZ$1, 0))</f>
        <v/>
      </c>
      <c r="B258">
        <f>INDEX(resultados!$A$2:$ZZ$428, 252, MATCH($B$2, resultados!$A$1:$ZZ$1, 0))</f>
        <v/>
      </c>
      <c r="C258">
        <f>INDEX(resultados!$A$2:$ZZ$428, 252, MATCH($B$3, resultados!$A$1:$ZZ$1, 0))</f>
        <v/>
      </c>
    </row>
    <row r="259">
      <c r="A259">
        <f>INDEX(resultados!$A$2:$ZZ$428, 253, MATCH($B$1, resultados!$A$1:$ZZ$1, 0))</f>
        <v/>
      </c>
      <c r="B259">
        <f>INDEX(resultados!$A$2:$ZZ$428, 253, MATCH($B$2, resultados!$A$1:$ZZ$1, 0))</f>
        <v/>
      </c>
      <c r="C259">
        <f>INDEX(resultados!$A$2:$ZZ$428, 253, MATCH($B$3, resultados!$A$1:$ZZ$1, 0))</f>
        <v/>
      </c>
    </row>
    <row r="260">
      <c r="A260">
        <f>INDEX(resultados!$A$2:$ZZ$428, 254, MATCH($B$1, resultados!$A$1:$ZZ$1, 0))</f>
        <v/>
      </c>
      <c r="B260">
        <f>INDEX(resultados!$A$2:$ZZ$428, 254, MATCH($B$2, resultados!$A$1:$ZZ$1, 0))</f>
        <v/>
      </c>
      <c r="C260">
        <f>INDEX(resultados!$A$2:$ZZ$428, 254, MATCH($B$3, resultados!$A$1:$ZZ$1, 0))</f>
        <v/>
      </c>
    </row>
    <row r="261">
      <c r="A261">
        <f>INDEX(resultados!$A$2:$ZZ$428, 255, MATCH($B$1, resultados!$A$1:$ZZ$1, 0))</f>
        <v/>
      </c>
      <c r="B261">
        <f>INDEX(resultados!$A$2:$ZZ$428, 255, MATCH($B$2, resultados!$A$1:$ZZ$1, 0))</f>
        <v/>
      </c>
      <c r="C261">
        <f>INDEX(resultados!$A$2:$ZZ$428, 255, MATCH($B$3, resultados!$A$1:$ZZ$1, 0))</f>
        <v/>
      </c>
    </row>
    <row r="262">
      <c r="A262">
        <f>INDEX(resultados!$A$2:$ZZ$428, 256, MATCH($B$1, resultados!$A$1:$ZZ$1, 0))</f>
        <v/>
      </c>
      <c r="B262">
        <f>INDEX(resultados!$A$2:$ZZ$428, 256, MATCH($B$2, resultados!$A$1:$ZZ$1, 0))</f>
        <v/>
      </c>
      <c r="C262">
        <f>INDEX(resultados!$A$2:$ZZ$428, 256, MATCH($B$3, resultados!$A$1:$ZZ$1, 0))</f>
        <v/>
      </c>
    </row>
    <row r="263">
      <c r="A263">
        <f>INDEX(resultados!$A$2:$ZZ$428, 257, MATCH($B$1, resultados!$A$1:$ZZ$1, 0))</f>
        <v/>
      </c>
      <c r="B263">
        <f>INDEX(resultados!$A$2:$ZZ$428, 257, MATCH($B$2, resultados!$A$1:$ZZ$1, 0))</f>
        <v/>
      </c>
      <c r="C263">
        <f>INDEX(resultados!$A$2:$ZZ$428, 257, MATCH($B$3, resultados!$A$1:$ZZ$1, 0))</f>
        <v/>
      </c>
    </row>
    <row r="264">
      <c r="A264">
        <f>INDEX(resultados!$A$2:$ZZ$428, 258, MATCH($B$1, resultados!$A$1:$ZZ$1, 0))</f>
        <v/>
      </c>
      <c r="B264">
        <f>INDEX(resultados!$A$2:$ZZ$428, 258, MATCH($B$2, resultados!$A$1:$ZZ$1, 0))</f>
        <v/>
      </c>
      <c r="C264">
        <f>INDEX(resultados!$A$2:$ZZ$428, 258, MATCH($B$3, resultados!$A$1:$ZZ$1, 0))</f>
        <v/>
      </c>
    </row>
    <row r="265">
      <c r="A265">
        <f>INDEX(resultados!$A$2:$ZZ$428, 259, MATCH($B$1, resultados!$A$1:$ZZ$1, 0))</f>
        <v/>
      </c>
      <c r="B265">
        <f>INDEX(resultados!$A$2:$ZZ$428, 259, MATCH($B$2, resultados!$A$1:$ZZ$1, 0))</f>
        <v/>
      </c>
      <c r="C265">
        <f>INDEX(resultados!$A$2:$ZZ$428, 259, MATCH($B$3, resultados!$A$1:$ZZ$1, 0))</f>
        <v/>
      </c>
    </row>
    <row r="266">
      <c r="A266">
        <f>INDEX(resultados!$A$2:$ZZ$428, 260, MATCH($B$1, resultados!$A$1:$ZZ$1, 0))</f>
        <v/>
      </c>
      <c r="B266">
        <f>INDEX(resultados!$A$2:$ZZ$428, 260, MATCH($B$2, resultados!$A$1:$ZZ$1, 0))</f>
        <v/>
      </c>
      <c r="C266">
        <f>INDEX(resultados!$A$2:$ZZ$428, 260, MATCH($B$3, resultados!$A$1:$ZZ$1, 0))</f>
        <v/>
      </c>
    </row>
    <row r="267">
      <c r="A267">
        <f>INDEX(resultados!$A$2:$ZZ$428, 261, MATCH($B$1, resultados!$A$1:$ZZ$1, 0))</f>
        <v/>
      </c>
      <c r="B267">
        <f>INDEX(resultados!$A$2:$ZZ$428, 261, MATCH($B$2, resultados!$A$1:$ZZ$1, 0))</f>
        <v/>
      </c>
      <c r="C267">
        <f>INDEX(resultados!$A$2:$ZZ$428, 261, MATCH($B$3, resultados!$A$1:$ZZ$1, 0))</f>
        <v/>
      </c>
    </row>
    <row r="268">
      <c r="A268">
        <f>INDEX(resultados!$A$2:$ZZ$428, 262, MATCH($B$1, resultados!$A$1:$ZZ$1, 0))</f>
        <v/>
      </c>
      <c r="B268">
        <f>INDEX(resultados!$A$2:$ZZ$428, 262, MATCH($B$2, resultados!$A$1:$ZZ$1, 0))</f>
        <v/>
      </c>
      <c r="C268">
        <f>INDEX(resultados!$A$2:$ZZ$428, 262, MATCH($B$3, resultados!$A$1:$ZZ$1, 0))</f>
        <v/>
      </c>
    </row>
    <row r="269">
      <c r="A269">
        <f>INDEX(resultados!$A$2:$ZZ$428, 263, MATCH($B$1, resultados!$A$1:$ZZ$1, 0))</f>
        <v/>
      </c>
      <c r="B269">
        <f>INDEX(resultados!$A$2:$ZZ$428, 263, MATCH($B$2, resultados!$A$1:$ZZ$1, 0))</f>
        <v/>
      </c>
      <c r="C269">
        <f>INDEX(resultados!$A$2:$ZZ$428, 263, MATCH($B$3, resultados!$A$1:$ZZ$1, 0))</f>
        <v/>
      </c>
    </row>
    <row r="270">
      <c r="A270">
        <f>INDEX(resultados!$A$2:$ZZ$428, 264, MATCH($B$1, resultados!$A$1:$ZZ$1, 0))</f>
        <v/>
      </c>
      <c r="B270">
        <f>INDEX(resultados!$A$2:$ZZ$428, 264, MATCH($B$2, resultados!$A$1:$ZZ$1, 0))</f>
        <v/>
      </c>
      <c r="C270">
        <f>INDEX(resultados!$A$2:$ZZ$428, 264, MATCH($B$3, resultados!$A$1:$ZZ$1, 0))</f>
        <v/>
      </c>
    </row>
    <row r="271">
      <c r="A271">
        <f>INDEX(resultados!$A$2:$ZZ$428, 265, MATCH($B$1, resultados!$A$1:$ZZ$1, 0))</f>
        <v/>
      </c>
      <c r="B271">
        <f>INDEX(resultados!$A$2:$ZZ$428, 265, MATCH($B$2, resultados!$A$1:$ZZ$1, 0))</f>
        <v/>
      </c>
      <c r="C271">
        <f>INDEX(resultados!$A$2:$ZZ$428, 265, MATCH($B$3, resultados!$A$1:$ZZ$1, 0))</f>
        <v/>
      </c>
    </row>
    <row r="272">
      <c r="A272">
        <f>INDEX(resultados!$A$2:$ZZ$428, 266, MATCH($B$1, resultados!$A$1:$ZZ$1, 0))</f>
        <v/>
      </c>
      <c r="B272">
        <f>INDEX(resultados!$A$2:$ZZ$428, 266, MATCH($B$2, resultados!$A$1:$ZZ$1, 0))</f>
        <v/>
      </c>
      <c r="C272">
        <f>INDEX(resultados!$A$2:$ZZ$428, 266, MATCH($B$3, resultados!$A$1:$ZZ$1, 0))</f>
        <v/>
      </c>
    </row>
    <row r="273">
      <c r="A273">
        <f>INDEX(resultados!$A$2:$ZZ$428, 267, MATCH($B$1, resultados!$A$1:$ZZ$1, 0))</f>
        <v/>
      </c>
      <c r="B273">
        <f>INDEX(resultados!$A$2:$ZZ$428, 267, MATCH($B$2, resultados!$A$1:$ZZ$1, 0))</f>
        <v/>
      </c>
      <c r="C273">
        <f>INDEX(resultados!$A$2:$ZZ$428, 267, MATCH($B$3, resultados!$A$1:$ZZ$1, 0))</f>
        <v/>
      </c>
    </row>
    <row r="274">
      <c r="A274">
        <f>INDEX(resultados!$A$2:$ZZ$428, 268, MATCH($B$1, resultados!$A$1:$ZZ$1, 0))</f>
        <v/>
      </c>
      <c r="B274">
        <f>INDEX(resultados!$A$2:$ZZ$428, 268, MATCH($B$2, resultados!$A$1:$ZZ$1, 0))</f>
        <v/>
      </c>
      <c r="C274">
        <f>INDEX(resultados!$A$2:$ZZ$428, 268, MATCH($B$3, resultados!$A$1:$ZZ$1, 0))</f>
        <v/>
      </c>
    </row>
    <row r="275">
      <c r="A275">
        <f>INDEX(resultados!$A$2:$ZZ$428, 269, MATCH($B$1, resultados!$A$1:$ZZ$1, 0))</f>
        <v/>
      </c>
      <c r="B275">
        <f>INDEX(resultados!$A$2:$ZZ$428, 269, MATCH($B$2, resultados!$A$1:$ZZ$1, 0))</f>
        <v/>
      </c>
      <c r="C275">
        <f>INDEX(resultados!$A$2:$ZZ$428, 269, MATCH($B$3, resultados!$A$1:$ZZ$1, 0))</f>
        <v/>
      </c>
    </row>
    <row r="276">
      <c r="A276">
        <f>INDEX(resultados!$A$2:$ZZ$428, 270, MATCH($B$1, resultados!$A$1:$ZZ$1, 0))</f>
        <v/>
      </c>
      <c r="B276">
        <f>INDEX(resultados!$A$2:$ZZ$428, 270, MATCH($B$2, resultados!$A$1:$ZZ$1, 0))</f>
        <v/>
      </c>
      <c r="C276">
        <f>INDEX(resultados!$A$2:$ZZ$428, 270, MATCH($B$3, resultados!$A$1:$ZZ$1, 0))</f>
        <v/>
      </c>
    </row>
    <row r="277">
      <c r="A277">
        <f>INDEX(resultados!$A$2:$ZZ$428, 271, MATCH($B$1, resultados!$A$1:$ZZ$1, 0))</f>
        <v/>
      </c>
      <c r="B277">
        <f>INDEX(resultados!$A$2:$ZZ$428, 271, MATCH($B$2, resultados!$A$1:$ZZ$1, 0))</f>
        <v/>
      </c>
      <c r="C277">
        <f>INDEX(resultados!$A$2:$ZZ$428, 271, MATCH($B$3, resultados!$A$1:$ZZ$1, 0))</f>
        <v/>
      </c>
    </row>
    <row r="278">
      <c r="A278">
        <f>INDEX(resultados!$A$2:$ZZ$428, 272, MATCH($B$1, resultados!$A$1:$ZZ$1, 0))</f>
        <v/>
      </c>
      <c r="B278">
        <f>INDEX(resultados!$A$2:$ZZ$428, 272, MATCH($B$2, resultados!$A$1:$ZZ$1, 0))</f>
        <v/>
      </c>
      <c r="C278">
        <f>INDEX(resultados!$A$2:$ZZ$428, 272, MATCH($B$3, resultados!$A$1:$ZZ$1, 0))</f>
        <v/>
      </c>
    </row>
    <row r="279">
      <c r="A279">
        <f>INDEX(resultados!$A$2:$ZZ$428, 273, MATCH($B$1, resultados!$A$1:$ZZ$1, 0))</f>
        <v/>
      </c>
      <c r="B279">
        <f>INDEX(resultados!$A$2:$ZZ$428, 273, MATCH($B$2, resultados!$A$1:$ZZ$1, 0))</f>
        <v/>
      </c>
      <c r="C279">
        <f>INDEX(resultados!$A$2:$ZZ$428, 273, MATCH($B$3, resultados!$A$1:$ZZ$1, 0))</f>
        <v/>
      </c>
    </row>
    <row r="280">
      <c r="A280">
        <f>INDEX(resultados!$A$2:$ZZ$428, 274, MATCH($B$1, resultados!$A$1:$ZZ$1, 0))</f>
        <v/>
      </c>
      <c r="B280">
        <f>INDEX(resultados!$A$2:$ZZ$428, 274, MATCH($B$2, resultados!$A$1:$ZZ$1, 0))</f>
        <v/>
      </c>
      <c r="C280">
        <f>INDEX(resultados!$A$2:$ZZ$428, 274, MATCH($B$3, resultados!$A$1:$ZZ$1, 0))</f>
        <v/>
      </c>
    </row>
    <row r="281">
      <c r="A281">
        <f>INDEX(resultados!$A$2:$ZZ$428, 275, MATCH($B$1, resultados!$A$1:$ZZ$1, 0))</f>
        <v/>
      </c>
      <c r="B281">
        <f>INDEX(resultados!$A$2:$ZZ$428, 275, MATCH($B$2, resultados!$A$1:$ZZ$1, 0))</f>
        <v/>
      </c>
      <c r="C281">
        <f>INDEX(resultados!$A$2:$ZZ$428, 275, MATCH($B$3, resultados!$A$1:$ZZ$1, 0))</f>
        <v/>
      </c>
    </row>
    <row r="282">
      <c r="A282">
        <f>INDEX(resultados!$A$2:$ZZ$428, 276, MATCH($B$1, resultados!$A$1:$ZZ$1, 0))</f>
        <v/>
      </c>
      <c r="B282">
        <f>INDEX(resultados!$A$2:$ZZ$428, 276, MATCH($B$2, resultados!$A$1:$ZZ$1, 0))</f>
        <v/>
      </c>
      <c r="C282">
        <f>INDEX(resultados!$A$2:$ZZ$428, 276, MATCH($B$3, resultados!$A$1:$ZZ$1, 0))</f>
        <v/>
      </c>
    </row>
    <row r="283">
      <c r="A283">
        <f>INDEX(resultados!$A$2:$ZZ$428, 277, MATCH($B$1, resultados!$A$1:$ZZ$1, 0))</f>
        <v/>
      </c>
      <c r="B283">
        <f>INDEX(resultados!$A$2:$ZZ$428, 277, MATCH($B$2, resultados!$A$1:$ZZ$1, 0))</f>
        <v/>
      </c>
      <c r="C283">
        <f>INDEX(resultados!$A$2:$ZZ$428, 277, MATCH($B$3, resultados!$A$1:$ZZ$1, 0))</f>
        <v/>
      </c>
    </row>
    <row r="284">
      <c r="A284">
        <f>INDEX(resultados!$A$2:$ZZ$428, 278, MATCH($B$1, resultados!$A$1:$ZZ$1, 0))</f>
        <v/>
      </c>
      <c r="B284">
        <f>INDEX(resultados!$A$2:$ZZ$428, 278, MATCH($B$2, resultados!$A$1:$ZZ$1, 0))</f>
        <v/>
      </c>
      <c r="C284">
        <f>INDEX(resultados!$A$2:$ZZ$428, 278, MATCH($B$3, resultados!$A$1:$ZZ$1, 0))</f>
        <v/>
      </c>
    </row>
    <row r="285">
      <c r="A285">
        <f>INDEX(resultados!$A$2:$ZZ$428, 279, MATCH($B$1, resultados!$A$1:$ZZ$1, 0))</f>
        <v/>
      </c>
      <c r="B285">
        <f>INDEX(resultados!$A$2:$ZZ$428, 279, MATCH($B$2, resultados!$A$1:$ZZ$1, 0))</f>
        <v/>
      </c>
      <c r="C285">
        <f>INDEX(resultados!$A$2:$ZZ$428, 279, MATCH($B$3, resultados!$A$1:$ZZ$1, 0))</f>
        <v/>
      </c>
    </row>
    <row r="286">
      <c r="A286">
        <f>INDEX(resultados!$A$2:$ZZ$428, 280, MATCH($B$1, resultados!$A$1:$ZZ$1, 0))</f>
        <v/>
      </c>
      <c r="B286">
        <f>INDEX(resultados!$A$2:$ZZ$428, 280, MATCH($B$2, resultados!$A$1:$ZZ$1, 0))</f>
        <v/>
      </c>
      <c r="C286">
        <f>INDEX(resultados!$A$2:$ZZ$428, 280, MATCH($B$3, resultados!$A$1:$ZZ$1, 0))</f>
        <v/>
      </c>
    </row>
    <row r="287">
      <c r="A287">
        <f>INDEX(resultados!$A$2:$ZZ$428, 281, MATCH($B$1, resultados!$A$1:$ZZ$1, 0))</f>
        <v/>
      </c>
      <c r="B287">
        <f>INDEX(resultados!$A$2:$ZZ$428, 281, MATCH($B$2, resultados!$A$1:$ZZ$1, 0))</f>
        <v/>
      </c>
      <c r="C287">
        <f>INDEX(resultados!$A$2:$ZZ$428, 281, MATCH($B$3, resultados!$A$1:$ZZ$1, 0))</f>
        <v/>
      </c>
    </row>
    <row r="288">
      <c r="A288">
        <f>INDEX(resultados!$A$2:$ZZ$428, 282, MATCH($B$1, resultados!$A$1:$ZZ$1, 0))</f>
        <v/>
      </c>
      <c r="B288">
        <f>INDEX(resultados!$A$2:$ZZ$428, 282, MATCH($B$2, resultados!$A$1:$ZZ$1, 0))</f>
        <v/>
      </c>
      <c r="C288">
        <f>INDEX(resultados!$A$2:$ZZ$428, 282, MATCH($B$3, resultados!$A$1:$ZZ$1, 0))</f>
        <v/>
      </c>
    </row>
    <row r="289">
      <c r="A289">
        <f>INDEX(resultados!$A$2:$ZZ$428, 283, MATCH($B$1, resultados!$A$1:$ZZ$1, 0))</f>
        <v/>
      </c>
      <c r="B289">
        <f>INDEX(resultados!$A$2:$ZZ$428, 283, MATCH($B$2, resultados!$A$1:$ZZ$1, 0))</f>
        <v/>
      </c>
      <c r="C289">
        <f>INDEX(resultados!$A$2:$ZZ$428, 283, MATCH($B$3, resultados!$A$1:$ZZ$1, 0))</f>
        <v/>
      </c>
    </row>
    <row r="290">
      <c r="A290">
        <f>INDEX(resultados!$A$2:$ZZ$428, 284, MATCH($B$1, resultados!$A$1:$ZZ$1, 0))</f>
        <v/>
      </c>
      <c r="B290">
        <f>INDEX(resultados!$A$2:$ZZ$428, 284, MATCH($B$2, resultados!$A$1:$ZZ$1, 0))</f>
        <v/>
      </c>
      <c r="C290">
        <f>INDEX(resultados!$A$2:$ZZ$428, 284, MATCH($B$3, resultados!$A$1:$ZZ$1, 0))</f>
        <v/>
      </c>
    </row>
    <row r="291">
      <c r="A291">
        <f>INDEX(resultados!$A$2:$ZZ$428, 285, MATCH($B$1, resultados!$A$1:$ZZ$1, 0))</f>
        <v/>
      </c>
      <c r="B291">
        <f>INDEX(resultados!$A$2:$ZZ$428, 285, MATCH($B$2, resultados!$A$1:$ZZ$1, 0))</f>
        <v/>
      </c>
      <c r="C291">
        <f>INDEX(resultados!$A$2:$ZZ$428, 285, MATCH($B$3, resultados!$A$1:$ZZ$1, 0))</f>
        <v/>
      </c>
    </row>
    <row r="292">
      <c r="A292">
        <f>INDEX(resultados!$A$2:$ZZ$428, 286, MATCH($B$1, resultados!$A$1:$ZZ$1, 0))</f>
        <v/>
      </c>
      <c r="B292">
        <f>INDEX(resultados!$A$2:$ZZ$428, 286, MATCH($B$2, resultados!$A$1:$ZZ$1, 0))</f>
        <v/>
      </c>
      <c r="C292">
        <f>INDEX(resultados!$A$2:$ZZ$428, 286, MATCH($B$3, resultados!$A$1:$ZZ$1, 0))</f>
        <v/>
      </c>
    </row>
    <row r="293">
      <c r="A293">
        <f>INDEX(resultados!$A$2:$ZZ$428, 287, MATCH($B$1, resultados!$A$1:$ZZ$1, 0))</f>
        <v/>
      </c>
      <c r="B293">
        <f>INDEX(resultados!$A$2:$ZZ$428, 287, MATCH($B$2, resultados!$A$1:$ZZ$1, 0))</f>
        <v/>
      </c>
      <c r="C293">
        <f>INDEX(resultados!$A$2:$ZZ$428, 287, MATCH($B$3, resultados!$A$1:$ZZ$1, 0))</f>
        <v/>
      </c>
    </row>
    <row r="294">
      <c r="A294">
        <f>INDEX(resultados!$A$2:$ZZ$428, 288, MATCH($B$1, resultados!$A$1:$ZZ$1, 0))</f>
        <v/>
      </c>
      <c r="B294">
        <f>INDEX(resultados!$A$2:$ZZ$428, 288, MATCH($B$2, resultados!$A$1:$ZZ$1, 0))</f>
        <v/>
      </c>
      <c r="C294">
        <f>INDEX(resultados!$A$2:$ZZ$428, 288, MATCH($B$3, resultados!$A$1:$ZZ$1, 0))</f>
        <v/>
      </c>
    </row>
    <row r="295">
      <c r="A295">
        <f>INDEX(resultados!$A$2:$ZZ$428, 289, MATCH($B$1, resultados!$A$1:$ZZ$1, 0))</f>
        <v/>
      </c>
      <c r="B295">
        <f>INDEX(resultados!$A$2:$ZZ$428, 289, MATCH($B$2, resultados!$A$1:$ZZ$1, 0))</f>
        <v/>
      </c>
      <c r="C295">
        <f>INDEX(resultados!$A$2:$ZZ$428, 289, MATCH($B$3, resultados!$A$1:$ZZ$1, 0))</f>
        <v/>
      </c>
    </row>
    <row r="296">
      <c r="A296">
        <f>INDEX(resultados!$A$2:$ZZ$428, 290, MATCH($B$1, resultados!$A$1:$ZZ$1, 0))</f>
        <v/>
      </c>
      <c r="B296">
        <f>INDEX(resultados!$A$2:$ZZ$428, 290, MATCH($B$2, resultados!$A$1:$ZZ$1, 0))</f>
        <v/>
      </c>
      <c r="C296">
        <f>INDEX(resultados!$A$2:$ZZ$428, 290, MATCH($B$3, resultados!$A$1:$ZZ$1, 0))</f>
        <v/>
      </c>
    </row>
    <row r="297">
      <c r="A297">
        <f>INDEX(resultados!$A$2:$ZZ$428, 291, MATCH($B$1, resultados!$A$1:$ZZ$1, 0))</f>
        <v/>
      </c>
      <c r="B297">
        <f>INDEX(resultados!$A$2:$ZZ$428, 291, MATCH($B$2, resultados!$A$1:$ZZ$1, 0))</f>
        <v/>
      </c>
      <c r="C297">
        <f>INDEX(resultados!$A$2:$ZZ$428, 291, MATCH($B$3, resultados!$A$1:$ZZ$1, 0))</f>
        <v/>
      </c>
    </row>
    <row r="298">
      <c r="A298">
        <f>INDEX(resultados!$A$2:$ZZ$428, 292, MATCH($B$1, resultados!$A$1:$ZZ$1, 0))</f>
        <v/>
      </c>
      <c r="B298">
        <f>INDEX(resultados!$A$2:$ZZ$428, 292, MATCH($B$2, resultados!$A$1:$ZZ$1, 0))</f>
        <v/>
      </c>
      <c r="C298">
        <f>INDEX(resultados!$A$2:$ZZ$428, 292, MATCH($B$3, resultados!$A$1:$ZZ$1, 0))</f>
        <v/>
      </c>
    </row>
    <row r="299">
      <c r="A299">
        <f>INDEX(resultados!$A$2:$ZZ$428, 293, MATCH($B$1, resultados!$A$1:$ZZ$1, 0))</f>
        <v/>
      </c>
      <c r="B299">
        <f>INDEX(resultados!$A$2:$ZZ$428, 293, MATCH($B$2, resultados!$A$1:$ZZ$1, 0))</f>
        <v/>
      </c>
      <c r="C299">
        <f>INDEX(resultados!$A$2:$ZZ$428, 293, MATCH($B$3, resultados!$A$1:$ZZ$1, 0))</f>
        <v/>
      </c>
    </row>
    <row r="300">
      <c r="A300">
        <f>INDEX(resultados!$A$2:$ZZ$428, 294, MATCH($B$1, resultados!$A$1:$ZZ$1, 0))</f>
        <v/>
      </c>
      <c r="B300">
        <f>INDEX(resultados!$A$2:$ZZ$428, 294, MATCH($B$2, resultados!$A$1:$ZZ$1, 0))</f>
        <v/>
      </c>
      <c r="C300">
        <f>INDEX(resultados!$A$2:$ZZ$428, 294, MATCH($B$3, resultados!$A$1:$ZZ$1, 0))</f>
        <v/>
      </c>
    </row>
    <row r="301">
      <c r="A301">
        <f>INDEX(resultados!$A$2:$ZZ$428, 295, MATCH($B$1, resultados!$A$1:$ZZ$1, 0))</f>
        <v/>
      </c>
      <c r="B301">
        <f>INDEX(resultados!$A$2:$ZZ$428, 295, MATCH($B$2, resultados!$A$1:$ZZ$1, 0))</f>
        <v/>
      </c>
      <c r="C301">
        <f>INDEX(resultados!$A$2:$ZZ$428, 295, MATCH($B$3, resultados!$A$1:$ZZ$1, 0))</f>
        <v/>
      </c>
    </row>
    <row r="302">
      <c r="A302">
        <f>INDEX(resultados!$A$2:$ZZ$428, 296, MATCH($B$1, resultados!$A$1:$ZZ$1, 0))</f>
        <v/>
      </c>
      <c r="B302">
        <f>INDEX(resultados!$A$2:$ZZ$428, 296, MATCH($B$2, resultados!$A$1:$ZZ$1, 0))</f>
        <v/>
      </c>
      <c r="C302">
        <f>INDEX(resultados!$A$2:$ZZ$428, 296, MATCH($B$3, resultados!$A$1:$ZZ$1, 0))</f>
        <v/>
      </c>
    </row>
    <row r="303">
      <c r="A303">
        <f>INDEX(resultados!$A$2:$ZZ$428, 297, MATCH($B$1, resultados!$A$1:$ZZ$1, 0))</f>
        <v/>
      </c>
      <c r="B303">
        <f>INDEX(resultados!$A$2:$ZZ$428, 297, MATCH($B$2, resultados!$A$1:$ZZ$1, 0))</f>
        <v/>
      </c>
      <c r="C303">
        <f>INDEX(resultados!$A$2:$ZZ$428, 297, MATCH($B$3, resultados!$A$1:$ZZ$1, 0))</f>
        <v/>
      </c>
    </row>
    <row r="304">
      <c r="A304">
        <f>INDEX(resultados!$A$2:$ZZ$428, 298, MATCH($B$1, resultados!$A$1:$ZZ$1, 0))</f>
        <v/>
      </c>
      <c r="B304">
        <f>INDEX(resultados!$A$2:$ZZ$428, 298, MATCH($B$2, resultados!$A$1:$ZZ$1, 0))</f>
        <v/>
      </c>
      <c r="C304">
        <f>INDEX(resultados!$A$2:$ZZ$428, 298, MATCH($B$3, resultados!$A$1:$ZZ$1, 0))</f>
        <v/>
      </c>
    </row>
    <row r="305">
      <c r="A305">
        <f>INDEX(resultados!$A$2:$ZZ$428, 299, MATCH($B$1, resultados!$A$1:$ZZ$1, 0))</f>
        <v/>
      </c>
      <c r="B305">
        <f>INDEX(resultados!$A$2:$ZZ$428, 299, MATCH($B$2, resultados!$A$1:$ZZ$1, 0))</f>
        <v/>
      </c>
      <c r="C305">
        <f>INDEX(resultados!$A$2:$ZZ$428, 299, MATCH($B$3, resultados!$A$1:$ZZ$1, 0))</f>
        <v/>
      </c>
    </row>
    <row r="306">
      <c r="A306">
        <f>INDEX(resultados!$A$2:$ZZ$428, 300, MATCH($B$1, resultados!$A$1:$ZZ$1, 0))</f>
        <v/>
      </c>
      <c r="B306">
        <f>INDEX(resultados!$A$2:$ZZ$428, 300, MATCH($B$2, resultados!$A$1:$ZZ$1, 0))</f>
        <v/>
      </c>
      <c r="C306">
        <f>INDEX(resultados!$A$2:$ZZ$428, 300, MATCH($B$3, resultados!$A$1:$ZZ$1, 0))</f>
        <v/>
      </c>
    </row>
    <row r="307">
      <c r="A307">
        <f>INDEX(resultados!$A$2:$ZZ$428, 301, MATCH($B$1, resultados!$A$1:$ZZ$1, 0))</f>
        <v/>
      </c>
      <c r="B307">
        <f>INDEX(resultados!$A$2:$ZZ$428, 301, MATCH($B$2, resultados!$A$1:$ZZ$1, 0))</f>
        <v/>
      </c>
      <c r="C307">
        <f>INDEX(resultados!$A$2:$ZZ$428, 301, MATCH($B$3, resultados!$A$1:$ZZ$1, 0))</f>
        <v/>
      </c>
    </row>
    <row r="308">
      <c r="A308">
        <f>INDEX(resultados!$A$2:$ZZ$428, 302, MATCH($B$1, resultados!$A$1:$ZZ$1, 0))</f>
        <v/>
      </c>
      <c r="B308">
        <f>INDEX(resultados!$A$2:$ZZ$428, 302, MATCH($B$2, resultados!$A$1:$ZZ$1, 0))</f>
        <v/>
      </c>
      <c r="C308">
        <f>INDEX(resultados!$A$2:$ZZ$428, 302, MATCH($B$3, resultados!$A$1:$ZZ$1, 0))</f>
        <v/>
      </c>
    </row>
    <row r="309">
      <c r="A309">
        <f>INDEX(resultados!$A$2:$ZZ$428, 303, MATCH($B$1, resultados!$A$1:$ZZ$1, 0))</f>
        <v/>
      </c>
      <c r="B309">
        <f>INDEX(resultados!$A$2:$ZZ$428, 303, MATCH($B$2, resultados!$A$1:$ZZ$1, 0))</f>
        <v/>
      </c>
      <c r="C309">
        <f>INDEX(resultados!$A$2:$ZZ$428, 303, MATCH($B$3, resultados!$A$1:$ZZ$1, 0))</f>
        <v/>
      </c>
    </row>
    <row r="310">
      <c r="A310">
        <f>INDEX(resultados!$A$2:$ZZ$428, 304, MATCH($B$1, resultados!$A$1:$ZZ$1, 0))</f>
        <v/>
      </c>
      <c r="B310">
        <f>INDEX(resultados!$A$2:$ZZ$428, 304, MATCH($B$2, resultados!$A$1:$ZZ$1, 0))</f>
        <v/>
      </c>
      <c r="C310">
        <f>INDEX(resultados!$A$2:$ZZ$428, 304, MATCH($B$3, resultados!$A$1:$ZZ$1, 0))</f>
        <v/>
      </c>
    </row>
    <row r="311">
      <c r="A311">
        <f>INDEX(resultados!$A$2:$ZZ$428, 305, MATCH($B$1, resultados!$A$1:$ZZ$1, 0))</f>
        <v/>
      </c>
      <c r="B311">
        <f>INDEX(resultados!$A$2:$ZZ$428, 305, MATCH($B$2, resultados!$A$1:$ZZ$1, 0))</f>
        <v/>
      </c>
      <c r="C311">
        <f>INDEX(resultados!$A$2:$ZZ$428, 305, MATCH($B$3, resultados!$A$1:$ZZ$1, 0))</f>
        <v/>
      </c>
    </row>
    <row r="312">
      <c r="A312">
        <f>INDEX(resultados!$A$2:$ZZ$428, 306, MATCH($B$1, resultados!$A$1:$ZZ$1, 0))</f>
        <v/>
      </c>
      <c r="B312">
        <f>INDEX(resultados!$A$2:$ZZ$428, 306, MATCH($B$2, resultados!$A$1:$ZZ$1, 0))</f>
        <v/>
      </c>
      <c r="C312">
        <f>INDEX(resultados!$A$2:$ZZ$428, 306, MATCH($B$3, resultados!$A$1:$ZZ$1, 0))</f>
        <v/>
      </c>
    </row>
    <row r="313">
      <c r="A313">
        <f>INDEX(resultados!$A$2:$ZZ$428, 307, MATCH($B$1, resultados!$A$1:$ZZ$1, 0))</f>
        <v/>
      </c>
      <c r="B313">
        <f>INDEX(resultados!$A$2:$ZZ$428, 307, MATCH($B$2, resultados!$A$1:$ZZ$1, 0))</f>
        <v/>
      </c>
      <c r="C313">
        <f>INDEX(resultados!$A$2:$ZZ$428, 307, MATCH($B$3, resultados!$A$1:$ZZ$1, 0))</f>
        <v/>
      </c>
    </row>
    <row r="314">
      <c r="A314">
        <f>INDEX(resultados!$A$2:$ZZ$428, 308, MATCH($B$1, resultados!$A$1:$ZZ$1, 0))</f>
        <v/>
      </c>
      <c r="B314">
        <f>INDEX(resultados!$A$2:$ZZ$428, 308, MATCH($B$2, resultados!$A$1:$ZZ$1, 0))</f>
        <v/>
      </c>
      <c r="C314">
        <f>INDEX(resultados!$A$2:$ZZ$428, 308, MATCH($B$3, resultados!$A$1:$ZZ$1, 0))</f>
        <v/>
      </c>
    </row>
    <row r="315">
      <c r="A315">
        <f>INDEX(resultados!$A$2:$ZZ$428, 309, MATCH($B$1, resultados!$A$1:$ZZ$1, 0))</f>
        <v/>
      </c>
      <c r="B315">
        <f>INDEX(resultados!$A$2:$ZZ$428, 309, MATCH($B$2, resultados!$A$1:$ZZ$1, 0))</f>
        <v/>
      </c>
      <c r="C315">
        <f>INDEX(resultados!$A$2:$ZZ$428, 309, MATCH($B$3, resultados!$A$1:$ZZ$1, 0))</f>
        <v/>
      </c>
    </row>
    <row r="316">
      <c r="A316">
        <f>INDEX(resultados!$A$2:$ZZ$428, 310, MATCH($B$1, resultados!$A$1:$ZZ$1, 0))</f>
        <v/>
      </c>
      <c r="B316">
        <f>INDEX(resultados!$A$2:$ZZ$428, 310, MATCH($B$2, resultados!$A$1:$ZZ$1, 0))</f>
        <v/>
      </c>
      <c r="C316">
        <f>INDEX(resultados!$A$2:$ZZ$428, 310, MATCH($B$3, resultados!$A$1:$ZZ$1, 0))</f>
        <v/>
      </c>
    </row>
    <row r="317">
      <c r="A317">
        <f>INDEX(resultados!$A$2:$ZZ$428, 311, MATCH($B$1, resultados!$A$1:$ZZ$1, 0))</f>
        <v/>
      </c>
      <c r="B317">
        <f>INDEX(resultados!$A$2:$ZZ$428, 311, MATCH($B$2, resultados!$A$1:$ZZ$1, 0))</f>
        <v/>
      </c>
      <c r="C317">
        <f>INDEX(resultados!$A$2:$ZZ$428, 311, MATCH($B$3, resultados!$A$1:$ZZ$1, 0))</f>
        <v/>
      </c>
    </row>
    <row r="318">
      <c r="A318">
        <f>INDEX(resultados!$A$2:$ZZ$428, 312, MATCH($B$1, resultados!$A$1:$ZZ$1, 0))</f>
        <v/>
      </c>
      <c r="B318">
        <f>INDEX(resultados!$A$2:$ZZ$428, 312, MATCH($B$2, resultados!$A$1:$ZZ$1, 0))</f>
        <v/>
      </c>
      <c r="C318">
        <f>INDEX(resultados!$A$2:$ZZ$428, 312, MATCH($B$3, resultados!$A$1:$ZZ$1, 0))</f>
        <v/>
      </c>
    </row>
    <row r="319">
      <c r="A319">
        <f>INDEX(resultados!$A$2:$ZZ$428, 313, MATCH($B$1, resultados!$A$1:$ZZ$1, 0))</f>
        <v/>
      </c>
      <c r="B319">
        <f>INDEX(resultados!$A$2:$ZZ$428, 313, MATCH($B$2, resultados!$A$1:$ZZ$1, 0))</f>
        <v/>
      </c>
      <c r="C319">
        <f>INDEX(resultados!$A$2:$ZZ$428, 313, MATCH($B$3, resultados!$A$1:$ZZ$1, 0))</f>
        <v/>
      </c>
    </row>
    <row r="320">
      <c r="A320">
        <f>INDEX(resultados!$A$2:$ZZ$428, 314, MATCH($B$1, resultados!$A$1:$ZZ$1, 0))</f>
        <v/>
      </c>
      <c r="B320">
        <f>INDEX(resultados!$A$2:$ZZ$428, 314, MATCH($B$2, resultados!$A$1:$ZZ$1, 0))</f>
        <v/>
      </c>
      <c r="C320">
        <f>INDEX(resultados!$A$2:$ZZ$428, 314, MATCH($B$3, resultados!$A$1:$ZZ$1, 0))</f>
        <v/>
      </c>
    </row>
    <row r="321">
      <c r="A321">
        <f>INDEX(resultados!$A$2:$ZZ$428, 315, MATCH($B$1, resultados!$A$1:$ZZ$1, 0))</f>
        <v/>
      </c>
      <c r="B321">
        <f>INDEX(resultados!$A$2:$ZZ$428, 315, MATCH($B$2, resultados!$A$1:$ZZ$1, 0))</f>
        <v/>
      </c>
      <c r="C321">
        <f>INDEX(resultados!$A$2:$ZZ$428, 315, MATCH($B$3, resultados!$A$1:$ZZ$1, 0))</f>
        <v/>
      </c>
    </row>
    <row r="322">
      <c r="A322">
        <f>INDEX(resultados!$A$2:$ZZ$428, 316, MATCH($B$1, resultados!$A$1:$ZZ$1, 0))</f>
        <v/>
      </c>
      <c r="B322">
        <f>INDEX(resultados!$A$2:$ZZ$428, 316, MATCH($B$2, resultados!$A$1:$ZZ$1, 0))</f>
        <v/>
      </c>
      <c r="C322">
        <f>INDEX(resultados!$A$2:$ZZ$428, 316, MATCH($B$3, resultados!$A$1:$ZZ$1, 0))</f>
        <v/>
      </c>
    </row>
    <row r="323">
      <c r="A323">
        <f>INDEX(resultados!$A$2:$ZZ$428, 317, MATCH($B$1, resultados!$A$1:$ZZ$1, 0))</f>
        <v/>
      </c>
      <c r="B323">
        <f>INDEX(resultados!$A$2:$ZZ$428, 317, MATCH($B$2, resultados!$A$1:$ZZ$1, 0))</f>
        <v/>
      </c>
      <c r="C323">
        <f>INDEX(resultados!$A$2:$ZZ$428, 317, MATCH($B$3, resultados!$A$1:$ZZ$1, 0))</f>
        <v/>
      </c>
    </row>
    <row r="324">
      <c r="A324">
        <f>INDEX(resultados!$A$2:$ZZ$428, 318, MATCH($B$1, resultados!$A$1:$ZZ$1, 0))</f>
        <v/>
      </c>
      <c r="B324">
        <f>INDEX(resultados!$A$2:$ZZ$428, 318, MATCH($B$2, resultados!$A$1:$ZZ$1, 0))</f>
        <v/>
      </c>
      <c r="C324">
        <f>INDEX(resultados!$A$2:$ZZ$428, 318, MATCH($B$3, resultados!$A$1:$ZZ$1, 0))</f>
        <v/>
      </c>
    </row>
    <row r="325">
      <c r="A325">
        <f>INDEX(resultados!$A$2:$ZZ$428, 319, MATCH($B$1, resultados!$A$1:$ZZ$1, 0))</f>
        <v/>
      </c>
      <c r="B325">
        <f>INDEX(resultados!$A$2:$ZZ$428, 319, MATCH($B$2, resultados!$A$1:$ZZ$1, 0))</f>
        <v/>
      </c>
      <c r="C325">
        <f>INDEX(resultados!$A$2:$ZZ$428, 319, MATCH($B$3, resultados!$A$1:$ZZ$1, 0))</f>
        <v/>
      </c>
    </row>
    <row r="326">
      <c r="A326">
        <f>INDEX(resultados!$A$2:$ZZ$428, 320, MATCH($B$1, resultados!$A$1:$ZZ$1, 0))</f>
        <v/>
      </c>
      <c r="B326">
        <f>INDEX(resultados!$A$2:$ZZ$428, 320, MATCH($B$2, resultados!$A$1:$ZZ$1, 0))</f>
        <v/>
      </c>
      <c r="C326">
        <f>INDEX(resultados!$A$2:$ZZ$428, 320, MATCH($B$3, resultados!$A$1:$ZZ$1, 0))</f>
        <v/>
      </c>
    </row>
    <row r="327">
      <c r="A327">
        <f>INDEX(resultados!$A$2:$ZZ$428, 321, MATCH($B$1, resultados!$A$1:$ZZ$1, 0))</f>
        <v/>
      </c>
      <c r="B327">
        <f>INDEX(resultados!$A$2:$ZZ$428, 321, MATCH($B$2, resultados!$A$1:$ZZ$1, 0))</f>
        <v/>
      </c>
      <c r="C327">
        <f>INDEX(resultados!$A$2:$ZZ$428, 321, MATCH($B$3, resultados!$A$1:$ZZ$1, 0))</f>
        <v/>
      </c>
    </row>
    <row r="328">
      <c r="A328">
        <f>INDEX(resultados!$A$2:$ZZ$428, 322, MATCH($B$1, resultados!$A$1:$ZZ$1, 0))</f>
        <v/>
      </c>
      <c r="B328">
        <f>INDEX(resultados!$A$2:$ZZ$428, 322, MATCH($B$2, resultados!$A$1:$ZZ$1, 0))</f>
        <v/>
      </c>
      <c r="C328">
        <f>INDEX(resultados!$A$2:$ZZ$428, 322, MATCH($B$3, resultados!$A$1:$ZZ$1, 0))</f>
        <v/>
      </c>
    </row>
    <row r="329">
      <c r="A329">
        <f>INDEX(resultados!$A$2:$ZZ$428, 323, MATCH($B$1, resultados!$A$1:$ZZ$1, 0))</f>
        <v/>
      </c>
      <c r="B329">
        <f>INDEX(resultados!$A$2:$ZZ$428, 323, MATCH($B$2, resultados!$A$1:$ZZ$1, 0))</f>
        <v/>
      </c>
      <c r="C329">
        <f>INDEX(resultados!$A$2:$ZZ$428, 323, MATCH($B$3, resultados!$A$1:$ZZ$1, 0))</f>
        <v/>
      </c>
    </row>
    <row r="330">
      <c r="A330">
        <f>INDEX(resultados!$A$2:$ZZ$428, 324, MATCH($B$1, resultados!$A$1:$ZZ$1, 0))</f>
        <v/>
      </c>
      <c r="B330">
        <f>INDEX(resultados!$A$2:$ZZ$428, 324, MATCH($B$2, resultados!$A$1:$ZZ$1, 0))</f>
        <v/>
      </c>
      <c r="C330">
        <f>INDEX(resultados!$A$2:$ZZ$428, 324, MATCH($B$3, resultados!$A$1:$ZZ$1, 0))</f>
        <v/>
      </c>
    </row>
    <row r="331">
      <c r="A331">
        <f>INDEX(resultados!$A$2:$ZZ$428, 325, MATCH($B$1, resultados!$A$1:$ZZ$1, 0))</f>
        <v/>
      </c>
      <c r="B331">
        <f>INDEX(resultados!$A$2:$ZZ$428, 325, MATCH($B$2, resultados!$A$1:$ZZ$1, 0))</f>
        <v/>
      </c>
      <c r="C331">
        <f>INDEX(resultados!$A$2:$ZZ$428, 325, MATCH($B$3, resultados!$A$1:$ZZ$1, 0))</f>
        <v/>
      </c>
    </row>
    <row r="332">
      <c r="A332">
        <f>INDEX(resultados!$A$2:$ZZ$428, 326, MATCH($B$1, resultados!$A$1:$ZZ$1, 0))</f>
        <v/>
      </c>
      <c r="B332">
        <f>INDEX(resultados!$A$2:$ZZ$428, 326, MATCH($B$2, resultados!$A$1:$ZZ$1, 0))</f>
        <v/>
      </c>
      <c r="C332">
        <f>INDEX(resultados!$A$2:$ZZ$428, 326, MATCH($B$3, resultados!$A$1:$ZZ$1, 0))</f>
        <v/>
      </c>
    </row>
    <row r="333">
      <c r="A333">
        <f>INDEX(resultados!$A$2:$ZZ$428, 327, MATCH($B$1, resultados!$A$1:$ZZ$1, 0))</f>
        <v/>
      </c>
      <c r="B333">
        <f>INDEX(resultados!$A$2:$ZZ$428, 327, MATCH($B$2, resultados!$A$1:$ZZ$1, 0))</f>
        <v/>
      </c>
      <c r="C333">
        <f>INDEX(resultados!$A$2:$ZZ$428, 327, MATCH($B$3, resultados!$A$1:$ZZ$1, 0))</f>
        <v/>
      </c>
    </row>
    <row r="334">
      <c r="A334">
        <f>INDEX(resultados!$A$2:$ZZ$428, 328, MATCH($B$1, resultados!$A$1:$ZZ$1, 0))</f>
        <v/>
      </c>
      <c r="B334">
        <f>INDEX(resultados!$A$2:$ZZ$428, 328, MATCH($B$2, resultados!$A$1:$ZZ$1, 0))</f>
        <v/>
      </c>
      <c r="C334">
        <f>INDEX(resultados!$A$2:$ZZ$428, 328, MATCH($B$3, resultados!$A$1:$ZZ$1, 0))</f>
        <v/>
      </c>
    </row>
    <row r="335">
      <c r="A335">
        <f>INDEX(resultados!$A$2:$ZZ$428, 329, MATCH($B$1, resultados!$A$1:$ZZ$1, 0))</f>
        <v/>
      </c>
      <c r="B335">
        <f>INDEX(resultados!$A$2:$ZZ$428, 329, MATCH($B$2, resultados!$A$1:$ZZ$1, 0))</f>
        <v/>
      </c>
      <c r="C335">
        <f>INDEX(resultados!$A$2:$ZZ$428, 329, MATCH($B$3, resultados!$A$1:$ZZ$1, 0))</f>
        <v/>
      </c>
    </row>
    <row r="336">
      <c r="A336">
        <f>INDEX(resultados!$A$2:$ZZ$428, 330, MATCH($B$1, resultados!$A$1:$ZZ$1, 0))</f>
        <v/>
      </c>
      <c r="B336">
        <f>INDEX(resultados!$A$2:$ZZ$428, 330, MATCH($B$2, resultados!$A$1:$ZZ$1, 0))</f>
        <v/>
      </c>
      <c r="C336">
        <f>INDEX(resultados!$A$2:$ZZ$428, 330, MATCH($B$3, resultados!$A$1:$ZZ$1, 0))</f>
        <v/>
      </c>
    </row>
    <row r="337">
      <c r="A337">
        <f>INDEX(resultados!$A$2:$ZZ$428, 331, MATCH($B$1, resultados!$A$1:$ZZ$1, 0))</f>
        <v/>
      </c>
      <c r="B337">
        <f>INDEX(resultados!$A$2:$ZZ$428, 331, MATCH($B$2, resultados!$A$1:$ZZ$1, 0))</f>
        <v/>
      </c>
      <c r="C337">
        <f>INDEX(resultados!$A$2:$ZZ$428, 331, MATCH($B$3, resultados!$A$1:$ZZ$1, 0))</f>
        <v/>
      </c>
    </row>
    <row r="338">
      <c r="A338">
        <f>INDEX(resultados!$A$2:$ZZ$428, 332, MATCH($B$1, resultados!$A$1:$ZZ$1, 0))</f>
        <v/>
      </c>
      <c r="B338">
        <f>INDEX(resultados!$A$2:$ZZ$428, 332, MATCH($B$2, resultados!$A$1:$ZZ$1, 0))</f>
        <v/>
      </c>
      <c r="C338">
        <f>INDEX(resultados!$A$2:$ZZ$428, 332, MATCH($B$3, resultados!$A$1:$ZZ$1, 0))</f>
        <v/>
      </c>
    </row>
    <row r="339">
      <c r="A339">
        <f>INDEX(resultados!$A$2:$ZZ$428, 333, MATCH($B$1, resultados!$A$1:$ZZ$1, 0))</f>
        <v/>
      </c>
      <c r="B339">
        <f>INDEX(resultados!$A$2:$ZZ$428, 333, MATCH($B$2, resultados!$A$1:$ZZ$1, 0))</f>
        <v/>
      </c>
      <c r="C339">
        <f>INDEX(resultados!$A$2:$ZZ$428, 333, MATCH($B$3, resultados!$A$1:$ZZ$1, 0))</f>
        <v/>
      </c>
    </row>
    <row r="340">
      <c r="A340">
        <f>INDEX(resultados!$A$2:$ZZ$428, 334, MATCH($B$1, resultados!$A$1:$ZZ$1, 0))</f>
        <v/>
      </c>
      <c r="B340">
        <f>INDEX(resultados!$A$2:$ZZ$428, 334, MATCH($B$2, resultados!$A$1:$ZZ$1, 0))</f>
        <v/>
      </c>
      <c r="C340">
        <f>INDEX(resultados!$A$2:$ZZ$428, 334, MATCH($B$3, resultados!$A$1:$ZZ$1, 0))</f>
        <v/>
      </c>
    </row>
    <row r="341">
      <c r="A341">
        <f>INDEX(resultados!$A$2:$ZZ$428, 335, MATCH($B$1, resultados!$A$1:$ZZ$1, 0))</f>
        <v/>
      </c>
      <c r="B341">
        <f>INDEX(resultados!$A$2:$ZZ$428, 335, MATCH($B$2, resultados!$A$1:$ZZ$1, 0))</f>
        <v/>
      </c>
      <c r="C341">
        <f>INDEX(resultados!$A$2:$ZZ$428, 335, MATCH($B$3, resultados!$A$1:$ZZ$1, 0))</f>
        <v/>
      </c>
    </row>
    <row r="342">
      <c r="A342">
        <f>INDEX(resultados!$A$2:$ZZ$428, 336, MATCH($B$1, resultados!$A$1:$ZZ$1, 0))</f>
        <v/>
      </c>
      <c r="B342">
        <f>INDEX(resultados!$A$2:$ZZ$428, 336, MATCH($B$2, resultados!$A$1:$ZZ$1, 0))</f>
        <v/>
      </c>
      <c r="C342">
        <f>INDEX(resultados!$A$2:$ZZ$428, 336, MATCH($B$3, resultados!$A$1:$ZZ$1, 0))</f>
        <v/>
      </c>
    </row>
    <row r="343">
      <c r="A343">
        <f>INDEX(resultados!$A$2:$ZZ$428, 337, MATCH($B$1, resultados!$A$1:$ZZ$1, 0))</f>
        <v/>
      </c>
      <c r="B343">
        <f>INDEX(resultados!$A$2:$ZZ$428, 337, MATCH($B$2, resultados!$A$1:$ZZ$1, 0))</f>
        <v/>
      </c>
      <c r="C343">
        <f>INDEX(resultados!$A$2:$ZZ$428, 337, MATCH($B$3, resultados!$A$1:$ZZ$1, 0))</f>
        <v/>
      </c>
    </row>
    <row r="344">
      <c r="A344">
        <f>INDEX(resultados!$A$2:$ZZ$428, 338, MATCH($B$1, resultados!$A$1:$ZZ$1, 0))</f>
        <v/>
      </c>
      <c r="B344">
        <f>INDEX(resultados!$A$2:$ZZ$428, 338, MATCH($B$2, resultados!$A$1:$ZZ$1, 0))</f>
        <v/>
      </c>
      <c r="C344">
        <f>INDEX(resultados!$A$2:$ZZ$428, 338, MATCH($B$3, resultados!$A$1:$ZZ$1, 0))</f>
        <v/>
      </c>
    </row>
    <row r="345">
      <c r="A345">
        <f>INDEX(resultados!$A$2:$ZZ$428, 339, MATCH($B$1, resultados!$A$1:$ZZ$1, 0))</f>
        <v/>
      </c>
      <c r="B345">
        <f>INDEX(resultados!$A$2:$ZZ$428, 339, MATCH($B$2, resultados!$A$1:$ZZ$1, 0))</f>
        <v/>
      </c>
      <c r="C345">
        <f>INDEX(resultados!$A$2:$ZZ$428, 339, MATCH($B$3, resultados!$A$1:$ZZ$1, 0))</f>
        <v/>
      </c>
    </row>
    <row r="346">
      <c r="A346">
        <f>INDEX(resultados!$A$2:$ZZ$428, 340, MATCH($B$1, resultados!$A$1:$ZZ$1, 0))</f>
        <v/>
      </c>
      <c r="B346">
        <f>INDEX(resultados!$A$2:$ZZ$428, 340, MATCH($B$2, resultados!$A$1:$ZZ$1, 0))</f>
        <v/>
      </c>
      <c r="C346">
        <f>INDEX(resultados!$A$2:$ZZ$428, 340, MATCH($B$3, resultados!$A$1:$ZZ$1, 0))</f>
        <v/>
      </c>
    </row>
    <row r="347">
      <c r="A347">
        <f>INDEX(resultados!$A$2:$ZZ$428, 341, MATCH($B$1, resultados!$A$1:$ZZ$1, 0))</f>
        <v/>
      </c>
      <c r="B347">
        <f>INDEX(resultados!$A$2:$ZZ$428, 341, MATCH($B$2, resultados!$A$1:$ZZ$1, 0))</f>
        <v/>
      </c>
      <c r="C347">
        <f>INDEX(resultados!$A$2:$ZZ$428, 341, MATCH($B$3, resultados!$A$1:$ZZ$1, 0))</f>
        <v/>
      </c>
    </row>
    <row r="348">
      <c r="A348">
        <f>INDEX(resultados!$A$2:$ZZ$428, 342, MATCH($B$1, resultados!$A$1:$ZZ$1, 0))</f>
        <v/>
      </c>
      <c r="B348">
        <f>INDEX(resultados!$A$2:$ZZ$428, 342, MATCH($B$2, resultados!$A$1:$ZZ$1, 0))</f>
        <v/>
      </c>
      <c r="C348">
        <f>INDEX(resultados!$A$2:$ZZ$428, 342, MATCH($B$3, resultados!$A$1:$ZZ$1, 0))</f>
        <v/>
      </c>
    </row>
    <row r="349">
      <c r="A349">
        <f>INDEX(resultados!$A$2:$ZZ$428, 343, MATCH($B$1, resultados!$A$1:$ZZ$1, 0))</f>
        <v/>
      </c>
      <c r="B349">
        <f>INDEX(resultados!$A$2:$ZZ$428, 343, MATCH($B$2, resultados!$A$1:$ZZ$1, 0))</f>
        <v/>
      </c>
      <c r="C349">
        <f>INDEX(resultados!$A$2:$ZZ$428, 343, MATCH($B$3, resultados!$A$1:$ZZ$1, 0))</f>
        <v/>
      </c>
    </row>
    <row r="350">
      <c r="A350">
        <f>INDEX(resultados!$A$2:$ZZ$428, 344, MATCH($B$1, resultados!$A$1:$ZZ$1, 0))</f>
        <v/>
      </c>
      <c r="B350">
        <f>INDEX(resultados!$A$2:$ZZ$428, 344, MATCH($B$2, resultados!$A$1:$ZZ$1, 0))</f>
        <v/>
      </c>
      <c r="C350">
        <f>INDEX(resultados!$A$2:$ZZ$428, 344, MATCH($B$3, resultados!$A$1:$ZZ$1, 0))</f>
        <v/>
      </c>
    </row>
    <row r="351">
      <c r="A351">
        <f>INDEX(resultados!$A$2:$ZZ$428, 345, MATCH($B$1, resultados!$A$1:$ZZ$1, 0))</f>
        <v/>
      </c>
      <c r="B351">
        <f>INDEX(resultados!$A$2:$ZZ$428, 345, MATCH($B$2, resultados!$A$1:$ZZ$1, 0))</f>
        <v/>
      </c>
      <c r="C351">
        <f>INDEX(resultados!$A$2:$ZZ$428, 345, MATCH($B$3, resultados!$A$1:$ZZ$1, 0))</f>
        <v/>
      </c>
    </row>
    <row r="352">
      <c r="A352">
        <f>INDEX(resultados!$A$2:$ZZ$428, 346, MATCH($B$1, resultados!$A$1:$ZZ$1, 0))</f>
        <v/>
      </c>
      <c r="B352">
        <f>INDEX(resultados!$A$2:$ZZ$428, 346, MATCH($B$2, resultados!$A$1:$ZZ$1, 0))</f>
        <v/>
      </c>
      <c r="C352">
        <f>INDEX(resultados!$A$2:$ZZ$428, 346, MATCH($B$3, resultados!$A$1:$ZZ$1, 0))</f>
        <v/>
      </c>
    </row>
    <row r="353">
      <c r="A353">
        <f>INDEX(resultados!$A$2:$ZZ$428, 347, MATCH($B$1, resultados!$A$1:$ZZ$1, 0))</f>
        <v/>
      </c>
      <c r="B353">
        <f>INDEX(resultados!$A$2:$ZZ$428, 347, MATCH($B$2, resultados!$A$1:$ZZ$1, 0))</f>
        <v/>
      </c>
      <c r="C353">
        <f>INDEX(resultados!$A$2:$ZZ$428, 347, MATCH($B$3, resultados!$A$1:$ZZ$1, 0))</f>
        <v/>
      </c>
    </row>
    <row r="354">
      <c r="A354">
        <f>INDEX(resultados!$A$2:$ZZ$428, 348, MATCH($B$1, resultados!$A$1:$ZZ$1, 0))</f>
        <v/>
      </c>
      <c r="B354">
        <f>INDEX(resultados!$A$2:$ZZ$428, 348, MATCH($B$2, resultados!$A$1:$ZZ$1, 0))</f>
        <v/>
      </c>
      <c r="C354">
        <f>INDEX(resultados!$A$2:$ZZ$428, 348, MATCH($B$3, resultados!$A$1:$ZZ$1, 0))</f>
        <v/>
      </c>
    </row>
    <row r="355">
      <c r="A355">
        <f>INDEX(resultados!$A$2:$ZZ$428, 349, MATCH($B$1, resultados!$A$1:$ZZ$1, 0))</f>
        <v/>
      </c>
      <c r="B355">
        <f>INDEX(resultados!$A$2:$ZZ$428, 349, MATCH($B$2, resultados!$A$1:$ZZ$1, 0))</f>
        <v/>
      </c>
      <c r="C355">
        <f>INDEX(resultados!$A$2:$ZZ$428, 349, MATCH($B$3, resultados!$A$1:$ZZ$1, 0))</f>
        <v/>
      </c>
    </row>
    <row r="356">
      <c r="A356">
        <f>INDEX(resultados!$A$2:$ZZ$428, 350, MATCH($B$1, resultados!$A$1:$ZZ$1, 0))</f>
        <v/>
      </c>
      <c r="B356">
        <f>INDEX(resultados!$A$2:$ZZ$428, 350, MATCH($B$2, resultados!$A$1:$ZZ$1, 0))</f>
        <v/>
      </c>
      <c r="C356">
        <f>INDEX(resultados!$A$2:$ZZ$428, 350, MATCH($B$3, resultados!$A$1:$ZZ$1, 0))</f>
        <v/>
      </c>
    </row>
    <row r="357">
      <c r="A357">
        <f>INDEX(resultados!$A$2:$ZZ$428, 351, MATCH($B$1, resultados!$A$1:$ZZ$1, 0))</f>
        <v/>
      </c>
      <c r="B357">
        <f>INDEX(resultados!$A$2:$ZZ$428, 351, MATCH($B$2, resultados!$A$1:$ZZ$1, 0))</f>
        <v/>
      </c>
      <c r="C357">
        <f>INDEX(resultados!$A$2:$ZZ$428, 351, MATCH($B$3, resultados!$A$1:$ZZ$1, 0))</f>
        <v/>
      </c>
    </row>
    <row r="358">
      <c r="A358">
        <f>INDEX(resultados!$A$2:$ZZ$428, 352, MATCH($B$1, resultados!$A$1:$ZZ$1, 0))</f>
        <v/>
      </c>
      <c r="B358">
        <f>INDEX(resultados!$A$2:$ZZ$428, 352, MATCH($B$2, resultados!$A$1:$ZZ$1, 0))</f>
        <v/>
      </c>
      <c r="C358">
        <f>INDEX(resultados!$A$2:$ZZ$428, 352, MATCH($B$3, resultados!$A$1:$ZZ$1, 0))</f>
        <v/>
      </c>
    </row>
    <row r="359">
      <c r="A359">
        <f>INDEX(resultados!$A$2:$ZZ$428, 353, MATCH($B$1, resultados!$A$1:$ZZ$1, 0))</f>
        <v/>
      </c>
      <c r="B359">
        <f>INDEX(resultados!$A$2:$ZZ$428, 353, MATCH($B$2, resultados!$A$1:$ZZ$1, 0))</f>
        <v/>
      </c>
      <c r="C359">
        <f>INDEX(resultados!$A$2:$ZZ$428, 353, MATCH($B$3, resultados!$A$1:$ZZ$1, 0))</f>
        <v/>
      </c>
    </row>
    <row r="360">
      <c r="A360">
        <f>INDEX(resultados!$A$2:$ZZ$428, 354, MATCH($B$1, resultados!$A$1:$ZZ$1, 0))</f>
        <v/>
      </c>
      <c r="B360">
        <f>INDEX(resultados!$A$2:$ZZ$428, 354, MATCH($B$2, resultados!$A$1:$ZZ$1, 0))</f>
        <v/>
      </c>
      <c r="C360">
        <f>INDEX(resultados!$A$2:$ZZ$428, 354, MATCH($B$3, resultados!$A$1:$ZZ$1, 0))</f>
        <v/>
      </c>
    </row>
    <row r="361">
      <c r="A361">
        <f>INDEX(resultados!$A$2:$ZZ$428, 355, MATCH($B$1, resultados!$A$1:$ZZ$1, 0))</f>
        <v/>
      </c>
      <c r="B361">
        <f>INDEX(resultados!$A$2:$ZZ$428, 355, MATCH($B$2, resultados!$A$1:$ZZ$1, 0))</f>
        <v/>
      </c>
      <c r="C361">
        <f>INDEX(resultados!$A$2:$ZZ$428, 355, MATCH($B$3, resultados!$A$1:$ZZ$1, 0))</f>
        <v/>
      </c>
    </row>
    <row r="362">
      <c r="A362">
        <f>INDEX(resultados!$A$2:$ZZ$428, 356, MATCH($B$1, resultados!$A$1:$ZZ$1, 0))</f>
        <v/>
      </c>
      <c r="B362">
        <f>INDEX(resultados!$A$2:$ZZ$428, 356, MATCH($B$2, resultados!$A$1:$ZZ$1, 0))</f>
        <v/>
      </c>
      <c r="C362">
        <f>INDEX(resultados!$A$2:$ZZ$428, 356, MATCH($B$3, resultados!$A$1:$ZZ$1, 0))</f>
        <v/>
      </c>
    </row>
    <row r="363">
      <c r="A363">
        <f>INDEX(resultados!$A$2:$ZZ$428, 357, MATCH($B$1, resultados!$A$1:$ZZ$1, 0))</f>
        <v/>
      </c>
      <c r="B363">
        <f>INDEX(resultados!$A$2:$ZZ$428, 357, MATCH($B$2, resultados!$A$1:$ZZ$1, 0))</f>
        <v/>
      </c>
      <c r="C363">
        <f>INDEX(resultados!$A$2:$ZZ$428, 357, MATCH($B$3, resultados!$A$1:$ZZ$1, 0))</f>
        <v/>
      </c>
    </row>
    <row r="364">
      <c r="A364">
        <f>INDEX(resultados!$A$2:$ZZ$428, 358, MATCH($B$1, resultados!$A$1:$ZZ$1, 0))</f>
        <v/>
      </c>
      <c r="B364">
        <f>INDEX(resultados!$A$2:$ZZ$428, 358, MATCH($B$2, resultados!$A$1:$ZZ$1, 0))</f>
        <v/>
      </c>
      <c r="C364">
        <f>INDEX(resultados!$A$2:$ZZ$428, 358, MATCH($B$3, resultados!$A$1:$ZZ$1, 0))</f>
        <v/>
      </c>
    </row>
    <row r="365">
      <c r="A365">
        <f>INDEX(resultados!$A$2:$ZZ$428, 359, MATCH($B$1, resultados!$A$1:$ZZ$1, 0))</f>
        <v/>
      </c>
      <c r="B365">
        <f>INDEX(resultados!$A$2:$ZZ$428, 359, MATCH($B$2, resultados!$A$1:$ZZ$1, 0))</f>
        <v/>
      </c>
      <c r="C365">
        <f>INDEX(resultados!$A$2:$ZZ$428, 359, MATCH($B$3, resultados!$A$1:$ZZ$1, 0))</f>
        <v/>
      </c>
    </row>
    <row r="366">
      <c r="A366">
        <f>INDEX(resultados!$A$2:$ZZ$428, 360, MATCH($B$1, resultados!$A$1:$ZZ$1, 0))</f>
        <v/>
      </c>
      <c r="B366">
        <f>INDEX(resultados!$A$2:$ZZ$428, 360, MATCH($B$2, resultados!$A$1:$ZZ$1, 0))</f>
        <v/>
      </c>
      <c r="C366">
        <f>INDEX(resultados!$A$2:$ZZ$428, 360, MATCH($B$3, resultados!$A$1:$ZZ$1, 0))</f>
        <v/>
      </c>
    </row>
    <row r="367">
      <c r="A367">
        <f>INDEX(resultados!$A$2:$ZZ$428, 361, MATCH($B$1, resultados!$A$1:$ZZ$1, 0))</f>
        <v/>
      </c>
      <c r="B367">
        <f>INDEX(resultados!$A$2:$ZZ$428, 361, MATCH($B$2, resultados!$A$1:$ZZ$1, 0))</f>
        <v/>
      </c>
      <c r="C367">
        <f>INDEX(resultados!$A$2:$ZZ$428, 361, MATCH($B$3, resultados!$A$1:$ZZ$1, 0))</f>
        <v/>
      </c>
    </row>
    <row r="368">
      <c r="A368">
        <f>INDEX(resultados!$A$2:$ZZ$428, 362, MATCH($B$1, resultados!$A$1:$ZZ$1, 0))</f>
        <v/>
      </c>
      <c r="B368">
        <f>INDEX(resultados!$A$2:$ZZ$428, 362, MATCH($B$2, resultados!$A$1:$ZZ$1, 0))</f>
        <v/>
      </c>
      <c r="C368">
        <f>INDEX(resultados!$A$2:$ZZ$428, 362, MATCH($B$3, resultados!$A$1:$ZZ$1, 0))</f>
        <v/>
      </c>
    </row>
    <row r="369">
      <c r="A369">
        <f>INDEX(resultados!$A$2:$ZZ$428, 363, MATCH($B$1, resultados!$A$1:$ZZ$1, 0))</f>
        <v/>
      </c>
      <c r="B369">
        <f>INDEX(resultados!$A$2:$ZZ$428, 363, MATCH($B$2, resultados!$A$1:$ZZ$1, 0))</f>
        <v/>
      </c>
      <c r="C369">
        <f>INDEX(resultados!$A$2:$ZZ$428, 363, MATCH($B$3, resultados!$A$1:$ZZ$1, 0))</f>
        <v/>
      </c>
    </row>
    <row r="370">
      <c r="A370">
        <f>INDEX(resultados!$A$2:$ZZ$428, 364, MATCH($B$1, resultados!$A$1:$ZZ$1, 0))</f>
        <v/>
      </c>
      <c r="B370">
        <f>INDEX(resultados!$A$2:$ZZ$428, 364, MATCH($B$2, resultados!$A$1:$ZZ$1, 0))</f>
        <v/>
      </c>
      <c r="C370">
        <f>INDEX(resultados!$A$2:$ZZ$428, 364, MATCH($B$3, resultados!$A$1:$ZZ$1, 0))</f>
        <v/>
      </c>
    </row>
    <row r="371">
      <c r="A371">
        <f>INDEX(resultados!$A$2:$ZZ$428, 365, MATCH($B$1, resultados!$A$1:$ZZ$1, 0))</f>
        <v/>
      </c>
      <c r="B371">
        <f>INDEX(resultados!$A$2:$ZZ$428, 365, MATCH($B$2, resultados!$A$1:$ZZ$1, 0))</f>
        <v/>
      </c>
      <c r="C371">
        <f>INDEX(resultados!$A$2:$ZZ$428, 365, MATCH($B$3, resultados!$A$1:$ZZ$1, 0))</f>
        <v/>
      </c>
    </row>
    <row r="372">
      <c r="A372">
        <f>INDEX(resultados!$A$2:$ZZ$428, 366, MATCH($B$1, resultados!$A$1:$ZZ$1, 0))</f>
        <v/>
      </c>
      <c r="B372">
        <f>INDEX(resultados!$A$2:$ZZ$428, 366, MATCH($B$2, resultados!$A$1:$ZZ$1, 0))</f>
        <v/>
      </c>
      <c r="C372">
        <f>INDEX(resultados!$A$2:$ZZ$428, 366, MATCH($B$3, resultados!$A$1:$ZZ$1, 0))</f>
        <v/>
      </c>
    </row>
    <row r="373">
      <c r="A373">
        <f>INDEX(resultados!$A$2:$ZZ$428, 367, MATCH($B$1, resultados!$A$1:$ZZ$1, 0))</f>
        <v/>
      </c>
      <c r="B373">
        <f>INDEX(resultados!$A$2:$ZZ$428, 367, MATCH($B$2, resultados!$A$1:$ZZ$1, 0))</f>
        <v/>
      </c>
      <c r="C373">
        <f>INDEX(resultados!$A$2:$ZZ$428, 367, MATCH($B$3, resultados!$A$1:$ZZ$1, 0))</f>
        <v/>
      </c>
    </row>
    <row r="374">
      <c r="A374">
        <f>INDEX(resultados!$A$2:$ZZ$428, 368, MATCH($B$1, resultados!$A$1:$ZZ$1, 0))</f>
        <v/>
      </c>
      <c r="B374">
        <f>INDEX(resultados!$A$2:$ZZ$428, 368, MATCH($B$2, resultados!$A$1:$ZZ$1, 0))</f>
        <v/>
      </c>
      <c r="C374">
        <f>INDEX(resultados!$A$2:$ZZ$428, 368, MATCH($B$3, resultados!$A$1:$ZZ$1, 0))</f>
        <v/>
      </c>
    </row>
    <row r="375">
      <c r="A375">
        <f>INDEX(resultados!$A$2:$ZZ$428, 369, MATCH($B$1, resultados!$A$1:$ZZ$1, 0))</f>
        <v/>
      </c>
      <c r="B375">
        <f>INDEX(resultados!$A$2:$ZZ$428, 369, MATCH($B$2, resultados!$A$1:$ZZ$1, 0))</f>
        <v/>
      </c>
      <c r="C375">
        <f>INDEX(resultados!$A$2:$ZZ$428, 369, MATCH($B$3, resultados!$A$1:$ZZ$1, 0))</f>
        <v/>
      </c>
    </row>
    <row r="376">
      <c r="A376">
        <f>INDEX(resultados!$A$2:$ZZ$428, 370, MATCH($B$1, resultados!$A$1:$ZZ$1, 0))</f>
        <v/>
      </c>
      <c r="B376">
        <f>INDEX(resultados!$A$2:$ZZ$428, 370, MATCH($B$2, resultados!$A$1:$ZZ$1, 0))</f>
        <v/>
      </c>
      <c r="C376">
        <f>INDEX(resultados!$A$2:$ZZ$428, 370, MATCH($B$3, resultados!$A$1:$ZZ$1, 0))</f>
        <v/>
      </c>
    </row>
    <row r="377">
      <c r="A377">
        <f>INDEX(resultados!$A$2:$ZZ$428, 371, MATCH($B$1, resultados!$A$1:$ZZ$1, 0))</f>
        <v/>
      </c>
      <c r="B377">
        <f>INDEX(resultados!$A$2:$ZZ$428, 371, MATCH($B$2, resultados!$A$1:$ZZ$1, 0))</f>
        <v/>
      </c>
      <c r="C377">
        <f>INDEX(resultados!$A$2:$ZZ$428, 371, MATCH($B$3, resultados!$A$1:$ZZ$1, 0))</f>
        <v/>
      </c>
    </row>
    <row r="378">
      <c r="A378">
        <f>INDEX(resultados!$A$2:$ZZ$428, 372, MATCH($B$1, resultados!$A$1:$ZZ$1, 0))</f>
        <v/>
      </c>
      <c r="B378">
        <f>INDEX(resultados!$A$2:$ZZ$428, 372, MATCH($B$2, resultados!$A$1:$ZZ$1, 0))</f>
        <v/>
      </c>
      <c r="C378">
        <f>INDEX(resultados!$A$2:$ZZ$428, 372, MATCH($B$3, resultados!$A$1:$ZZ$1, 0))</f>
        <v/>
      </c>
    </row>
    <row r="379">
      <c r="A379">
        <f>INDEX(resultados!$A$2:$ZZ$428, 373, MATCH($B$1, resultados!$A$1:$ZZ$1, 0))</f>
        <v/>
      </c>
      <c r="B379">
        <f>INDEX(resultados!$A$2:$ZZ$428, 373, MATCH($B$2, resultados!$A$1:$ZZ$1, 0))</f>
        <v/>
      </c>
      <c r="C379">
        <f>INDEX(resultados!$A$2:$ZZ$428, 373, MATCH($B$3, resultados!$A$1:$ZZ$1, 0))</f>
        <v/>
      </c>
    </row>
    <row r="380">
      <c r="A380">
        <f>INDEX(resultados!$A$2:$ZZ$428, 374, MATCH($B$1, resultados!$A$1:$ZZ$1, 0))</f>
        <v/>
      </c>
      <c r="B380">
        <f>INDEX(resultados!$A$2:$ZZ$428, 374, MATCH($B$2, resultados!$A$1:$ZZ$1, 0))</f>
        <v/>
      </c>
      <c r="C380">
        <f>INDEX(resultados!$A$2:$ZZ$428, 374, MATCH($B$3, resultados!$A$1:$ZZ$1, 0))</f>
        <v/>
      </c>
    </row>
    <row r="381">
      <c r="A381">
        <f>INDEX(resultados!$A$2:$ZZ$428, 375, MATCH($B$1, resultados!$A$1:$ZZ$1, 0))</f>
        <v/>
      </c>
      <c r="B381">
        <f>INDEX(resultados!$A$2:$ZZ$428, 375, MATCH($B$2, resultados!$A$1:$ZZ$1, 0))</f>
        <v/>
      </c>
      <c r="C381">
        <f>INDEX(resultados!$A$2:$ZZ$428, 375, MATCH($B$3, resultados!$A$1:$ZZ$1, 0))</f>
        <v/>
      </c>
    </row>
    <row r="382">
      <c r="A382">
        <f>INDEX(resultados!$A$2:$ZZ$428, 376, MATCH($B$1, resultados!$A$1:$ZZ$1, 0))</f>
        <v/>
      </c>
      <c r="B382">
        <f>INDEX(resultados!$A$2:$ZZ$428, 376, MATCH($B$2, resultados!$A$1:$ZZ$1, 0))</f>
        <v/>
      </c>
      <c r="C382">
        <f>INDEX(resultados!$A$2:$ZZ$428, 376, MATCH($B$3, resultados!$A$1:$ZZ$1, 0))</f>
        <v/>
      </c>
    </row>
    <row r="383">
      <c r="A383">
        <f>INDEX(resultados!$A$2:$ZZ$428, 377, MATCH($B$1, resultados!$A$1:$ZZ$1, 0))</f>
        <v/>
      </c>
      <c r="B383">
        <f>INDEX(resultados!$A$2:$ZZ$428, 377, MATCH($B$2, resultados!$A$1:$ZZ$1, 0))</f>
        <v/>
      </c>
      <c r="C383">
        <f>INDEX(resultados!$A$2:$ZZ$428, 377, MATCH($B$3, resultados!$A$1:$ZZ$1, 0))</f>
        <v/>
      </c>
    </row>
    <row r="384">
      <c r="A384">
        <f>INDEX(resultados!$A$2:$ZZ$428, 378, MATCH($B$1, resultados!$A$1:$ZZ$1, 0))</f>
        <v/>
      </c>
      <c r="B384">
        <f>INDEX(resultados!$A$2:$ZZ$428, 378, MATCH($B$2, resultados!$A$1:$ZZ$1, 0))</f>
        <v/>
      </c>
      <c r="C384">
        <f>INDEX(resultados!$A$2:$ZZ$428, 378, MATCH($B$3, resultados!$A$1:$ZZ$1, 0))</f>
        <v/>
      </c>
    </row>
    <row r="385">
      <c r="A385">
        <f>INDEX(resultados!$A$2:$ZZ$428, 379, MATCH($B$1, resultados!$A$1:$ZZ$1, 0))</f>
        <v/>
      </c>
      <c r="B385">
        <f>INDEX(resultados!$A$2:$ZZ$428, 379, MATCH($B$2, resultados!$A$1:$ZZ$1, 0))</f>
        <v/>
      </c>
      <c r="C385">
        <f>INDEX(resultados!$A$2:$ZZ$428, 379, MATCH($B$3, resultados!$A$1:$ZZ$1, 0))</f>
        <v/>
      </c>
    </row>
    <row r="386">
      <c r="A386">
        <f>INDEX(resultados!$A$2:$ZZ$428, 380, MATCH($B$1, resultados!$A$1:$ZZ$1, 0))</f>
        <v/>
      </c>
      <c r="B386">
        <f>INDEX(resultados!$A$2:$ZZ$428, 380, MATCH($B$2, resultados!$A$1:$ZZ$1, 0))</f>
        <v/>
      </c>
      <c r="C386">
        <f>INDEX(resultados!$A$2:$ZZ$428, 380, MATCH($B$3, resultados!$A$1:$ZZ$1, 0))</f>
        <v/>
      </c>
    </row>
    <row r="387">
      <c r="A387">
        <f>INDEX(resultados!$A$2:$ZZ$428, 381, MATCH($B$1, resultados!$A$1:$ZZ$1, 0))</f>
        <v/>
      </c>
      <c r="B387">
        <f>INDEX(resultados!$A$2:$ZZ$428, 381, MATCH($B$2, resultados!$A$1:$ZZ$1, 0))</f>
        <v/>
      </c>
      <c r="C387">
        <f>INDEX(resultados!$A$2:$ZZ$428, 381, MATCH($B$3, resultados!$A$1:$ZZ$1, 0))</f>
        <v/>
      </c>
    </row>
    <row r="388">
      <c r="A388">
        <f>INDEX(resultados!$A$2:$ZZ$428, 382, MATCH($B$1, resultados!$A$1:$ZZ$1, 0))</f>
        <v/>
      </c>
      <c r="B388">
        <f>INDEX(resultados!$A$2:$ZZ$428, 382, MATCH($B$2, resultados!$A$1:$ZZ$1, 0))</f>
        <v/>
      </c>
      <c r="C388">
        <f>INDEX(resultados!$A$2:$ZZ$428, 382, MATCH($B$3, resultados!$A$1:$ZZ$1, 0))</f>
        <v/>
      </c>
    </row>
    <row r="389">
      <c r="A389">
        <f>INDEX(resultados!$A$2:$ZZ$428, 383, MATCH($B$1, resultados!$A$1:$ZZ$1, 0))</f>
        <v/>
      </c>
      <c r="B389">
        <f>INDEX(resultados!$A$2:$ZZ$428, 383, MATCH($B$2, resultados!$A$1:$ZZ$1, 0))</f>
        <v/>
      </c>
      <c r="C389">
        <f>INDEX(resultados!$A$2:$ZZ$428, 383, MATCH($B$3, resultados!$A$1:$ZZ$1, 0))</f>
        <v/>
      </c>
    </row>
    <row r="390">
      <c r="A390">
        <f>INDEX(resultados!$A$2:$ZZ$428, 384, MATCH($B$1, resultados!$A$1:$ZZ$1, 0))</f>
        <v/>
      </c>
      <c r="B390">
        <f>INDEX(resultados!$A$2:$ZZ$428, 384, MATCH($B$2, resultados!$A$1:$ZZ$1, 0))</f>
        <v/>
      </c>
      <c r="C390">
        <f>INDEX(resultados!$A$2:$ZZ$428, 384, MATCH($B$3, resultados!$A$1:$ZZ$1, 0))</f>
        <v/>
      </c>
    </row>
    <row r="391">
      <c r="A391">
        <f>INDEX(resultados!$A$2:$ZZ$428, 385, MATCH($B$1, resultados!$A$1:$ZZ$1, 0))</f>
        <v/>
      </c>
      <c r="B391">
        <f>INDEX(resultados!$A$2:$ZZ$428, 385, MATCH($B$2, resultados!$A$1:$ZZ$1, 0))</f>
        <v/>
      </c>
      <c r="C391">
        <f>INDEX(resultados!$A$2:$ZZ$428, 385, MATCH($B$3, resultados!$A$1:$ZZ$1, 0))</f>
        <v/>
      </c>
    </row>
    <row r="392">
      <c r="A392">
        <f>INDEX(resultados!$A$2:$ZZ$428, 386, MATCH($B$1, resultados!$A$1:$ZZ$1, 0))</f>
        <v/>
      </c>
      <c r="B392">
        <f>INDEX(resultados!$A$2:$ZZ$428, 386, MATCH($B$2, resultados!$A$1:$ZZ$1, 0))</f>
        <v/>
      </c>
      <c r="C392">
        <f>INDEX(resultados!$A$2:$ZZ$428, 386, MATCH($B$3, resultados!$A$1:$ZZ$1, 0))</f>
        <v/>
      </c>
    </row>
    <row r="393">
      <c r="A393">
        <f>INDEX(resultados!$A$2:$ZZ$428, 387, MATCH($B$1, resultados!$A$1:$ZZ$1, 0))</f>
        <v/>
      </c>
      <c r="B393">
        <f>INDEX(resultados!$A$2:$ZZ$428, 387, MATCH($B$2, resultados!$A$1:$ZZ$1, 0))</f>
        <v/>
      </c>
      <c r="C393">
        <f>INDEX(resultados!$A$2:$ZZ$428, 387, MATCH($B$3, resultados!$A$1:$ZZ$1, 0))</f>
        <v/>
      </c>
    </row>
    <row r="394">
      <c r="A394">
        <f>INDEX(resultados!$A$2:$ZZ$428, 388, MATCH($B$1, resultados!$A$1:$ZZ$1, 0))</f>
        <v/>
      </c>
      <c r="B394">
        <f>INDEX(resultados!$A$2:$ZZ$428, 388, MATCH($B$2, resultados!$A$1:$ZZ$1, 0))</f>
        <v/>
      </c>
      <c r="C394">
        <f>INDEX(resultados!$A$2:$ZZ$428, 388, MATCH($B$3, resultados!$A$1:$ZZ$1, 0))</f>
        <v/>
      </c>
    </row>
    <row r="395">
      <c r="A395">
        <f>INDEX(resultados!$A$2:$ZZ$428, 389, MATCH($B$1, resultados!$A$1:$ZZ$1, 0))</f>
        <v/>
      </c>
      <c r="B395">
        <f>INDEX(resultados!$A$2:$ZZ$428, 389, MATCH($B$2, resultados!$A$1:$ZZ$1, 0))</f>
        <v/>
      </c>
      <c r="C395">
        <f>INDEX(resultados!$A$2:$ZZ$428, 389, MATCH($B$3, resultados!$A$1:$ZZ$1, 0))</f>
        <v/>
      </c>
    </row>
    <row r="396">
      <c r="A396">
        <f>INDEX(resultados!$A$2:$ZZ$428, 390, MATCH($B$1, resultados!$A$1:$ZZ$1, 0))</f>
        <v/>
      </c>
      <c r="B396">
        <f>INDEX(resultados!$A$2:$ZZ$428, 390, MATCH($B$2, resultados!$A$1:$ZZ$1, 0))</f>
        <v/>
      </c>
      <c r="C396">
        <f>INDEX(resultados!$A$2:$ZZ$428, 390, MATCH($B$3, resultados!$A$1:$ZZ$1, 0))</f>
        <v/>
      </c>
    </row>
    <row r="397">
      <c r="A397">
        <f>INDEX(resultados!$A$2:$ZZ$428, 391, MATCH($B$1, resultados!$A$1:$ZZ$1, 0))</f>
        <v/>
      </c>
      <c r="B397">
        <f>INDEX(resultados!$A$2:$ZZ$428, 391, MATCH($B$2, resultados!$A$1:$ZZ$1, 0))</f>
        <v/>
      </c>
      <c r="C397">
        <f>INDEX(resultados!$A$2:$ZZ$428, 391, MATCH($B$3, resultados!$A$1:$ZZ$1, 0))</f>
        <v/>
      </c>
    </row>
    <row r="398">
      <c r="A398">
        <f>INDEX(resultados!$A$2:$ZZ$428, 392, MATCH($B$1, resultados!$A$1:$ZZ$1, 0))</f>
        <v/>
      </c>
      <c r="B398">
        <f>INDEX(resultados!$A$2:$ZZ$428, 392, MATCH($B$2, resultados!$A$1:$ZZ$1, 0))</f>
        <v/>
      </c>
      <c r="C398">
        <f>INDEX(resultados!$A$2:$ZZ$428, 392, MATCH($B$3, resultados!$A$1:$ZZ$1, 0))</f>
        <v/>
      </c>
    </row>
    <row r="399">
      <c r="A399">
        <f>INDEX(resultados!$A$2:$ZZ$428, 393, MATCH($B$1, resultados!$A$1:$ZZ$1, 0))</f>
        <v/>
      </c>
      <c r="B399">
        <f>INDEX(resultados!$A$2:$ZZ$428, 393, MATCH($B$2, resultados!$A$1:$ZZ$1, 0))</f>
        <v/>
      </c>
      <c r="C399">
        <f>INDEX(resultados!$A$2:$ZZ$428, 393, MATCH($B$3, resultados!$A$1:$ZZ$1, 0))</f>
        <v/>
      </c>
    </row>
    <row r="400">
      <c r="A400">
        <f>INDEX(resultados!$A$2:$ZZ$428, 394, MATCH($B$1, resultados!$A$1:$ZZ$1, 0))</f>
        <v/>
      </c>
      <c r="B400">
        <f>INDEX(resultados!$A$2:$ZZ$428, 394, MATCH($B$2, resultados!$A$1:$ZZ$1, 0))</f>
        <v/>
      </c>
      <c r="C400">
        <f>INDEX(resultados!$A$2:$ZZ$428, 394, MATCH($B$3, resultados!$A$1:$ZZ$1, 0))</f>
        <v/>
      </c>
    </row>
    <row r="401">
      <c r="A401">
        <f>INDEX(resultados!$A$2:$ZZ$428, 395, MATCH($B$1, resultados!$A$1:$ZZ$1, 0))</f>
        <v/>
      </c>
      <c r="B401">
        <f>INDEX(resultados!$A$2:$ZZ$428, 395, MATCH($B$2, resultados!$A$1:$ZZ$1, 0))</f>
        <v/>
      </c>
      <c r="C401">
        <f>INDEX(resultados!$A$2:$ZZ$428, 395, MATCH($B$3, resultados!$A$1:$ZZ$1, 0))</f>
        <v/>
      </c>
    </row>
    <row r="402">
      <c r="A402">
        <f>INDEX(resultados!$A$2:$ZZ$428, 396, MATCH($B$1, resultados!$A$1:$ZZ$1, 0))</f>
        <v/>
      </c>
      <c r="B402">
        <f>INDEX(resultados!$A$2:$ZZ$428, 396, MATCH($B$2, resultados!$A$1:$ZZ$1, 0))</f>
        <v/>
      </c>
      <c r="C402">
        <f>INDEX(resultados!$A$2:$ZZ$428, 396, MATCH($B$3, resultados!$A$1:$ZZ$1, 0))</f>
        <v/>
      </c>
    </row>
    <row r="403">
      <c r="A403">
        <f>INDEX(resultados!$A$2:$ZZ$428, 397, MATCH($B$1, resultados!$A$1:$ZZ$1, 0))</f>
        <v/>
      </c>
      <c r="B403">
        <f>INDEX(resultados!$A$2:$ZZ$428, 397, MATCH($B$2, resultados!$A$1:$ZZ$1, 0))</f>
        <v/>
      </c>
      <c r="C403">
        <f>INDEX(resultados!$A$2:$ZZ$428, 397, MATCH($B$3, resultados!$A$1:$ZZ$1, 0))</f>
        <v/>
      </c>
    </row>
    <row r="404">
      <c r="A404">
        <f>INDEX(resultados!$A$2:$ZZ$428, 398, MATCH($B$1, resultados!$A$1:$ZZ$1, 0))</f>
        <v/>
      </c>
      <c r="B404">
        <f>INDEX(resultados!$A$2:$ZZ$428, 398, MATCH($B$2, resultados!$A$1:$ZZ$1, 0))</f>
        <v/>
      </c>
      <c r="C404">
        <f>INDEX(resultados!$A$2:$ZZ$428, 398, MATCH($B$3, resultados!$A$1:$ZZ$1, 0))</f>
        <v/>
      </c>
    </row>
    <row r="405">
      <c r="A405">
        <f>INDEX(resultados!$A$2:$ZZ$428, 399, MATCH($B$1, resultados!$A$1:$ZZ$1, 0))</f>
        <v/>
      </c>
      <c r="B405">
        <f>INDEX(resultados!$A$2:$ZZ$428, 399, MATCH($B$2, resultados!$A$1:$ZZ$1, 0))</f>
        <v/>
      </c>
      <c r="C405">
        <f>INDEX(resultados!$A$2:$ZZ$428, 399, MATCH($B$3, resultados!$A$1:$ZZ$1, 0))</f>
        <v/>
      </c>
    </row>
    <row r="406">
      <c r="A406">
        <f>INDEX(resultados!$A$2:$ZZ$428, 400, MATCH($B$1, resultados!$A$1:$ZZ$1, 0))</f>
        <v/>
      </c>
      <c r="B406">
        <f>INDEX(resultados!$A$2:$ZZ$428, 400, MATCH($B$2, resultados!$A$1:$ZZ$1, 0))</f>
        <v/>
      </c>
      <c r="C406">
        <f>INDEX(resultados!$A$2:$ZZ$428, 400, MATCH($B$3, resultados!$A$1:$ZZ$1, 0))</f>
        <v/>
      </c>
    </row>
    <row r="407">
      <c r="A407">
        <f>INDEX(resultados!$A$2:$ZZ$428, 401, MATCH($B$1, resultados!$A$1:$ZZ$1, 0))</f>
        <v/>
      </c>
      <c r="B407">
        <f>INDEX(resultados!$A$2:$ZZ$428, 401, MATCH($B$2, resultados!$A$1:$ZZ$1, 0))</f>
        <v/>
      </c>
      <c r="C407">
        <f>INDEX(resultados!$A$2:$ZZ$428, 401, MATCH($B$3, resultados!$A$1:$ZZ$1, 0))</f>
        <v/>
      </c>
    </row>
    <row r="408">
      <c r="A408">
        <f>INDEX(resultados!$A$2:$ZZ$428, 402, MATCH($B$1, resultados!$A$1:$ZZ$1, 0))</f>
        <v/>
      </c>
      <c r="B408">
        <f>INDEX(resultados!$A$2:$ZZ$428, 402, MATCH($B$2, resultados!$A$1:$ZZ$1, 0))</f>
        <v/>
      </c>
      <c r="C408">
        <f>INDEX(resultados!$A$2:$ZZ$428, 402, MATCH($B$3, resultados!$A$1:$ZZ$1, 0))</f>
        <v/>
      </c>
    </row>
    <row r="409">
      <c r="A409">
        <f>INDEX(resultados!$A$2:$ZZ$428, 403, MATCH($B$1, resultados!$A$1:$ZZ$1, 0))</f>
        <v/>
      </c>
      <c r="B409">
        <f>INDEX(resultados!$A$2:$ZZ$428, 403, MATCH($B$2, resultados!$A$1:$ZZ$1, 0))</f>
        <v/>
      </c>
      <c r="C409">
        <f>INDEX(resultados!$A$2:$ZZ$428, 403, MATCH($B$3, resultados!$A$1:$ZZ$1, 0))</f>
        <v/>
      </c>
    </row>
    <row r="410">
      <c r="A410">
        <f>INDEX(resultados!$A$2:$ZZ$428, 404, MATCH($B$1, resultados!$A$1:$ZZ$1, 0))</f>
        <v/>
      </c>
      <c r="B410">
        <f>INDEX(resultados!$A$2:$ZZ$428, 404, MATCH($B$2, resultados!$A$1:$ZZ$1, 0))</f>
        <v/>
      </c>
      <c r="C410">
        <f>INDEX(resultados!$A$2:$ZZ$428, 404, MATCH($B$3, resultados!$A$1:$ZZ$1, 0))</f>
        <v/>
      </c>
    </row>
    <row r="411">
      <c r="A411">
        <f>INDEX(resultados!$A$2:$ZZ$428, 405, MATCH($B$1, resultados!$A$1:$ZZ$1, 0))</f>
        <v/>
      </c>
      <c r="B411">
        <f>INDEX(resultados!$A$2:$ZZ$428, 405, MATCH($B$2, resultados!$A$1:$ZZ$1, 0))</f>
        <v/>
      </c>
      <c r="C411">
        <f>INDEX(resultados!$A$2:$ZZ$428, 405, MATCH($B$3, resultados!$A$1:$ZZ$1, 0))</f>
        <v/>
      </c>
    </row>
    <row r="412">
      <c r="A412">
        <f>INDEX(resultados!$A$2:$ZZ$428, 406, MATCH($B$1, resultados!$A$1:$ZZ$1, 0))</f>
        <v/>
      </c>
      <c r="B412">
        <f>INDEX(resultados!$A$2:$ZZ$428, 406, MATCH($B$2, resultados!$A$1:$ZZ$1, 0))</f>
        <v/>
      </c>
      <c r="C412">
        <f>INDEX(resultados!$A$2:$ZZ$428, 406, MATCH($B$3, resultados!$A$1:$ZZ$1, 0))</f>
        <v/>
      </c>
    </row>
    <row r="413">
      <c r="A413">
        <f>INDEX(resultados!$A$2:$ZZ$428, 407, MATCH($B$1, resultados!$A$1:$ZZ$1, 0))</f>
        <v/>
      </c>
      <c r="B413">
        <f>INDEX(resultados!$A$2:$ZZ$428, 407, MATCH($B$2, resultados!$A$1:$ZZ$1, 0))</f>
        <v/>
      </c>
      <c r="C413">
        <f>INDEX(resultados!$A$2:$ZZ$428, 407, MATCH($B$3, resultados!$A$1:$ZZ$1, 0))</f>
        <v/>
      </c>
    </row>
    <row r="414">
      <c r="A414">
        <f>INDEX(resultados!$A$2:$ZZ$428, 408, MATCH($B$1, resultados!$A$1:$ZZ$1, 0))</f>
        <v/>
      </c>
      <c r="B414">
        <f>INDEX(resultados!$A$2:$ZZ$428, 408, MATCH($B$2, resultados!$A$1:$ZZ$1, 0))</f>
        <v/>
      </c>
      <c r="C414">
        <f>INDEX(resultados!$A$2:$ZZ$428, 408, MATCH($B$3, resultados!$A$1:$ZZ$1, 0))</f>
        <v/>
      </c>
    </row>
    <row r="415">
      <c r="A415">
        <f>INDEX(resultados!$A$2:$ZZ$428, 409, MATCH($B$1, resultados!$A$1:$ZZ$1, 0))</f>
        <v/>
      </c>
      <c r="B415">
        <f>INDEX(resultados!$A$2:$ZZ$428, 409, MATCH($B$2, resultados!$A$1:$ZZ$1, 0))</f>
        <v/>
      </c>
      <c r="C415">
        <f>INDEX(resultados!$A$2:$ZZ$428, 409, MATCH($B$3, resultados!$A$1:$ZZ$1, 0))</f>
        <v/>
      </c>
    </row>
    <row r="416">
      <c r="A416">
        <f>INDEX(resultados!$A$2:$ZZ$428, 410, MATCH($B$1, resultados!$A$1:$ZZ$1, 0))</f>
        <v/>
      </c>
      <c r="B416">
        <f>INDEX(resultados!$A$2:$ZZ$428, 410, MATCH($B$2, resultados!$A$1:$ZZ$1, 0))</f>
        <v/>
      </c>
      <c r="C416">
        <f>INDEX(resultados!$A$2:$ZZ$428, 410, MATCH($B$3, resultados!$A$1:$ZZ$1, 0))</f>
        <v/>
      </c>
    </row>
    <row r="417">
      <c r="A417">
        <f>INDEX(resultados!$A$2:$ZZ$428, 411, MATCH($B$1, resultados!$A$1:$ZZ$1, 0))</f>
        <v/>
      </c>
      <c r="B417">
        <f>INDEX(resultados!$A$2:$ZZ$428, 411, MATCH($B$2, resultados!$A$1:$ZZ$1, 0))</f>
        <v/>
      </c>
      <c r="C417">
        <f>INDEX(resultados!$A$2:$ZZ$428, 411, MATCH($B$3, resultados!$A$1:$ZZ$1, 0))</f>
        <v/>
      </c>
    </row>
    <row r="418">
      <c r="A418">
        <f>INDEX(resultados!$A$2:$ZZ$428, 412, MATCH($B$1, resultados!$A$1:$ZZ$1, 0))</f>
        <v/>
      </c>
      <c r="B418">
        <f>INDEX(resultados!$A$2:$ZZ$428, 412, MATCH($B$2, resultados!$A$1:$ZZ$1, 0))</f>
        <v/>
      </c>
      <c r="C418">
        <f>INDEX(resultados!$A$2:$ZZ$428, 412, MATCH($B$3, resultados!$A$1:$ZZ$1, 0))</f>
        <v/>
      </c>
    </row>
    <row r="419">
      <c r="A419">
        <f>INDEX(resultados!$A$2:$ZZ$428, 413, MATCH($B$1, resultados!$A$1:$ZZ$1, 0))</f>
        <v/>
      </c>
      <c r="B419">
        <f>INDEX(resultados!$A$2:$ZZ$428, 413, MATCH($B$2, resultados!$A$1:$ZZ$1, 0))</f>
        <v/>
      </c>
      <c r="C419">
        <f>INDEX(resultados!$A$2:$ZZ$428, 413, MATCH($B$3, resultados!$A$1:$ZZ$1, 0))</f>
        <v/>
      </c>
    </row>
    <row r="420">
      <c r="A420">
        <f>INDEX(resultados!$A$2:$ZZ$428, 414, MATCH($B$1, resultados!$A$1:$ZZ$1, 0))</f>
        <v/>
      </c>
      <c r="B420">
        <f>INDEX(resultados!$A$2:$ZZ$428, 414, MATCH($B$2, resultados!$A$1:$ZZ$1, 0))</f>
        <v/>
      </c>
      <c r="C420">
        <f>INDEX(resultados!$A$2:$ZZ$428, 414, MATCH($B$3, resultados!$A$1:$ZZ$1, 0))</f>
        <v/>
      </c>
    </row>
    <row r="421">
      <c r="A421">
        <f>INDEX(resultados!$A$2:$ZZ$428, 415, MATCH($B$1, resultados!$A$1:$ZZ$1, 0))</f>
        <v/>
      </c>
      <c r="B421">
        <f>INDEX(resultados!$A$2:$ZZ$428, 415, MATCH($B$2, resultados!$A$1:$ZZ$1, 0))</f>
        <v/>
      </c>
      <c r="C421">
        <f>INDEX(resultados!$A$2:$ZZ$428, 415, MATCH($B$3, resultados!$A$1:$ZZ$1, 0))</f>
        <v/>
      </c>
    </row>
    <row r="422">
      <c r="A422">
        <f>INDEX(resultados!$A$2:$ZZ$428, 416, MATCH($B$1, resultados!$A$1:$ZZ$1, 0))</f>
        <v/>
      </c>
      <c r="B422">
        <f>INDEX(resultados!$A$2:$ZZ$428, 416, MATCH($B$2, resultados!$A$1:$ZZ$1, 0))</f>
        <v/>
      </c>
      <c r="C422">
        <f>INDEX(resultados!$A$2:$ZZ$428, 416, MATCH($B$3, resultados!$A$1:$ZZ$1, 0))</f>
        <v/>
      </c>
    </row>
    <row r="423">
      <c r="A423">
        <f>INDEX(resultados!$A$2:$ZZ$428, 417, MATCH($B$1, resultados!$A$1:$ZZ$1, 0))</f>
        <v/>
      </c>
      <c r="B423">
        <f>INDEX(resultados!$A$2:$ZZ$428, 417, MATCH($B$2, resultados!$A$1:$ZZ$1, 0))</f>
        <v/>
      </c>
      <c r="C423">
        <f>INDEX(resultados!$A$2:$ZZ$428, 417, MATCH($B$3, resultados!$A$1:$ZZ$1, 0))</f>
        <v/>
      </c>
    </row>
    <row r="424">
      <c r="A424">
        <f>INDEX(resultados!$A$2:$ZZ$428, 418, MATCH($B$1, resultados!$A$1:$ZZ$1, 0))</f>
        <v/>
      </c>
      <c r="B424">
        <f>INDEX(resultados!$A$2:$ZZ$428, 418, MATCH($B$2, resultados!$A$1:$ZZ$1, 0))</f>
        <v/>
      </c>
      <c r="C424">
        <f>INDEX(resultados!$A$2:$ZZ$428, 418, MATCH($B$3, resultados!$A$1:$ZZ$1, 0))</f>
        <v/>
      </c>
    </row>
    <row r="425">
      <c r="A425">
        <f>INDEX(resultados!$A$2:$ZZ$428, 419, MATCH($B$1, resultados!$A$1:$ZZ$1, 0))</f>
        <v/>
      </c>
      <c r="B425">
        <f>INDEX(resultados!$A$2:$ZZ$428, 419, MATCH($B$2, resultados!$A$1:$ZZ$1, 0))</f>
        <v/>
      </c>
      <c r="C425">
        <f>INDEX(resultados!$A$2:$ZZ$428, 419, MATCH($B$3, resultados!$A$1:$ZZ$1, 0))</f>
        <v/>
      </c>
    </row>
    <row r="426">
      <c r="A426">
        <f>INDEX(resultados!$A$2:$ZZ$428, 420, MATCH($B$1, resultados!$A$1:$ZZ$1, 0))</f>
        <v/>
      </c>
      <c r="B426">
        <f>INDEX(resultados!$A$2:$ZZ$428, 420, MATCH($B$2, resultados!$A$1:$ZZ$1, 0))</f>
        <v/>
      </c>
      <c r="C426">
        <f>INDEX(resultados!$A$2:$ZZ$428, 420, MATCH($B$3, resultados!$A$1:$ZZ$1, 0))</f>
        <v/>
      </c>
    </row>
    <row r="427">
      <c r="A427">
        <f>INDEX(resultados!$A$2:$ZZ$428, 421, MATCH($B$1, resultados!$A$1:$ZZ$1, 0))</f>
        <v/>
      </c>
      <c r="B427">
        <f>INDEX(resultados!$A$2:$ZZ$428, 421, MATCH($B$2, resultados!$A$1:$ZZ$1, 0))</f>
        <v/>
      </c>
      <c r="C427">
        <f>INDEX(resultados!$A$2:$ZZ$428, 421, MATCH($B$3, resultados!$A$1:$ZZ$1, 0))</f>
        <v/>
      </c>
    </row>
    <row r="428">
      <c r="A428">
        <f>INDEX(resultados!$A$2:$ZZ$428, 422, MATCH($B$1, resultados!$A$1:$ZZ$1, 0))</f>
        <v/>
      </c>
      <c r="B428">
        <f>INDEX(resultados!$A$2:$ZZ$428, 422, MATCH($B$2, resultados!$A$1:$ZZ$1, 0))</f>
        <v/>
      </c>
      <c r="C428">
        <f>INDEX(resultados!$A$2:$ZZ$428, 422, MATCH($B$3, resultados!$A$1:$ZZ$1, 0))</f>
        <v/>
      </c>
    </row>
    <row r="429">
      <c r="A429">
        <f>INDEX(resultados!$A$2:$ZZ$428, 423, MATCH($B$1, resultados!$A$1:$ZZ$1, 0))</f>
        <v/>
      </c>
      <c r="B429">
        <f>INDEX(resultados!$A$2:$ZZ$428, 423, MATCH($B$2, resultados!$A$1:$ZZ$1, 0))</f>
        <v/>
      </c>
      <c r="C429">
        <f>INDEX(resultados!$A$2:$ZZ$428, 423, MATCH($B$3, resultados!$A$1:$ZZ$1, 0))</f>
        <v/>
      </c>
    </row>
    <row r="430">
      <c r="A430">
        <f>INDEX(resultados!$A$2:$ZZ$428, 424, MATCH($B$1, resultados!$A$1:$ZZ$1, 0))</f>
        <v/>
      </c>
      <c r="B430">
        <f>INDEX(resultados!$A$2:$ZZ$428, 424, MATCH($B$2, resultados!$A$1:$ZZ$1, 0))</f>
        <v/>
      </c>
      <c r="C430">
        <f>INDEX(resultados!$A$2:$ZZ$428, 424, MATCH($B$3, resultados!$A$1:$ZZ$1, 0))</f>
        <v/>
      </c>
    </row>
    <row r="431">
      <c r="A431">
        <f>INDEX(resultados!$A$2:$ZZ$428, 425, MATCH($B$1, resultados!$A$1:$ZZ$1, 0))</f>
        <v/>
      </c>
      <c r="B431">
        <f>INDEX(resultados!$A$2:$ZZ$428, 425, MATCH($B$2, resultados!$A$1:$ZZ$1, 0))</f>
        <v/>
      </c>
      <c r="C431">
        <f>INDEX(resultados!$A$2:$ZZ$428, 425, MATCH($B$3, resultados!$A$1:$ZZ$1, 0))</f>
        <v/>
      </c>
    </row>
    <row r="432">
      <c r="A432">
        <f>INDEX(resultados!$A$2:$ZZ$428, 426, MATCH($B$1, resultados!$A$1:$ZZ$1, 0))</f>
        <v/>
      </c>
      <c r="B432">
        <f>INDEX(resultados!$A$2:$ZZ$428, 426, MATCH($B$2, resultados!$A$1:$ZZ$1, 0))</f>
        <v/>
      </c>
      <c r="C432">
        <f>INDEX(resultados!$A$2:$ZZ$428, 426, MATCH($B$3, resultados!$A$1:$ZZ$1, 0))</f>
        <v/>
      </c>
    </row>
    <row r="433">
      <c r="A433">
        <f>INDEX(resultados!$A$2:$ZZ$428, 427, MATCH($B$1, resultados!$A$1:$ZZ$1, 0))</f>
        <v/>
      </c>
      <c r="B433">
        <f>INDEX(resultados!$A$2:$ZZ$428, 427, MATCH($B$2, resultados!$A$1:$ZZ$1, 0))</f>
        <v/>
      </c>
      <c r="C433">
        <f>INDEX(resultados!$A$2:$ZZ$428, 427,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9.1547</v>
      </c>
      <c r="E2" t="n">
        <v>10.92</v>
      </c>
      <c r="F2" t="n">
        <v>5.29</v>
      </c>
      <c r="G2" t="n">
        <v>5.2</v>
      </c>
      <c r="H2" t="n">
        <v>0.07000000000000001</v>
      </c>
      <c r="I2" t="n">
        <v>61</v>
      </c>
      <c r="J2" t="n">
        <v>242.64</v>
      </c>
      <c r="K2" t="n">
        <v>58.47</v>
      </c>
      <c r="L2" t="n">
        <v>1</v>
      </c>
      <c r="M2" t="n">
        <v>59</v>
      </c>
      <c r="N2" t="n">
        <v>58.17</v>
      </c>
      <c r="O2" t="n">
        <v>30160.1</v>
      </c>
      <c r="P2" t="n">
        <v>82.84999999999999</v>
      </c>
      <c r="Q2" t="n">
        <v>610.5</v>
      </c>
      <c r="R2" t="n">
        <v>52.98</v>
      </c>
      <c r="S2" t="n">
        <v>13.88</v>
      </c>
      <c r="T2" t="n">
        <v>19390.76</v>
      </c>
      <c r="U2" t="n">
        <v>0.26</v>
      </c>
      <c r="V2" t="n">
        <v>0.75</v>
      </c>
      <c r="W2" t="n">
        <v>0.15</v>
      </c>
      <c r="X2" t="n">
        <v>1.24</v>
      </c>
      <c r="Y2" t="n">
        <v>1</v>
      </c>
      <c r="Z2" t="n">
        <v>10</v>
      </c>
      <c r="AA2" t="n">
        <v>207.0747554112722</v>
      </c>
      <c r="AB2" t="n">
        <v>283.3288158470297</v>
      </c>
      <c r="AC2" t="n">
        <v>256.2883113171629</v>
      </c>
      <c r="AD2" t="n">
        <v>207074.7554112722</v>
      </c>
      <c r="AE2" t="n">
        <v>283328.8158470297</v>
      </c>
      <c r="AF2" t="n">
        <v>3.703754987015067e-06</v>
      </c>
      <c r="AG2" t="n">
        <v>7.109375</v>
      </c>
      <c r="AH2" t="n">
        <v>256288.3113171629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10.0985</v>
      </c>
      <c r="E3" t="n">
        <v>9.9</v>
      </c>
      <c r="F3" t="n">
        <v>4.97</v>
      </c>
      <c r="G3" t="n">
        <v>6.49</v>
      </c>
      <c r="H3" t="n">
        <v>0.09</v>
      </c>
      <c r="I3" t="n">
        <v>46</v>
      </c>
      <c r="J3" t="n">
        <v>243.08</v>
      </c>
      <c r="K3" t="n">
        <v>58.47</v>
      </c>
      <c r="L3" t="n">
        <v>1.25</v>
      </c>
      <c r="M3" t="n">
        <v>44</v>
      </c>
      <c r="N3" t="n">
        <v>58.36</v>
      </c>
      <c r="O3" t="n">
        <v>30214.33</v>
      </c>
      <c r="P3" t="n">
        <v>77.36</v>
      </c>
      <c r="Q3" t="n">
        <v>610.45</v>
      </c>
      <c r="R3" t="n">
        <v>43.13</v>
      </c>
      <c r="S3" t="n">
        <v>13.88</v>
      </c>
      <c r="T3" t="n">
        <v>14541.9</v>
      </c>
      <c r="U3" t="n">
        <v>0.32</v>
      </c>
      <c r="V3" t="n">
        <v>0.8</v>
      </c>
      <c r="W3" t="n">
        <v>0.13</v>
      </c>
      <c r="X3" t="n">
        <v>0.93</v>
      </c>
      <c r="Y3" t="n">
        <v>1</v>
      </c>
      <c r="Z3" t="n">
        <v>10</v>
      </c>
      <c r="AA3" t="n">
        <v>184.2528062983046</v>
      </c>
      <c r="AB3" t="n">
        <v>252.1028182373469</v>
      </c>
      <c r="AC3" t="n">
        <v>228.0424790933755</v>
      </c>
      <c r="AD3" t="n">
        <v>184252.8062983046</v>
      </c>
      <c r="AE3" t="n">
        <v>252102.8182373469</v>
      </c>
      <c r="AF3" t="n">
        <v>4.085592071435618e-06</v>
      </c>
      <c r="AG3" t="n">
        <v>6.4453125</v>
      </c>
      <c r="AH3" t="n">
        <v>228042.4790933755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10.7588</v>
      </c>
      <c r="E4" t="n">
        <v>9.289999999999999</v>
      </c>
      <c r="F4" t="n">
        <v>4.79</v>
      </c>
      <c r="G4" t="n">
        <v>7.77</v>
      </c>
      <c r="H4" t="n">
        <v>0.11</v>
      </c>
      <c r="I4" t="n">
        <v>37</v>
      </c>
      <c r="J4" t="n">
        <v>243.52</v>
      </c>
      <c r="K4" t="n">
        <v>58.47</v>
      </c>
      <c r="L4" t="n">
        <v>1.5</v>
      </c>
      <c r="M4" t="n">
        <v>35</v>
      </c>
      <c r="N4" t="n">
        <v>58.55</v>
      </c>
      <c r="O4" t="n">
        <v>30268.64</v>
      </c>
      <c r="P4" t="n">
        <v>73.89</v>
      </c>
      <c r="Q4" t="n">
        <v>610.5</v>
      </c>
      <c r="R4" t="n">
        <v>37.43</v>
      </c>
      <c r="S4" t="n">
        <v>13.88</v>
      </c>
      <c r="T4" t="n">
        <v>11735.99</v>
      </c>
      <c r="U4" t="n">
        <v>0.37</v>
      </c>
      <c r="V4" t="n">
        <v>0.83</v>
      </c>
      <c r="W4" t="n">
        <v>0.11</v>
      </c>
      <c r="X4" t="n">
        <v>0.75</v>
      </c>
      <c r="Y4" t="n">
        <v>1</v>
      </c>
      <c r="Z4" t="n">
        <v>10</v>
      </c>
      <c r="AA4" t="n">
        <v>178.6125565517631</v>
      </c>
      <c r="AB4" t="n">
        <v>244.3855797038755</v>
      </c>
      <c r="AC4" t="n">
        <v>221.0617629743239</v>
      </c>
      <c r="AD4" t="n">
        <v>178612.5565517631</v>
      </c>
      <c r="AE4" t="n">
        <v>244385.5797038755</v>
      </c>
      <c r="AF4" t="n">
        <v>4.352732383835375e-06</v>
      </c>
      <c r="AG4" t="n">
        <v>6.048177083333333</v>
      </c>
      <c r="AH4" t="n">
        <v>221061.7629743239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11.3654</v>
      </c>
      <c r="E5" t="n">
        <v>8.800000000000001</v>
      </c>
      <c r="F5" t="n">
        <v>4.62</v>
      </c>
      <c r="G5" t="n">
        <v>9.25</v>
      </c>
      <c r="H5" t="n">
        <v>0.13</v>
      </c>
      <c r="I5" t="n">
        <v>30</v>
      </c>
      <c r="J5" t="n">
        <v>243.96</v>
      </c>
      <c r="K5" t="n">
        <v>58.47</v>
      </c>
      <c r="L5" t="n">
        <v>1.75</v>
      </c>
      <c r="M5" t="n">
        <v>28</v>
      </c>
      <c r="N5" t="n">
        <v>58.74</v>
      </c>
      <c r="O5" t="n">
        <v>30323.01</v>
      </c>
      <c r="P5" t="n">
        <v>70.77</v>
      </c>
      <c r="Q5" t="n">
        <v>610.26</v>
      </c>
      <c r="R5" t="n">
        <v>32.38</v>
      </c>
      <c r="S5" t="n">
        <v>13.88</v>
      </c>
      <c r="T5" t="n">
        <v>9247.17</v>
      </c>
      <c r="U5" t="n">
        <v>0.43</v>
      </c>
      <c r="V5" t="n">
        <v>0.86</v>
      </c>
      <c r="W5" t="n">
        <v>0.1</v>
      </c>
      <c r="X5" t="n">
        <v>0.58</v>
      </c>
      <c r="Y5" t="n">
        <v>1</v>
      </c>
      <c r="Z5" t="n">
        <v>10</v>
      </c>
      <c r="AA5" t="n">
        <v>161.3614460529119</v>
      </c>
      <c r="AB5" t="n">
        <v>220.7818492540771</v>
      </c>
      <c r="AC5" t="n">
        <v>199.710739430603</v>
      </c>
      <c r="AD5" t="n">
        <v>161361.4460529119</v>
      </c>
      <c r="AE5" t="n">
        <v>220781.8492540771</v>
      </c>
      <c r="AF5" t="n">
        <v>4.598147064286218e-06</v>
      </c>
      <c r="AG5" t="n">
        <v>5.729166666666667</v>
      </c>
      <c r="AH5" t="n">
        <v>199710.739430603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11.721</v>
      </c>
      <c r="E6" t="n">
        <v>8.529999999999999</v>
      </c>
      <c r="F6" t="n">
        <v>4.55</v>
      </c>
      <c r="G6" t="n">
        <v>10.49</v>
      </c>
      <c r="H6" t="n">
        <v>0.15</v>
      </c>
      <c r="I6" t="n">
        <v>26</v>
      </c>
      <c r="J6" t="n">
        <v>244.41</v>
      </c>
      <c r="K6" t="n">
        <v>58.47</v>
      </c>
      <c r="L6" t="n">
        <v>2</v>
      </c>
      <c r="M6" t="n">
        <v>24</v>
      </c>
      <c r="N6" t="n">
        <v>58.93</v>
      </c>
      <c r="O6" t="n">
        <v>30377.45</v>
      </c>
      <c r="P6" t="n">
        <v>69.05</v>
      </c>
      <c r="Q6" t="n">
        <v>610.34</v>
      </c>
      <c r="R6" t="n">
        <v>29.69</v>
      </c>
      <c r="S6" t="n">
        <v>13.88</v>
      </c>
      <c r="T6" t="n">
        <v>7919.36</v>
      </c>
      <c r="U6" t="n">
        <v>0.47</v>
      </c>
      <c r="V6" t="n">
        <v>0.88</v>
      </c>
      <c r="W6" t="n">
        <v>0.1</v>
      </c>
      <c r="X6" t="n">
        <v>0.51</v>
      </c>
      <c r="Y6" t="n">
        <v>1</v>
      </c>
      <c r="Z6" t="n">
        <v>10</v>
      </c>
      <c r="AA6" t="n">
        <v>159.017461634209</v>
      </c>
      <c r="AB6" t="n">
        <v>217.5747063631152</v>
      </c>
      <c r="AC6" t="n">
        <v>196.8096817559002</v>
      </c>
      <c r="AD6" t="n">
        <v>159017.461634209</v>
      </c>
      <c r="AE6" t="n">
        <v>217574.7063631152</v>
      </c>
      <c r="AF6" t="n">
        <v>4.742013632648105e-06</v>
      </c>
      <c r="AG6" t="n">
        <v>5.553385416666667</v>
      </c>
      <c r="AH6" t="n">
        <v>196809.6817559002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12.0152</v>
      </c>
      <c r="E7" t="n">
        <v>8.32</v>
      </c>
      <c r="F7" t="n">
        <v>4.48</v>
      </c>
      <c r="G7" t="n">
        <v>11.69</v>
      </c>
      <c r="H7" t="n">
        <v>0.16</v>
      </c>
      <c r="I7" t="n">
        <v>23</v>
      </c>
      <c r="J7" t="n">
        <v>244.85</v>
      </c>
      <c r="K7" t="n">
        <v>58.47</v>
      </c>
      <c r="L7" t="n">
        <v>2.25</v>
      </c>
      <c r="M7" t="n">
        <v>21</v>
      </c>
      <c r="N7" t="n">
        <v>59.12</v>
      </c>
      <c r="O7" t="n">
        <v>30431.96</v>
      </c>
      <c r="P7" t="n">
        <v>67.52</v>
      </c>
      <c r="Q7" t="n">
        <v>610.4</v>
      </c>
      <c r="R7" t="n">
        <v>27.6</v>
      </c>
      <c r="S7" t="n">
        <v>13.88</v>
      </c>
      <c r="T7" t="n">
        <v>6887.67</v>
      </c>
      <c r="U7" t="n">
        <v>0.5</v>
      </c>
      <c r="V7" t="n">
        <v>0.89</v>
      </c>
      <c r="W7" t="n">
        <v>0.09</v>
      </c>
      <c r="X7" t="n">
        <v>0.44</v>
      </c>
      <c r="Y7" t="n">
        <v>1</v>
      </c>
      <c r="Z7" t="n">
        <v>10</v>
      </c>
      <c r="AA7" t="n">
        <v>156.935602147316</v>
      </c>
      <c r="AB7" t="n">
        <v>214.7262143679911</v>
      </c>
      <c r="AC7" t="n">
        <v>194.2330458389062</v>
      </c>
      <c r="AD7" t="n">
        <v>156935.6021473159</v>
      </c>
      <c r="AE7" t="n">
        <v>214726.2143679911</v>
      </c>
      <c r="AF7" t="n">
        <v>4.861039348092612e-06</v>
      </c>
      <c r="AG7" t="n">
        <v>5.416666666666667</v>
      </c>
      <c r="AH7" t="n">
        <v>194233.0458389061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12.3533</v>
      </c>
      <c r="E8" t="n">
        <v>8.1</v>
      </c>
      <c r="F8" t="n">
        <v>4.39</v>
      </c>
      <c r="G8" t="n">
        <v>13.18</v>
      </c>
      <c r="H8" t="n">
        <v>0.18</v>
      </c>
      <c r="I8" t="n">
        <v>20</v>
      </c>
      <c r="J8" t="n">
        <v>245.29</v>
      </c>
      <c r="K8" t="n">
        <v>58.47</v>
      </c>
      <c r="L8" t="n">
        <v>2.5</v>
      </c>
      <c r="M8" t="n">
        <v>18</v>
      </c>
      <c r="N8" t="n">
        <v>59.32</v>
      </c>
      <c r="O8" t="n">
        <v>30486.54</v>
      </c>
      <c r="P8" t="n">
        <v>65.56999999999999</v>
      </c>
      <c r="Q8" t="n">
        <v>610.42</v>
      </c>
      <c r="R8" t="n">
        <v>24.8</v>
      </c>
      <c r="S8" t="n">
        <v>13.88</v>
      </c>
      <c r="T8" t="n">
        <v>5504.95</v>
      </c>
      <c r="U8" t="n">
        <v>0.5600000000000001</v>
      </c>
      <c r="V8" t="n">
        <v>0.91</v>
      </c>
      <c r="W8" t="n">
        <v>0.09</v>
      </c>
      <c r="X8" t="n">
        <v>0.35</v>
      </c>
      <c r="Y8" t="n">
        <v>1</v>
      </c>
      <c r="Z8" t="n">
        <v>10</v>
      </c>
      <c r="AA8" t="n">
        <v>142.2477724634146</v>
      </c>
      <c r="AB8" t="n">
        <v>194.6296778131739</v>
      </c>
      <c r="AC8" t="n">
        <v>176.0544945272081</v>
      </c>
      <c r="AD8" t="n">
        <v>142247.7724634146</v>
      </c>
      <c r="AE8" t="n">
        <v>194629.6778131739</v>
      </c>
      <c r="AF8" t="n">
        <v>4.997825868798894e-06</v>
      </c>
      <c r="AG8" t="n">
        <v>5.2734375</v>
      </c>
      <c r="AH8" t="n">
        <v>176054.4945272081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12.5453</v>
      </c>
      <c r="E9" t="n">
        <v>7.97</v>
      </c>
      <c r="F9" t="n">
        <v>4.36</v>
      </c>
      <c r="G9" t="n">
        <v>14.55</v>
      </c>
      <c r="H9" t="n">
        <v>0.2</v>
      </c>
      <c r="I9" t="n">
        <v>18</v>
      </c>
      <c r="J9" t="n">
        <v>245.73</v>
      </c>
      <c r="K9" t="n">
        <v>58.47</v>
      </c>
      <c r="L9" t="n">
        <v>2.75</v>
      </c>
      <c r="M9" t="n">
        <v>16</v>
      </c>
      <c r="N9" t="n">
        <v>59.51</v>
      </c>
      <c r="O9" t="n">
        <v>30541.19</v>
      </c>
      <c r="P9" t="n">
        <v>64.59</v>
      </c>
      <c r="Q9" t="n">
        <v>610.36</v>
      </c>
      <c r="R9" t="n">
        <v>24.37</v>
      </c>
      <c r="S9" t="n">
        <v>13.88</v>
      </c>
      <c r="T9" t="n">
        <v>5301.73</v>
      </c>
      <c r="U9" t="n">
        <v>0.57</v>
      </c>
      <c r="V9" t="n">
        <v>0.91</v>
      </c>
      <c r="W9" t="n">
        <v>0.07000000000000001</v>
      </c>
      <c r="X9" t="n">
        <v>0.32</v>
      </c>
      <c r="Y9" t="n">
        <v>1</v>
      </c>
      <c r="Z9" t="n">
        <v>10</v>
      </c>
      <c r="AA9" t="n">
        <v>141.1592845139054</v>
      </c>
      <c r="AB9" t="n">
        <v>193.140360579957</v>
      </c>
      <c r="AC9" t="n">
        <v>174.7073156404591</v>
      </c>
      <c r="AD9" t="n">
        <v>141159.2845139054</v>
      </c>
      <c r="AE9" t="n">
        <v>193140.360579957</v>
      </c>
      <c r="AF9" t="n">
        <v>5.075504105934669e-06</v>
      </c>
      <c r="AG9" t="n">
        <v>5.188802083333333</v>
      </c>
      <c r="AH9" t="n">
        <v>174707.3156404591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12.5755</v>
      </c>
      <c r="E10" t="n">
        <v>7.95</v>
      </c>
      <c r="F10" t="n">
        <v>4.39</v>
      </c>
      <c r="G10" t="n">
        <v>15.5</v>
      </c>
      <c r="H10" t="n">
        <v>0.22</v>
      </c>
      <c r="I10" t="n">
        <v>17</v>
      </c>
      <c r="J10" t="n">
        <v>246.18</v>
      </c>
      <c r="K10" t="n">
        <v>58.47</v>
      </c>
      <c r="L10" t="n">
        <v>3</v>
      </c>
      <c r="M10" t="n">
        <v>15</v>
      </c>
      <c r="N10" t="n">
        <v>59.7</v>
      </c>
      <c r="O10" t="n">
        <v>30595.91</v>
      </c>
      <c r="P10" t="n">
        <v>64.53</v>
      </c>
      <c r="Q10" t="n">
        <v>610.3200000000001</v>
      </c>
      <c r="R10" t="n">
        <v>25.12</v>
      </c>
      <c r="S10" t="n">
        <v>13.88</v>
      </c>
      <c r="T10" t="n">
        <v>5681.12</v>
      </c>
      <c r="U10" t="n">
        <v>0.55</v>
      </c>
      <c r="V10" t="n">
        <v>0.91</v>
      </c>
      <c r="W10" t="n">
        <v>0.08</v>
      </c>
      <c r="X10" t="n">
        <v>0.35</v>
      </c>
      <c r="Y10" t="n">
        <v>1</v>
      </c>
      <c r="Z10" t="n">
        <v>10</v>
      </c>
      <c r="AA10" t="n">
        <v>141.1098696229087</v>
      </c>
      <c r="AB10" t="n">
        <v>193.0727489460641</v>
      </c>
      <c r="AC10" t="n">
        <v>174.6461567660114</v>
      </c>
      <c r="AD10" t="n">
        <v>141109.8696229086</v>
      </c>
      <c r="AE10" t="n">
        <v>193072.7489460642</v>
      </c>
      <c r="AF10" t="n">
        <v>5.087722245317485e-06</v>
      </c>
      <c r="AG10" t="n">
        <v>5.17578125</v>
      </c>
      <c r="AH10" t="n">
        <v>174646.1567660114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12.8292</v>
      </c>
      <c r="E11" t="n">
        <v>7.79</v>
      </c>
      <c r="F11" t="n">
        <v>4.33</v>
      </c>
      <c r="G11" t="n">
        <v>17.32</v>
      </c>
      <c r="H11" t="n">
        <v>0.23</v>
      </c>
      <c r="I11" t="n">
        <v>15</v>
      </c>
      <c r="J11" t="n">
        <v>246.62</v>
      </c>
      <c r="K11" t="n">
        <v>58.47</v>
      </c>
      <c r="L11" t="n">
        <v>3.25</v>
      </c>
      <c r="M11" t="n">
        <v>13</v>
      </c>
      <c r="N11" t="n">
        <v>59.9</v>
      </c>
      <c r="O11" t="n">
        <v>30650.7</v>
      </c>
      <c r="P11" t="n">
        <v>63.07</v>
      </c>
      <c r="Q11" t="n">
        <v>610.29</v>
      </c>
      <c r="R11" t="n">
        <v>23.05</v>
      </c>
      <c r="S11" t="n">
        <v>13.88</v>
      </c>
      <c r="T11" t="n">
        <v>4655.45</v>
      </c>
      <c r="U11" t="n">
        <v>0.6</v>
      </c>
      <c r="V11" t="n">
        <v>0.92</v>
      </c>
      <c r="W11" t="n">
        <v>0.08</v>
      </c>
      <c r="X11" t="n">
        <v>0.29</v>
      </c>
      <c r="Y11" t="n">
        <v>1</v>
      </c>
      <c r="Z11" t="n">
        <v>10</v>
      </c>
      <c r="AA11" t="n">
        <v>139.6110481507429</v>
      </c>
      <c r="AB11" t="n">
        <v>191.0219952845113</v>
      </c>
      <c r="AC11" t="n">
        <v>172.7911241556657</v>
      </c>
      <c r="AD11" t="n">
        <v>139611.0481507429</v>
      </c>
      <c r="AE11" t="n">
        <v>191021.9952845113</v>
      </c>
      <c r="AF11" t="n">
        <v>5.190362707616165e-06</v>
      </c>
      <c r="AG11" t="n">
        <v>5.071614583333333</v>
      </c>
      <c r="AH11" t="n">
        <v>172791.1241556657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12.9431</v>
      </c>
      <c r="E12" t="n">
        <v>7.73</v>
      </c>
      <c r="F12" t="n">
        <v>4.31</v>
      </c>
      <c r="G12" t="n">
        <v>18.46</v>
      </c>
      <c r="H12" t="n">
        <v>0.25</v>
      </c>
      <c r="I12" t="n">
        <v>14</v>
      </c>
      <c r="J12" t="n">
        <v>247.07</v>
      </c>
      <c r="K12" t="n">
        <v>58.47</v>
      </c>
      <c r="L12" t="n">
        <v>3.5</v>
      </c>
      <c r="M12" t="n">
        <v>12</v>
      </c>
      <c r="N12" t="n">
        <v>60.09</v>
      </c>
      <c r="O12" t="n">
        <v>30705.56</v>
      </c>
      <c r="P12" t="n">
        <v>62.08</v>
      </c>
      <c r="Q12" t="n">
        <v>610.4</v>
      </c>
      <c r="R12" t="n">
        <v>22.34</v>
      </c>
      <c r="S12" t="n">
        <v>13.88</v>
      </c>
      <c r="T12" t="n">
        <v>4305.8</v>
      </c>
      <c r="U12" t="n">
        <v>0.62</v>
      </c>
      <c r="V12" t="n">
        <v>0.93</v>
      </c>
      <c r="W12" t="n">
        <v>0.08</v>
      </c>
      <c r="X12" t="n">
        <v>0.27</v>
      </c>
      <c r="Y12" t="n">
        <v>1</v>
      </c>
      <c r="Z12" t="n">
        <v>10</v>
      </c>
      <c r="AA12" t="n">
        <v>138.8317520635131</v>
      </c>
      <c r="AB12" t="n">
        <v>189.9557279978471</v>
      </c>
      <c r="AC12" t="n">
        <v>171.8266199223249</v>
      </c>
      <c r="AD12" t="n">
        <v>138831.7520635131</v>
      </c>
      <c r="AE12" t="n">
        <v>189955.7279978471</v>
      </c>
      <c r="AF12" t="n">
        <v>5.236443703500356e-06</v>
      </c>
      <c r="AG12" t="n">
        <v>5.032552083333333</v>
      </c>
      <c r="AH12" t="n">
        <v>171826.6199223249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13.07</v>
      </c>
      <c r="E13" t="n">
        <v>7.65</v>
      </c>
      <c r="F13" t="n">
        <v>4.28</v>
      </c>
      <c r="G13" t="n">
        <v>19.76</v>
      </c>
      <c r="H13" t="n">
        <v>0.27</v>
      </c>
      <c r="I13" t="n">
        <v>13</v>
      </c>
      <c r="J13" t="n">
        <v>247.51</v>
      </c>
      <c r="K13" t="n">
        <v>58.47</v>
      </c>
      <c r="L13" t="n">
        <v>3.75</v>
      </c>
      <c r="M13" t="n">
        <v>11</v>
      </c>
      <c r="N13" t="n">
        <v>60.29</v>
      </c>
      <c r="O13" t="n">
        <v>30760.49</v>
      </c>
      <c r="P13" t="n">
        <v>61.2</v>
      </c>
      <c r="Q13" t="n">
        <v>610.35</v>
      </c>
      <c r="R13" t="n">
        <v>21.49</v>
      </c>
      <c r="S13" t="n">
        <v>13.88</v>
      </c>
      <c r="T13" t="n">
        <v>3886.44</v>
      </c>
      <c r="U13" t="n">
        <v>0.65</v>
      </c>
      <c r="V13" t="n">
        <v>0.93</v>
      </c>
      <c r="W13" t="n">
        <v>0.07000000000000001</v>
      </c>
      <c r="X13" t="n">
        <v>0.24</v>
      </c>
      <c r="Y13" t="n">
        <v>1</v>
      </c>
      <c r="Z13" t="n">
        <v>10</v>
      </c>
      <c r="AA13" t="n">
        <v>137.8850749015457</v>
      </c>
      <c r="AB13" t="n">
        <v>188.6604425403952</v>
      </c>
      <c r="AC13" t="n">
        <v>170.6549546909872</v>
      </c>
      <c r="AD13" t="n">
        <v>137885.0749015457</v>
      </c>
      <c r="AE13" t="n">
        <v>188660.4425403952</v>
      </c>
      <c r="AF13" t="n">
        <v>5.287784163357284e-06</v>
      </c>
      <c r="AG13" t="n">
        <v>4.98046875</v>
      </c>
      <c r="AH13" t="n">
        <v>170654.9546909872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13.1902</v>
      </c>
      <c r="E14" t="n">
        <v>7.58</v>
      </c>
      <c r="F14" t="n">
        <v>4.26</v>
      </c>
      <c r="G14" t="n">
        <v>21.29</v>
      </c>
      <c r="H14" t="n">
        <v>0.29</v>
      </c>
      <c r="I14" t="n">
        <v>12</v>
      </c>
      <c r="J14" t="n">
        <v>247.96</v>
      </c>
      <c r="K14" t="n">
        <v>58.47</v>
      </c>
      <c r="L14" t="n">
        <v>4</v>
      </c>
      <c r="M14" t="n">
        <v>10</v>
      </c>
      <c r="N14" t="n">
        <v>60.48</v>
      </c>
      <c r="O14" t="n">
        <v>30815.5</v>
      </c>
      <c r="P14" t="n">
        <v>60.25</v>
      </c>
      <c r="Q14" t="n">
        <v>610.26</v>
      </c>
      <c r="R14" t="n">
        <v>20.8</v>
      </c>
      <c r="S14" t="n">
        <v>13.88</v>
      </c>
      <c r="T14" t="n">
        <v>3544.84</v>
      </c>
      <c r="U14" t="n">
        <v>0.67</v>
      </c>
      <c r="V14" t="n">
        <v>0.9399999999999999</v>
      </c>
      <c r="W14" t="n">
        <v>0.07000000000000001</v>
      </c>
      <c r="X14" t="n">
        <v>0.22</v>
      </c>
      <c r="Y14" t="n">
        <v>1</v>
      </c>
      <c r="Z14" t="n">
        <v>10</v>
      </c>
      <c r="AA14" t="n">
        <v>137.1337205314444</v>
      </c>
      <c r="AB14" t="n">
        <v>187.6324063438078</v>
      </c>
      <c r="AC14" t="n">
        <v>169.7250328261438</v>
      </c>
      <c r="AD14" t="n">
        <v>137133.7205314444</v>
      </c>
      <c r="AE14" t="n">
        <v>187632.4063438078</v>
      </c>
      <c r="AF14" t="n">
        <v>5.336413976397494e-06</v>
      </c>
      <c r="AG14" t="n">
        <v>4.934895833333333</v>
      </c>
      <c r="AH14" t="n">
        <v>169725.0328261438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13.3067</v>
      </c>
      <c r="E15" t="n">
        <v>7.52</v>
      </c>
      <c r="F15" t="n">
        <v>4.24</v>
      </c>
      <c r="G15" t="n">
        <v>23.12</v>
      </c>
      <c r="H15" t="n">
        <v>0.3</v>
      </c>
      <c r="I15" t="n">
        <v>11</v>
      </c>
      <c r="J15" t="n">
        <v>248.4</v>
      </c>
      <c r="K15" t="n">
        <v>58.47</v>
      </c>
      <c r="L15" t="n">
        <v>4.25</v>
      </c>
      <c r="M15" t="n">
        <v>9</v>
      </c>
      <c r="N15" t="n">
        <v>60.68</v>
      </c>
      <c r="O15" t="n">
        <v>30870.57</v>
      </c>
      <c r="P15" t="n">
        <v>59.18</v>
      </c>
      <c r="Q15" t="n">
        <v>610.29</v>
      </c>
      <c r="R15" t="n">
        <v>20.22</v>
      </c>
      <c r="S15" t="n">
        <v>13.88</v>
      </c>
      <c r="T15" t="n">
        <v>3258.42</v>
      </c>
      <c r="U15" t="n">
        <v>0.6899999999999999</v>
      </c>
      <c r="V15" t="n">
        <v>0.9399999999999999</v>
      </c>
      <c r="W15" t="n">
        <v>0.07000000000000001</v>
      </c>
      <c r="X15" t="n">
        <v>0.2</v>
      </c>
      <c r="Y15" t="n">
        <v>1</v>
      </c>
      <c r="Z15" t="n">
        <v>10</v>
      </c>
      <c r="AA15" t="n">
        <v>136.3561055300447</v>
      </c>
      <c r="AB15" t="n">
        <v>186.5684391929405</v>
      </c>
      <c r="AC15" t="n">
        <v>168.7626092068677</v>
      </c>
      <c r="AD15" t="n">
        <v>136356.1055300446</v>
      </c>
      <c r="AE15" t="n">
        <v>186568.4391929405</v>
      </c>
      <c r="AF15" t="n">
        <v>5.383546865076232e-06</v>
      </c>
      <c r="AG15" t="n">
        <v>4.895833333333333</v>
      </c>
      <c r="AH15" t="n">
        <v>168762.6092068677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13.3107</v>
      </c>
      <c r="E16" t="n">
        <v>7.51</v>
      </c>
      <c r="F16" t="n">
        <v>4.24</v>
      </c>
      <c r="G16" t="n">
        <v>23.11</v>
      </c>
      <c r="H16" t="n">
        <v>0.32</v>
      </c>
      <c r="I16" t="n">
        <v>11</v>
      </c>
      <c r="J16" t="n">
        <v>248.85</v>
      </c>
      <c r="K16" t="n">
        <v>58.47</v>
      </c>
      <c r="L16" t="n">
        <v>4.5</v>
      </c>
      <c r="M16" t="n">
        <v>9</v>
      </c>
      <c r="N16" t="n">
        <v>60.88</v>
      </c>
      <c r="O16" t="n">
        <v>30925.72</v>
      </c>
      <c r="P16" t="n">
        <v>58.69</v>
      </c>
      <c r="Q16" t="n">
        <v>610.35</v>
      </c>
      <c r="R16" t="n">
        <v>20.07</v>
      </c>
      <c r="S16" t="n">
        <v>13.88</v>
      </c>
      <c r="T16" t="n">
        <v>3182.83</v>
      </c>
      <c r="U16" t="n">
        <v>0.6899999999999999</v>
      </c>
      <c r="V16" t="n">
        <v>0.9399999999999999</v>
      </c>
      <c r="W16" t="n">
        <v>0.07000000000000001</v>
      </c>
      <c r="X16" t="n">
        <v>0.2</v>
      </c>
      <c r="Y16" t="n">
        <v>1</v>
      </c>
      <c r="Z16" t="n">
        <v>10</v>
      </c>
      <c r="AA16" t="n">
        <v>136.1457941222866</v>
      </c>
      <c r="AB16" t="n">
        <v>186.2806818465616</v>
      </c>
      <c r="AC16" t="n">
        <v>168.5023150177572</v>
      </c>
      <c r="AD16" t="n">
        <v>136145.7941222866</v>
      </c>
      <c r="AE16" t="n">
        <v>186280.6818465616</v>
      </c>
      <c r="AF16" t="n">
        <v>5.385165161683228e-06</v>
      </c>
      <c r="AG16" t="n">
        <v>4.889322916666667</v>
      </c>
      <c r="AH16" t="n">
        <v>168502.3150177572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13.5039</v>
      </c>
      <c r="E17" t="n">
        <v>7.41</v>
      </c>
      <c r="F17" t="n">
        <v>4.18</v>
      </c>
      <c r="G17" t="n">
        <v>25.06</v>
      </c>
      <c r="H17" t="n">
        <v>0.34</v>
      </c>
      <c r="I17" t="n">
        <v>10</v>
      </c>
      <c r="J17" t="n">
        <v>249.3</v>
      </c>
      <c r="K17" t="n">
        <v>58.47</v>
      </c>
      <c r="L17" t="n">
        <v>4.75</v>
      </c>
      <c r="M17" t="n">
        <v>8</v>
      </c>
      <c r="N17" t="n">
        <v>61.07</v>
      </c>
      <c r="O17" t="n">
        <v>30980.93</v>
      </c>
      <c r="P17" t="n">
        <v>57.01</v>
      </c>
      <c r="Q17" t="n">
        <v>610.3099999999999</v>
      </c>
      <c r="R17" t="n">
        <v>18.22</v>
      </c>
      <c r="S17" t="n">
        <v>13.88</v>
      </c>
      <c r="T17" t="n">
        <v>2264.48</v>
      </c>
      <c r="U17" t="n">
        <v>0.76</v>
      </c>
      <c r="V17" t="n">
        <v>0.96</v>
      </c>
      <c r="W17" t="n">
        <v>0.07000000000000001</v>
      </c>
      <c r="X17" t="n">
        <v>0.14</v>
      </c>
      <c r="Y17" t="n">
        <v>1</v>
      </c>
      <c r="Z17" t="n">
        <v>10</v>
      </c>
      <c r="AA17" t="n">
        <v>134.8710928110961</v>
      </c>
      <c r="AB17" t="n">
        <v>184.5365792767387</v>
      </c>
      <c r="AC17" t="n">
        <v>166.9246671493343</v>
      </c>
      <c r="AD17" t="n">
        <v>134871.0928110961</v>
      </c>
      <c r="AE17" t="n">
        <v>184536.5792767387</v>
      </c>
      <c r="AF17" t="n">
        <v>5.463328887801104e-06</v>
      </c>
      <c r="AG17" t="n">
        <v>4.82421875</v>
      </c>
      <c r="AH17" t="n">
        <v>166924.6671493343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13.3725</v>
      </c>
      <c r="E18" t="n">
        <v>7.48</v>
      </c>
      <c r="F18" t="n">
        <v>4.25</v>
      </c>
      <c r="G18" t="n">
        <v>25.49</v>
      </c>
      <c r="H18" t="n">
        <v>0.36</v>
      </c>
      <c r="I18" t="n">
        <v>10</v>
      </c>
      <c r="J18" t="n">
        <v>249.75</v>
      </c>
      <c r="K18" t="n">
        <v>58.47</v>
      </c>
      <c r="L18" t="n">
        <v>5</v>
      </c>
      <c r="M18" t="n">
        <v>8</v>
      </c>
      <c r="N18" t="n">
        <v>61.27</v>
      </c>
      <c r="O18" t="n">
        <v>31036.22</v>
      </c>
      <c r="P18" t="n">
        <v>57.66</v>
      </c>
      <c r="Q18" t="n">
        <v>610.26</v>
      </c>
      <c r="R18" t="n">
        <v>20.74</v>
      </c>
      <c r="S18" t="n">
        <v>13.88</v>
      </c>
      <c r="T18" t="n">
        <v>3523.59</v>
      </c>
      <c r="U18" t="n">
        <v>0.67</v>
      </c>
      <c r="V18" t="n">
        <v>0.9399999999999999</v>
      </c>
      <c r="W18" t="n">
        <v>0.07000000000000001</v>
      </c>
      <c r="X18" t="n">
        <v>0.21</v>
      </c>
      <c r="Y18" t="n">
        <v>1</v>
      </c>
      <c r="Z18" t="n">
        <v>10</v>
      </c>
      <c r="AA18" t="n">
        <v>135.595272503735</v>
      </c>
      <c r="AB18" t="n">
        <v>185.5274338807599</v>
      </c>
      <c r="AC18" t="n">
        <v>167.8209559806212</v>
      </c>
      <c r="AD18" t="n">
        <v>135595.272503735</v>
      </c>
      <c r="AE18" t="n">
        <v>185527.4338807599</v>
      </c>
      <c r="AF18" t="n">
        <v>5.410167844261307e-06</v>
      </c>
      <c r="AG18" t="n">
        <v>4.869791666666667</v>
      </c>
      <c r="AH18" t="n">
        <v>167820.9559806212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13.5267</v>
      </c>
      <c r="E19" t="n">
        <v>7.39</v>
      </c>
      <c r="F19" t="n">
        <v>4.21</v>
      </c>
      <c r="G19" t="n">
        <v>28.07</v>
      </c>
      <c r="H19" t="n">
        <v>0.37</v>
      </c>
      <c r="I19" t="n">
        <v>9</v>
      </c>
      <c r="J19" t="n">
        <v>250.2</v>
      </c>
      <c r="K19" t="n">
        <v>58.47</v>
      </c>
      <c r="L19" t="n">
        <v>5.25</v>
      </c>
      <c r="M19" t="n">
        <v>7</v>
      </c>
      <c r="N19" t="n">
        <v>61.47</v>
      </c>
      <c r="O19" t="n">
        <v>31091.59</v>
      </c>
      <c r="P19" t="n">
        <v>56.58</v>
      </c>
      <c r="Q19" t="n">
        <v>610.27</v>
      </c>
      <c r="R19" t="n">
        <v>19.32</v>
      </c>
      <c r="S19" t="n">
        <v>13.88</v>
      </c>
      <c r="T19" t="n">
        <v>2819.68</v>
      </c>
      <c r="U19" t="n">
        <v>0.72</v>
      </c>
      <c r="V19" t="n">
        <v>0.95</v>
      </c>
      <c r="W19" t="n">
        <v>0.07000000000000001</v>
      </c>
      <c r="X19" t="n">
        <v>0.17</v>
      </c>
      <c r="Y19" t="n">
        <v>1</v>
      </c>
      <c r="Z19" t="n">
        <v>10</v>
      </c>
      <c r="AA19" t="n">
        <v>134.7073101176526</v>
      </c>
      <c r="AB19" t="n">
        <v>184.3124845699869</v>
      </c>
      <c r="AC19" t="n">
        <v>166.721959726876</v>
      </c>
      <c r="AD19" t="n">
        <v>134707.3101176526</v>
      </c>
      <c r="AE19" t="n">
        <v>184312.4845699869</v>
      </c>
      <c r="AF19" t="n">
        <v>5.472553178460977e-06</v>
      </c>
      <c r="AG19" t="n">
        <v>4.811197916666667</v>
      </c>
      <c r="AH19" t="n">
        <v>166721.9597268759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13.5267</v>
      </c>
      <c r="E20" t="n">
        <v>7.39</v>
      </c>
      <c r="F20" t="n">
        <v>4.21</v>
      </c>
      <c r="G20" t="n">
        <v>28.07</v>
      </c>
      <c r="H20" t="n">
        <v>0.39</v>
      </c>
      <c r="I20" t="n">
        <v>9</v>
      </c>
      <c r="J20" t="n">
        <v>250.64</v>
      </c>
      <c r="K20" t="n">
        <v>58.47</v>
      </c>
      <c r="L20" t="n">
        <v>5.5</v>
      </c>
      <c r="M20" t="n">
        <v>7</v>
      </c>
      <c r="N20" t="n">
        <v>61.67</v>
      </c>
      <c r="O20" t="n">
        <v>31147.02</v>
      </c>
      <c r="P20" t="n">
        <v>55.86</v>
      </c>
      <c r="Q20" t="n">
        <v>610.26</v>
      </c>
      <c r="R20" t="n">
        <v>19.39</v>
      </c>
      <c r="S20" t="n">
        <v>13.88</v>
      </c>
      <c r="T20" t="n">
        <v>2856.4</v>
      </c>
      <c r="U20" t="n">
        <v>0.72</v>
      </c>
      <c r="V20" t="n">
        <v>0.95</v>
      </c>
      <c r="W20" t="n">
        <v>0.07000000000000001</v>
      </c>
      <c r="X20" t="n">
        <v>0.17</v>
      </c>
      <c r="Y20" t="n">
        <v>1</v>
      </c>
      <c r="Z20" t="n">
        <v>10</v>
      </c>
      <c r="AA20" t="n">
        <v>134.417645220212</v>
      </c>
      <c r="AB20" t="n">
        <v>183.9161522781955</v>
      </c>
      <c r="AC20" t="n">
        <v>166.3634528327571</v>
      </c>
      <c r="AD20" t="n">
        <v>134417.645220212</v>
      </c>
      <c r="AE20" t="n">
        <v>183916.1522781955</v>
      </c>
      <c r="AF20" t="n">
        <v>5.472553178460977e-06</v>
      </c>
      <c r="AG20" t="n">
        <v>4.811197916666667</v>
      </c>
      <c r="AH20" t="n">
        <v>166363.4528327571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13.6742</v>
      </c>
      <c r="E21" t="n">
        <v>7.31</v>
      </c>
      <c r="F21" t="n">
        <v>4.18</v>
      </c>
      <c r="G21" t="n">
        <v>31.34</v>
      </c>
      <c r="H21" t="n">
        <v>0.41</v>
      </c>
      <c r="I21" t="n">
        <v>8</v>
      </c>
      <c r="J21" t="n">
        <v>251.09</v>
      </c>
      <c r="K21" t="n">
        <v>58.47</v>
      </c>
      <c r="L21" t="n">
        <v>5.75</v>
      </c>
      <c r="M21" t="n">
        <v>6</v>
      </c>
      <c r="N21" t="n">
        <v>61.87</v>
      </c>
      <c r="O21" t="n">
        <v>31202.53</v>
      </c>
      <c r="P21" t="n">
        <v>54.64</v>
      </c>
      <c r="Q21" t="n">
        <v>610.26</v>
      </c>
      <c r="R21" t="n">
        <v>18.33</v>
      </c>
      <c r="S21" t="n">
        <v>13.88</v>
      </c>
      <c r="T21" t="n">
        <v>2328.63</v>
      </c>
      <c r="U21" t="n">
        <v>0.76</v>
      </c>
      <c r="V21" t="n">
        <v>0.95</v>
      </c>
      <c r="W21" t="n">
        <v>0.07000000000000001</v>
      </c>
      <c r="X21" t="n">
        <v>0.14</v>
      </c>
      <c r="Y21" t="n">
        <v>1</v>
      </c>
      <c r="Z21" t="n">
        <v>10</v>
      </c>
      <c r="AA21" t="n">
        <v>133.5328147578677</v>
      </c>
      <c r="AB21" t="n">
        <v>182.7054882036516</v>
      </c>
      <c r="AC21" t="n">
        <v>165.2683328383096</v>
      </c>
      <c r="AD21" t="n">
        <v>133532.8147578677</v>
      </c>
      <c r="AE21" t="n">
        <v>182705.4882036517</v>
      </c>
      <c r="AF21" t="n">
        <v>5.53222786584393e-06</v>
      </c>
      <c r="AG21" t="n">
        <v>4.759114583333333</v>
      </c>
      <c r="AH21" t="n">
        <v>165268.3328383096</v>
      </c>
    </row>
    <row r="22">
      <c r="A22" t="n">
        <v>20</v>
      </c>
      <c r="B22" t="n">
        <v>125</v>
      </c>
      <c r="C22" t="inlineStr">
        <is>
          <t xml:space="preserve">CONCLUIDO	</t>
        </is>
      </c>
      <c r="D22" t="n">
        <v>13.6726</v>
      </c>
      <c r="E22" t="n">
        <v>7.31</v>
      </c>
      <c r="F22" t="n">
        <v>4.18</v>
      </c>
      <c r="G22" t="n">
        <v>31.34</v>
      </c>
      <c r="H22" t="n">
        <v>0.42</v>
      </c>
      <c r="I22" t="n">
        <v>8</v>
      </c>
      <c r="J22" t="n">
        <v>251.55</v>
      </c>
      <c r="K22" t="n">
        <v>58.47</v>
      </c>
      <c r="L22" t="n">
        <v>6</v>
      </c>
      <c r="M22" t="n">
        <v>6</v>
      </c>
      <c r="N22" t="n">
        <v>62.07</v>
      </c>
      <c r="O22" t="n">
        <v>31258.11</v>
      </c>
      <c r="P22" t="n">
        <v>54.08</v>
      </c>
      <c r="Q22" t="n">
        <v>610.26</v>
      </c>
      <c r="R22" t="n">
        <v>18.41</v>
      </c>
      <c r="S22" t="n">
        <v>13.88</v>
      </c>
      <c r="T22" t="n">
        <v>2368.45</v>
      </c>
      <c r="U22" t="n">
        <v>0.75</v>
      </c>
      <c r="V22" t="n">
        <v>0.95</v>
      </c>
      <c r="W22" t="n">
        <v>0.07000000000000001</v>
      </c>
      <c r="X22" t="n">
        <v>0.14</v>
      </c>
      <c r="Y22" t="n">
        <v>1</v>
      </c>
      <c r="Z22" t="n">
        <v>10</v>
      </c>
      <c r="AA22" t="n">
        <v>133.313479655564</v>
      </c>
      <c r="AB22" t="n">
        <v>182.405384240298</v>
      </c>
      <c r="AC22" t="n">
        <v>164.9968703760198</v>
      </c>
      <c r="AD22" t="n">
        <v>133313.4796555639</v>
      </c>
      <c r="AE22" t="n">
        <v>182405.384240298</v>
      </c>
      <c r="AF22" t="n">
        <v>5.531580547201132e-06</v>
      </c>
      <c r="AG22" t="n">
        <v>4.759114583333333</v>
      </c>
      <c r="AH22" t="n">
        <v>164996.8703760198</v>
      </c>
    </row>
    <row r="23">
      <c r="A23" t="n">
        <v>21</v>
      </c>
      <c r="B23" t="n">
        <v>125</v>
      </c>
      <c r="C23" t="inlineStr">
        <is>
          <t xml:space="preserve">CONCLUIDO	</t>
        </is>
      </c>
      <c r="D23" t="n">
        <v>13.6737</v>
      </c>
      <c r="E23" t="n">
        <v>7.31</v>
      </c>
      <c r="F23" t="n">
        <v>4.18</v>
      </c>
      <c r="G23" t="n">
        <v>31.34</v>
      </c>
      <c r="H23" t="n">
        <v>0.44</v>
      </c>
      <c r="I23" t="n">
        <v>8</v>
      </c>
      <c r="J23" t="n">
        <v>252</v>
      </c>
      <c r="K23" t="n">
        <v>58.47</v>
      </c>
      <c r="L23" t="n">
        <v>6.25</v>
      </c>
      <c r="M23" t="n">
        <v>6</v>
      </c>
      <c r="N23" t="n">
        <v>62.27</v>
      </c>
      <c r="O23" t="n">
        <v>31313.77</v>
      </c>
      <c r="P23" t="n">
        <v>53.19</v>
      </c>
      <c r="Q23" t="n">
        <v>610.26</v>
      </c>
      <c r="R23" t="n">
        <v>18.28</v>
      </c>
      <c r="S23" t="n">
        <v>13.88</v>
      </c>
      <c r="T23" t="n">
        <v>2302.75</v>
      </c>
      <c r="U23" t="n">
        <v>0.76</v>
      </c>
      <c r="V23" t="n">
        <v>0.95</v>
      </c>
      <c r="W23" t="n">
        <v>0.07000000000000001</v>
      </c>
      <c r="X23" t="n">
        <v>0.14</v>
      </c>
      <c r="Y23" t="n">
        <v>1</v>
      </c>
      <c r="Z23" t="n">
        <v>10</v>
      </c>
      <c r="AA23" t="n">
        <v>132.9568442800309</v>
      </c>
      <c r="AB23" t="n">
        <v>181.9174199858516</v>
      </c>
      <c r="AC23" t="n">
        <v>164.5554767451555</v>
      </c>
      <c r="AD23" t="n">
        <v>132956.8442800309</v>
      </c>
      <c r="AE23" t="n">
        <v>181917.4199858517</v>
      </c>
      <c r="AF23" t="n">
        <v>5.532025578768056e-06</v>
      </c>
      <c r="AG23" t="n">
        <v>4.759114583333333</v>
      </c>
      <c r="AH23" t="n">
        <v>164555.4767451555</v>
      </c>
    </row>
    <row r="24">
      <c r="A24" t="n">
        <v>22</v>
      </c>
      <c r="B24" t="n">
        <v>125</v>
      </c>
      <c r="C24" t="inlineStr">
        <is>
          <t xml:space="preserve">CONCLUIDO	</t>
        </is>
      </c>
      <c r="D24" t="n">
        <v>13.8456</v>
      </c>
      <c r="E24" t="n">
        <v>7.22</v>
      </c>
      <c r="F24" t="n">
        <v>4.13</v>
      </c>
      <c r="G24" t="n">
        <v>35.44</v>
      </c>
      <c r="H24" t="n">
        <v>0.46</v>
      </c>
      <c r="I24" t="n">
        <v>7</v>
      </c>
      <c r="J24" t="n">
        <v>252.45</v>
      </c>
      <c r="K24" t="n">
        <v>58.47</v>
      </c>
      <c r="L24" t="n">
        <v>6.5</v>
      </c>
      <c r="M24" t="n">
        <v>5</v>
      </c>
      <c r="N24" t="n">
        <v>62.47</v>
      </c>
      <c r="O24" t="n">
        <v>31369.49</v>
      </c>
      <c r="P24" t="n">
        <v>51.83</v>
      </c>
      <c r="Q24" t="n">
        <v>610.26</v>
      </c>
      <c r="R24" t="n">
        <v>16.99</v>
      </c>
      <c r="S24" t="n">
        <v>13.88</v>
      </c>
      <c r="T24" t="n">
        <v>1666.86</v>
      </c>
      <c r="U24" t="n">
        <v>0.82</v>
      </c>
      <c r="V24" t="n">
        <v>0.96</v>
      </c>
      <c r="W24" t="n">
        <v>0.06</v>
      </c>
      <c r="X24" t="n">
        <v>0.09</v>
      </c>
      <c r="Y24" t="n">
        <v>1</v>
      </c>
      <c r="Z24" t="n">
        <v>10</v>
      </c>
      <c r="AA24" t="n">
        <v>131.950145437853</v>
      </c>
      <c r="AB24" t="n">
        <v>180.540010217566</v>
      </c>
      <c r="AC24" t="n">
        <v>163.3095250319479</v>
      </c>
      <c r="AD24" t="n">
        <v>131950.145437853</v>
      </c>
      <c r="AE24" t="n">
        <v>180540.010217566</v>
      </c>
      <c r="AF24" t="n">
        <v>5.601571875453681e-06</v>
      </c>
      <c r="AG24" t="n">
        <v>4.700520833333333</v>
      </c>
      <c r="AH24" t="n">
        <v>163309.5250319479</v>
      </c>
    </row>
    <row r="25">
      <c r="A25" t="n">
        <v>23</v>
      </c>
      <c r="B25" t="n">
        <v>125</v>
      </c>
      <c r="C25" t="inlineStr">
        <is>
          <t xml:space="preserve">CONCLUIDO	</t>
        </is>
      </c>
      <c r="D25" t="n">
        <v>13.781</v>
      </c>
      <c r="E25" t="n">
        <v>7.26</v>
      </c>
      <c r="F25" t="n">
        <v>4.17</v>
      </c>
      <c r="G25" t="n">
        <v>35.73</v>
      </c>
      <c r="H25" t="n">
        <v>0.47</v>
      </c>
      <c r="I25" t="n">
        <v>7</v>
      </c>
      <c r="J25" t="n">
        <v>252.9</v>
      </c>
      <c r="K25" t="n">
        <v>58.47</v>
      </c>
      <c r="L25" t="n">
        <v>6.75</v>
      </c>
      <c r="M25" t="n">
        <v>4</v>
      </c>
      <c r="N25" t="n">
        <v>62.68</v>
      </c>
      <c r="O25" t="n">
        <v>31425.3</v>
      </c>
      <c r="P25" t="n">
        <v>51.74</v>
      </c>
      <c r="Q25" t="n">
        <v>610.33</v>
      </c>
      <c r="R25" t="n">
        <v>18.03</v>
      </c>
      <c r="S25" t="n">
        <v>13.88</v>
      </c>
      <c r="T25" t="n">
        <v>2184.53</v>
      </c>
      <c r="U25" t="n">
        <v>0.77</v>
      </c>
      <c r="V25" t="n">
        <v>0.96</v>
      </c>
      <c r="W25" t="n">
        <v>0.07000000000000001</v>
      </c>
      <c r="X25" t="n">
        <v>0.13</v>
      </c>
      <c r="Y25" t="n">
        <v>1</v>
      </c>
      <c r="Z25" t="n">
        <v>10</v>
      </c>
      <c r="AA25" t="n">
        <v>132.1316533043818</v>
      </c>
      <c r="AB25" t="n">
        <v>180.7883572881125</v>
      </c>
      <c r="AC25" t="n">
        <v>163.5341702066388</v>
      </c>
      <c r="AD25" t="n">
        <v>132131.6533043818</v>
      </c>
      <c r="AE25" t="n">
        <v>180788.3572881125</v>
      </c>
      <c r="AF25" t="n">
        <v>5.575436385250707e-06</v>
      </c>
      <c r="AG25" t="n">
        <v>4.7265625</v>
      </c>
      <c r="AH25" t="n">
        <v>163534.1702066388</v>
      </c>
    </row>
    <row r="26">
      <c r="A26" t="n">
        <v>24</v>
      </c>
      <c r="B26" t="n">
        <v>125</v>
      </c>
      <c r="C26" t="inlineStr">
        <is>
          <t xml:space="preserve">CONCLUIDO	</t>
        </is>
      </c>
      <c r="D26" t="n">
        <v>13.7847</v>
      </c>
      <c r="E26" t="n">
        <v>7.25</v>
      </c>
      <c r="F26" t="n">
        <v>4.17</v>
      </c>
      <c r="G26" t="n">
        <v>35.72</v>
      </c>
      <c r="H26" t="n">
        <v>0.49</v>
      </c>
      <c r="I26" t="n">
        <v>7</v>
      </c>
      <c r="J26" t="n">
        <v>253.35</v>
      </c>
      <c r="K26" t="n">
        <v>58.47</v>
      </c>
      <c r="L26" t="n">
        <v>7</v>
      </c>
      <c r="M26" t="n">
        <v>4</v>
      </c>
      <c r="N26" t="n">
        <v>62.88</v>
      </c>
      <c r="O26" t="n">
        <v>31481.17</v>
      </c>
      <c r="P26" t="n">
        <v>50.39</v>
      </c>
      <c r="Q26" t="n">
        <v>610.26</v>
      </c>
      <c r="R26" t="n">
        <v>17.98</v>
      </c>
      <c r="S26" t="n">
        <v>13.88</v>
      </c>
      <c r="T26" t="n">
        <v>2159.6</v>
      </c>
      <c r="U26" t="n">
        <v>0.77</v>
      </c>
      <c r="V26" t="n">
        <v>0.96</v>
      </c>
      <c r="W26" t="n">
        <v>0.07000000000000001</v>
      </c>
      <c r="X26" t="n">
        <v>0.13</v>
      </c>
      <c r="Y26" t="n">
        <v>1</v>
      </c>
      <c r="Z26" t="n">
        <v>10</v>
      </c>
      <c r="AA26" t="n">
        <v>131.5909173055725</v>
      </c>
      <c r="AB26" t="n">
        <v>180.0484984389534</v>
      </c>
      <c r="AC26" t="n">
        <v>162.8649224476448</v>
      </c>
      <c r="AD26" t="n">
        <v>131590.9173055725</v>
      </c>
      <c r="AE26" t="n">
        <v>180048.4984389534</v>
      </c>
      <c r="AF26" t="n">
        <v>5.576933309612177e-06</v>
      </c>
      <c r="AG26" t="n">
        <v>4.720052083333333</v>
      </c>
      <c r="AH26" t="n">
        <v>162864.9224476448</v>
      </c>
    </row>
    <row r="27">
      <c r="A27" t="n">
        <v>25</v>
      </c>
      <c r="B27" t="n">
        <v>125</v>
      </c>
      <c r="C27" t="inlineStr">
        <is>
          <t xml:space="preserve">CONCLUIDO	</t>
        </is>
      </c>
      <c r="D27" t="n">
        <v>13.9179</v>
      </c>
      <c r="E27" t="n">
        <v>7.18</v>
      </c>
      <c r="F27" t="n">
        <v>4.14</v>
      </c>
      <c r="G27" t="n">
        <v>41.45</v>
      </c>
      <c r="H27" t="n">
        <v>0.51</v>
      </c>
      <c r="I27" t="n">
        <v>6</v>
      </c>
      <c r="J27" t="n">
        <v>253.81</v>
      </c>
      <c r="K27" t="n">
        <v>58.47</v>
      </c>
      <c r="L27" t="n">
        <v>7.25</v>
      </c>
      <c r="M27" t="n">
        <v>1</v>
      </c>
      <c r="N27" t="n">
        <v>63.08</v>
      </c>
      <c r="O27" t="n">
        <v>31537.13</v>
      </c>
      <c r="P27" t="n">
        <v>49.66</v>
      </c>
      <c r="Q27" t="n">
        <v>610.26</v>
      </c>
      <c r="R27" t="n">
        <v>17.22</v>
      </c>
      <c r="S27" t="n">
        <v>13.88</v>
      </c>
      <c r="T27" t="n">
        <v>1785.33</v>
      </c>
      <c r="U27" t="n">
        <v>0.8100000000000001</v>
      </c>
      <c r="V27" t="n">
        <v>0.96</v>
      </c>
      <c r="W27" t="n">
        <v>0.07000000000000001</v>
      </c>
      <c r="X27" t="n">
        <v>0.1</v>
      </c>
      <c r="Y27" t="n">
        <v>1</v>
      </c>
      <c r="Z27" t="n">
        <v>10</v>
      </c>
      <c r="AA27" t="n">
        <v>130.9723532149591</v>
      </c>
      <c r="AB27" t="n">
        <v>179.2021517610548</v>
      </c>
      <c r="AC27" t="n">
        <v>162.0993499088296</v>
      </c>
      <c r="AD27" t="n">
        <v>130972.3532149591</v>
      </c>
      <c r="AE27" t="n">
        <v>179202.1517610548</v>
      </c>
      <c r="AF27" t="n">
        <v>5.630822586625121e-06</v>
      </c>
      <c r="AG27" t="n">
        <v>4.674479166666667</v>
      </c>
      <c r="AH27" t="n">
        <v>162099.3499088296</v>
      </c>
    </row>
    <row r="28">
      <c r="A28" t="n">
        <v>26</v>
      </c>
      <c r="B28" t="n">
        <v>125</v>
      </c>
      <c r="C28" t="inlineStr">
        <is>
          <t xml:space="preserve">CONCLUIDO	</t>
        </is>
      </c>
      <c r="D28" t="n">
        <v>13.9163</v>
      </c>
      <c r="E28" t="n">
        <v>7.19</v>
      </c>
      <c r="F28" t="n">
        <v>4.15</v>
      </c>
      <c r="G28" t="n">
        <v>41.46</v>
      </c>
      <c r="H28" t="n">
        <v>0.52</v>
      </c>
      <c r="I28" t="n">
        <v>6</v>
      </c>
      <c r="J28" t="n">
        <v>254.26</v>
      </c>
      <c r="K28" t="n">
        <v>58.47</v>
      </c>
      <c r="L28" t="n">
        <v>7.5</v>
      </c>
      <c r="M28" t="n">
        <v>0</v>
      </c>
      <c r="N28" t="n">
        <v>63.29</v>
      </c>
      <c r="O28" t="n">
        <v>31593.16</v>
      </c>
      <c r="P28" t="n">
        <v>49.74</v>
      </c>
      <c r="Q28" t="n">
        <v>610.3200000000001</v>
      </c>
      <c r="R28" t="n">
        <v>17.22</v>
      </c>
      <c r="S28" t="n">
        <v>13.88</v>
      </c>
      <c r="T28" t="n">
        <v>1782.7</v>
      </c>
      <c r="U28" t="n">
        <v>0.8100000000000001</v>
      </c>
      <c r="V28" t="n">
        <v>0.96</v>
      </c>
      <c r="W28" t="n">
        <v>0.07000000000000001</v>
      </c>
      <c r="X28" t="n">
        <v>0.1</v>
      </c>
      <c r="Y28" t="n">
        <v>1</v>
      </c>
      <c r="Z28" t="n">
        <v>10</v>
      </c>
      <c r="AA28" t="n">
        <v>131.0271454572854</v>
      </c>
      <c r="AB28" t="n">
        <v>179.2771209242688</v>
      </c>
      <c r="AC28" t="n">
        <v>162.1671641203263</v>
      </c>
      <c r="AD28" t="n">
        <v>131027.1454572854</v>
      </c>
      <c r="AE28" t="n">
        <v>179277.1209242688</v>
      </c>
      <c r="AF28" t="n">
        <v>5.630175267982324e-06</v>
      </c>
      <c r="AG28" t="n">
        <v>4.680989583333333</v>
      </c>
      <c r="AH28" t="n">
        <v>162167.1641203263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14.9582</v>
      </c>
      <c r="E2" t="n">
        <v>6.69</v>
      </c>
      <c r="F2" t="n">
        <v>4.5</v>
      </c>
      <c r="G2" t="n">
        <v>12.27</v>
      </c>
      <c r="H2" t="n">
        <v>0.24</v>
      </c>
      <c r="I2" t="n">
        <v>22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25.62</v>
      </c>
      <c r="Q2" t="n">
        <v>610.3099999999999</v>
      </c>
      <c r="R2" t="n">
        <v>27.48</v>
      </c>
      <c r="S2" t="n">
        <v>13.88</v>
      </c>
      <c r="T2" t="n">
        <v>6835.13</v>
      </c>
      <c r="U2" t="n">
        <v>0.51</v>
      </c>
      <c r="V2" t="n">
        <v>0.89</v>
      </c>
      <c r="W2" t="n">
        <v>0.12</v>
      </c>
      <c r="X2" t="n">
        <v>0.46</v>
      </c>
      <c r="Y2" t="n">
        <v>1</v>
      </c>
      <c r="Z2" t="n">
        <v>10</v>
      </c>
      <c r="AA2" t="n">
        <v>87.76263397866164</v>
      </c>
      <c r="AB2" t="n">
        <v>120.0807076237081</v>
      </c>
      <c r="AC2" t="n">
        <v>108.6203734224644</v>
      </c>
      <c r="AD2" t="n">
        <v>87762.63397866164</v>
      </c>
      <c r="AE2" t="n">
        <v>120080.7076237081</v>
      </c>
      <c r="AF2" t="n">
        <v>8.918740000849441e-06</v>
      </c>
      <c r="AG2" t="n">
        <v>4.35546875</v>
      </c>
      <c r="AH2" t="n">
        <v>108620.3734224644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14.1077</v>
      </c>
      <c r="E2" t="n">
        <v>7.09</v>
      </c>
      <c r="F2" t="n">
        <v>4.92</v>
      </c>
      <c r="G2" t="n">
        <v>7.03</v>
      </c>
      <c r="H2" t="n">
        <v>0.43</v>
      </c>
      <c r="I2" t="n">
        <v>42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19.35</v>
      </c>
      <c r="Q2" t="n">
        <v>610.53</v>
      </c>
      <c r="R2" t="n">
        <v>39.91</v>
      </c>
      <c r="S2" t="n">
        <v>13.88</v>
      </c>
      <c r="T2" t="n">
        <v>12948.16</v>
      </c>
      <c r="U2" t="n">
        <v>0.35</v>
      </c>
      <c r="V2" t="n">
        <v>0.8100000000000001</v>
      </c>
      <c r="W2" t="n">
        <v>0.17</v>
      </c>
      <c r="X2" t="n">
        <v>0.88</v>
      </c>
      <c r="Y2" t="n">
        <v>1</v>
      </c>
      <c r="Z2" t="n">
        <v>10</v>
      </c>
      <c r="AA2" t="n">
        <v>80.21496211137547</v>
      </c>
      <c r="AB2" t="n">
        <v>109.75364999511</v>
      </c>
      <c r="AC2" t="n">
        <v>99.27891567982003</v>
      </c>
      <c r="AD2" t="n">
        <v>80214.96211137547</v>
      </c>
      <c r="AE2" t="n">
        <v>109753.64999511</v>
      </c>
      <c r="AF2" t="n">
        <v>9.878270396593965e-06</v>
      </c>
      <c r="AG2" t="n">
        <v>4.615885416666667</v>
      </c>
      <c r="AH2" t="n">
        <v>99278.91567982003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12.309</v>
      </c>
      <c r="E2" t="n">
        <v>8.119999999999999</v>
      </c>
      <c r="F2" t="n">
        <v>4.8</v>
      </c>
      <c r="G2" t="n">
        <v>7.58</v>
      </c>
      <c r="H2" t="n">
        <v>0.12</v>
      </c>
      <c r="I2" t="n">
        <v>38</v>
      </c>
      <c r="J2" t="n">
        <v>141.81</v>
      </c>
      <c r="K2" t="n">
        <v>47.83</v>
      </c>
      <c r="L2" t="n">
        <v>1</v>
      </c>
      <c r="M2" t="n">
        <v>36</v>
      </c>
      <c r="N2" t="n">
        <v>22.98</v>
      </c>
      <c r="O2" t="n">
        <v>17723.39</v>
      </c>
      <c r="P2" t="n">
        <v>51.24</v>
      </c>
      <c r="Q2" t="n">
        <v>610.5599999999999</v>
      </c>
      <c r="R2" t="n">
        <v>37.63</v>
      </c>
      <c r="S2" t="n">
        <v>13.88</v>
      </c>
      <c r="T2" t="n">
        <v>11828.26</v>
      </c>
      <c r="U2" t="n">
        <v>0.37</v>
      </c>
      <c r="V2" t="n">
        <v>0.83</v>
      </c>
      <c r="W2" t="n">
        <v>0.11</v>
      </c>
      <c r="X2" t="n">
        <v>0.76</v>
      </c>
      <c r="Y2" t="n">
        <v>1</v>
      </c>
      <c r="Z2" t="n">
        <v>10</v>
      </c>
      <c r="AA2" t="n">
        <v>136.8886798221517</v>
      </c>
      <c r="AB2" t="n">
        <v>187.2971308349204</v>
      </c>
      <c r="AC2" t="n">
        <v>169.4217555412625</v>
      </c>
      <c r="AD2" t="n">
        <v>136888.6798221517</v>
      </c>
      <c r="AE2" t="n">
        <v>187297.1308349204</v>
      </c>
      <c r="AF2" t="n">
        <v>5.880674032818713e-06</v>
      </c>
      <c r="AG2" t="n">
        <v>5.286458333333333</v>
      </c>
      <c r="AH2" t="n">
        <v>169421.7555412625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13.0312</v>
      </c>
      <c r="E3" t="n">
        <v>7.67</v>
      </c>
      <c r="F3" t="n">
        <v>4.61</v>
      </c>
      <c r="G3" t="n">
        <v>9.529999999999999</v>
      </c>
      <c r="H3" t="n">
        <v>0.16</v>
      </c>
      <c r="I3" t="n">
        <v>29</v>
      </c>
      <c r="J3" t="n">
        <v>142.15</v>
      </c>
      <c r="K3" t="n">
        <v>47.83</v>
      </c>
      <c r="L3" t="n">
        <v>1.25</v>
      </c>
      <c r="M3" t="n">
        <v>27</v>
      </c>
      <c r="N3" t="n">
        <v>23.07</v>
      </c>
      <c r="O3" t="n">
        <v>17765.46</v>
      </c>
      <c r="P3" t="n">
        <v>48.12</v>
      </c>
      <c r="Q3" t="n">
        <v>610.33</v>
      </c>
      <c r="R3" t="n">
        <v>31.63</v>
      </c>
      <c r="S3" t="n">
        <v>13.88</v>
      </c>
      <c r="T3" t="n">
        <v>8873.99</v>
      </c>
      <c r="U3" t="n">
        <v>0.44</v>
      </c>
      <c r="V3" t="n">
        <v>0.87</v>
      </c>
      <c r="W3" t="n">
        <v>0.1</v>
      </c>
      <c r="X3" t="n">
        <v>0.57</v>
      </c>
      <c r="Y3" t="n">
        <v>1</v>
      </c>
      <c r="Z3" t="n">
        <v>10</v>
      </c>
      <c r="AA3" t="n">
        <v>121.9974954264813</v>
      </c>
      <c r="AB3" t="n">
        <v>166.9223553920844</v>
      </c>
      <c r="AC3" t="n">
        <v>150.9915200705073</v>
      </c>
      <c r="AD3" t="n">
        <v>121997.4954264813</v>
      </c>
      <c r="AE3" t="n">
        <v>166922.3553920844</v>
      </c>
      <c r="AF3" t="n">
        <v>6.225707974365685e-06</v>
      </c>
      <c r="AG3" t="n">
        <v>4.993489583333333</v>
      </c>
      <c r="AH3" t="n">
        <v>150991.5200705073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13.568</v>
      </c>
      <c r="E4" t="n">
        <v>7.37</v>
      </c>
      <c r="F4" t="n">
        <v>4.48</v>
      </c>
      <c r="G4" t="n">
        <v>11.68</v>
      </c>
      <c r="H4" t="n">
        <v>0.19</v>
      </c>
      <c r="I4" t="n">
        <v>23</v>
      </c>
      <c r="J4" t="n">
        <v>142.49</v>
      </c>
      <c r="K4" t="n">
        <v>47.83</v>
      </c>
      <c r="L4" t="n">
        <v>1.5</v>
      </c>
      <c r="M4" t="n">
        <v>21</v>
      </c>
      <c r="N4" t="n">
        <v>23.16</v>
      </c>
      <c r="O4" t="n">
        <v>17807.56</v>
      </c>
      <c r="P4" t="n">
        <v>45.64</v>
      </c>
      <c r="Q4" t="n">
        <v>610.29</v>
      </c>
      <c r="R4" t="n">
        <v>27.7</v>
      </c>
      <c r="S4" t="n">
        <v>13.88</v>
      </c>
      <c r="T4" t="n">
        <v>6940.18</v>
      </c>
      <c r="U4" t="n">
        <v>0.5</v>
      </c>
      <c r="V4" t="n">
        <v>0.89</v>
      </c>
      <c r="W4" t="n">
        <v>0.09</v>
      </c>
      <c r="X4" t="n">
        <v>0.44</v>
      </c>
      <c r="Y4" t="n">
        <v>1</v>
      </c>
      <c r="Z4" t="n">
        <v>10</v>
      </c>
      <c r="AA4" t="n">
        <v>119.6803435362749</v>
      </c>
      <c r="AB4" t="n">
        <v>163.7519259503789</v>
      </c>
      <c r="AC4" t="n">
        <v>148.1236719649915</v>
      </c>
      <c r="AD4" t="n">
        <v>119680.3435362749</v>
      </c>
      <c r="AE4" t="n">
        <v>163751.9259503789</v>
      </c>
      <c r="AF4" t="n">
        <v>6.482166323607465e-06</v>
      </c>
      <c r="AG4" t="n">
        <v>4.798177083333333</v>
      </c>
      <c r="AH4" t="n">
        <v>148123.6719649915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14.0818</v>
      </c>
      <c r="E5" t="n">
        <v>7.1</v>
      </c>
      <c r="F5" t="n">
        <v>4.32</v>
      </c>
      <c r="G5" t="n">
        <v>13.66</v>
      </c>
      <c r="H5" t="n">
        <v>0.22</v>
      </c>
      <c r="I5" t="n">
        <v>19</v>
      </c>
      <c r="J5" t="n">
        <v>142.83</v>
      </c>
      <c r="K5" t="n">
        <v>47.83</v>
      </c>
      <c r="L5" t="n">
        <v>1.75</v>
      </c>
      <c r="M5" t="n">
        <v>17</v>
      </c>
      <c r="N5" t="n">
        <v>23.25</v>
      </c>
      <c r="O5" t="n">
        <v>17849.7</v>
      </c>
      <c r="P5" t="n">
        <v>42.73</v>
      </c>
      <c r="Q5" t="n">
        <v>610.29</v>
      </c>
      <c r="R5" t="n">
        <v>22.6</v>
      </c>
      <c r="S5" t="n">
        <v>13.88</v>
      </c>
      <c r="T5" t="n">
        <v>4409.56</v>
      </c>
      <c r="U5" t="n">
        <v>0.61</v>
      </c>
      <c r="V5" t="n">
        <v>0.92</v>
      </c>
      <c r="W5" t="n">
        <v>0.08</v>
      </c>
      <c r="X5" t="n">
        <v>0.28</v>
      </c>
      <c r="Y5" t="n">
        <v>1</v>
      </c>
      <c r="Z5" t="n">
        <v>10</v>
      </c>
      <c r="AA5" t="n">
        <v>117.3641998414075</v>
      </c>
      <c r="AB5" t="n">
        <v>160.5828759660146</v>
      </c>
      <c r="AC5" t="n">
        <v>145.2570716633443</v>
      </c>
      <c r="AD5" t="n">
        <v>117364.1998414075</v>
      </c>
      <c r="AE5" t="n">
        <v>160582.8759660146</v>
      </c>
      <c r="AF5" t="n">
        <v>6.727636330761764e-06</v>
      </c>
      <c r="AG5" t="n">
        <v>4.622395833333333</v>
      </c>
      <c r="AH5" t="n">
        <v>145257.0716633443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14.0762</v>
      </c>
      <c r="E6" t="n">
        <v>7.1</v>
      </c>
      <c r="F6" t="n">
        <v>4.38</v>
      </c>
      <c r="G6" t="n">
        <v>15.48</v>
      </c>
      <c r="H6" t="n">
        <v>0.25</v>
      </c>
      <c r="I6" t="n">
        <v>17</v>
      </c>
      <c r="J6" t="n">
        <v>143.17</v>
      </c>
      <c r="K6" t="n">
        <v>47.83</v>
      </c>
      <c r="L6" t="n">
        <v>2</v>
      </c>
      <c r="M6" t="n">
        <v>15</v>
      </c>
      <c r="N6" t="n">
        <v>23.34</v>
      </c>
      <c r="O6" t="n">
        <v>17891.86</v>
      </c>
      <c r="P6" t="n">
        <v>42.51</v>
      </c>
      <c r="Q6" t="n">
        <v>610.26</v>
      </c>
      <c r="R6" t="n">
        <v>24.85</v>
      </c>
      <c r="S6" t="n">
        <v>13.88</v>
      </c>
      <c r="T6" t="n">
        <v>5545.19</v>
      </c>
      <c r="U6" t="n">
        <v>0.5600000000000001</v>
      </c>
      <c r="V6" t="n">
        <v>0.91</v>
      </c>
      <c r="W6" t="n">
        <v>0.08</v>
      </c>
      <c r="X6" t="n">
        <v>0.34</v>
      </c>
      <c r="Y6" t="n">
        <v>1</v>
      </c>
      <c r="Z6" t="n">
        <v>10</v>
      </c>
      <c r="AA6" t="n">
        <v>117.3837936487234</v>
      </c>
      <c r="AB6" t="n">
        <v>160.6096850776019</v>
      </c>
      <c r="AC6" t="n">
        <v>145.2813221509486</v>
      </c>
      <c r="AD6" t="n">
        <v>117383.7936487234</v>
      </c>
      <c r="AE6" t="n">
        <v>160609.6850776019</v>
      </c>
      <c r="AF6" t="n">
        <v>6.724960908340463e-06</v>
      </c>
      <c r="AG6" t="n">
        <v>4.622395833333333</v>
      </c>
      <c r="AH6" t="n">
        <v>145281.3221509486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14.419</v>
      </c>
      <c r="E7" t="n">
        <v>6.94</v>
      </c>
      <c r="F7" t="n">
        <v>4.3</v>
      </c>
      <c r="G7" t="n">
        <v>18.44</v>
      </c>
      <c r="H7" t="n">
        <v>0.28</v>
      </c>
      <c r="I7" t="n">
        <v>14</v>
      </c>
      <c r="J7" t="n">
        <v>143.51</v>
      </c>
      <c r="K7" t="n">
        <v>47.83</v>
      </c>
      <c r="L7" t="n">
        <v>2.25</v>
      </c>
      <c r="M7" t="n">
        <v>12</v>
      </c>
      <c r="N7" t="n">
        <v>23.44</v>
      </c>
      <c r="O7" t="n">
        <v>17934.06</v>
      </c>
      <c r="P7" t="n">
        <v>40.29</v>
      </c>
      <c r="Q7" t="n">
        <v>610.26</v>
      </c>
      <c r="R7" t="n">
        <v>22.25</v>
      </c>
      <c r="S7" t="n">
        <v>13.88</v>
      </c>
      <c r="T7" t="n">
        <v>4259.87</v>
      </c>
      <c r="U7" t="n">
        <v>0.62</v>
      </c>
      <c r="V7" t="n">
        <v>0.93</v>
      </c>
      <c r="W7" t="n">
        <v>0.07000000000000001</v>
      </c>
      <c r="X7" t="n">
        <v>0.26</v>
      </c>
      <c r="Y7" t="n">
        <v>1</v>
      </c>
      <c r="Z7" t="n">
        <v>10</v>
      </c>
      <c r="AA7" t="n">
        <v>104.5130495516833</v>
      </c>
      <c r="AB7" t="n">
        <v>142.9993651868855</v>
      </c>
      <c r="AC7" t="n">
        <v>129.3517064743574</v>
      </c>
      <c r="AD7" t="n">
        <v>104513.0495516833</v>
      </c>
      <c r="AE7" t="n">
        <v>142999.3651868855</v>
      </c>
      <c r="AF7" t="n">
        <v>6.888734980844344e-06</v>
      </c>
      <c r="AG7" t="n">
        <v>4.518229166666667</v>
      </c>
      <c r="AH7" t="n">
        <v>129351.7064743574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14.5132</v>
      </c>
      <c r="E8" t="n">
        <v>6.89</v>
      </c>
      <c r="F8" t="n">
        <v>4.29</v>
      </c>
      <c r="G8" t="n">
        <v>19.78</v>
      </c>
      <c r="H8" t="n">
        <v>0.31</v>
      </c>
      <c r="I8" t="n">
        <v>13</v>
      </c>
      <c r="J8" t="n">
        <v>143.86</v>
      </c>
      <c r="K8" t="n">
        <v>47.83</v>
      </c>
      <c r="L8" t="n">
        <v>2.5</v>
      </c>
      <c r="M8" t="n">
        <v>11</v>
      </c>
      <c r="N8" t="n">
        <v>23.53</v>
      </c>
      <c r="O8" t="n">
        <v>17976.29</v>
      </c>
      <c r="P8" t="n">
        <v>39.06</v>
      </c>
      <c r="Q8" t="n">
        <v>610.36</v>
      </c>
      <c r="R8" t="n">
        <v>21.63</v>
      </c>
      <c r="S8" t="n">
        <v>13.88</v>
      </c>
      <c r="T8" t="n">
        <v>3954.54</v>
      </c>
      <c r="U8" t="n">
        <v>0.64</v>
      </c>
      <c r="V8" t="n">
        <v>0.93</v>
      </c>
      <c r="W8" t="n">
        <v>0.08</v>
      </c>
      <c r="X8" t="n">
        <v>0.25</v>
      </c>
      <c r="Y8" t="n">
        <v>1</v>
      </c>
      <c r="Z8" t="n">
        <v>10</v>
      </c>
      <c r="AA8" t="n">
        <v>103.7238411357032</v>
      </c>
      <c r="AB8" t="n">
        <v>141.9195354147241</v>
      </c>
      <c r="AC8" t="n">
        <v>128.3749341401001</v>
      </c>
      <c r="AD8" t="n">
        <v>103723.8411357032</v>
      </c>
      <c r="AE8" t="n">
        <v>141919.5354147241</v>
      </c>
      <c r="AF8" t="n">
        <v>6.933739408002644e-06</v>
      </c>
      <c r="AG8" t="n">
        <v>4.485677083333333</v>
      </c>
      <c r="AH8" t="n">
        <v>128374.9341401001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14.7378</v>
      </c>
      <c r="E9" t="n">
        <v>6.79</v>
      </c>
      <c r="F9" t="n">
        <v>4.24</v>
      </c>
      <c r="G9" t="n">
        <v>23.12</v>
      </c>
      <c r="H9" t="n">
        <v>0.34</v>
      </c>
      <c r="I9" t="n">
        <v>11</v>
      </c>
      <c r="J9" t="n">
        <v>144.2</v>
      </c>
      <c r="K9" t="n">
        <v>47.83</v>
      </c>
      <c r="L9" t="n">
        <v>2.75</v>
      </c>
      <c r="M9" t="n">
        <v>8</v>
      </c>
      <c r="N9" t="n">
        <v>23.62</v>
      </c>
      <c r="O9" t="n">
        <v>18018.55</v>
      </c>
      <c r="P9" t="n">
        <v>37.32</v>
      </c>
      <c r="Q9" t="n">
        <v>610.26</v>
      </c>
      <c r="R9" t="n">
        <v>20.13</v>
      </c>
      <c r="S9" t="n">
        <v>13.88</v>
      </c>
      <c r="T9" t="n">
        <v>3215.81</v>
      </c>
      <c r="U9" t="n">
        <v>0.6899999999999999</v>
      </c>
      <c r="V9" t="n">
        <v>0.9399999999999999</v>
      </c>
      <c r="W9" t="n">
        <v>0.07000000000000001</v>
      </c>
      <c r="X9" t="n">
        <v>0.2</v>
      </c>
      <c r="Y9" t="n">
        <v>1</v>
      </c>
      <c r="Z9" t="n">
        <v>10</v>
      </c>
      <c r="AA9" t="n">
        <v>102.6814833238012</v>
      </c>
      <c r="AB9" t="n">
        <v>140.4933354708994</v>
      </c>
      <c r="AC9" t="n">
        <v>127.0848487172293</v>
      </c>
      <c r="AD9" t="n">
        <v>102681.4833238012</v>
      </c>
      <c r="AE9" t="n">
        <v>140493.3354708994</v>
      </c>
      <c r="AF9" t="n">
        <v>7.041042957256936e-06</v>
      </c>
      <c r="AG9" t="n">
        <v>4.420572916666667</v>
      </c>
      <c r="AH9" t="n">
        <v>127084.8487172294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14.8631</v>
      </c>
      <c r="E10" t="n">
        <v>6.73</v>
      </c>
      <c r="F10" t="n">
        <v>4.21</v>
      </c>
      <c r="G10" t="n">
        <v>25.27</v>
      </c>
      <c r="H10" t="n">
        <v>0.37</v>
      </c>
      <c r="I10" t="n">
        <v>10</v>
      </c>
      <c r="J10" t="n">
        <v>144.54</v>
      </c>
      <c r="K10" t="n">
        <v>47.83</v>
      </c>
      <c r="L10" t="n">
        <v>3</v>
      </c>
      <c r="M10" t="n">
        <v>2</v>
      </c>
      <c r="N10" t="n">
        <v>23.71</v>
      </c>
      <c r="O10" t="n">
        <v>18060.85</v>
      </c>
      <c r="P10" t="n">
        <v>35.99</v>
      </c>
      <c r="Q10" t="n">
        <v>610.26</v>
      </c>
      <c r="R10" t="n">
        <v>18.99</v>
      </c>
      <c r="S10" t="n">
        <v>13.88</v>
      </c>
      <c r="T10" t="n">
        <v>2649.97</v>
      </c>
      <c r="U10" t="n">
        <v>0.73</v>
      </c>
      <c r="V10" t="n">
        <v>0.95</v>
      </c>
      <c r="W10" t="n">
        <v>0.08</v>
      </c>
      <c r="X10" t="n">
        <v>0.17</v>
      </c>
      <c r="Y10" t="n">
        <v>1</v>
      </c>
      <c r="Z10" t="n">
        <v>10</v>
      </c>
      <c r="AA10" t="n">
        <v>101.9789430693993</v>
      </c>
      <c r="AB10" t="n">
        <v>139.5320889009385</v>
      </c>
      <c r="AC10" t="n">
        <v>126.2153421707872</v>
      </c>
      <c r="AD10" t="n">
        <v>101978.9430693992</v>
      </c>
      <c r="AE10" t="n">
        <v>139532.0889009385</v>
      </c>
      <c r="AF10" t="n">
        <v>7.100905533933528e-06</v>
      </c>
      <c r="AG10" t="n">
        <v>4.381510416666667</v>
      </c>
      <c r="AH10" t="n">
        <v>126215.3421707872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14.8466</v>
      </c>
      <c r="E11" t="n">
        <v>6.74</v>
      </c>
      <c r="F11" t="n">
        <v>4.22</v>
      </c>
      <c r="G11" t="n">
        <v>25.31</v>
      </c>
      <c r="H11" t="n">
        <v>0.4</v>
      </c>
      <c r="I11" t="n">
        <v>10</v>
      </c>
      <c r="J11" t="n">
        <v>144.89</v>
      </c>
      <c r="K11" t="n">
        <v>47.83</v>
      </c>
      <c r="L11" t="n">
        <v>3.25</v>
      </c>
      <c r="M11" t="n">
        <v>0</v>
      </c>
      <c r="N11" t="n">
        <v>23.81</v>
      </c>
      <c r="O11" t="n">
        <v>18103.18</v>
      </c>
      <c r="P11" t="n">
        <v>36.07</v>
      </c>
      <c r="Q11" t="n">
        <v>610.3099999999999</v>
      </c>
      <c r="R11" t="n">
        <v>19</v>
      </c>
      <c r="S11" t="n">
        <v>13.88</v>
      </c>
      <c r="T11" t="n">
        <v>2655</v>
      </c>
      <c r="U11" t="n">
        <v>0.73</v>
      </c>
      <c r="V11" t="n">
        <v>0.95</v>
      </c>
      <c r="W11" t="n">
        <v>0.09</v>
      </c>
      <c r="X11" t="n">
        <v>0.18</v>
      </c>
      <c r="Y11" t="n">
        <v>1</v>
      </c>
      <c r="Z11" t="n">
        <v>10</v>
      </c>
      <c r="AA11" t="n">
        <v>102.0450199109253</v>
      </c>
      <c r="AB11" t="n">
        <v>139.6224981506189</v>
      </c>
      <c r="AC11" t="n">
        <v>126.2971228885683</v>
      </c>
      <c r="AD11" t="n">
        <v>102045.0199109253</v>
      </c>
      <c r="AE11" t="n">
        <v>139622.4981506189</v>
      </c>
      <c r="AF11" t="n">
        <v>7.09302259287077e-06</v>
      </c>
      <c r="AG11" t="n">
        <v>4.388020833333333</v>
      </c>
      <c r="AH11" t="n">
        <v>126297.1228885683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11.0827</v>
      </c>
      <c r="E2" t="n">
        <v>9.02</v>
      </c>
      <c r="F2" t="n">
        <v>4.97</v>
      </c>
      <c r="G2" t="n">
        <v>6.48</v>
      </c>
      <c r="H2" t="n">
        <v>0.1</v>
      </c>
      <c r="I2" t="n">
        <v>46</v>
      </c>
      <c r="J2" t="n">
        <v>176.73</v>
      </c>
      <c r="K2" t="n">
        <v>52.44</v>
      </c>
      <c r="L2" t="n">
        <v>1</v>
      </c>
      <c r="M2" t="n">
        <v>44</v>
      </c>
      <c r="N2" t="n">
        <v>33.29</v>
      </c>
      <c r="O2" t="n">
        <v>22031.19</v>
      </c>
      <c r="P2" t="n">
        <v>62.52</v>
      </c>
      <c r="Q2" t="n">
        <v>610.5</v>
      </c>
      <c r="R2" t="n">
        <v>42.95</v>
      </c>
      <c r="S2" t="n">
        <v>13.88</v>
      </c>
      <c r="T2" t="n">
        <v>14449.81</v>
      </c>
      <c r="U2" t="n">
        <v>0.32</v>
      </c>
      <c r="V2" t="n">
        <v>0.8</v>
      </c>
      <c r="W2" t="n">
        <v>0.13</v>
      </c>
      <c r="X2" t="n">
        <v>0.93</v>
      </c>
      <c r="Y2" t="n">
        <v>1</v>
      </c>
      <c r="Z2" t="n">
        <v>10</v>
      </c>
      <c r="AA2" t="n">
        <v>151.6554607948863</v>
      </c>
      <c r="AB2" t="n">
        <v>207.5016920262043</v>
      </c>
      <c r="AC2" t="n">
        <v>187.6980217697364</v>
      </c>
      <c r="AD2" t="n">
        <v>151655.4607948863</v>
      </c>
      <c r="AE2" t="n">
        <v>207501.6920262043</v>
      </c>
      <c r="AF2" t="n">
        <v>4.933481731578753e-06</v>
      </c>
      <c r="AG2" t="n">
        <v>5.872395833333333</v>
      </c>
      <c r="AH2" t="n">
        <v>187698.0217697364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11.9052</v>
      </c>
      <c r="E3" t="n">
        <v>8.4</v>
      </c>
      <c r="F3" t="n">
        <v>4.73</v>
      </c>
      <c r="G3" t="n">
        <v>8.119999999999999</v>
      </c>
      <c r="H3" t="n">
        <v>0.13</v>
      </c>
      <c r="I3" t="n">
        <v>35</v>
      </c>
      <c r="J3" t="n">
        <v>177.1</v>
      </c>
      <c r="K3" t="n">
        <v>52.44</v>
      </c>
      <c r="L3" t="n">
        <v>1.25</v>
      </c>
      <c r="M3" t="n">
        <v>33</v>
      </c>
      <c r="N3" t="n">
        <v>33.41</v>
      </c>
      <c r="O3" t="n">
        <v>22076.81</v>
      </c>
      <c r="P3" t="n">
        <v>58.76</v>
      </c>
      <c r="Q3" t="n">
        <v>610.49</v>
      </c>
      <c r="R3" t="n">
        <v>35.64</v>
      </c>
      <c r="S3" t="n">
        <v>13.88</v>
      </c>
      <c r="T3" t="n">
        <v>10849.2</v>
      </c>
      <c r="U3" t="n">
        <v>0.39</v>
      </c>
      <c r="V3" t="n">
        <v>0.84</v>
      </c>
      <c r="W3" t="n">
        <v>0.11</v>
      </c>
      <c r="X3" t="n">
        <v>0.6899999999999999</v>
      </c>
      <c r="Y3" t="n">
        <v>1</v>
      </c>
      <c r="Z3" t="n">
        <v>10</v>
      </c>
      <c r="AA3" t="n">
        <v>146.3791822109259</v>
      </c>
      <c r="AB3" t="n">
        <v>200.2824548946505</v>
      </c>
      <c r="AC3" t="n">
        <v>181.1677784977528</v>
      </c>
      <c r="AD3" t="n">
        <v>146379.1822109259</v>
      </c>
      <c r="AE3" t="n">
        <v>200282.4548946505</v>
      </c>
      <c r="AF3" t="n">
        <v>5.299618929574145e-06</v>
      </c>
      <c r="AG3" t="n">
        <v>5.46875</v>
      </c>
      <c r="AH3" t="n">
        <v>181167.7784977528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12.4978</v>
      </c>
      <c r="E4" t="n">
        <v>8</v>
      </c>
      <c r="F4" t="n">
        <v>4.59</v>
      </c>
      <c r="G4" t="n">
        <v>9.83</v>
      </c>
      <c r="H4" t="n">
        <v>0.15</v>
      </c>
      <c r="I4" t="n">
        <v>28</v>
      </c>
      <c r="J4" t="n">
        <v>177.47</v>
      </c>
      <c r="K4" t="n">
        <v>52.44</v>
      </c>
      <c r="L4" t="n">
        <v>1.5</v>
      </c>
      <c r="M4" t="n">
        <v>26</v>
      </c>
      <c r="N4" t="n">
        <v>33.53</v>
      </c>
      <c r="O4" t="n">
        <v>22122.46</v>
      </c>
      <c r="P4" t="n">
        <v>55.99</v>
      </c>
      <c r="Q4" t="n">
        <v>610.38</v>
      </c>
      <c r="R4" t="n">
        <v>30.94</v>
      </c>
      <c r="S4" t="n">
        <v>13.88</v>
      </c>
      <c r="T4" t="n">
        <v>8535.299999999999</v>
      </c>
      <c r="U4" t="n">
        <v>0.45</v>
      </c>
      <c r="V4" t="n">
        <v>0.87</v>
      </c>
      <c r="W4" t="n">
        <v>0.1</v>
      </c>
      <c r="X4" t="n">
        <v>0.54</v>
      </c>
      <c r="Y4" t="n">
        <v>1</v>
      </c>
      <c r="Z4" t="n">
        <v>10</v>
      </c>
      <c r="AA4" t="n">
        <v>131.3396255321707</v>
      </c>
      <c r="AB4" t="n">
        <v>179.7046699483747</v>
      </c>
      <c r="AC4" t="n">
        <v>162.5539084656404</v>
      </c>
      <c r="AD4" t="n">
        <v>131339.6255321707</v>
      </c>
      <c r="AE4" t="n">
        <v>179704.6699483746</v>
      </c>
      <c r="AF4" t="n">
        <v>5.563415772774229e-06</v>
      </c>
      <c r="AG4" t="n">
        <v>5.208333333333333</v>
      </c>
      <c r="AH4" t="n">
        <v>162553.9084656404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12.8599</v>
      </c>
      <c r="E5" t="n">
        <v>7.78</v>
      </c>
      <c r="F5" t="n">
        <v>4.5</v>
      </c>
      <c r="G5" t="n">
        <v>11.26</v>
      </c>
      <c r="H5" t="n">
        <v>0.17</v>
      </c>
      <c r="I5" t="n">
        <v>24</v>
      </c>
      <c r="J5" t="n">
        <v>177.84</v>
      </c>
      <c r="K5" t="n">
        <v>52.44</v>
      </c>
      <c r="L5" t="n">
        <v>1.75</v>
      </c>
      <c r="M5" t="n">
        <v>22</v>
      </c>
      <c r="N5" t="n">
        <v>33.65</v>
      </c>
      <c r="O5" t="n">
        <v>22168.15</v>
      </c>
      <c r="P5" t="n">
        <v>54.21</v>
      </c>
      <c r="Q5" t="n">
        <v>610.29</v>
      </c>
      <c r="R5" t="n">
        <v>28.41</v>
      </c>
      <c r="S5" t="n">
        <v>13.88</v>
      </c>
      <c r="T5" t="n">
        <v>7291.81</v>
      </c>
      <c r="U5" t="n">
        <v>0.49</v>
      </c>
      <c r="V5" t="n">
        <v>0.89</v>
      </c>
      <c r="W5" t="n">
        <v>0.09</v>
      </c>
      <c r="X5" t="n">
        <v>0.46</v>
      </c>
      <c r="Y5" t="n">
        <v>1</v>
      </c>
      <c r="Z5" t="n">
        <v>10</v>
      </c>
      <c r="AA5" t="n">
        <v>129.4706548231494</v>
      </c>
      <c r="AB5" t="n">
        <v>177.1474617711246</v>
      </c>
      <c r="AC5" t="n">
        <v>160.2407566477621</v>
      </c>
      <c r="AD5" t="n">
        <v>129470.6548231494</v>
      </c>
      <c r="AE5" t="n">
        <v>177147.4617711246</v>
      </c>
      <c r="AF5" t="n">
        <v>5.724605170213901e-06</v>
      </c>
      <c r="AG5" t="n">
        <v>5.065104166666667</v>
      </c>
      <c r="AH5" t="n">
        <v>160240.7566477621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13.3038</v>
      </c>
      <c r="E6" t="n">
        <v>7.52</v>
      </c>
      <c r="F6" t="n">
        <v>4.38</v>
      </c>
      <c r="G6" t="n">
        <v>13.15</v>
      </c>
      <c r="H6" t="n">
        <v>0.2</v>
      </c>
      <c r="I6" t="n">
        <v>20</v>
      </c>
      <c r="J6" t="n">
        <v>178.21</v>
      </c>
      <c r="K6" t="n">
        <v>52.44</v>
      </c>
      <c r="L6" t="n">
        <v>2</v>
      </c>
      <c r="M6" t="n">
        <v>18</v>
      </c>
      <c r="N6" t="n">
        <v>33.77</v>
      </c>
      <c r="O6" t="n">
        <v>22213.89</v>
      </c>
      <c r="P6" t="n">
        <v>51.93</v>
      </c>
      <c r="Q6" t="n">
        <v>610.29</v>
      </c>
      <c r="R6" t="n">
        <v>24.44</v>
      </c>
      <c r="S6" t="n">
        <v>13.88</v>
      </c>
      <c r="T6" t="n">
        <v>5324.45</v>
      </c>
      <c r="U6" t="n">
        <v>0.57</v>
      </c>
      <c r="V6" t="n">
        <v>0.91</v>
      </c>
      <c r="W6" t="n">
        <v>0.09</v>
      </c>
      <c r="X6" t="n">
        <v>0.34</v>
      </c>
      <c r="Y6" t="n">
        <v>1</v>
      </c>
      <c r="Z6" t="n">
        <v>10</v>
      </c>
      <c r="AA6" t="n">
        <v>127.0896590400457</v>
      </c>
      <c r="AB6" t="n">
        <v>173.8896782985633</v>
      </c>
      <c r="AC6" t="n">
        <v>157.2938914574932</v>
      </c>
      <c r="AD6" t="n">
        <v>127089.6590400457</v>
      </c>
      <c r="AE6" t="n">
        <v>173889.6782985633</v>
      </c>
      <c r="AF6" t="n">
        <v>5.922207969229288e-06</v>
      </c>
      <c r="AG6" t="n">
        <v>4.895833333333333</v>
      </c>
      <c r="AH6" t="n">
        <v>157293.8914574932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13.3048</v>
      </c>
      <c r="E7" t="n">
        <v>7.52</v>
      </c>
      <c r="F7" t="n">
        <v>4.46</v>
      </c>
      <c r="G7" t="n">
        <v>14.85</v>
      </c>
      <c r="H7" t="n">
        <v>0.22</v>
      </c>
      <c r="I7" t="n">
        <v>18</v>
      </c>
      <c r="J7" t="n">
        <v>178.59</v>
      </c>
      <c r="K7" t="n">
        <v>52.44</v>
      </c>
      <c r="L7" t="n">
        <v>2.25</v>
      </c>
      <c r="M7" t="n">
        <v>16</v>
      </c>
      <c r="N7" t="n">
        <v>33.89</v>
      </c>
      <c r="O7" t="n">
        <v>22259.66</v>
      </c>
      <c r="P7" t="n">
        <v>52.19</v>
      </c>
      <c r="Q7" t="n">
        <v>610.39</v>
      </c>
      <c r="R7" t="n">
        <v>27.55</v>
      </c>
      <c r="S7" t="n">
        <v>13.88</v>
      </c>
      <c r="T7" t="n">
        <v>6888.22</v>
      </c>
      <c r="U7" t="n">
        <v>0.5</v>
      </c>
      <c r="V7" t="n">
        <v>0.9</v>
      </c>
      <c r="W7" t="n">
        <v>0.07000000000000001</v>
      </c>
      <c r="X7" t="n">
        <v>0.41</v>
      </c>
      <c r="Y7" t="n">
        <v>1</v>
      </c>
      <c r="Z7" t="n">
        <v>10</v>
      </c>
      <c r="AA7" t="n">
        <v>127.3426466958461</v>
      </c>
      <c r="AB7" t="n">
        <v>174.2358271702568</v>
      </c>
      <c r="AC7" t="n">
        <v>157.6070043666954</v>
      </c>
      <c r="AD7" t="n">
        <v>127342.6466958461</v>
      </c>
      <c r="AE7" t="n">
        <v>174235.8271702568</v>
      </c>
      <c r="AF7" t="n">
        <v>5.922653120837792e-06</v>
      </c>
      <c r="AG7" t="n">
        <v>4.895833333333333</v>
      </c>
      <c r="AH7" t="n">
        <v>157607.0043666954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13.609</v>
      </c>
      <c r="E8" t="n">
        <v>7.35</v>
      </c>
      <c r="F8" t="n">
        <v>4.36</v>
      </c>
      <c r="G8" t="n">
        <v>16.34</v>
      </c>
      <c r="H8" t="n">
        <v>0.25</v>
      </c>
      <c r="I8" t="n">
        <v>16</v>
      </c>
      <c r="J8" t="n">
        <v>178.96</v>
      </c>
      <c r="K8" t="n">
        <v>52.44</v>
      </c>
      <c r="L8" t="n">
        <v>2.5</v>
      </c>
      <c r="M8" t="n">
        <v>14</v>
      </c>
      <c r="N8" t="n">
        <v>34.02</v>
      </c>
      <c r="O8" t="n">
        <v>22305.48</v>
      </c>
      <c r="P8" t="n">
        <v>50.07</v>
      </c>
      <c r="Q8" t="n">
        <v>610.27</v>
      </c>
      <c r="R8" t="n">
        <v>24.1</v>
      </c>
      <c r="S8" t="n">
        <v>13.88</v>
      </c>
      <c r="T8" t="n">
        <v>5174.1</v>
      </c>
      <c r="U8" t="n">
        <v>0.58</v>
      </c>
      <c r="V8" t="n">
        <v>0.92</v>
      </c>
      <c r="W8" t="n">
        <v>0.08</v>
      </c>
      <c r="X8" t="n">
        <v>0.32</v>
      </c>
      <c r="Y8" t="n">
        <v>1</v>
      </c>
      <c r="Z8" t="n">
        <v>10</v>
      </c>
      <c r="AA8" t="n">
        <v>125.6503402649788</v>
      </c>
      <c r="AB8" t="n">
        <v>171.9203388522548</v>
      </c>
      <c r="AC8" t="n">
        <v>155.5125030039545</v>
      </c>
      <c r="AD8" t="n">
        <v>125650.3402649788</v>
      </c>
      <c r="AE8" t="n">
        <v>171920.3388522548</v>
      </c>
      <c r="AF8" t="n">
        <v>6.058068240145024e-06</v>
      </c>
      <c r="AG8" t="n">
        <v>4.78515625</v>
      </c>
      <c r="AH8" t="n">
        <v>155512.5030039545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13.8398</v>
      </c>
      <c r="E9" t="n">
        <v>7.23</v>
      </c>
      <c r="F9" t="n">
        <v>4.31</v>
      </c>
      <c r="G9" t="n">
        <v>18.46</v>
      </c>
      <c r="H9" t="n">
        <v>0.27</v>
      </c>
      <c r="I9" t="n">
        <v>14</v>
      </c>
      <c r="J9" t="n">
        <v>179.33</v>
      </c>
      <c r="K9" t="n">
        <v>52.44</v>
      </c>
      <c r="L9" t="n">
        <v>2.75</v>
      </c>
      <c r="M9" t="n">
        <v>12</v>
      </c>
      <c r="N9" t="n">
        <v>34.14</v>
      </c>
      <c r="O9" t="n">
        <v>22351.34</v>
      </c>
      <c r="P9" t="n">
        <v>48.56</v>
      </c>
      <c r="Q9" t="n">
        <v>610.26</v>
      </c>
      <c r="R9" t="n">
        <v>22.28</v>
      </c>
      <c r="S9" t="n">
        <v>13.88</v>
      </c>
      <c r="T9" t="n">
        <v>4276.74</v>
      </c>
      <c r="U9" t="n">
        <v>0.62</v>
      </c>
      <c r="V9" t="n">
        <v>0.93</v>
      </c>
      <c r="W9" t="n">
        <v>0.08</v>
      </c>
      <c r="X9" t="n">
        <v>0.27</v>
      </c>
      <c r="Y9" t="n">
        <v>1</v>
      </c>
      <c r="Z9" t="n">
        <v>10</v>
      </c>
      <c r="AA9" t="n">
        <v>124.5009968972189</v>
      </c>
      <c r="AB9" t="n">
        <v>170.3477565510357</v>
      </c>
      <c r="AC9" t="n">
        <v>154.0900057504302</v>
      </c>
      <c r="AD9" t="n">
        <v>124500.9968972189</v>
      </c>
      <c r="AE9" t="n">
        <v>170347.7565510357</v>
      </c>
      <c r="AF9" t="n">
        <v>6.160809231387985e-06</v>
      </c>
      <c r="AG9" t="n">
        <v>4.70703125</v>
      </c>
      <c r="AH9" t="n">
        <v>154090.0057504302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13.9567</v>
      </c>
      <c r="E10" t="n">
        <v>7.16</v>
      </c>
      <c r="F10" t="n">
        <v>4.28</v>
      </c>
      <c r="G10" t="n">
        <v>19.76</v>
      </c>
      <c r="H10" t="n">
        <v>0.3</v>
      </c>
      <c r="I10" t="n">
        <v>13</v>
      </c>
      <c r="J10" t="n">
        <v>179.7</v>
      </c>
      <c r="K10" t="n">
        <v>52.44</v>
      </c>
      <c r="L10" t="n">
        <v>3</v>
      </c>
      <c r="M10" t="n">
        <v>11</v>
      </c>
      <c r="N10" t="n">
        <v>34.26</v>
      </c>
      <c r="O10" t="n">
        <v>22397.24</v>
      </c>
      <c r="P10" t="n">
        <v>47.29</v>
      </c>
      <c r="Q10" t="n">
        <v>610.38</v>
      </c>
      <c r="R10" t="n">
        <v>21.52</v>
      </c>
      <c r="S10" t="n">
        <v>13.88</v>
      </c>
      <c r="T10" t="n">
        <v>3901.68</v>
      </c>
      <c r="U10" t="n">
        <v>0.65</v>
      </c>
      <c r="V10" t="n">
        <v>0.93</v>
      </c>
      <c r="W10" t="n">
        <v>0.07000000000000001</v>
      </c>
      <c r="X10" t="n">
        <v>0.24</v>
      </c>
      <c r="Y10" t="n">
        <v>1</v>
      </c>
      <c r="Z10" t="n">
        <v>10</v>
      </c>
      <c r="AA10" t="n">
        <v>123.7280850926472</v>
      </c>
      <c r="AB10" t="n">
        <v>169.290224521559</v>
      </c>
      <c r="AC10" t="n">
        <v>153.1334030935908</v>
      </c>
      <c r="AD10" t="n">
        <v>123728.0850926472</v>
      </c>
      <c r="AE10" t="n">
        <v>169290.224521559</v>
      </c>
      <c r="AF10" t="n">
        <v>6.212847454422224e-06</v>
      </c>
      <c r="AG10" t="n">
        <v>4.661458333333333</v>
      </c>
      <c r="AH10" t="n">
        <v>153133.4030935908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14.0669</v>
      </c>
      <c r="E11" t="n">
        <v>7.11</v>
      </c>
      <c r="F11" t="n">
        <v>4.26</v>
      </c>
      <c r="G11" t="n">
        <v>21.31</v>
      </c>
      <c r="H11" t="n">
        <v>0.32</v>
      </c>
      <c r="I11" t="n">
        <v>12</v>
      </c>
      <c r="J11" t="n">
        <v>180.07</v>
      </c>
      <c r="K11" t="n">
        <v>52.44</v>
      </c>
      <c r="L11" t="n">
        <v>3.25</v>
      </c>
      <c r="M11" t="n">
        <v>10</v>
      </c>
      <c r="N11" t="n">
        <v>34.38</v>
      </c>
      <c r="O11" t="n">
        <v>22443.18</v>
      </c>
      <c r="P11" t="n">
        <v>45.96</v>
      </c>
      <c r="Q11" t="n">
        <v>610.26</v>
      </c>
      <c r="R11" t="n">
        <v>20.94</v>
      </c>
      <c r="S11" t="n">
        <v>13.88</v>
      </c>
      <c r="T11" t="n">
        <v>3613.65</v>
      </c>
      <c r="U11" t="n">
        <v>0.66</v>
      </c>
      <c r="V11" t="n">
        <v>0.9399999999999999</v>
      </c>
      <c r="W11" t="n">
        <v>0.07000000000000001</v>
      </c>
      <c r="X11" t="n">
        <v>0.22</v>
      </c>
      <c r="Y11" t="n">
        <v>1</v>
      </c>
      <c r="Z11" t="n">
        <v>10</v>
      </c>
      <c r="AA11" t="n">
        <v>122.9744363065576</v>
      </c>
      <c r="AB11" t="n">
        <v>168.2590490037938</v>
      </c>
      <c r="AC11" t="n">
        <v>152.2006415199769</v>
      </c>
      <c r="AD11" t="n">
        <v>122974.4363065576</v>
      </c>
      <c r="AE11" t="n">
        <v>168259.0490037939</v>
      </c>
      <c r="AF11" t="n">
        <v>6.26190316167948e-06</v>
      </c>
      <c r="AG11" t="n">
        <v>4.62890625</v>
      </c>
      <c r="AH11" t="n">
        <v>152200.6415199769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14.1989</v>
      </c>
      <c r="E12" t="n">
        <v>7.04</v>
      </c>
      <c r="F12" t="n">
        <v>4.23</v>
      </c>
      <c r="G12" t="n">
        <v>23.08</v>
      </c>
      <c r="H12" t="n">
        <v>0.34</v>
      </c>
      <c r="I12" t="n">
        <v>11</v>
      </c>
      <c r="J12" t="n">
        <v>180.45</v>
      </c>
      <c r="K12" t="n">
        <v>52.44</v>
      </c>
      <c r="L12" t="n">
        <v>3.5</v>
      </c>
      <c r="M12" t="n">
        <v>9</v>
      </c>
      <c r="N12" t="n">
        <v>34.51</v>
      </c>
      <c r="O12" t="n">
        <v>22489.16</v>
      </c>
      <c r="P12" t="n">
        <v>44.42</v>
      </c>
      <c r="Q12" t="n">
        <v>610.26</v>
      </c>
      <c r="R12" t="n">
        <v>19.83</v>
      </c>
      <c r="S12" t="n">
        <v>13.88</v>
      </c>
      <c r="T12" t="n">
        <v>3064.46</v>
      </c>
      <c r="U12" t="n">
        <v>0.7</v>
      </c>
      <c r="V12" t="n">
        <v>0.9399999999999999</v>
      </c>
      <c r="W12" t="n">
        <v>0.07000000000000001</v>
      </c>
      <c r="X12" t="n">
        <v>0.19</v>
      </c>
      <c r="Y12" t="n">
        <v>1</v>
      </c>
      <c r="Z12" t="n">
        <v>10</v>
      </c>
      <c r="AA12" t="n">
        <v>110.2807646636656</v>
      </c>
      <c r="AB12" t="n">
        <v>150.8910074567281</v>
      </c>
      <c r="AC12" t="n">
        <v>136.4901814819581</v>
      </c>
      <c r="AD12" t="n">
        <v>110280.7646636656</v>
      </c>
      <c r="AE12" t="n">
        <v>150891.0074567281</v>
      </c>
      <c r="AF12" t="n">
        <v>6.320663174002144e-06</v>
      </c>
      <c r="AG12" t="n">
        <v>4.583333333333333</v>
      </c>
      <c r="AH12" t="n">
        <v>136490.1814819581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14.2383</v>
      </c>
      <c r="E13" t="n">
        <v>7.02</v>
      </c>
      <c r="F13" t="n">
        <v>4.25</v>
      </c>
      <c r="G13" t="n">
        <v>25.48</v>
      </c>
      <c r="H13" t="n">
        <v>0.37</v>
      </c>
      <c r="I13" t="n">
        <v>10</v>
      </c>
      <c r="J13" t="n">
        <v>180.82</v>
      </c>
      <c r="K13" t="n">
        <v>52.44</v>
      </c>
      <c r="L13" t="n">
        <v>3.75</v>
      </c>
      <c r="M13" t="n">
        <v>8</v>
      </c>
      <c r="N13" t="n">
        <v>34.63</v>
      </c>
      <c r="O13" t="n">
        <v>22535.19</v>
      </c>
      <c r="P13" t="n">
        <v>43.92</v>
      </c>
      <c r="Q13" t="n">
        <v>610.26</v>
      </c>
      <c r="R13" t="n">
        <v>20.68</v>
      </c>
      <c r="S13" t="n">
        <v>13.88</v>
      </c>
      <c r="T13" t="n">
        <v>3494.3</v>
      </c>
      <c r="U13" t="n">
        <v>0.67</v>
      </c>
      <c r="V13" t="n">
        <v>0.9399999999999999</v>
      </c>
      <c r="W13" t="n">
        <v>0.07000000000000001</v>
      </c>
      <c r="X13" t="n">
        <v>0.21</v>
      </c>
      <c r="Y13" t="n">
        <v>1</v>
      </c>
      <c r="Z13" t="n">
        <v>10</v>
      </c>
      <c r="AA13" t="n">
        <v>110.0569167005813</v>
      </c>
      <c r="AB13" t="n">
        <v>150.5847287981611</v>
      </c>
      <c r="AC13" t="n">
        <v>136.2131336286999</v>
      </c>
      <c r="AD13" t="n">
        <v>110056.9167005813</v>
      </c>
      <c r="AE13" t="n">
        <v>150584.7287981611</v>
      </c>
      <c r="AF13" t="n">
        <v>6.338202147377242e-06</v>
      </c>
      <c r="AG13" t="n">
        <v>4.5703125</v>
      </c>
      <c r="AH13" t="n">
        <v>136213.1336286999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14.3942</v>
      </c>
      <c r="E14" t="n">
        <v>6.95</v>
      </c>
      <c r="F14" t="n">
        <v>4.21</v>
      </c>
      <c r="G14" t="n">
        <v>28.04</v>
      </c>
      <c r="H14" t="n">
        <v>0.39</v>
      </c>
      <c r="I14" t="n">
        <v>9</v>
      </c>
      <c r="J14" t="n">
        <v>181.19</v>
      </c>
      <c r="K14" t="n">
        <v>52.44</v>
      </c>
      <c r="L14" t="n">
        <v>4</v>
      </c>
      <c r="M14" t="n">
        <v>6</v>
      </c>
      <c r="N14" t="n">
        <v>34.75</v>
      </c>
      <c r="O14" t="n">
        <v>22581.25</v>
      </c>
      <c r="P14" t="n">
        <v>42.54</v>
      </c>
      <c r="Q14" t="n">
        <v>610.37</v>
      </c>
      <c r="R14" t="n">
        <v>19.17</v>
      </c>
      <c r="S14" t="n">
        <v>13.88</v>
      </c>
      <c r="T14" t="n">
        <v>2746.54</v>
      </c>
      <c r="U14" t="n">
        <v>0.72</v>
      </c>
      <c r="V14" t="n">
        <v>0.95</v>
      </c>
      <c r="W14" t="n">
        <v>0.07000000000000001</v>
      </c>
      <c r="X14" t="n">
        <v>0.17</v>
      </c>
      <c r="Y14" t="n">
        <v>1</v>
      </c>
      <c r="Z14" t="n">
        <v>10</v>
      </c>
      <c r="AA14" t="n">
        <v>109.2045514279503</v>
      </c>
      <c r="AB14" t="n">
        <v>149.4184850284461</v>
      </c>
      <c r="AC14" t="n">
        <v>135.1581945275327</v>
      </c>
      <c r="AD14" t="n">
        <v>109204.5514279503</v>
      </c>
      <c r="AE14" t="n">
        <v>149418.4850284461</v>
      </c>
      <c r="AF14" t="n">
        <v>6.407601283143176e-06</v>
      </c>
      <c r="AG14" t="n">
        <v>4.524739583333333</v>
      </c>
      <c r="AH14" t="n">
        <v>135158.1945275327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14.3839</v>
      </c>
      <c r="E15" t="n">
        <v>6.95</v>
      </c>
      <c r="F15" t="n">
        <v>4.21</v>
      </c>
      <c r="G15" t="n">
        <v>28.08</v>
      </c>
      <c r="H15" t="n">
        <v>0.42</v>
      </c>
      <c r="I15" t="n">
        <v>9</v>
      </c>
      <c r="J15" t="n">
        <v>181.57</v>
      </c>
      <c r="K15" t="n">
        <v>52.44</v>
      </c>
      <c r="L15" t="n">
        <v>4.25</v>
      </c>
      <c r="M15" t="n">
        <v>3</v>
      </c>
      <c r="N15" t="n">
        <v>34.88</v>
      </c>
      <c r="O15" t="n">
        <v>22627.36</v>
      </c>
      <c r="P15" t="n">
        <v>41.33</v>
      </c>
      <c r="Q15" t="n">
        <v>610.26</v>
      </c>
      <c r="R15" t="n">
        <v>19.15</v>
      </c>
      <c r="S15" t="n">
        <v>13.88</v>
      </c>
      <c r="T15" t="n">
        <v>2735.74</v>
      </c>
      <c r="U15" t="n">
        <v>0.72</v>
      </c>
      <c r="V15" t="n">
        <v>0.95</v>
      </c>
      <c r="W15" t="n">
        <v>0.08</v>
      </c>
      <c r="X15" t="n">
        <v>0.17</v>
      </c>
      <c r="Y15" t="n">
        <v>1</v>
      </c>
      <c r="Z15" t="n">
        <v>10</v>
      </c>
      <c r="AA15" t="n">
        <v>108.7634652705248</v>
      </c>
      <c r="AB15" t="n">
        <v>148.814971488509</v>
      </c>
      <c r="AC15" t="n">
        <v>134.6122794728105</v>
      </c>
      <c r="AD15" t="n">
        <v>108763.4652705248</v>
      </c>
      <c r="AE15" t="n">
        <v>148814.971488509</v>
      </c>
      <c r="AF15" t="n">
        <v>6.403016221575576e-06</v>
      </c>
      <c r="AG15" t="n">
        <v>4.524739583333333</v>
      </c>
      <c r="AH15" t="n">
        <v>134612.2794728104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14.5056</v>
      </c>
      <c r="E16" t="n">
        <v>6.89</v>
      </c>
      <c r="F16" t="n">
        <v>4.19</v>
      </c>
      <c r="G16" t="n">
        <v>31.42</v>
      </c>
      <c r="H16" t="n">
        <v>0.44</v>
      </c>
      <c r="I16" t="n">
        <v>8</v>
      </c>
      <c r="J16" t="n">
        <v>181.94</v>
      </c>
      <c r="K16" t="n">
        <v>52.44</v>
      </c>
      <c r="L16" t="n">
        <v>4.5</v>
      </c>
      <c r="M16" t="n">
        <v>0</v>
      </c>
      <c r="N16" t="n">
        <v>35</v>
      </c>
      <c r="O16" t="n">
        <v>22673.63</v>
      </c>
      <c r="P16" t="n">
        <v>41.09</v>
      </c>
      <c r="Q16" t="n">
        <v>610.26</v>
      </c>
      <c r="R16" t="n">
        <v>18.34</v>
      </c>
      <c r="S16" t="n">
        <v>13.88</v>
      </c>
      <c r="T16" t="n">
        <v>2337.3</v>
      </c>
      <c r="U16" t="n">
        <v>0.76</v>
      </c>
      <c r="V16" t="n">
        <v>0.95</v>
      </c>
      <c r="W16" t="n">
        <v>0.08</v>
      </c>
      <c r="X16" t="n">
        <v>0.15</v>
      </c>
      <c r="Y16" t="n">
        <v>1</v>
      </c>
      <c r="Z16" t="n">
        <v>10</v>
      </c>
      <c r="AA16" t="n">
        <v>108.2767226161466</v>
      </c>
      <c r="AB16" t="n">
        <v>148.1489887152186</v>
      </c>
      <c r="AC16" t="n">
        <v>134.00985716069</v>
      </c>
      <c r="AD16" t="n">
        <v>108276.7226161466</v>
      </c>
      <c r="AE16" t="n">
        <v>148148.9887152186</v>
      </c>
      <c r="AF16" t="n">
        <v>6.457191172330637e-06</v>
      </c>
      <c r="AG16" t="n">
        <v>4.485677083333333</v>
      </c>
      <c r="AH16" t="n">
        <v>134009.85716069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9.9604</v>
      </c>
      <c r="E2" t="n">
        <v>10.04</v>
      </c>
      <c r="F2" t="n">
        <v>5.15</v>
      </c>
      <c r="G2" t="n">
        <v>5.72</v>
      </c>
      <c r="H2" t="n">
        <v>0.08</v>
      </c>
      <c r="I2" t="n">
        <v>54</v>
      </c>
      <c r="J2" t="n">
        <v>213.37</v>
      </c>
      <c r="K2" t="n">
        <v>56.13</v>
      </c>
      <c r="L2" t="n">
        <v>1</v>
      </c>
      <c r="M2" t="n">
        <v>52</v>
      </c>
      <c r="N2" t="n">
        <v>46.25</v>
      </c>
      <c r="O2" t="n">
        <v>26550.29</v>
      </c>
      <c r="P2" t="n">
        <v>73.90000000000001</v>
      </c>
      <c r="Q2" t="n">
        <v>610.36</v>
      </c>
      <c r="R2" t="n">
        <v>48.61</v>
      </c>
      <c r="S2" t="n">
        <v>13.88</v>
      </c>
      <c r="T2" t="n">
        <v>17237.63</v>
      </c>
      <c r="U2" t="n">
        <v>0.29</v>
      </c>
      <c r="V2" t="n">
        <v>0.78</v>
      </c>
      <c r="W2" t="n">
        <v>0.14</v>
      </c>
      <c r="X2" t="n">
        <v>1.11</v>
      </c>
      <c r="Y2" t="n">
        <v>1</v>
      </c>
      <c r="Z2" t="n">
        <v>10</v>
      </c>
      <c r="AA2" t="n">
        <v>180.3210645595538</v>
      </c>
      <c r="AB2" t="n">
        <v>246.7232357341873</v>
      </c>
      <c r="AC2" t="n">
        <v>223.1763163940243</v>
      </c>
      <c r="AD2" t="n">
        <v>180321.0645595538</v>
      </c>
      <c r="AE2" t="n">
        <v>246723.2357341873</v>
      </c>
      <c r="AF2" t="n">
        <v>4.184173720435911e-06</v>
      </c>
      <c r="AG2" t="n">
        <v>6.536458333333333</v>
      </c>
      <c r="AH2" t="n">
        <v>223176.3163940243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10.8656</v>
      </c>
      <c r="E3" t="n">
        <v>9.199999999999999</v>
      </c>
      <c r="F3" t="n">
        <v>4.86</v>
      </c>
      <c r="G3" t="n">
        <v>7.11</v>
      </c>
      <c r="H3" t="n">
        <v>0.1</v>
      </c>
      <c r="I3" t="n">
        <v>41</v>
      </c>
      <c r="J3" t="n">
        <v>213.78</v>
      </c>
      <c r="K3" t="n">
        <v>56.13</v>
      </c>
      <c r="L3" t="n">
        <v>1.25</v>
      </c>
      <c r="M3" t="n">
        <v>39</v>
      </c>
      <c r="N3" t="n">
        <v>46.4</v>
      </c>
      <c r="O3" t="n">
        <v>26600.32</v>
      </c>
      <c r="P3" t="n">
        <v>69.11</v>
      </c>
      <c r="Q3" t="n">
        <v>610.42</v>
      </c>
      <c r="R3" t="n">
        <v>39.57</v>
      </c>
      <c r="S3" t="n">
        <v>13.88</v>
      </c>
      <c r="T3" t="n">
        <v>12786.48</v>
      </c>
      <c r="U3" t="n">
        <v>0.35</v>
      </c>
      <c r="V3" t="n">
        <v>0.82</v>
      </c>
      <c r="W3" t="n">
        <v>0.12</v>
      </c>
      <c r="X3" t="n">
        <v>0.82</v>
      </c>
      <c r="Y3" t="n">
        <v>1</v>
      </c>
      <c r="Z3" t="n">
        <v>10</v>
      </c>
      <c r="AA3" t="n">
        <v>172.3445170880287</v>
      </c>
      <c r="AB3" t="n">
        <v>235.8093715832134</v>
      </c>
      <c r="AC3" t="n">
        <v>213.3040561199114</v>
      </c>
      <c r="AD3" t="n">
        <v>172344.5170880287</v>
      </c>
      <c r="AE3" t="n">
        <v>235809.3715832134</v>
      </c>
      <c r="AF3" t="n">
        <v>4.56443094421594e-06</v>
      </c>
      <c r="AG3" t="n">
        <v>5.989583333333333</v>
      </c>
      <c r="AH3" t="n">
        <v>213304.0561199114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11.502</v>
      </c>
      <c r="E4" t="n">
        <v>8.69</v>
      </c>
      <c r="F4" t="n">
        <v>4.69</v>
      </c>
      <c r="G4" t="n">
        <v>8.52</v>
      </c>
      <c r="H4" t="n">
        <v>0.12</v>
      </c>
      <c r="I4" t="n">
        <v>33</v>
      </c>
      <c r="J4" t="n">
        <v>214.19</v>
      </c>
      <c r="K4" t="n">
        <v>56.13</v>
      </c>
      <c r="L4" t="n">
        <v>1.5</v>
      </c>
      <c r="M4" t="n">
        <v>31</v>
      </c>
      <c r="N4" t="n">
        <v>46.56</v>
      </c>
      <c r="O4" t="n">
        <v>26650.41</v>
      </c>
      <c r="P4" t="n">
        <v>65.98999999999999</v>
      </c>
      <c r="Q4" t="n">
        <v>610.39</v>
      </c>
      <c r="R4" t="n">
        <v>34.2</v>
      </c>
      <c r="S4" t="n">
        <v>13.88</v>
      </c>
      <c r="T4" t="n">
        <v>10141.43</v>
      </c>
      <c r="U4" t="n">
        <v>0.41</v>
      </c>
      <c r="V4" t="n">
        <v>0.85</v>
      </c>
      <c r="W4" t="n">
        <v>0.11</v>
      </c>
      <c r="X4" t="n">
        <v>0.65</v>
      </c>
      <c r="Y4" t="n">
        <v>1</v>
      </c>
      <c r="Z4" t="n">
        <v>10</v>
      </c>
      <c r="AA4" t="n">
        <v>155.6706085259527</v>
      </c>
      <c r="AB4" t="n">
        <v>212.9953942876629</v>
      </c>
      <c r="AC4" t="n">
        <v>192.6674127978226</v>
      </c>
      <c r="AD4" t="n">
        <v>155670.6085259527</v>
      </c>
      <c r="AE4" t="n">
        <v>212995.3942876629</v>
      </c>
      <c r="AF4" t="n">
        <v>4.831770424124921e-06</v>
      </c>
      <c r="AG4" t="n">
        <v>5.657552083333333</v>
      </c>
      <c r="AH4" t="n">
        <v>192667.4127978226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12.0269</v>
      </c>
      <c r="E5" t="n">
        <v>8.31</v>
      </c>
      <c r="F5" t="n">
        <v>4.56</v>
      </c>
      <c r="G5" t="n">
        <v>10.14</v>
      </c>
      <c r="H5" t="n">
        <v>0.14</v>
      </c>
      <c r="I5" t="n">
        <v>27</v>
      </c>
      <c r="J5" t="n">
        <v>214.59</v>
      </c>
      <c r="K5" t="n">
        <v>56.13</v>
      </c>
      <c r="L5" t="n">
        <v>1.75</v>
      </c>
      <c r="M5" t="n">
        <v>25</v>
      </c>
      <c r="N5" t="n">
        <v>46.72</v>
      </c>
      <c r="O5" t="n">
        <v>26700.55</v>
      </c>
      <c r="P5" t="n">
        <v>63.47</v>
      </c>
      <c r="Q5" t="n">
        <v>610.37</v>
      </c>
      <c r="R5" t="n">
        <v>30.28</v>
      </c>
      <c r="S5" t="n">
        <v>13.88</v>
      </c>
      <c r="T5" t="n">
        <v>8210.16</v>
      </c>
      <c r="U5" t="n">
        <v>0.46</v>
      </c>
      <c r="V5" t="n">
        <v>0.87</v>
      </c>
      <c r="W5" t="n">
        <v>0.1</v>
      </c>
      <c r="X5" t="n">
        <v>0.52</v>
      </c>
      <c r="Y5" t="n">
        <v>1</v>
      </c>
      <c r="Z5" t="n">
        <v>10</v>
      </c>
      <c r="AA5" t="n">
        <v>152.2292817140137</v>
      </c>
      <c r="AB5" t="n">
        <v>208.2868191229464</v>
      </c>
      <c r="AC5" t="n">
        <v>188.4082174382985</v>
      </c>
      <c r="AD5" t="n">
        <v>152229.2817140137</v>
      </c>
      <c r="AE5" t="n">
        <v>208286.8191229464</v>
      </c>
      <c r="AF5" t="n">
        <v>5.05227088453382e-06</v>
      </c>
      <c r="AG5" t="n">
        <v>5.41015625</v>
      </c>
      <c r="AH5" t="n">
        <v>188408.2174382985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12.3047</v>
      </c>
      <c r="E6" t="n">
        <v>8.130000000000001</v>
      </c>
      <c r="F6" t="n">
        <v>4.5</v>
      </c>
      <c r="G6" t="n">
        <v>11.25</v>
      </c>
      <c r="H6" t="n">
        <v>0.17</v>
      </c>
      <c r="I6" t="n">
        <v>24</v>
      </c>
      <c r="J6" t="n">
        <v>215</v>
      </c>
      <c r="K6" t="n">
        <v>56.13</v>
      </c>
      <c r="L6" t="n">
        <v>2</v>
      </c>
      <c r="M6" t="n">
        <v>22</v>
      </c>
      <c r="N6" t="n">
        <v>46.87</v>
      </c>
      <c r="O6" t="n">
        <v>26750.75</v>
      </c>
      <c r="P6" t="n">
        <v>62.08</v>
      </c>
      <c r="Q6" t="n">
        <v>610.4</v>
      </c>
      <c r="R6" t="n">
        <v>28.38</v>
      </c>
      <c r="S6" t="n">
        <v>13.88</v>
      </c>
      <c r="T6" t="n">
        <v>7273.4</v>
      </c>
      <c r="U6" t="n">
        <v>0.49</v>
      </c>
      <c r="V6" t="n">
        <v>0.89</v>
      </c>
      <c r="W6" t="n">
        <v>0.09</v>
      </c>
      <c r="X6" t="n">
        <v>0.46</v>
      </c>
      <c r="Y6" t="n">
        <v>1</v>
      </c>
      <c r="Z6" t="n">
        <v>10</v>
      </c>
      <c r="AA6" t="n">
        <v>150.6054878476083</v>
      </c>
      <c r="AB6" t="n">
        <v>206.0650727182021</v>
      </c>
      <c r="AC6" t="n">
        <v>186.3985113921816</v>
      </c>
      <c r="AD6" t="n">
        <v>150605.4878476083</v>
      </c>
      <c r="AE6" t="n">
        <v>206065.0727182021</v>
      </c>
      <c r="AF6" t="n">
        <v>5.168969356436264e-06</v>
      </c>
      <c r="AG6" t="n">
        <v>5.292968750000001</v>
      </c>
      <c r="AH6" t="n">
        <v>186398.5113921816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12.6218</v>
      </c>
      <c r="E7" t="n">
        <v>7.92</v>
      </c>
      <c r="F7" t="n">
        <v>4.42</v>
      </c>
      <c r="G7" t="n">
        <v>12.64</v>
      </c>
      <c r="H7" t="n">
        <v>0.19</v>
      </c>
      <c r="I7" t="n">
        <v>21</v>
      </c>
      <c r="J7" t="n">
        <v>215.41</v>
      </c>
      <c r="K7" t="n">
        <v>56.13</v>
      </c>
      <c r="L7" t="n">
        <v>2.25</v>
      </c>
      <c r="M7" t="n">
        <v>19</v>
      </c>
      <c r="N7" t="n">
        <v>47.03</v>
      </c>
      <c r="O7" t="n">
        <v>26801</v>
      </c>
      <c r="P7" t="n">
        <v>60.29</v>
      </c>
      <c r="Q7" t="n">
        <v>610.4400000000001</v>
      </c>
      <c r="R7" t="n">
        <v>25.78</v>
      </c>
      <c r="S7" t="n">
        <v>13.88</v>
      </c>
      <c r="T7" t="n">
        <v>5989.01</v>
      </c>
      <c r="U7" t="n">
        <v>0.54</v>
      </c>
      <c r="V7" t="n">
        <v>0.9</v>
      </c>
      <c r="W7" t="n">
        <v>0.09</v>
      </c>
      <c r="X7" t="n">
        <v>0.38</v>
      </c>
      <c r="Y7" t="n">
        <v>1</v>
      </c>
      <c r="Z7" t="n">
        <v>10</v>
      </c>
      <c r="AA7" t="n">
        <v>136.5056060251035</v>
      </c>
      <c r="AB7" t="n">
        <v>186.7729923657763</v>
      </c>
      <c r="AC7" t="n">
        <v>168.9476401119803</v>
      </c>
      <c r="AD7" t="n">
        <v>136505.6060251035</v>
      </c>
      <c r="AE7" t="n">
        <v>186772.9923657763</v>
      </c>
      <c r="AF7" t="n">
        <v>5.302177007409139e-06</v>
      </c>
      <c r="AG7" t="n">
        <v>5.15625</v>
      </c>
      <c r="AH7" t="n">
        <v>168947.6401119803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12.932</v>
      </c>
      <c r="E8" t="n">
        <v>7.73</v>
      </c>
      <c r="F8" t="n">
        <v>4.36</v>
      </c>
      <c r="G8" t="n">
        <v>14.53</v>
      </c>
      <c r="H8" t="n">
        <v>0.21</v>
      </c>
      <c r="I8" t="n">
        <v>18</v>
      </c>
      <c r="J8" t="n">
        <v>215.82</v>
      </c>
      <c r="K8" t="n">
        <v>56.13</v>
      </c>
      <c r="L8" t="n">
        <v>2.5</v>
      </c>
      <c r="M8" t="n">
        <v>16</v>
      </c>
      <c r="N8" t="n">
        <v>47.19</v>
      </c>
      <c r="O8" t="n">
        <v>26851.31</v>
      </c>
      <c r="P8" t="n">
        <v>58.78</v>
      </c>
      <c r="Q8" t="n">
        <v>610.29</v>
      </c>
      <c r="R8" t="n">
        <v>24.25</v>
      </c>
      <c r="S8" t="n">
        <v>13.88</v>
      </c>
      <c r="T8" t="n">
        <v>5239.67</v>
      </c>
      <c r="U8" t="n">
        <v>0.57</v>
      </c>
      <c r="V8" t="n">
        <v>0.91</v>
      </c>
      <c r="W8" t="n">
        <v>0.07000000000000001</v>
      </c>
      <c r="X8" t="n">
        <v>0.32</v>
      </c>
      <c r="Y8" t="n">
        <v>1</v>
      </c>
      <c r="Z8" t="n">
        <v>10</v>
      </c>
      <c r="AA8" t="n">
        <v>134.8966343094102</v>
      </c>
      <c r="AB8" t="n">
        <v>184.5715262815434</v>
      </c>
      <c r="AC8" t="n">
        <v>166.9562788610488</v>
      </c>
      <c r="AD8" t="n">
        <v>134896.6343094101</v>
      </c>
      <c r="AE8" t="n">
        <v>184571.5262815434</v>
      </c>
      <c r="AF8" t="n">
        <v>5.432486100224611e-06</v>
      </c>
      <c r="AG8" t="n">
        <v>5.032552083333333</v>
      </c>
      <c r="AH8" t="n">
        <v>166956.2788610488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12.9571</v>
      </c>
      <c r="E9" t="n">
        <v>7.72</v>
      </c>
      <c r="F9" t="n">
        <v>4.39</v>
      </c>
      <c r="G9" t="n">
        <v>15.48</v>
      </c>
      <c r="H9" t="n">
        <v>0.23</v>
      </c>
      <c r="I9" t="n">
        <v>17</v>
      </c>
      <c r="J9" t="n">
        <v>216.22</v>
      </c>
      <c r="K9" t="n">
        <v>56.13</v>
      </c>
      <c r="L9" t="n">
        <v>2.75</v>
      </c>
      <c r="M9" t="n">
        <v>15</v>
      </c>
      <c r="N9" t="n">
        <v>47.35</v>
      </c>
      <c r="O9" t="n">
        <v>26901.66</v>
      </c>
      <c r="P9" t="n">
        <v>58.59</v>
      </c>
      <c r="Q9" t="n">
        <v>610.26</v>
      </c>
      <c r="R9" t="n">
        <v>24.95</v>
      </c>
      <c r="S9" t="n">
        <v>13.88</v>
      </c>
      <c r="T9" t="n">
        <v>5594.75</v>
      </c>
      <c r="U9" t="n">
        <v>0.5600000000000001</v>
      </c>
      <c r="V9" t="n">
        <v>0.91</v>
      </c>
      <c r="W9" t="n">
        <v>0.08</v>
      </c>
      <c r="X9" t="n">
        <v>0.35</v>
      </c>
      <c r="Y9" t="n">
        <v>1</v>
      </c>
      <c r="Z9" t="n">
        <v>10</v>
      </c>
      <c r="AA9" t="n">
        <v>134.8135364510313</v>
      </c>
      <c r="AB9" t="n">
        <v>184.4578281256907</v>
      </c>
      <c r="AC9" t="n">
        <v>166.8534318976144</v>
      </c>
      <c r="AD9" t="n">
        <v>134813.5364510313</v>
      </c>
      <c r="AE9" t="n">
        <v>184457.8281256907</v>
      </c>
      <c r="AF9" t="n">
        <v>5.443030130623284e-06</v>
      </c>
      <c r="AG9" t="n">
        <v>5.026041666666667</v>
      </c>
      <c r="AH9" t="n">
        <v>166853.4318976144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13.2057</v>
      </c>
      <c r="E10" t="n">
        <v>7.57</v>
      </c>
      <c r="F10" t="n">
        <v>4.33</v>
      </c>
      <c r="G10" t="n">
        <v>17.31</v>
      </c>
      <c r="H10" t="n">
        <v>0.25</v>
      </c>
      <c r="I10" t="n">
        <v>15</v>
      </c>
      <c r="J10" t="n">
        <v>216.63</v>
      </c>
      <c r="K10" t="n">
        <v>56.13</v>
      </c>
      <c r="L10" t="n">
        <v>3</v>
      </c>
      <c r="M10" t="n">
        <v>13</v>
      </c>
      <c r="N10" t="n">
        <v>47.51</v>
      </c>
      <c r="O10" t="n">
        <v>26952.08</v>
      </c>
      <c r="P10" t="n">
        <v>57.12</v>
      </c>
      <c r="Q10" t="n">
        <v>610.3200000000001</v>
      </c>
      <c r="R10" t="n">
        <v>22.97</v>
      </c>
      <c r="S10" t="n">
        <v>13.88</v>
      </c>
      <c r="T10" t="n">
        <v>4613.66</v>
      </c>
      <c r="U10" t="n">
        <v>0.6</v>
      </c>
      <c r="V10" t="n">
        <v>0.92</v>
      </c>
      <c r="W10" t="n">
        <v>0.08</v>
      </c>
      <c r="X10" t="n">
        <v>0.29</v>
      </c>
      <c r="Y10" t="n">
        <v>1</v>
      </c>
      <c r="Z10" t="n">
        <v>10</v>
      </c>
      <c r="AA10" t="n">
        <v>133.2807592426898</v>
      </c>
      <c r="AB10" t="n">
        <v>182.3606147278809</v>
      </c>
      <c r="AC10" t="n">
        <v>164.9563736030334</v>
      </c>
      <c r="AD10" t="n">
        <v>133280.7592426898</v>
      </c>
      <c r="AE10" t="n">
        <v>182360.614727881</v>
      </c>
      <c r="AF10" t="n">
        <v>5.547462240468306e-06</v>
      </c>
      <c r="AG10" t="n">
        <v>4.928385416666667</v>
      </c>
      <c r="AH10" t="n">
        <v>164956.3736030334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13.3082</v>
      </c>
      <c r="E11" t="n">
        <v>7.51</v>
      </c>
      <c r="F11" t="n">
        <v>4.31</v>
      </c>
      <c r="G11" t="n">
        <v>18.47</v>
      </c>
      <c r="H11" t="n">
        <v>0.27</v>
      </c>
      <c r="I11" t="n">
        <v>14</v>
      </c>
      <c r="J11" t="n">
        <v>217.04</v>
      </c>
      <c r="K11" t="n">
        <v>56.13</v>
      </c>
      <c r="L11" t="n">
        <v>3.25</v>
      </c>
      <c r="M11" t="n">
        <v>12</v>
      </c>
      <c r="N11" t="n">
        <v>47.66</v>
      </c>
      <c r="O11" t="n">
        <v>27002.55</v>
      </c>
      <c r="P11" t="n">
        <v>56.2</v>
      </c>
      <c r="Q11" t="n">
        <v>610.28</v>
      </c>
      <c r="R11" t="n">
        <v>22.47</v>
      </c>
      <c r="S11" t="n">
        <v>13.88</v>
      </c>
      <c r="T11" t="n">
        <v>4369</v>
      </c>
      <c r="U11" t="n">
        <v>0.62</v>
      </c>
      <c r="V11" t="n">
        <v>0.93</v>
      </c>
      <c r="W11" t="n">
        <v>0.08</v>
      </c>
      <c r="X11" t="n">
        <v>0.27</v>
      </c>
      <c r="Y11" t="n">
        <v>1</v>
      </c>
      <c r="Z11" t="n">
        <v>10</v>
      </c>
      <c r="AA11" t="n">
        <v>132.6151314707334</v>
      </c>
      <c r="AB11" t="n">
        <v>181.4498734448659</v>
      </c>
      <c r="AC11" t="n">
        <v>164.1325521898356</v>
      </c>
      <c r="AD11" t="n">
        <v>132615.1314707334</v>
      </c>
      <c r="AE11" t="n">
        <v>181449.8734448659</v>
      </c>
      <c r="AF11" t="n">
        <v>5.590520531936991e-06</v>
      </c>
      <c r="AG11" t="n">
        <v>4.889322916666667</v>
      </c>
      <c r="AH11" t="n">
        <v>164132.5521898356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13.4333</v>
      </c>
      <c r="E12" t="n">
        <v>7.44</v>
      </c>
      <c r="F12" t="n">
        <v>4.28</v>
      </c>
      <c r="G12" t="n">
        <v>19.77</v>
      </c>
      <c r="H12" t="n">
        <v>0.29</v>
      </c>
      <c r="I12" t="n">
        <v>13</v>
      </c>
      <c r="J12" t="n">
        <v>217.45</v>
      </c>
      <c r="K12" t="n">
        <v>56.13</v>
      </c>
      <c r="L12" t="n">
        <v>3.5</v>
      </c>
      <c r="M12" t="n">
        <v>11</v>
      </c>
      <c r="N12" t="n">
        <v>47.82</v>
      </c>
      <c r="O12" t="n">
        <v>27053.07</v>
      </c>
      <c r="P12" t="n">
        <v>55.09</v>
      </c>
      <c r="Q12" t="n">
        <v>610.26</v>
      </c>
      <c r="R12" t="n">
        <v>21.52</v>
      </c>
      <c r="S12" t="n">
        <v>13.88</v>
      </c>
      <c r="T12" t="n">
        <v>3901.83</v>
      </c>
      <c r="U12" t="n">
        <v>0.65</v>
      </c>
      <c r="V12" t="n">
        <v>0.93</v>
      </c>
      <c r="W12" t="n">
        <v>0.08</v>
      </c>
      <c r="X12" t="n">
        <v>0.24</v>
      </c>
      <c r="Y12" t="n">
        <v>1</v>
      </c>
      <c r="Z12" t="n">
        <v>10</v>
      </c>
      <c r="AA12" t="n">
        <v>131.810539885196</v>
      </c>
      <c r="AB12" t="n">
        <v>180.3489957414586</v>
      </c>
      <c r="AC12" t="n">
        <v>163.1367407093496</v>
      </c>
      <c r="AD12" t="n">
        <v>131810.539885196</v>
      </c>
      <c r="AE12" t="n">
        <v>180348.9957414586</v>
      </c>
      <c r="AF12" t="n">
        <v>5.643072651573404e-06</v>
      </c>
      <c r="AG12" t="n">
        <v>4.84375</v>
      </c>
      <c r="AH12" t="n">
        <v>163136.7407093496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13.5466</v>
      </c>
      <c r="E13" t="n">
        <v>7.38</v>
      </c>
      <c r="F13" t="n">
        <v>4.26</v>
      </c>
      <c r="G13" t="n">
        <v>21.31</v>
      </c>
      <c r="H13" t="n">
        <v>0.31</v>
      </c>
      <c r="I13" t="n">
        <v>12</v>
      </c>
      <c r="J13" t="n">
        <v>217.86</v>
      </c>
      <c r="K13" t="n">
        <v>56.13</v>
      </c>
      <c r="L13" t="n">
        <v>3.75</v>
      </c>
      <c r="M13" t="n">
        <v>10</v>
      </c>
      <c r="N13" t="n">
        <v>47.98</v>
      </c>
      <c r="O13" t="n">
        <v>27103.65</v>
      </c>
      <c r="P13" t="n">
        <v>54.05</v>
      </c>
      <c r="Q13" t="n">
        <v>610.36</v>
      </c>
      <c r="R13" t="n">
        <v>20.95</v>
      </c>
      <c r="S13" t="n">
        <v>13.88</v>
      </c>
      <c r="T13" t="n">
        <v>3618.81</v>
      </c>
      <c r="U13" t="n">
        <v>0.66</v>
      </c>
      <c r="V13" t="n">
        <v>0.9399999999999999</v>
      </c>
      <c r="W13" t="n">
        <v>0.07000000000000001</v>
      </c>
      <c r="X13" t="n">
        <v>0.22</v>
      </c>
      <c r="Y13" t="n">
        <v>1</v>
      </c>
      <c r="Z13" t="n">
        <v>10</v>
      </c>
      <c r="AA13" t="n">
        <v>131.0949330782014</v>
      </c>
      <c r="AB13" t="n">
        <v>179.3698709377849</v>
      </c>
      <c r="AC13" t="n">
        <v>162.2510622027279</v>
      </c>
      <c r="AD13" t="n">
        <v>131094.9330782014</v>
      </c>
      <c r="AE13" t="n">
        <v>179369.8709377849</v>
      </c>
      <c r="AF13" t="n">
        <v>5.690667816679764e-06</v>
      </c>
      <c r="AG13" t="n">
        <v>4.8046875</v>
      </c>
      <c r="AH13" t="n">
        <v>162251.0622027279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13.6731</v>
      </c>
      <c r="E14" t="n">
        <v>7.31</v>
      </c>
      <c r="F14" t="n">
        <v>4.24</v>
      </c>
      <c r="G14" t="n">
        <v>23.11</v>
      </c>
      <c r="H14" t="n">
        <v>0.33</v>
      </c>
      <c r="I14" t="n">
        <v>11</v>
      </c>
      <c r="J14" t="n">
        <v>218.27</v>
      </c>
      <c r="K14" t="n">
        <v>56.13</v>
      </c>
      <c r="L14" t="n">
        <v>4</v>
      </c>
      <c r="M14" t="n">
        <v>9</v>
      </c>
      <c r="N14" t="n">
        <v>48.15</v>
      </c>
      <c r="O14" t="n">
        <v>27154.29</v>
      </c>
      <c r="P14" t="n">
        <v>52.89</v>
      </c>
      <c r="Q14" t="n">
        <v>610.27</v>
      </c>
      <c r="R14" t="n">
        <v>20.13</v>
      </c>
      <c r="S14" t="n">
        <v>13.88</v>
      </c>
      <c r="T14" t="n">
        <v>3215.82</v>
      </c>
      <c r="U14" t="n">
        <v>0.6899999999999999</v>
      </c>
      <c r="V14" t="n">
        <v>0.9399999999999999</v>
      </c>
      <c r="W14" t="n">
        <v>0.07000000000000001</v>
      </c>
      <c r="X14" t="n">
        <v>0.2</v>
      </c>
      <c r="Y14" t="n">
        <v>1</v>
      </c>
      <c r="Z14" t="n">
        <v>10</v>
      </c>
      <c r="AA14" t="n">
        <v>130.3150052174941</v>
      </c>
      <c r="AB14" t="n">
        <v>178.3027392307768</v>
      </c>
      <c r="AC14" t="n">
        <v>161.2857760481076</v>
      </c>
      <c r="AD14" t="n">
        <v>130315.0052174941</v>
      </c>
      <c r="AE14" t="n">
        <v>178302.7392307768</v>
      </c>
      <c r="AF14" t="n">
        <v>5.743808049565505e-06</v>
      </c>
      <c r="AG14" t="n">
        <v>4.759114583333333</v>
      </c>
      <c r="AH14" t="n">
        <v>161285.7760481075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13.8675</v>
      </c>
      <c r="E15" t="n">
        <v>7.21</v>
      </c>
      <c r="F15" t="n">
        <v>4.18</v>
      </c>
      <c r="G15" t="n">
        <v>25.06</v>
      </c>
      <c r="H15" t="n">
        <v>0.35</v>
      </c>
      <c r="I15" t="n">
        <v>10</v>
      </c>
      <c r="J15" t="n">
        <v>218.68</v>
      </c>
      <c r="K15" t="n">
        <v>56.13</v>
      </c>
      <c r="L15" t="n">
        <v>4.25</v>
      </c>
      <c r="M15" t="n">
        <v>8</v>
      </c>
      <c r="N15" t="n">
        <v>48.31</v>
      </c>
      <c r="O15" t="n">
        <v>27204.98</v>
      </c>
      <c r="P15" t="n">
        <v>51.23</v>
      </c>
      <c r="Q15" t="n">
        <v>610.34</v>
      </c>
      <c r="R15" t="n">
        <v>18.14</v>
      </c>
      <c r="S15" t="n">
        <v>13.88</v>
      </c>
      <c r="T15" t="n">
        <v>2227.12</v>
      </c>
      <c r="U15" t="n">
        <v>0.77</v>
      </c>
      <c r="V15" t="n">
        <v>0.96</v>
      </c>
      <c r="W15" t="n">
        <v>0.07000000000000001</v>
      </c>
      <c r="X15" t="n">
        <v>0.14</v>
      </c>
      <c r="Y15" t="n">
        <v>1</v>
      </c>
      <c r="Z15" t="n">
        <v>10</v>
      </c>
      <c r="AA15" t="n">
        <v>129.1356602389508</v>
      </c>
      <c r="AB15" t="n">
        <v>176.6891074021063</v>
      </c>
      <c r="AC15" t="n">
        <v>159.8261469764183</v>
      </c>
      <c r="AD15" t="n">
        <v>129135.6602389508</v>
      </c>
      <c r="AE15" t="n">
        <v>176689.1074021063</v>
      </c>
      <c r="AF15" t="n">
        <v>5.825471775043673e-06</v>
      </c>
      <c r="AG15" t="n">
        <v>4.694010416666667</v>
      </c>
      <c r="AH15" t="n">
        <v>159826.1469764183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13.7352</v>
      </c>
      <c r="E16" t="n">
        <v>7.28</v>
      </c>
      <c r="F16" t="n">
        <v>4.25</v>
      </c>
      <c r="G16" t="n">
        <v>25.47</v>
      </c>
      <c r="H16" t="n">
        <v>0.36</v>
      </c>
      <c r="I16" t="n">
        <v>10</v>
      </c>
      <c r="J16" t="n">
        <v>219.09</v>
      </c>
      <c r="K16" t="n">
        <v>56.13</v>
      </c>
      <c r="L16" t="n">
        <v>4.5</v>
      </c>
      <c r="M16" t="n">
        <v>8</v>
      </c>
      <c r="N16" t="n">
        <v>48.47</v>
      </c>
      <c r="O16" t="n">
        <v>27255.72</v>
      </c>
      <c r="P16" t="n">
        <v>51.61</v>
      </c>
      <c r="Q16" t="n">
        <v>610.26</v>
      </c>
      <c r="R16" t="n">
        <v>20.58</v>
      </c>
      <c r="S16" t="n">
        <v>13.88</v>
      </c>
      <c r="T16" t="n">
        <v>3447.08</v>
      </c>
      <c r="U16" t="n">
        <v>0.67</v>
      </c>
      <c r="V16" t="n">
        <v>0.9399999999999999</v>
      </c>
      <c r="W16" t="n">
        <v>0.07000000000000001</v>
      </c>
      <c r="X16" t="n">
        <v>0.21</v>
      </c>
      <c r="Y16" t="n">
        <v>1</v>
      </c>
      <c r="Z16" t="n">
        <v>10</v>
      </c>
      <c r="AA16" t="n">
        <v>129.6945974415988</v>
      </c>
      <c r="AB16" t="n">
        <v>177.453869941338</v>
      </c>
      <c r="AC16" t="n">
        <v>160.517921652257</v>
      </c>
      <c r="AD16" t="n">
        <v>129694.5974415988</v>
      </c>
      <c r="AE16" t="n">
        <v>177453.869941338</v>
      </c>
      <c r="AF16" t="n">
        <v>5.769895072982143e-06</v>
      </c>
      <c r="AG16" t="n">
        <v>4.739583333333333</v>
      </c>
      <c r="AH16" t="n">
        <v>160517.921652257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13.8916</v>
      </c>
      <c r="E17" t="n">
        <v>7.2</v>
      </c>
      <c r="F17" t="n">
        <v>4.21</v>
      </c>
      <c r="G17" t="n">
        <v>28.04</v>
      </c>
      <c r="H17" t="n">
        <v>0.38</v>
      </c>
      <c r="I17" t="n">
        <v>9</v>
      </c>
      <c r="J17" t="n">
        <v>219.51</v>
      </c>
      <c r="K17" t="n">
        <v>56.13</v>
      </c>
      <c r="L17" t="n">
        <v>4.75</v>
      </c>
      <c r="M17" t="n">
        <v>7</v>
      </c>
      <c r="N17" t="n">
        <v>48.63</v>
      </c>
      <c r="O17" t="n">
        <v>27306.53</v>
      </c>
      <c r="P17" t="n">
        <v>50.48</v>
      </c>
      <c r="Q17" t="n">
        <v>610.27</v>
      </c>
      <c r="R17" t="n">
        <v>19.18</v>
      </c>
      <c r="S17" t="n">
        <v>13.88</v>
      </c>
      <c r="T17" t="n">
        <v>2750.7</v>
      </c>
      <c r="U17" t="n">
        <v>0.72</v>
      </c>
      <c r="V17" t="n">
        <v>0.95</v>
      </c>
      <c r="W17" t="n">
        <v>0.07000000000000001</v>
      </c>
      <c r="X17" t="n">
        <v>0.17</v>
      </c>
      <c r="Y17" t="n">
        <v>1</v>
      </c>
      <c r="Z17" t="n">
        <v>10</v>
      </c>
      <c r="AA17" t="n">
        <v>128.850906104961</v>
      </c>
      <c r="AB17" t="n">
        <v>176.2994942335158</v>
      </c>
      <c r="AC17" t="n">
        <v>159.4737179418125</v>
      </c>
      <c r="AD17" t="n">
        <v>128850.906104961</v>
      </c>
      <c r="AE17" t="n">
        <v>176299.4942335158</v>
      </c>
      <c r="AF17" t="n">
        <v>5.835595724549969e-06</v>
      </c>
      <c r="AG17" t="n">
        <v>4.6875</v>
      </c>
      <c r="AH17" t="n">
        <v>159473.7179418125</v>
      </c>
    </row>
    <row r="18">
      <c r="A18" t="n">
        <v>16</v>
      </c>
      <c r="B18" t="n">
        <v>110</v>
      </c>
      <c r="C18" t="inlineStr">
        <is>
          <t xml:space="preserve">CONCLUIDO	</t>
        </is>
      </c>
      <c r="D18" t="n">
        <v>14.0225</v>
      </c>
      <c r="E18" t="n">
        <v>7.13</v>
      </c>
      <c r="F18" t="n">
        <v>4.18</v>
      </c>
      <c r="G18" t="n">
        <v>31.36</v>
      </c>
      <c r="H18" t="n">
        <v>0.4</v>
      </c>
      <c r="I18" t="n">
        <v>8</v>
      </c>
      <c r="J18" t="n">
        <v>219.92</v>
      </c>
      <c r="K18" t="n">
        <v>56.13</v>
      </c>
      <c r="L18" t="n">
        <v>5</v>
      </c>
      <c r="M18" t="n">
        <v>6</v>
      </c>
      <c r="N18" t="n">
        <v>48.79</v>
      </c>
      <c r="O18" t="n">
        <v>27357.39</v>
      </c>
      <c r="P18" t="n">
        <v>48.81</v>
      </c>
      <c r="Q18" t="n">
        <v>610.3</v>
      </c>
      <c r="R18" t="n">
        <v>18.42</v>
      </c>
      <c r="S18" t="n">
        <v>13.88</v>
      </c>
      <c r="T18" t="n">
        <v>2375.53</v>
      </c>
      <c r="U18" t="n">
        <v>0.75</v>
      </c>
      <c r="V18" t="n">
        <v>0.95</v>
      </c>
      <c r="W18" t="n">
        <v>0.07000000000000001</v>
      </c>
      <c r="X18" t="n">
        <v>0.14</v>
      </c>
      <c r="Y18" t="n">
        <v>1</v>
      </c>
      <c r="Z18" t="n">
        <v>10</v>
      </c>
      <c r="AA18" t="n">
        <v>127.8848307645496</v>
      </c>
      <c r="AB18" t="n">
        <v>174.9776673325296</v>
      </c>
      <c r="AC18" t="n">
        <v>158.2780443450603</v>
      </c>
      <c r="AD18" t="n">
        <v>127884.8307645496</v>
      </c>
      <c r="AE18" t="n">
        <v>174977.6673325296</v>
      </c>
      <c r="AF18" t="n">
        <v>5.890584313362172e-06</v>
      </c>
      <c r="AG18" t="n">
        <v>4.641927083333333</v>
      </c>
      <c r="AH18" t="n">
        <v>158278.0443450603</v>
      </c>
    </row>
    <row r="19">
      <c r="A19" t="n">
        <v>17</v>
      </c>
      <c r="B19" t="n">
        <v>110</v>
      </c>
      <c r="C19" t="inlineStr">
        <is>
          <t xml:space="preserve">CONCLUIDO	</t>
        </is>
      </c>
      <c r="D19" t="n">
        <v>14.0187</v>
      </c>
      <c r="E19" t="n">
        <v>7.13</v>
      </c>
      <c r="F19" t="n">
        <v>4.18</v>
      </c>
      <c r="G19" t="n">
        <v>31.37</v>
      </c>
      <c r="H19" t="n">
        <v>0.42</v>
      </c>
      <c r="I19" t="n">
        <v>8</v>
      </c>
      <c r="J19" t="n">
        <v>220.33</v>
      </c>
      <c r="K19" t="n">
        <v>56.13</v>
      </c>
      <c r="L19" t="n">
        <v>5.25</v>
      </c>
      <c r="M19" t="n">
        <v>6</v>
      </c>
      <c r="N19" t="n">
        <v>48.95</v>
      </c>
      <c r="O19" t="n">
        <v>27408.3</v>
      </c>
      <c r="P19" t="n">
        <v>48.42</v>
      </c>
      <c r="Q19" t="n">
        <v>610.26</v>
      </c>
      <c r="R19" t="n">
        <v>18.45</v>
      </c>
      <c r="S19" t="n">
        <v>13.88</v>
      </c>
      <c r="T19" t="n">
        <v>2388.47</v>
      </c>
      <c r="U19" t="n">
        <v>0.75</v>
      </c>
      <c r="V19" t="n">
        <v>0.95</v>
      </c>
      <c r="W19" t="n">
        <v>0.07000000000000001</v>
      </c>
      <c r="X19" t="n">
        <v>0.14</v>
      </c>
      <c r="Y19" t="n">
        <v>1</v>
      </c>
      <c r="Z19" t="n">
        <v>10</v>
      </c>
      <c r="AA19" t="n">
        <v>127.7407392154245</v>
      </c>
      <c r="AB19" t="n">
        <v>174.7805149181462</v>
      </c>
      <c r="AC19" t="n">
        <v>158.0997078804005</v>
      </c>
      <c r="AD19" t="n">
        <v>127740.7392154245</v>
      </c>
      <c r="AE19" t="n">
        <v>174780.5149181462</v>
      </c>
      <c r="AF19" t="n">
        <v>5.888988005971137e-06</v>
      </c>
      <c r="AG19" t="n">
        <v>4.641927083333333</v>
      </c>
      <c r="AH19" t="n">
        <v>158099.7078804005</v>
      </c>
    </row>
    <row r="20">
      <c r="A20" t="n">
        <v>18</v>
      </c>
      <c r="B20" t="n">
        <v>110</v>
      </c>
      <c r="C20" t="inlineStr">
        <is>
          <t xml:space="preserve">CONCLUIDO	</t>
        </is>
      </c>
      <c r="D20" t="n">
        <v>14.0285</v>
      </c>
      <c r="E20" t="n">
        <v>7.13</v>
      </c>
      <c r="F20" t="n">
        <v>4.18</v>
      </c>
      <c r="G20" t="n">
        <v>31.33</v>
      </c>
      <c r="H20" t="n">
        <v>0.44</v>
      </c>
      <c r="I20" t="n">
        <v>8</v>
      </c>
      <c r="J20" t="n">
        <v>220.74</v>
      </c>
      <c r="K20" t="n">
        <v>56.13</v>
      </c>
      <c r="L20" t="n">
        <v>5.5</v>
      </c>
      <c r="M20" t="n">
        <v>6</v>
      </c>
      <c r="N20" t="n">
        <v>49.12</v>
      </c>
      <c r="O20" t="n">
        <v>27459.27</v>
      </c>
      <c r="P20" t="n">
        <v>47.38</v>
      </c>
      <c r="Q20" t="n">
        <v>610.3200000000001</v>
      </c>
      <c r="R20" t="n">
        <v>18.28</v>
      </c>
      <c r="S20" t="n">
        <v>13.88</v>
      </c>
      <c r="T20" t="n">
        <v>2303.33</v>
      </c>
      <c r="U20" t="n">
        <v>0.76</v>
      </c>
      <c r="V20" t="n">
        <v>0.95</v>
      </c>
      <c r="W20" t="n">
        <v>0.07000000000000001</v>
      </c>
      <c r="X20" t="n">
        <v>0.14</v>
      </c>
      <c r="Y20" t="n">
        <v>1</v>
      </c>
      <c r="Z20" t="n">
        <v>10</v>
      </c>
      <c r="AA20" t="n">
        <v>127.3185788168939</v>
      </c>
      <c r="AB20" t="n">
        <v>174.2028964364746</v>
      </c>
      <c r="AC20" t="n">
        <v>157.5772164959268</v>
      </c>
      <c r="AD20" t="n">
        <v>127318.5788168939</v>
      </c>
      <c r="AE20" t="n">
        <v>174202.8964364746</v>
      </c>
      <c r="AF20" t="n">
        <v>5.893104798716435e-06</v>
      </c>
      <c r="AG20" t="n">
        <v>4.641927083333333</v>
      </c>
      <c r="AH20" t="n">
        <v>157577.2164959268</v>
      </c>
    </row>
    <row r="21">
      <c r="A21" t="n">
        <v>19</v>
      </c>
      <c r="B21" t="n">
        <v>110</v>
      </c>
      <c r="C21" t="inlineStr">
        <is>
          <t xml:space="preserve">CONCLUIDO	</t>
        </is>
      </c>
      <c r="D21" t="n">
        <v>14.1939</v>
      </c>
      <c r="E21" t="n">
        <v>7.05</v>
      </c>
      <c r="F21" t="n">
        <v>4.14</v>
      </c>
      <c r="G21" t="n">
        <v>35.46</v>
      </c>
      <c r="H21" t="n">
        <v>0.46</v>
      </c>
      <c r="I21" t="n">
        <v>7</v>
      </c>
      <c r="J21" t="n">
        <v>221.16</v>
      </c>
      <c r="K21" t="n">
        <v>56.13</v>
      </c>
      <c r="L21" t="n">
        <v>5.75</v>
      </c>
      <c r="M21" t="n">
        <v>3</v>
      </c>
      <c r="N21" t="n">
        <v>49.28</v>
      </c>
      <c r="O21" t="n">
        <v>27510.3</v>
      </c>
      <c r="P21" t="n">
        <v>46.14</v>
      </c>
      <c r="Q21" t="n">
        <v>610.29</v>
      </c>
      <c r="R21" t="n">
        <v>16.81</v>
      </c>
      <c r="S21" t="n">
        <v>13.88</v>
      </c>
      <c r="T21" t="n">
        <v>1575.54</v>
      </c>
      <c r="U21" t="n">
        <v>0.83</v>
      </c>
      <c r="V21" t="n">
        <v>0.96</v>
      </c>
      <c r="W21" t="n">
        <v>0.07000000000000001</v>
      </c>
      <c r="X21" t="n">
        <v>0.1</v>
      </c>
      <c r="Y21" t="n">
        <v>1</v>
      </c>
      <c r="Z21" t="n">
        <v>10</v>
      </c>
      <c r="AA21" t="n">
        <v>114.238565833804</v>
      </c>
      <c r="AB21" t="n">
        <v>156.3062456235733</v>
      </c>
      <c r="AC21" t="n">
        <v>141.3885969184959</v>
      </c>
      <c r="AD21" t="n">
        <v>114238.565833804</v>
      </c>
      <c r="AE21" t="n">
        <v>156306.2456235733</v>
      </c>
      <c r="AF21" t="n">
        <v>5.962586178315659e-06</v>
      </c>
      <c r="AG21" t="n">
        <v>4.58984375</v>
      </c>
      <c r="AH21" t="n">
        <v>141388.5969184959</v>
      </c>
    </row>
    <row r="22">
      <c r="A22" t="n">
        <v>20</v>
      </c>
      <c r="B22" t="n">
        <v>110</v>
      </c>
      <c r="C22" t="inlineStr">
        <is>
          <t xml:space="preserve">CONCLUIDO	</t>
        </is>
      </c>
      <c r="D22" t="n">
        <v>14.1878</v>
      </c>
      <c r="E22" t="n">
        <v>7.05</v>
      </c>
      <c r="F22" t="n">
        <v>4.14</v>
      </c>
      <c r="G22" t="n">
        <v>35.49</v>
      </c>
      <c r="H22" t="n">
        <v>0.48</v>
      </c>
      <c r="I22" t="n">
        <v>7</v>
      </c>
      <c r="J22" t="n">
        <v>221.57</v>
      </c>
      <c r="K22" t="n">
        <v>56.13</v>
      </c>
      <c r="L22" t="n">
        <v>6</v>
      </c>
      <c r="M22" t="n">
        <v>1</v>
      </c>
      <c r="N22" t="n">
        <v>49.45</v>
      </c>
      <c r="O22" t="n">
        <v>27561.39</v>
      </c>
      <c r="P22" t="n">
        <v>46.11</v>
      </c>
      <c r="Q22" t="n">
        <v>610.3099999999999</v>
      </c>
      <c r="R22" t="n">
        <v>16.95</v>
      </c>
      <c r="S22" t="n">
        <v>13.88</v>
      </c>
      <c r="T22" t="n">
        <v>1646.33</v>
      </c>
      <c r="U22" t="n">
        <v>0.82</v>
      </c>
      <c r="V22" t="n">
        <v>0.96</v>
      </c>
      <c r="W22" t="n">
        <v>0.07000000000000001</v>
      </c>
      <c r="X22" t="n">
        <v>0.1</v>
      </c>
      <c r="Y22" t="n">
        <v>1</v>
      </c>
      <c r="Z22" t="n">
        <v>10</v>
      </c>
      <c r="AA22" t="n">
        <v>114.2380308476147</v>
      </c>
      <c r="AB22" t="n">
        <v>156.3055136318672</v>
      </c>
      <c r="AC22" t="n">
        <v>141.3879347870509</v>
      </c>
      <c r="AD22" t="n">
        <v>114238.0308476147</v>
      </c>
      <c r="AE22" t="n">
        <v>156305.5136318672</v>
      </c>
      <c r="AF22" t="n">
        <v>5.960023684872156e-06</v>
      </c>
      <c r="AG22" t="n">
        <v>4.58984375</v>
      </c>
      <c r="AH22" t="n">
        <v>141387.9347870509</v>
      </c>
    </row>
    <row r="23">
      <c r="A23" t="n">
        <v>21</v>
      </c>
      <c r="B23" t="n">
        <v>110</v>
      </c>
      <c r="C23" t="inlineStr">
        <is>
          <t xml:space="preserve">CONCLUIDO	</t>
        </is>
      </c>
      <c r="D23" t="n">
        <v>14.1732</v>
      </c>
      <c r="E23" t="n">
        <v>7.06</v>
      </c>
      <c r="F23" t="n">
        <v>4.15</v>
      </c>
      <c r="G23" t="n">
        <v>35.55</v>
      </c>
      <c r="H23" t="n">
        <v>0.5</v>
      </c>
      <c r="I23" t="n">
        <v>7</v>
      </c>
      <c r="J23" t="n">
        <v>221.99</v>
      </c>
      <c r="K23" t="n">
        <v>56.13</v>
      </c>
      <c r="L23" t="n">
        <v>6.25</v>
      </c>
      <c r="M23" t="n">
        <v>0</v>
      </c>
      <c r="N23" t="n">
        <v>49.61</v>
      </c>
      <c r="O23" t="n">
        <v>27612.53</v>
      </c>
      <c r="P23" t="n">
        <v>46.23</v>
      </c>
      <c r="Q23" t="n">
        <v>610.26</v>
      </c>
      <c r="R23" t="n">
        <v>17.18</v>
      </c>
      <c r="S23" t="n">
        <v>13.88</v>
      </c>
      <c r="T23" t="n">
        <v>1758.58</v>
      </c>
      <c r="U23" t="n">
        <v>0.8100000000000001</v>
      </c>
      <c r="V23" t="n">
        <v>0.96</v>
      </c>
      <c r="W23" t="n">
        <v>0.07000000000000001</v>
      </c>
      <c r="X23" t="n">
        <v>0.11</v>
      </c>
      <c r="Y23" t="n">
        <v>1</v>
      </c>
      <c r="Z23" t="n">
        <v>10</v>
      </c>
      <c r="AA23" t="n">
        <v>114.329332481774</v>
      </c>
      <c r="AB23" t="n">
        <v>156.4304365556677</v>
      </c>
      <c r="AC23" t="n">
        <v>141.5009352423343</v>
      </c>
      <c r="AD23" t="n">
        <v>114329.332481774</v>
      </c>
      <c r="AE23" t="n">
        <v>156430.4365556677</v>
      </c>
      <c r="AF23" t="n">
        <v>5.953890503843446e-06</v>
      </c>
      <c r="AG23" t="n">
        <v>4.596354166666667</v>
      </c>
      <c r="AH23" t="n">
        <v>141500.9352423343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2024-09-24T15:10:02Z</dcterms:created>
  <dcterms:modified xmlns:dcterms="http://purl.org/dc/terms/" xmlns:xsi="http://www.w3.org/2001/XMLSchema-instance" xsi:type="dcterms:W3CDTF">2024-09-24T15:10:02Z</dcterms:modified>
</cp:coreProperties>
</file>