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xVal>
          <yVal>
            <numRef>
              <f>gráficos!$B$7:$B$304</f>
              <numCache>
                <formatCode>General</formatCode>
                <ptCount val="2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  <c r="AA2" t="n">
        <v>2481.660618806468</v>
      </c>
      <c r="AB2" t="n">
        <v>3395.517541790773</v>
      </c>
      <c r="AC2" t="n">
        <v>3071.454113240935</v>
      </c>
      <c r="AD2" t="n">
        <v>2481660.618806468</v>
      </c>
      <c r="AE2" t="n">
        <v>3395517.541790773</v>
      </c>
      <c r="AF2" t="n">
        <v>1.944535273380511e-06</v>
      </c>
      <c r="AG2" t="n">
        <v>14.459375</v>
      </c>
      <c r="AH2" t="n">
        <v>3071454.113240935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  <c r="AA3" t="n">
        <v>876.8270679448814</v>
      </c>
      <c r="AB3" t="n">
        <v>1199.713477242324</v>
      </c>
      <c r="AC3" t="n">
        <v>1085.214506782757</v>
      </c>
      <c r="AD3" t="n">
        <v>876827.0679448814</v>
      </c>
      <c r="AE3" t="n">
        <v>1199713.477242325</v>
      </c>
      <c r="AF3" t="n">
        <v>3.637231095058633e-06</v>
      </c>
      <c r="AG3" t="n">
        <v>7.730208333333333</v>
      </c>
      <c r="AH3" t="n">
        <v>1085214.506782757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  <c r="AA4" t="n">
        <v>694.7616033830293</v>
      </c>
      <c r="AB4" t="n">
        <v>950.6034764673834</v>
      </c>
      <c r="AC4" t="n">
        <v>859.8792148536943</v>
      </c>
      <c r="AD4" t="n">
        <v>694761.6033830293</v>
      </c>
      <c r="AE4" t="n">
        <v>950603.4764673834</v>
      </c>
      <c r="AF4" t="n">
        <v>4.257247408628182e-06</v>
      </c>
      <c r="AG4" t="n">
        <v>6.604166666666667</v>
      </c>
      <c r="AH4" t="n">
        <v>859879.2148536943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  <c r="AA5" t="n">
        <v>617.1584825006556</v>
      </c>
      <c r="AB5" t="n">
        <v>844.4234628680525</v>
      </c>
      <c r="AC5" t="n">
        <v>763.8328727276986</v>
      </c>
      <c r="AD5" t="n">
        <v>617158.4825006556</v>
      </c>
      <c r="AE5" t="n">
        <v>844423.4628680525</v>
      </c>
      <c r="AF5" t="n">
        <v>4.583855915123243e-06</v>
      </c>
      <c r="AG5" t="n">
        <v>6.133333333333334</v>
      </c>
      <c r="AH5" t="n">
        <v>763832.8727276986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  <c r="AA6" t="n">
        <v>570.503500536105</v>
      </c>
      <c r="AB6" t="n">
        <v>780.588058271616</v>
      </c>
      <c r="AC6" t="n">
        <v>706.0898295523929</v>
      </c>
      <c r="AD6" t="n">
        <v>570503.500536105</v>
      </c>
      <c r="AE6" t="n">
        <v>780588.058271616</v>
      </c>
      <c r="AF6" t="n">
        <v>4.784409733574342e-06</v>
      </c>
      <c r="AG6" t="n">
        <v>5.877083333333334</v>
      </c>
      <c r="AH6" t="n">
        <v>706089.8295523928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  <c r="AA7" t="n">
        <v>548.1460103449897</v>
      </c>
      <c r="AB7" t="n">
        <v>749.9975538492773</v>
      </c>
      <c r="AC7" t="n">
        <v>678.4188399380797</v>
      </c>
      <c r="AD7" t="n">
        <v>548146.0103449897</v>
      </c>
      <c r="AE7" t="n">
        <v>749997.5538492773</v>
      </c>
      <c r="AF7" t="n">
        <v>4.925580187208158e-06</v>
      </c>
      <c r="AG7" t="n">
        <v>5.708333333333333</v>
      </c>
      <c r="AH7" t="n">
        <v>678418.8399380797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  <c r="AA8" t="n">
        <v>532.1853831026318</v>
      </c>
      <c r="AB8" t="n">
        <v>728.1595195231046</v>
      </c>
      <c r="AC8" t="n">
        <v>658.6649969581232</v>
      </c>
      <c r="AD8" t="n">
        <v>532185.3831026318</v>
      </c>
      <c r="AE8" t="n">
        <v>728159.5195231045</v>
      </c>
      <c r="AF8" t="n">
        <v>5.029771000023938e-06</v>
      </c>
      <c r="AG8" t="n">
        <v>5.590625</v>
      </c>
      <c r="AH8" t="n">
        <v>658664.9969581232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  <c r="AA9" t="n">
        <v>521.4264678616519</v>
      </c>
      <c r="AB9" t="n">
        <v>713.4386970405545</v>
      </c>
      <c r="AC9" t="n">
        <v>645.3491091125034</v>
      </c>
      <c r="AD9" t="n">
        <v>521426.4678616519</v>
      </c>
      <c r="AE9" t="n">
        <v>713438.6970405545</v>
      </c>
      <c r="AF9" t="n">
        <v>5.101300962190211e-06</v>
      </c>
      <c r="AG9" t="n">
        <v>5.511458333333333</v>
      </c>
      <c r="AH9" t="n">
        <v>645349.1091125034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  <c r="AA10" t="n">
        <v>510.8824445009571</v>
      </c>
      <c r="AB10" t="n">
        <v>699.0118991089714</v>
      </c>
      <c r="AC10" t="n">
        <v>632.2991845273725</v>
      </c>
      <c r="AD10" t="n">
        <v>510882.4445009572</v>
      </c>
      <c r="AE10" t="n">
        <v>699011.8991089715</v>
      </c>
      <c r="AF10" t="n">
        <v>5.170131680501154e-06</v>
      </c>
      <c r="AG10" t="n">
        <v>5.438541666666667</v>
      </c>
      <c r="AH10" t="n">
        <v>632299.1845273725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  <c r="AA11" t="n">
        <v>504.9056429712091</v>
      </c>
      <c r="AB11" t="n">
        <v>690.8341755780959</v>
      </c>
      <c r="AC11" t="n">
        <v>624.9019314527768</v>
      </c>
      <c r="AD11" t="n">
        <v>504905.6429712091</v>
      </c>
      <c r="AE11" t="n">
        <v>690834.175578096</v>
      </c>
      <c r="AF11" t="n">
        <v>5.210350413945587e-06</v>
      </c>
      <c r="AG11" t="n">
        <v>5.395833333333333</v>
      </c>
      <c r="AH11" t="n">
        <v>624901.9314527768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  <c r="AA12" t="n">
        <v>498.1057609497304</v>
      </c>
      <c r="AB12" t="n">
        <v>681.5302770066862</v>
      </c>
      <c r="AC12" t="n">
        <v>616.4859839029187</v>
      </c>
      <c r="AD12" t="n">
        <v>498105.7609497304</v>
      </c>
      <c r="AE12" t="n">
        <v>681530.2770066862</v>
      </c>
      <c r="AF12" t="n">
        <v>5.25569771071515e-06</v>
      </c>
      <c r="AG12" t="n">
        <v>5.350000000000001</v>
      </c>
      <c r="AH12" t="n">
        <v>616485.9839029188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  <c r="AA13" t="n">
        <v>492.2107725617839</v>
      </c>
      <c r="AB13" t="n">
        <v>673.4644938257649</v>
      </c>
      <c r="AC13" t="n">
        <v>609.1899877483868</v>
      </c>
      <c r="AD13" t="n">
        <v>492210.7725617839</v>
      </c>
      <c r="AE13" t="n">
        <v>673464.4938257649</v>
      </c>
      <c r="AF13" t="n">
        <v>5.29132772960552e-06</v>
      </c>
      <c r="AG13" t="n">
        <v>5.313541666666667</v>
      </c>
      <c r="AH13" t="n">
        <v>609189.9877483868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  <c r="AA14" t="n">
        <v>488.4227651517627</v>
      </c>
      <c r="AB14" t="n">
        <v>668.2815749722814</v>
      </c>
      <c r="AC14" t="n">
        <v>604.5017193960075</v>
      </c>
      <c r="AD14" t="n">
        <v>488422.7651517628</v>
      </c>
      <c r="AE14" t="n">
        <v>668281.5749722815</v>
      </c>
      <c r="AF14" t="n">
        <v>5.315890848689033e-06</v>
      </c>
      <c r="AG14" t="n">
        <v>5.289583333333334</v>
      </c>
      <c r="AH14" t="n">
        <v>604501.7193960075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  <c r="AA15" t="n">
        <v>471.7898340061536</v>
      </c>
      <c r="AB15" t="n">
        <v>645.5236647857253</v>
      </c>
      <c r="AC15" t="n">
        <v>583.9157922167286</v>
      </c>
      <c r="AD15" t="n">
        <v>471789.8340061536</v>
      </c>
      <c r="AE15" t="n">
        <v>645523.6647857253</v>
      </c>
      <c r="AF15" t="n">
        <v>5.343153211627876e-06</v>
      </c>
      <c r="AG15" t="n">
        <v>5.2625</v>
      </c>
      <c r="AH15" t="n">
        <v>583915.7922167287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  <c r="AA16" t="n">
        <v>468.7816717863797</v>
      </c>
      <c r="AB16" t="n">
        <v>641.4077645258799</v>
      </c>
      <c r="AC16" t="n">
        <v>580.1927077009806</v>
      </c>
      <c r="AD16" t="n">
        <v>468781.6717863797</v>
      </c>
      <c r="AE16" t="n">
        <v>641407.7645258799</v>
      </c>
      <c r="AF16" t="n">
        <v>5.360158447916462e-06</v>
      </c>
      <c r="AG16" t="n">
        <v>5.245833333333334</v>
      </c>
      <c r="AH16" t="n">
        <v>580192.7077009806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  <c r="AA17" t="n">
        <v>465.3427450190019</v>
      </c>
      <c r="AB17" t="n">
        <v>636.7024732080121</v>
      </c>
      <c r="AC17" t="n">
        <v>575.9364827825723</v>
      </c>
      <c r="AD17" t="n">
        <v>465342.7450190019</v>
      </c>
      <c r="AE17" t="n">
        <v>636702.4732080121</v>
      </c>
      <c r="AF17" t="n">
        <v>5.380402776831446e-06</v>
      </c>
      <c r="AG17" t="n">
        <v>5.226041666666667</v>
      </c>
      <c r="AH17" t="n">
        <v>575936.4827825723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  <c r="AA18" t="n">
        <v>461.6667752214029</v>
      </c>
      <c r="AB18" t="n">
        <v>631.6728491585953</v>
      </c>
      <c r="AC18" t="n">
        <v>571.38687899331</v>
      </c>
      <c r="AD18" t="n">
        <v>461666.7752214029</v>
      </c>
      <c r="AE18" t="n">
        <v>631672.8491585953</v>
      </c>
      <c r="AF18" t="n">
        <v>5.398757635047698e-06</v>
      </c>
      <c r="AG18" t="n">
        <v>5.208333333333333</v>
      </c>
      <c r="AH18" t="n">
        <v>571386.87899331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  <c r="AA19" t="n">
        <v>459.8038343435315</v>
      </c>
      <c r="AB19" t="n">
        <v>629.1238912623405</v>
      </c>
      <c r="AC19" t="n">
        <v>569.0811900611891</v>
      </c>
      <c r="AD19" t="n">
        <v>459803.8343435315</v>
      </c>
      <c r="AE19" t="n">
        <v>629123.8912623405</v>
      </c>
      <c r="AF19" t="n">
        <v>5.405505744686025e-06</v>
      </c>
      <c r="AG19" t="n">
        <v>5.202083333333333</v>
      </c>
      <c r="AH19" t="n">
        <v>569081.1900611891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  <c r="AA20" t="n">
        <v>456.4323353980444</v>
      </c>
      <c r="AB20" t="n">
        <v>624.5108576650892</v>
      </c>
      <c r="AC20" t="n">
        <v>564.908417916026</v>
      </c>
      <c r="AD20" t="n">
        <v>456432.3353980444</v>
      </c>
      <c r="AE20" t="n">
        <v>624510.8576650892</v>
      </c>
      <c r="AF20" t="n">
        <v>5.425210224829942e-06</v>
      </c>
      <c r="AG20" t="n">
        <v>5.182291666666667</v>
      </c>
      <c r="AH20" t="n">
        <v>564908.417916026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  <c r="AA21" t="n">
        <v>454.428774669808</v>
      </c>
      <c r="AB21" t="n">
        <v>621.769497485855</v>
      </c>
      <c r="AC21" t="n">
        <v>562.4286893047748</v>
      </c>
      <c r="AD21" t="n">
        <v>454428.774669808</v>
      </c>
      <c r="AE21" t="n">
        <v>621769.497485855</v>
      </c>
      <c r="AF21" t="n">
        <v>5.434117729552534e-06</v>
      </c>
      <c r="AG21" t="n">
        <v>5.173958333333334</v>
      </c>
      <c r="AH21" t="n">
        <v>562428.6893047749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  <c r="AA22" t="n">
        <v>451.9482337853862</v>
      </c>
      <c r="AB22" t="n">
        <v>618.3755120140487</v>
      </c>
      <c r="AC22" t="n">
        <v>559.3586210429091</v>
      </c>
      <c r="AD22" t="n">
        <v>451948.2337853861</v>
      </c>
      <c r="AE22" t="n">
        <v>618375.5120140486</v>
      </c>
      <c r="AF22" t="n">
        <v>5.444374856202792e-06</v>
      </c>
      <c r="AG22" t="n">
        <v>5.164583333333333</v>
      </c>
      <c r="AH22" t="n">
        <v>559358.6210429091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  <c r="AA23" t="n">
        <v>449.4393354669776</v>
      </c>
      <c r="AB23" t="n">
        <v>614.9427266500199</v>
      </c>
      <c r="AC23" t="n">
        <v>556.253455896079</v>
      </c>
      <c r="AD23" t="n">
        <v>449439.3354669776</v>
      </c>
      <c r="AE23" t="n">
        <v>614942.72665002</v>
      </c>
      <c r="AF23" t="n">
        <v>5.45463198285305e-06</v>
      </c>
      <c r="AG23" t="n">
        <v>5.154166666666666</v>
      </c>
      <c r="AH23" t="n">
        <v>556253.455896079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  <c r="AA24" t="n">
        <v>447.0707722250471</v>
      </c>
      <c r="AB24" t="n">
        <v>611.7019539287752</v>
      </c>
      <c r="AC24" t="n">
        <v>553.3219779748965</v>
      </c>
      <c r="AD24" t="n">
        <v>447070.7722250471</v>
      </c>
      <c r="AE24" t="n">
        <v>611701.9539287752</v>
      </c>
      <c r="AF24" t="n">
        <v>5.463269563190109e-06</v>
      </c>
      <c r="AG24" t="n">
        <v>5.146875</v>
      </c>
      <c r="AH24" t="n">
        <v>553321.9779748966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  <c r="AA25" t="n">
        <v>445.2079244106895</v>
      </c>
      <c r="AB25" t="n">
        <v>609.153123366126</v>
      </c>
      <c r="AC25" t="n">
        <v>551.0164042238405</v>
      </c>
      <c r="AD25" t="n">
        <v>445207.9244106896</v>
      </c>
      <c r="AE25" t="n">
        <v>609153.123366126</v>
      </c>
      <c r="AF25" t="n">
        <v>5.47190714352717e-06</v>
      </c>
      <c r="AG25" t="n">
        <v>5.138541666666666</v>
      </c>
      <c r="AH25" t="n">
        <v>551016.4042238405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  <c r="AA26" t="n">
        <v>442.8327914504448</v>
      </c>
      <c r="AB26" t="n">
        <v>605.9033616664482</v>
      </c>
      <c r="AC26" t="n">
        <v>548.0767952197107</v>
      </c>
      <c r="AD26" t="n">
        <v>442832.7914504448</v>
      </c>
      <c r="AE26" t="n">
        <v>605903.3616664482</v>
      </c>
      <c r="AF26" t="n">
        <v>5.481354497020828e-06</v>
      </c>
      <c r="AG26" t="n">
        <v>5.129166666666667</v>
      </c>
      <c r="AH26" t="n">
        <v>548076.7952197107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  <c r="AA27" t="n">
        <v>439.8637756044252</v>
      </c>
      <c r="AB27" t="n">
        <v>601.8410232021893</v>
      </c>
      <c r="AC27" t="n">
        <v>544.4021606369529</v>
      </c>
      <c r="AD27" t="n">
        <v>439863.7756044252</v>
      </c>
      <c r="AE27" t="n">
        <v>601841.0232021892</v>
      </c>
      <c r="AF27" t="n">
        <v>5.49107177490002e-06</v>
      </c>
      <c r="AG27" t="n">
        <v>5.120833333333333</v>
      </c>
      <c r="AH27" t="n">
        <v>544402.1606369528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  <c r="AA28" t="n">
        <v>438.0066678266049</v>
      </c>
      <c r="AB28" t="n">
        <v>599.3000464107627</v>
      </c>
      <c r="AC28" t="n">
        <v>542.1036911042166</v>
      </c>
      <c r="AD28" t="n">
        <v>438006.6678266049</v>
      </c>
      <c r="AE28" t="n">
        <v>599300.0464107627</v>
      </c>
      <c r="AF28" t="n">
        <v>5.491341699285553e-06</v>
      </c>
      <c r="AG28" t="n">
        <v>5.120833333333333</v>
      </c>
      <c r="AH28" t="n">
        <v>542103.6911042166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  <c r="AA29" t="n">
        <v>437.0045810252333</v>
      </c>
      <c r="AB29" t="n">
        <v>597.9289470401766</v>
      </c>
      <c r="AC29" t="n">
        <v>540.8634475332092</v>
      </c>
      <c r="AD29" t="n">
        <v>437004.5810252333</v>
      </c>
      <c r="AE29" t="n">
        <v>597928.9470401766</v>
      </c>
      <c r="AF29" t="n">
        <v>5.501328901550278e-06</v>
      </c>
      <c r="AG29" t="n">
        <v>5.110416666666667</v>
      </c>
      <c r="AH29" t="n">
        <v>540863.4475332092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433.6099095600228</v>
      </c>
      <c r="AB30" t="n">
        <v>593.2842077791402</v>
      </c>
      <c r="AC30" t="n">
        <v>536.6619956683137</v>
      </c>
      <c r="AD30" t="n">
        <v>433609.9095600228</v>
      </c>
      <c r="AE30" t="n">
        <v>593284.2077791402</v>
      </c>
      <c r="AF30" t="n">
        <v>5.51023640627287e-06</v>
      </c>
      <c r="AG30" t="n">
        <v>5.103125</v>
      </c>
      <c r="AH30" t="n">
        <v>536661.9956683137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  <c r="AA31" t="n">
        <v>433.5797478892894</v>
      </c>
      <c r="AB31" t="n">
        <v>593.2429392506036</v>
      </c>
      <c r="AC31" t="n">
        <v>536.6246657502199</v>
      </c>
      <c r="AD31" t="n">
        <v>433579.7478892894</v>
      </c>
      <c r="AE31" t="n">
        <v>593242.9392506037</v>
      </c>
      <c r="AF31" t="n">
        <v>5.508886784345205e-06</v>
      </c>
      <c r="AG31" t="n">
        <v>5.104166666666667</v>
      </c>
      <c r="AH31" t="n">
        <v>536624.66575022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  <c r="AA32" t="n">
        <v>430.2491674508898</v>
      </c>
      <c r="AB32" t="n">
        <v>588.6858921599465</v>
      </c>
      <c r="AC32" t="n">
        <v>532.5025368380393</v>
      </c>
      <c r="AD32" t="n">
        <v>430249.1674508898</v>
      </c>
      <c r="AE32" t="n">
        <v>588685.8921599465</v>
      </c>
      <c r="AF32" t="n">
        <v>5.518334137838864e-06</v>
      </c>
      <c r="AG32" t="n">
        <v>5.094791666666667</v>
      </c>
      <c r="AH32" t="n">
        <v>532502.5368380393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  <c r="AA33" t="n">
        <v>429.8633539351306</v>
      </c>
      <c r="AB33" t="n">
        <v>588.1580050867938</v>
      </c>
      <c r="AC33" t="n">
        <v>532.0250305662541</v>
      </c>
      <c r="AD33" t="n">
        <v>429863.3539351306</v>
      </c>
      <c r="AE33" t="n">
        <v>588158.0050867938</v>
      </c>
      <c r="AF33" t="n">
        <v>5.51887398660993e-06</v>
      </c>
      <c r="AG33" t="n">
        <v>5.094791666666667</v>
      </c>
      <c r="AH33" t="n">
        <v>532025.0305662542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  <c r="AA34" t="n">
        <v>428.7772481261146</v>
      </c>
      <c r="AB34" t="n">
        <v>586.6719472032916</v>
      </c>
      <c r="AC34" t="n">
        <v>530.680799961458</v>
      </c>
      <c r="AD34" t="n">
        <v>428777.2481261146</v>
      </c>
      <c r="AE34" t="n">
        <v>586671.9472032916</v>
      </c>
      <c r="AF34" t="n">
        <v>5.516984515911198e-06</v>
      </c>
      <c r="AG34" t="n">
        <v>5.096875</v>
      </c>
      <c r="AH34" t="n">
        <v>530680.799961458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  <c r="AA35" t="n">
        <v>427.8292855838258</v>
      </c>
      <c r="AB35" t="n">
        <v>585.3749030317764</v>
      </c>
      <c r="AC35" t="n">
        <v>529.5075438652593</v>
      </c>
      <c r="AD35" t="n">
        <v>427829.2855838258</v>
      </c>
      <c r="AE35" t="n">
        <v>585374.9030317764</v>
      </c>
      <c r="AF35" t="n">
        <v>5.527511566946989e-06</v>
      </c>
      <c r="AG35" t="n">
        <v>5.086458333333333</v>
      </c>
      <c r="AH35" t="n">
        <v>529507.5438652593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  <c r="AA36" t="n">
        <v>429.1823145078794</v>
      </c>
      <c r="AB36" t="n">
        <v>587.2261768970897</v>
      </c>
      <c r="AC36" t="n">
        <v>531.1821347511464</v>
      </c>
      <c r="AD36" t="n">
        <v>429182.3145078794</v>
      </c>
      <c r="AE36" t="n">
        <v>587226.1768970897</v>
      </c>
      <c r="AF36" t="n">
        <v>5.527781491332522e-06</v>
      </c>
      <c r="AG36" t="n">
        <v>5.086458333333333</v>
      </c>
      <c r="AH36" t="n">
        <v>531182.1347511463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0.9133</v>
      </c>
      <c r="E2" t="n">
        <v>109.49</v>
      </c>
      <c r="F2" t="n">
        <v>82.84</v>
      </c>
      <c r="G2" t="n">
        <v>6.58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1027.91</v>
      </c>
      <c r="Q2" t="n">
        <v>1195.55</v>
      </c>
      <c r="R2" t="n">
        <v>1439.2</v>
      </c>
      <c r="S2" t="n">
        <v>152.24</v>
      </c>
      <c r="T2" t="n">
        <v>633752.0699999999</v>
      </c>
      <c r="U2" t="n">
        <v>0.11</v>
      </c>
      <c r="V2" t="n">
        <v>0.48</v>
      </c>
      <c r="W2" t="n">
        <v>20.23</v>
      </c>
      <c r="X2" t="n">
        <v>37.48</v>
      </c>
      <c r="Y2" t="n">
        <v>2</v>
      </c>
      <c r="Z2" t="n">
        <v>10</v>
      </c>
      <c r="AA2" t="n">
        <v>1536.636557060433</v>
      </c>
      <c r="AB2" t="n">
        <v>2102.493928990489</v>
      </c>
      <c r="AC2" t="n">
        <v>1901.834859276398</v>
      </c>
      <c r="AD2" t="n">
        <v>1536636.557060433</v>
      </c>
      <c r="AE2" t="n">
        <v>2102493.928990489</v>
      </c>
      <c r="AF2" t="n">
        <v>2.627272227871953e-06</v>
      </c>
      <c r="AG2" t="n">
        <v>11.40520833333333</v>
      </c>
      <c r="AH2" t="n">
        <v>1901834.859276398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1.4707</v>
      </c>
      <c r="E3" t="n">
        <v>68</v>
      </c>
      <c r="F3" t="n">
        <v>57.36</v>
      </c>
      <c r="G3" t="n">
        <v>13.34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710.04</v>
      </c>
      <c r="Q3" t="n">
        <v>1191.03</v>
      </c>
      <c r="R3" t="n">
        <v>574.15</v>
      </c>
      <c r="S3" t="n">
        <v>152.24</v>
      </c>
      <c r="T3" t="n">
        <v>203712.56</v>
      </c>
      <c r="U3" t="n">
        <v>0.27</v>
      </c>
      <c r="V3" t="n">
        <v>0.6899999999999999</v>
      </c>
      <c r="W3" t="n">
        <v>19.4</v>
      </c>
      <c r="X3" t="n">
        <v>12.08</v>
      </c>
      <c r="Y3" t="n">
        <v>2</v>
      </c>
      <c r="Z3" t="n">
        <v>10</v>
      </c>
      <c r="AA3" t="n">
        <v>699.2298897794947</v>
      </c>
      <c r="AB3" t="n">
        <v>956.7171830419109</v>
      </c>
      <c r="AC3" t="n">
        <v>865.40943785339</v>
      </c>
      <c r="AD3" t="n">
        <v>699229.8897794947</v>
      </c>
      <c r="AE3" t="n">
        <v>956717.1830419109</v>
      </c>
      <c r="AF3" t="n">
        <v>4.230733894154475e-06</v>
      </c>
      <c r="AG3" t="n">
        <v>7.083333333333333</v>
      </c>
      <c r="AH3" t="n">
        <v>865409.43785339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1.6689</v>
      </c>
      <c r="E4" t="n">
        <v>59.92</v>
      </c>
      <c r="F4" t="n">
        <v>52.54</v>
      </c>
      <c r="G4" t="n">
        <v>20.08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646.46</v>
      </c>
      <c r="Q4" t="n">
        <v>1190.16</v>
      </c>
      <c r="R4" t="n">
        <v>411.22</v>
      </c>
      <c r="S4" t="n">
        <v>152.24</v>
      </c>
      <c r="T4" t="n">
        <v>122754.98</v>
      </c>
      <c r="U4" t="n">
        <v>0.37</v>
      </c>
      <c r="V4" t="n">
        <v>0.76</v>
      </c>
      <c r="W4" t="n">
        <v>19.24</v>
      </c>
      <c r="X4" t="n">
        <v>7.27</v>
      </c>
      <c r="Y4" t="n">
        <v>2</v>
      </c>
      <c r="Z4" t="n">
        <v>10</v>
      </c>
      <c r="AA4" t="n">
        <v>575.7966221286135</v>
      </c>
      <c r="AB4" t="n">
        <v>787.8303407505299</v>
      </c>
      <c r="AC4" t="n">
        <v>712.6409187561266</v>
      </c>
      <c r="AD4" t="n">
        <v>575796.6221286135</v>
      </c>
      <c r="AE4" t="n">
        <v>787830.3407505299</v>
      </c>
      <c r="AF4" t="n">
        <v>4.800891953460532e-06</v>
      </c>
      <c r="AG4" t="n">
        <v>6.241666666666667</v>
      </c>
      <c r="AH4" t="n">
        <v>712640.9187561265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1.7752</v>
      </c>
      <c r="E5" t="n">
        <v>56.33</v>
      </c>
      <c r="F5" t="n">
        <v>50.4</v>
      </c>
      <c r="G5" t="n">
        <v>27</v>
      </c>
      <c r="H5" t="n">
        <v>0.43</v>
      </c>
      <c r="I5" t="n">
        <v>112</v>
      </c>
      <c r="J5" t="n">
        <v>163.4</v>
      </c>
      <c r="K5" t="n">
        <v>50.28</v>
      </c>
      <c r="L5" t="n">
        <v>4</v>
      </c>
      <c r="M5" t="n">
        <v>110</v>
      </c>
      <c r="N5" t="n">
        <v>29.12</v>
      </c>
      <c r="O5" t="n">
        <v>20386.62</v>
      </c>
      <c r="P5" t="n">
        <v>615.92</v>
      </c>
      <c r="Q5" t="n">
        <v>1189.63</v>
      </c>
      <c r="R5" t="n">
        <v>338.95</v>
      </c>
      <c r="S5" t="n">
        <v>152.24</v>
      </c>
      <c r="T5" t="n">
        <v>86841.41</v>
      </c>
      <c r="U5" t="n">
        <v>0.45</v>
      </c>
      <c r="V5" t="n">
        <v>0.79</v>
      </c>
      <c r="W5" t="n">
        <v>19.16</v>
      </c>
      <c r="X5" t="n">
        <v>5.13</v>
      </c>
      <c r="Y5" t="n">
        <v>2</v>
      </c>
      <c r="Z5" t="n">
        <v>10</v>
      </c>
      <c r="AA5" t="n">
        <v>517.1835371651911</v>
      </c>
      <c r="AB5" t="n">
        <v>707.6333320767652</v>
      </c>
      <c r="AC5" t="n">
        <v>640.0978000329774</v>
      </c>
      <c r="AD5" t="n">
        <v>517183.537165191</v>
      </c>
      <c r="AE5" t="n">
        <v>707633.3320767652</v>
      </c>
      <c r="AF5" t="n">
        <v>5.106683082139814e-06</v>
      </c>
      <c r="AG5" t="n">
        <v>5.867708333333333</v>
      </c>
      <c r="AH5" t="n">
        <v>640097.8000329774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1.8402</v>
      </c>
      <c r="E6" t="n">
        <v>54.34</v>
      </c>
      <c r="F6" t="n">
        <v>49.21</v>
      </c>
      <c r="G6" t="n">
        <v>33.94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597.35</v>
      </c>
      <c r="Q6" t="n">
        <v>1189.41</v>
      </c>
      <c r="R6" t="n">
        <v>299.28</v>
      </c>
      <c r="S6" t="n">
        <v>152.24</v>
      </c>
      <c r="T6" t="n">
        <v>67131.7</v>
      </c>
      <c r="U6" t="n">
        <v>0.51</v>
      </c>
      <c r="V6" t="n">
        <v>0.8100000000000001</v>
      </c>
      <c r="W6" t="n">
        <v>19.11</v>
      </c>
      <c r="X6" t="n">
        <v>3.96</v>
      </c>
      <c r="Y6" t="n">
        <v>2</v>
      </c>
      <c r="Z6" t="n">
        <v>10</v>
      </c>
      <c r="AA6" t="n">
        <v>491.4956874459258</v>
      </c>
      <c r="AB6" t="n">
        <v>672.4860828229191</v>
      </c>
      <c r="AC6" t="n">
        <v>608.3049549184442</v>
      </c>
      <c r="AD6" t="n">
        <v>491495.6874459258</v>
      </c>
      <c r="AE6" t="n">
        <v>672486.0828229191</v>
      </c>
      <c r="AF6" t="n">
        <v>5.293667309460166e-06</v>
      </c>
      <c r="AG6" t="n">
        <v>5.660416666666667</v>
      </c>
      <c r="AH6" t="n">
        <v>608304.9549184442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1.8837</v>
      </c>
      <c r="E7" t="n">
        <v>53.09</v>
      </c>
      <c r="F7" t="n">
        <v>48.47</v>
      </c>
      <c r="G7" t="n">
        <v>40.96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583.91</v>
      </c>
      <c r="Q7" t="n">
        <v>1189.17</v>
      </c>
      <c r="R7" t="n">
        <v>274.23</v>
      </c>
      <c r="S7" t="n">
        <v>152.24</v>
      </c>
      <c r="T7" t="n">
        <v>54687.98</v>
      </c>
      <c r="U7" t="n">
        <v>0.5600000000000001</v>
      </c>
      <c r="V7" t="n">
        <v>0.82</v>
      </c>
      <c r="W7" t="n">
        <v>19.08</v>
      </c>
      <c r="X7" t="n">
        <v>3.22</v>
      </c>
      <c r="Y7" t="n">
        <v>2</v>
      </c>
      <c r="Z7" t="n">
        <v>10</v>
      </c>
      <c r="AA7" t="n">
        <v>474.939883994092</v>
      </c>
      <c r="AB7" t="n">
        <v>649.8337021496201</v>
      </c>
      <c r="AC7" t="n">
        <v>587.8144856637889</v>
      </c>
      <c r="AD7" t="n">
        <v>474939.883994092</v>
      </c>
      <c r="AE7" t="n">
        <v>649833.70214962</v>
      </c>
      <c r="AF7" t="n">
        <v>5.418802907743785e-06</v>
      </c>
      <c r="AG7" t="n">
        <v>5.530208333333334</v>
      </c>
      <c r="AH7" t="n">
        <v>587814.4856637889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1.9144</v>
      </c>
      <c r="E8" t="n">
        <v>52.24</v>
      </c>
      <c r="F8" t="n">
        <v>47.98</v>
      </c>
      <c r="G8" t="n">
        <v>47.98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573.49</v>
      </c>
      <c r="Q8" t="n">
        <v>1189.38</v>
      </c>
      <c r="R8" t="n">
        <v>256.99</v>
      </c>
      <c r="S8" t="n">
        <v>152.24</v>
      </c>
      <c r="T8" t="n">
        <v>46121.69</v>
      </c>
      <c r="U8" t="n">
        <v>0.59</v>
      </c>
      <c r="V8" t="n">
        <v>0.83</v>
      </c>
      <c r="W8" t="n">
        <v>19.08</v>
      </c>
      <c r="X8" t="n">
        <v>2.72</v>
      </c>
      <c r="Y8" t="n">
        <v>2</v>
      </c>
      <c r="Z8" t="n">
        <v>10</v>
      </c>
      <c r="AA8" t="n">
        <v>463.1764326771222</v>
      </c>
      <c r="AB8" t="n">
        <v>633.7384290908967</v>
      </c>
      <c r="AC8" t="n">
        <v>573.2553228759324</v>
      </c>
      <c r="AD8" t="n">
        <v>463176.4326771222</v>
      </c>
      <c r="AE8" t="n">
        <v>633738.4290908967</v>
      </c>
      <c r="AF8" t="n">
        <v>5.507116996647398e-06</v>
      </c>
      <c r="AG8" t="n">
        <v>5.441666666666666</v>
      </c>
      <c r="AH8" t="n">
        <v>573255.3228759324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1.9374</v>
      </c>
      <c r="E9" t="n">
        <v>51.62</v>
      </c>
      <c r="F9" t="n">
        <v>47.62</v>
      </c>
      <c r="G9" t="n">
        <v>54.94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50</v>
      </c>
      <c r="N9" t="n">
        <v>30.89</v>
      </c>
      <c r="O9" t="n">
        <v>21098.19</v>
      </c>
      <c r="P9" t="n">
        <v>564.9299999999999</v>
      </c>
      <c r="Q9" t="n">
        <v>1189.2</v>
      </c>
      <c r="R9" t="n">
        <v>245.09</v>
      </c>
      <c r="S9" t="n">
        <v>152.24</v>
      </c>
      <c r="T9" t="n">
        <v>40211.19</v>
      </c>
      <c r="U9" t="n">
        <v>0.62</v>
      </c>
      <c r="V9" t="n">
        <v>0.84</v>
      </c>
      <c r="W9" t="n">
        <v>19.05</v>
      </c>
      <c r="X9" t="n">
        <v>2.36</v>
      </c>
      <c r="Y9" t="n">
        <v>2</v>
      </c>
      <c r="Z9" t="n">
        <v>10</v>
      </c>
      <c r="AA9" t="n">
        <v>454.4071711199427</v>
      </c>
      <c r="AB9" t="n">
        <v>621.739938555848</v>
      </c>
      <c r="AC9" t="n">
        <v>562.4019514375616</v>
      </c>
      <c r="AD9" t="n">
        <v>454407.1711199427</v>
      </c>
      <c r="AE9" t="n">
        <v>621739.938555848</v>
      </c>
      <c r="AF9" t="n">
        <v>5.573280646314599e-06</v>
      </c>
      <c r="AG9" t="n">
        <v>5.377083333333332</v>
      </c>
      <c r="AH9" t="n">
        <v>562401.9514375615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1.9558</v>
      </c>
      <c r="E10" t="n">
        <v>51.13</v>
      </c>
      <c r="F10" t="n">
        <v>47.32</v>
      </c>
      <c r="G10" t="n">
        <v>61.72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557.13</v>
      </c>
      <c r="Q10" t="n">
        <v>1189.21</v>
      </c>
      <c r="R10" t="n">
        <v>235.12</v>
      </c>
      <c r="S10" t="n">
        <v>152.24</v>
      </c>
      <c r="T10" t="n">
        <v>35259.87</v>
      </c>
      <c r="U10" t="n">
        <v>0.65</v>
      </c>
      <c r="V10" t="n">
        <v>0.84</v>
      </c>
      <c r="W10" t="n">
        <v>19.05</v>
      </c>
      <c r="X10" t="n">
        <v>2.07</v>
      </c>
      <c r="Y10" t="n">
        <v>2</v>
      </c>
      <c r="Z10" t="n">
        <v>10</v>
      </c>
      <c r="AA10" t="n">
        <v>447.0932619137631</v>
      </c>
      <c r="AB10" t="n">
        <v>611.7327253130516</v>
      </c>
      <c r="AC10" t="n">
        <v>553.3498125814456</v>
      </c>
      <c r="AD10" t="n">
        <v>447093.2619137631</v>
      </c>
      <c r="AE10" t="n">
        <v>611732.7253130516</v>
      </c>
      <c r="AF10" t="n">
        <v>5.62621156604836e-06</v>
      </c>
      <c r="AG10" t="n">
        <v>5.326041666666667</v>
      </c>
      <c r="AH10" t="n">
        <v>553349.8125814456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1.9708</v>
      </c>
      <c r="E11" t="n">
        <v>50.74</v>
      </c>
      <c r="F11" t="n">
        <v>47.1</v>
      </c>
      <c r="G11" t="n">
        <v>68.92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549.71</v>
      </c>
      <c r="Q11" t="n">
        <v>1189.1</v>
      </c>
      <c r="R11" t="n">
        <v>227.4</v>
      </c>
      <c r="S11" t="n">
        <v>152.24</v>
      </c>
      <c r="T11" t="n">
        <v>31422.72</v>
      </c>
      <c r="U11" t="n">
        <v>0.67</v>
      </c>
      <c r="V11" t="n">
        <v>0.84</v>
      </c>
      <c r="W11" t="n">
        <v>19.04</v>
      </c>
      <c r="X11" t="n">
        <v>1.84</v>
      </c>
      <c r="Y11" t="n">
        <v>2</v>
      </c>
      <c r="Z11" t="n">
        <v>10</v>
      </c>
      <c r="AA11" t="n">
        <v>440.8100718192665</v>
      </c>
      <c r="AB11" t="n">
        <v>603.1357874309778</v>
      </c>
      <c r="AC11" t="n">
        <v>545.5733543849587</v>
      </c>
      <c r="AD11" t="n">
        <v>440810.0718192665</v>
      </c>
      <c r="AE11" t="n">
        <v>603135.7874309778</v>
      </c>
      <c r="AF11" t="n">
        <v>5.669361772353056e-06</v>
      </c>
      <c r="AG11" t="n">
        <v>5.285416666666667</v>
      </c>
      <c r="AH11" t="n">
        <v>545573.3543849587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1.9837</v>
      </c>
      <c r="E12" t="n">
        <v>50.41</v>
      </c>
      <c r="F12" t="n">
        <v>46.89</v>
      </c>
      <c r="G12" t="n">
        <v>76.05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542.5</v>
      </c>
      <c r="Q12" t="n">
        <v>1189.09</v>
      </c>
      <c r="R12" t="n">
        <v>220.79</v>
      </c>
      <c r="S12" t="n">
        <v>152.24</v>
      </c>
      <c r="T12" t="n">
        <v>28139.56</v>
      </c>
      <c r="U12" t="n">
        <v>0.6899999999999999</v>
      </c>
      <c r="V12" t="n">
        <v>0.85</v>
      </c>
      <c r="W12" t="n">
        <v>19.03</v>
      </c>
      <c r="X12" t="n">
        <v>1.64</v>
      </c>
      <c r="Y12" t="n">
        <v>2</v>
      </c>
      <c r="Z12" t="n">
        <v>10</v>
      </c>
      <c r="AA12" t="n">
        <v>423.4861037645655</v>
      </c>
      <c r="AB12" t="n">
        <v>579.4323700590055</v>
      </c>
      <c r="AC12" t="n">
        <v>524.1321578990123</v>
      </c>
      <c r="AD12" t="n">
        <v>423486.1037645655</v>
      </c>
      <c r="AE12" t="n">
        <v>579432.3700590055</v>
      </c>
      <c r="AF12" t="n">
        <v>5.706470949775095e-06</v>
      </c>
      <c r="AG12" t="n">
        <v>5.251041666666667</v>
      </c>
      <c r="AH12" t="n">
        <v>524132.1578990123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1.9958</v>
      </c>
      <c r="E13" t="n">
        <v>50.1</v>
      </c>
      <c r="F13" t="n">
        <v>46.72</v>
      </c>
      <c r="G13" t="n">
        <v>84.94</v>
      </c>
      <c r="H13" t="n">
        <v>1.22</v>
      </c>
      <c r="I13" t="n">
        <v>33</v>
      </c>
      <c r="J13" t="n">
        <v>175.02</v>
      </c>
      <c r="K13" t="n">
        <v>50.28</v>
      </c>
      <c r="L13" t="n">
        <v>12</v>
      </c>
      <c r="M13" t="n">
        <v>31</v>
      </c>
      <c r="N13" t="n">
        <v>32.74</v>
      </c>
      <c r="O13" t="n">
        <v>21819.6</v>
      </c>
      <c r="P13" t="n">
        <v>535.75</v>
      </c>
      <c r="Q13" t="n">
        <v>1189.04</v>
      </c>
      <c r="R13" t="n">
        <v>214.74</v>
      </c>
      <c r="S13" t="n">
        <v>152.24</v>
      </c>
      <c r="T13" t="n">
        <v>25133.28</v>
      </c>
      <c r="U13" t="n">
        <v>0.71</v>
      </c>
      <c r="V13" t="n">
        <v>0.85</v>
      </c>
      <c r="W13" t="n">
        <v>19.03</v>
      </c>
      <c r="X13" t="n">
        <v>1.46</v>
      </c>
      <c r="Y13" t="n">
        <v>2</v>
      </c>
      <c r="Z13" t="n">
        <v>10</v>
      </c>
      <c r="AA13" t="n">
        <v>418.2345766695993</v>
      </c>
      <c r="AB13" t="n">
        <v>572.2469990066486</v>
      </c>
      <c r="AC13" t="n">
        <v>517.6325485751606</v>
      </c>
      <c r="AD13" t="n">
        <v>418234.5766695993</v>
      </c>
      <c r="AE13" t="n">
        <v>572246.9990066485</v>
      </c>
      <c r="AF13" t="n">
        <v>5.741278782860884e-06</v>
      </c>
      <c r="AG13" t="n">
        <v>5.21875</v>
      </c>
      <c r="AH13" t="n">
        <v>517632.5485751607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2.0021</v>
      </c>
      <c r="E14" t="n">
        <v>49.95</v>
      </c>
      <c r="F14" t="n">
        <v>46.63</v>
      </c>
      <c r="G14" t="n">
        <v>90.23999999999999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530.3</v>
      </c>
      <c r="Q14" t="n">
        <v>1188.97</v>
      </c>
      <c r="R14" t="n">
        <v>211.75</v>
      </c>
      <c r="S14" t="n">
        <v>152.24</v>
      </c>
      <c r="T14" t="n">
        <v>23649.33</v>
      </c>
      <c r="U14" t="n">
        <v>0.72</v>
      </c>
      <c r="V14" t="n">
        <v>0.85</v>
      </c>
      <c r="W14" t="n">
        <v>19.02</v>
      </c>
      <c r="X14" t="n">
        <v>1.37</v>
      </c>
      <c r="Y14" t="n">
        <v>2</v>
      </c>
      <c r="Z14" t="n">
        <v>10</v>
      </c>
      <c r="AA14" t="n">
        <v>414.6808677013709</v>
      </c>
      <c r="AB14" t="n">
        <v>567.3846576177436</v>
      </c>
      <c r="AC14" t="n">
        <v>513.2342622240739</v>
      </c>
      <c r="AD14" t="n">
        <v>414680.8677013709</v>
      </c>
      <c r="AE14" t="n">
        <v>567384.6576177436</v>
      </c>
      <c r="AF14" t="n">
        <v>5.759401869508856e-06</v>
      </c>
      <c r="AG14" t="n">
        <v>5.203125</v>
      </c>
      <c r="AH14" t="n">
        <v>513234.2622240739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2.0121</v>
      </c>
      <c r="E15" t="n">
        <v>49.7</v>
      </c>
      <c r="F15" t="n">
        <v>46.47</v>
      </c>
      <c r="G15" t="n">
        <v>99.58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523.8</v>
      </c>
      <c r="Q15" t="n">
        <v>1188.9</v>
      </c>
      <c r="R15" t="n">
        <v>206.32</v>
      </c>
      <c r="S15" t="n">
        <v>152.24</v>
      </c>
      <c r="T15" t="n">
        <v>20948.7</v>
      </c>
      <c r="U15" t="n">
        <v>0.74</v>
      </c>
      <c r="V15" t="n">
        <v>0.86</v>
      </c>
      <c r="W15" t="n">
        <v>19.02</v>
      </c>
      <c r="X15" t="n">
        <v>1.22</v>
      </c>
      <c r="Y15" t="n">
        <v>2</v>
      </c>
      <c r="Z15" t="n">
        <v>10</v>
      </c>
      <c r="AA15" t="n">
        <v>409.9843070723024</v>
      </c>
      <c r="AB15" t="n">
        <v>560.9586161674204</v>
      </c>
      <c r="AC15" t="n">
        <v>507.4215131507637</v>
      </c>
      <c r="AD15" t="n">
        <v>409984.3070723024</v>
      </c>
      <c r="AE15" t="n">
        <v>560958.6161674204</v>
      </c>
      <c r="AF15" t="n">
        <v>5.788168673711988e-06</v>
      </c>
      <c r="AG15" t="n">
        <v>5.177083333333333</v>
      </c>
      <c r="AH15" t="n">
        <v>507421.5131507637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2.0174</v>
      </c>
      <c r="E16" t="n">
        <v>49.57</v>
      </c>
      <c r="F16" t="n">
        <v>46.41</v>
      </c>
      <c r="G16" t="n">
        <v>107.09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518.29</v>
      </c>
      <c r="Q16" t="n">
        <v>1189.11</v>
      </c>
      <c r="R16" t="n">
        <v>204.13</v>
      </c>
      <c r="S16" t="n">
        <v>152.24</v>
      </c>
      <c r="T16" t="n">
        <v>19864.77</v>
      </c>
      <c r="U16" t="n">
        <v>0.75</v>
      </c>
      <c r="V16" t="n">
        <v>0.86</v>
      </c>
      <c r="W16" t="n">
        <v>19.02</v>
      </c>
      <c r="X16" t="n">
        <v>1.15</v>
      </c>
      <c r="Y16" t="n">
        <v>2</v>
      </c>
      <c r="Z16" t="n">
        <v>10</v>
      </c>
      <c r="AA16" t="n">
        <v>406.6691822050145</v>
      </c>
      <c r="AB16" t="n">
        <v>556.4227160710101</v>
      </c>
      <c r="AC16" t="n">
        <v>503.318512993379</v>
      </c>
      <c r="AD16" t="n">
        <v>406669.1822050145</v>
      </c>
      <c r="AE16" t="n">
        <v>556422.7160710101</v>
      </c>
      <c r="AF16" t="n">
        <v>5.803415079939646e-06</v>
      </c>
      <c r="AG16" t="n">
        <v>5.163541666666666</v>
      </c>
      <c r="AH16" t="n">
        <v>503318.512993379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2.0237</v>
      </c>
      <c r="E17" t="n">
        <v>49.42</v>
      </c>
      <c r="F17" t="n">
        <v>46.32</v>
      </c>
      <c r="G17" t="n">
        <v>115.79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511.87</v>
      </c>
      <c r="Q17" t="n">
        <v>1188.99</v>
      </c>
      <c r="R17" t="n">
        <v>201.24</v>
      </c>
      <c r="S17" t="n">
        <v>152.24</v>
      </c>
      <c r="T17" t="n">
        <v>18427.41</v>
      </c>
      <c r="U17" t="n">
        <v>0.76</v>
      </c>
      <c r="V17" t="n">
        <v>0.86</v>
      </c>
      <c r="W17" t="n">
        <v>19.01</v>
      </c>
      <c r="X17" t="n">
        <v>1.07</v>
      </c>
      <c r="Y17" t="n">
        <v>2</v>
      </c>
      <c r="Z17" t="n">
        <v>10</v>
      </c>
      <c r="AA17" t="n">
        <v>402.7720577746369</v>
      </c>
      <c r="AB17" t="n">
        <v>551.0904984963717</v>
      </c>
      <c r="AC17" t="n">
        <v>498.4951947802496</v>
      </c>
      <c r="AD17" t="n">
        <v>402772.0577746369</v>
      </c>
      <c r="AE17" t="n">
        <v>551090.4984963717</v>
      </c>
      <c r="AF17" t="n">
        <v>5.821538166587619e-06</v>
      </c>
      <c r="AG17" t="n">
        <v>5.147916666666667</v>
      </c>
      <c r="AH17" t="n">
        <v>498495.1947802496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2.0267</v>
      </c>
      <c r="E18" t="n">
        <v>49.34</v>
      </c>
      <c r="F18" t="n">
        <v>46.28</v>
      </c>
      <c r="G18" t="n">
        <v>120.72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507.25</v>
      </c>
      <c r="Q18" t="n">
        <v>1189.02</v>
      </c>
      <c r="R18" t="n">
        <v>199.77</v>
      </c>
      <c r="S18" t="n">
        <v>152.24</v>
      </c>
      <c r="T18" t="n">
        <v>17695.74</v>
      </c>
      <c r="U18" t="n">
        <v>0.76</v>
      </c>
      <c r="V18" t="n">
        <v>0.86</v>
      </c>
      <c r="W18" t="n">
        <v>19.01</v>
      </c>
      <c r="X18" t="n">
        <v>1.02</v>
      </c>
      <c r="Y18" t="n">
        <v>2</v>
      </c>
      <c r="Z18" t="n">
        <v>10</v>
      </c>
      <c r="AA18" t="n">
        <v>400.2586880250117</v>
      </c>
      <c r="AB18" t="n">
        <v>547.6515951228868</v>
      </c>
      <c r="AC18" t="n">
        <v>495.3844955181989</v>
      </c>
      <c r="AD18" t="n">
        <v>400258.6880250117</v>
      </c>
      <c r="AE18" t="n">
        <v>547651.5951228867</v>
      </c>
      <c r="AF18" t="n">
        <v>5.830168207848559e-06</v>
      </c>
      <c r="AG18" t="n">
        <v>5.139583333333333</v>
      </c>
      <c r="AH18" t="n">
        <v>495384.4955181989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2.0332</v>
      </c>
      <c r="E19" t="n">
        <v>49.18</v>
      </c>
      <c r="F19" t="n">
        <v>46.18</v>
      </c>
      <c r="G19" t="n">
        <v>131.95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500.31</v>
      </c>
      <c r="Q19" t="n">
        <v>1189.15</v>
      </c>
      <c r="R19" t="n">
        <v>196.63</v>
      </c>
      <c r="S19" t="n">
        <v>152.24</v>
      </c>
      <c r="T19" t="n">
        <v>16138.91</v>
      </c>
      <c r="U19" t="n">
        <v>0.77</v>
      </c>
      <c r="V19" t="n">
        <v>0.86</v>
      </c>
      <c r="W19" t="n">
        <v>19.01</v>
      </c>
      <c r="X19" t="n">
        <v>0.93</v>
      </c>
      <c r="Y19" t="n">
        <v>2</v>
      </c>
      <c r="Z19" t="n">
        <v>10</v>
      </c>
      <c r="AA19" t="n">
        <v>396.1284492116951</v>
      </c>
      <c r="AB19" t="n">
        <v>542.0004201652304</v>
      </c>
      <c r="AC19" t="n">
        <v>490.2726607670274</v>
      </c>
      <c r="AD19" t="n">
        <v>396128.4492116951</v>
      </c>
      <c r="AE19" t="n">
        <v>542000.4201652304</v>
      </c>
      <c r="AF19" t="n">
        <v>5.848866630580593e-06</v>
      </c>
      <c r="AG19" t="n">
        <v>5.122916666666667</v>
      </c>
      <c r="AH19" t="n">
        <v>490272.6607670275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2.0371</v>
      </c>
      <c r="E20" t="n">
        <v>49.09</v>
      </c>
      <c r="F20" t="n">
        <v>46.12</v>
      </c>
      <c r="G20" t="n">
        <v>138.36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496.81</v>
      </c>
      <c r="Q20" t="n">
        <v>1188.97</v>
      </c>
      <c r="R20" t="n">
        <v>194.37</v>
      </c>
      <c r="S20" t="n">
        <v>152.24</v>
      </c>
      <c r="T20" t="n">
        <v>15012.35</v>
      </c>
      <c r="U20" t="n">
        <v>0.78</v>
      </c>
      <c r="V20" t="n">
        <v>0.86</v>
      </c>
      <c r="W20" t="n">
        <v>19.01</v>
      </c>
      <c r="X20" t="n">
        <v>0.87</v>
      </c>
      <c r="Y20" t="n">
        <v>2</v>
      </c>
      <c r="Z20" t="n">
        <v>10</v>
      </c>
      <c r="AA20" t="n">
        <v>393.9467697047413</v>
      </c>
      <c r="AB20" t="n">
        <v>539.0153500149092</v>
      </c>
      <c r="AC20" t="n">
        <v>487.5724815222808</v>
      </c>
      <c r="AD20" t="n">
        <v>393946.7697047413</v>
      </c>
      <c r="AE20" t="n">
        <v>539015.3500149093</v>
      </c>
      <c r="AF20" t="n">
        <v>5.860085684219815e-06</v>
      </c>
      <c r="AG20" t="n">
        <v>5.113541666666667</v>
      </c>
      <c r="AH20" t="n">
        <v>487572.4815222808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2.0409</v>
      </c>
      <c r="E21" t="n">
        <v>49</v>
      </c>
      <c r="F21" t="n">
        <v>46.06</v>
      </c>
      <c r="G21" t="n">
        <v>145.46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490.91</v>
      </c>
      <c r="Q21" t="n">
        <v>1188.94</v>
      </c>
      <c r="R21" t="n">
        <v>192.78</v>
      </c>
      <c r="S21" t="n">
        <v>152.24</v>
      </c>
      <c r="T21" t="n">
        <v>14221.01</v>
      </c>
      <c r="U21" t="n">
        <v>0.79</v>
      </c>
      <c r="V21" t="n">
        <v>0.86</v>
      </c>
      <c r="W21" t="n">
        <v>19</v>
      </c>
      <c r="X21" t="n">
        <v>0.8100000000000001</v>
      </c>
      <c r="Y21" t="n">
        <v>2</v>
      </c>
      <c r="Z21" t="n">
        <v>10</v>
      </c>
      <c r="AA21" t="n">
        <v>390.7639991212117</v>
      </c>
      <c r="AB21" t="n">
        <v>534.6605428885958</v>
      </c>
      <c r="AC21" t="n">
        <v>483.6332910760925</v>
      </c>
      <c r="AD21" t="n">
        <v>390763.9991212117</v>
      </c>
      <c r="AE21" t="n">
        <v>534660.5428885958</v>
      </c>
      <c r="AF21" t="n">
        <v>5.871017069817005e-06</v>
      </c>
      <c r="AG21" t="n">
        <v>5.104166666666667</v>
      </c>
      <c r="AH21" t="n">
        <v>483633.2910760925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2.0442</v>
      </c>
      <c r="E22" t="n">
        <v>48.92</v>
      </c>
      <c r="F22" t="n">
        <v>46.01</v>
      </c>
      <c r="G22" t="n">
        <v>153.38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484.39</v>
      </c>
      <c r="Q22" t="n">
        <v>1188.9</v>
      </c>
      <c r="R22" t="n">
        <v>190.88</v>
      </c>
      <c r="S22" t="n">
        <v>152.24</v>
      </c>
      <c r="T22" t="n">
        <v>13278.29</v>
      </c>
      <c r="U22" t="n">
        <v>0.8</v>
      </c>
      <c r="V22" t="n">
        <v>0.86</v>
      </c>
      <c r="W22" t="n">
        <v>19</v>
      </c>
      <c r="X22" t="n">
        <v>0.76</v>
      </c>
      <c r="Y22" t="n">
        <v>2</v>
      </c>
      <c r="Z22" t="n">
        <v>10</v>
      </c>
      <c r="AA22" t="n">
        <v>387.4187526333488</v>
      </c>
      <c r="AB22" t="n">
        <v>530.0834290620427</v>
      </c>
      <c r="AC22" t="n">
        <v>479.4930105691259</v>
      </c>
      <c r="AD22" t="n">
        <v>387418.7526333488</v>
      </c>
      <c r="AE22" t="n">
        <v>530083.4290620427</v>
      </c>
      <c r="AF22" t="n">
        <v>5.880510115204038e-06</v>
      </c>
      <c r="AG22" t="n">
        <v>5.095833333333334</v>
      </c>
      <c r="AH22" t="n">
        <v>479493.0105691259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2.0469</v>
      </c>
      <c r="E23" t="n">
        <v>48.85</v>
      </c>
      <c r="F23" t="n">
        <v>45.98</v>
      </c>
      <c r="G23" t="n">
        <v>162.29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479.04</v>
      </c>
      <c r="Q23" t="n">
        <v>1188.93</v>
      </c>
      <c r="R23" t="n">
        <v>189.58</v>
      </c>
      <c r="S23" t="n">
        <v>152.24</v>
      </c>
      <c r="T23" t="n">
        <v>12632.82</v>
      </c>
      <c r="U23" t="n">
        <v>0.8</v>
      </c>
      <c r="V23" t="n">
        <v>0.86</v>
      </c>
      <c r="W23" t="n">
        <v>19.01</v>
      </c>
      <c r="X23" t="n">
        <v>0.73</v>
      </c>
      <c r="Y23" t="n">
        <v>2</v>
      </c>
      <c r="Z23" t="n">
        <v>10</v>
      </c>
      <c r="AA23" t="n">
        <v>384.7033118594077</v>
      </c>
      <c r="AB23" t="n">
        <v>526.3680431983443</v>
      </c>
      <c r="AC23" t="n">
        <v>476.1322159176821</v>
      </c>
      <c r="AD23" t="n">
        <v>384703.3118594077</v>
      </c>
      <c r="AE23" t="n">
        <v>526368.0431983443</v>
      </c>
      <c r="AF23" t="n">
        <v>5.888277152338883e-06</v>
      </c>
      <c r="AG23" t="n">
        <v>5.088541666666667</v>
      </c>
      <c r="AH23" t="n">
        <v>476132.2159176821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2.0466</v>
      </c>
      <c r="E24" t="n">
        <v>48.86</v>
      </c>
      <c r="F24" t="n">
        <v>45.99</v>
      </c>
      <c r="G24" t="n">
        <v>162.31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5</v>
      </c>
      <c r="N24" t="n">
        <v>38.27</v>
      </c>
      <c r="O24" t="n">
        <v>23857.96</v>
      </c>
      <c r="P24" t="n">
        <v>475.23</v>
      </c>
      <c r="Q24" t="n">
        <v>1189.04</v>
      </c>
      <c r="R24" t="n">
        <v>189.65</v>
      </c>
      <c r="S24" t="n">
        <v>152.24</v>
      </c>
      <c r="T24" t="n">
        <v>12665.61</v>
      </c>
      <c r="U24" t="n">
        <v>0.8</v>
      </c>
      <c r="V24" t="n">
        <v>0.86</v>
      </c>
      <c r="W24" t="n">
        <v>19.01</v>
      </c>
      <c r="X24" t="n">
        <v>0.74</v>
      </c>
      <c r="Y24" t="n">
        <v>2</v>
      </c>
      <c r="Z24" t="n">
        <v>10</v>
      </c>
      <c r="AA24" t="n">
        <v>383.1431335255525</v>
      </c>
      <c r="AB24" t="n">
        <v>524.2333383717533</v>
      </c>
      <c r="AC24" t="n">
        <v>474.2012443236639</v>
      </c>
      <c r="AD24" t="n">
        <v>383143.1335255525</v>
      </c>
      <c r="AE24" t="n">
        <v>524233.3383717534</v>
      </c>
      <c r="AF24" t="n">
        <v>5.88741414821279e-06</v>
      </c>
      <c r="AG24" t="n">
        <v>5.089583333333334</v>
      </c>
      <c r="AH24" t="n">
        <v>474201.2443236639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2.0497</v>
      </c>
      <c r="E25" t="n">
        <v>48.79</v>
      </c>
      <c r="F25" t="n">
        <v>45.95</v>
      </c>
      <c r="G25" t="n">
        <v>172.3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476.72</v>
      </c>
      <c r="Q25" t="n">
        <v>1189.02</v>
      </c>
      <c r="R25" t="n">
        <v>188.03</v>
      </c>
      <c r="S25" t="n">
        <v>152.24</v>
      </c>
      <c r="T25" t="n">
        <v>11861.45</v>
      </c>
      <c r="U25" t="n">
        <v>0.8100000000000001</v>
      </c>
      <c r="V25" t="n">
        <v>0.87</v>
      </c>
      <c r="W25" t="n">
        <v>19.02</v>
      </c>
      <c r="X25" t="n">
        <v>0.7</v>
      </c>
      <c r="Y25" t="n">
        <v>2</v>
      </c>
      <c r="Z25" t="n">
        <v>10</v>
      </c>
      <c r="AA25" t="n">
        <v>383.268221577723</v>
      </c>
      <c r="AB25" t="n">
        <v>524.4044893632283</v>
      </c>
      <c r="AC25" t="n">
        <v>474.3560609047245</v>
      </c>
      <c r="AD25" t="n">
        <v>383268.2215777229</v>
      </c>
      <c r="AE25" t="n">
        <v>524404.4893632283</v>
      </c>
      <c r="AF25" t="n">
        <v>5.89633185751576e-06</v>
      </c>
      <c r="AG25" t="n">
        <v>5.082291666666666</v>
      </c>
      <c r="AH25" t="n">
        <v>474356.0609047245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1.4233</v>
      </c>
      <c r="E2" t="n">
        <v>70.26000000000001</v>
      </c>
      <c r="F2" t="n">
        <v>62.22</v>
      </c>
      <c r="G2" t="n">
        <v>10.46</v>
      </c>
      <c r="H2" t="n">
        <v>0.22</v>
      </c>
      <c r="I2" t="n">
        <v>357</v>
      </c>
      <c r="J2" t="n">
        <v>80.84</v>
      </c>
      <c r="K2" t="n">
        <v>35.1</v>
      </c>
      <c r="L2" t="n">
        <v>1</v>
      </c>
      <c r="M2" t="n">
        <v>355</v>
      </c>
      <c r="N2" t="n">
        <v>9.74</v>
      </c>
      <c r="O2" t="n">
        <v>10204.21</v>
      </c>
      <c r="P2" t="n">
        <v>489.68</v>
      </c>
      <c r="Q2" t="n">
        <v>1191.62</v>
      </c>
      <c r="R2" t="n">
        <v>739.42</v>
      </c>
      <c r="S2" t="n">
        <v>152.24</v>
      </c>
      <c r="T2" t="n">
        <v>285851.07</v>
      </c>
      <c r="U2" t="n">
        <v>0.21</v>
      </c>
      <c r="V2" t="n">
        <v>0.64</v>
      </c>
      <c r="W2" t="n">
        <v>19.56</v>
      </c>
      <c r="X2" t="n">
        <v>16.92</v>
      </c>
      <c r="Y2" t="n">
        <v>2</v>
      </c>
      <c r="Z2" t="n">
        <v>10</v>
      </c>
      <c r="AA2" t="n">
        <v>545.3959391608786</v>
      </c>
      <c r="AB2" t="n">
        <v>746.2347851305985</v>
      </c>
      <c r="AC2" t="n">
        <v>675.0151845848324</v>
      </c>
      <c r="AD2" t="n">
        <v>545395.9391608785</v>
      </c>
      <c r="AE2" t="n">
        <v>746234.7851305986</v>
      </c>
      <c r="AF2" t="n">
        <v>5.104623867344937e-06</v>
      </c>
      <c r="AG2" t="n">
        <v>7.318750000000001</v>
      </c>
      <c r="AH2" t="n">
        <v>675015.1845848324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1.775</v>
      </c>
      <c r="E3" t="n">
        <v>56.34</v>
      </c>
      <c r="F3" t="n">
        <v>51.95</v>
      </c>
      <c r="G3" t="n">
        <v>21.5</v>
      </c>
      <c r="H3" t="n">
        <v>0.43</v>
      </c>
      <c r="I3" t="n">
        <v>145</v>
      </c>
      <c r="J3" t="n">
        <v>82.04000000000001</v>
      </c>
      <c r="K3" t="n">
        <v>35.1</v>
      </c>
      <c r="L3" t="n">
        <v>2</v>
      </c>
      <c r="M3" t="n">
        <v>143</v>
      </c>
      <c r="N3" t="n">
        <v>9.94</v>
      </c>
      <c r="O3" t="n">
        <v>10352.53</v>
      </c>
      <c r="P3" t="n">
        <v>399.18</v>
      </c>
      <c r="Q3" t="n">
        <v>1189.97</v>
      </c>
      <c r="R3" t="n">
        <v>391.26</v>
      </c>
      <c r="S3" t="n">
        <v>152.24</v>
      </c>
      <c r="T3" t="n">
        <v>112833.33</v>
      </c>
      <c r="U3" t="n">
        <v>0.39</v>
      </c>
      <c r="V3" t="n">
        <v>0.77</v>
      </c>
      <c r="W3" t="n">
        <v>19.21</v>
      </c>
      <c r="X3" t="n">
        <v>6.68</v>
      </c>
      <c r="Y3" t="n">
        <v>2</v>
      </c>
      <c r="Z3" t="n">
        <v>10</v>
      </c>
      <c r="AA3" t="n">
        <v>371.1592003915599</v>
      </c>
      <c r="AB3" t="n">
        <v>507.8363923640082</v>
      </c>
      <c r="AC3" t="n">
        <v>459.3691998296396</v>
      </c>
      <c r="AD3" t="n">
        <v>371159.2003915599</v>
      </c>
      <c r="AE3" t="n">
        <v>507836.3923640082</v>
      </c>
      <c r="AF3" t="n">
        <v>6.365985642195786e-06</v>
      </c>
      <c r="AG3" t="n">
        <v>5.868750000000001</v>
      </c>
      <c r="AH3" t="n">
        <v>459369.1998296396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1.8937</v>
      </c>
      <c r="E4" t="n">
        <v>52.81</v>
      </c>
      <c r="F4" t="n">
        <v>49.37</v>
      </c>
      <c r="G4" t="n">
        <v>32.91</v>
      </c>
      <c r="H4" t="n">
        <v>0.63</v>
      </c>
      <c r="I4" t="n">
        <v>90</v>
      </c>
      <c r="J4" t="n">
        <v>83.25</v>
      </c>
      <c r="K4" t="n">
        <v>35.1</v>
      </c>
      <c r="L4" t="n">
        <v>3</v>
      </c>
      <c r="M4" t="n">
        <v>88</v>
      </c>
      <c r="N4" t="n">
        <v>10.15</v>
      </c>
      <c r="O4" t="n">
        <v>10501.19</v>
      </c>
      <c r="P4" t="n">
        <v>368.76</v>
      </c>
      <c r="Q4" t="n">
        <v>1189.61</v>
      </c>
      <c r="R4" t="n">
        <v>303.74</v>
      </c>
      <c r="S4" t="n">
        <v>152.24</v>
      </c>
      <c r="T4" t="n">
        <v>69349.96000000001</v>
      </c>
      <c r="U4" t="n">
        <v>0.5</v>
      </c>
      <c r="V4" t="n">
        <v>0.8100000000000001</v>
      </c>
      <c r="W4" t="n">
        <v>19.13</v>
      </c>
      <c r="X4" t="n">
        <v>4.1</v>
      </c>
      <c r="Y4" t="n">
        <v>2</v>
      </c>
      <c r="Z4" t="n">
        <v>10</v>
      </c>
      <c r="AA4" t="n">
        <v>336.2471003068419</v>
      </c>
      <c r="AB4" t="n">
        <v>460.0681168149441</v>
      </c>
      <c r="AC4" t="n">
        <v>416.1598614557824</v>
      </c>
      <c r="AD4" t="n">
        <v>336247.1003068419</v>
      </c>
      <c r="AE4" t="n">
        <v>460068.1168149441</v>
      </c>
      <c r="AF4" t="n">
        <v>6.791699724296428e-06</v>
      </c>
      <c r="AG4" t="n">
        <v>5.501041666666667</v>
      </c>
      <c r="AH4" t="n">
        <v>416159.8614557824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1.9553</v>
      </c>
      <c r="E5" t="n">
        <v>51.14</v>
      </c>
      <c r="F5" t="n">
        <v>48.15</v>
      </c>
      <c r="G5" t="n">
        <v>45.14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348.38</v>
      </c>
      <c r="Q5" t="n">
        <v>1189.27</v>
      </c>
      <c r="R5" t="n">
        <v>262.92</v>
      </c>
      <c r="S5" t="n">
        <v>152.24</v>
      </c>
      <c r="T5" t="n">
        <v>49067.64</v>
      </c>
      <c r="U5" t="n">
        <v>0.58</v>
      </c>
      <c r="V5" t="n">
        <v>0.83</v>
      </c>
      <c r="W5" t="n">
        <v>19.08</v>
      </c>
      <c r="X5" t="n">
        <v>2.89</v>
      </c>
      <c r="Y5" t="n">
        <v>2</v>
      </c>
      <c r="Z5" t="n">
        <v>10</v>
      </c>
      <c r="AA5" t="n">
        <v>317.7484338089948</v>
      </c>
      <c r="AB5" t="n">
        <v>434.7574252090215</v>
      </c>
      <c r="AC5" t="n">
        <v>393.2647867329503</v>
      </c>
      <c r="AD5" t="n">
        <v>317748.4338089948</v>
      </c>
      <c r="AE5" t="n">
        <v>434757.4252090215</v>
      </c>
      <c r="AF5" t="n">
        <v>7.012626324611505e-06</v>
      </c>
      <c r="AG5" t="n">
        <v>5.327083333333333</v>
      </c>
      <c r="AH5" t="n">
        <v>393264.7867329503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1.9917</v>
      </c>
      <c r="E6" t="n">
        <v>50.21</v>
      </c>
      <c r="F6" t="n">
        <v>47.47</v>
      </c>
      <c r="G6" t="n">
        <v>58.13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331.99</v>
      </c>
      <c r="Q6" t="n">
        <v>1189.15</v>
      </c>
      <c r="R6" t="n">
        <v>240.19</v>
      </c>
      <c r="S6" t="n">
        <v>152.24</v>
      </c>
      <c r="T6" t="n">
        <v>37775.48</v>
      </c>
      <c r="U6" t="n">
        <v>0.63</v>
      </c>
      <c r="V6" t="n">
        <v>0.84</v>
      </c>
      <c r="W6" t="n">
        <v>19.05</v>
      </c>
      <c r="X6" t="n">
        <v>2.22</v>
      </c>
      <c r="Y6" t="n">
        <v>2</v>
      </c>
      <c r="Z6" t="n">
        <v>10</v>
      </c>
      <c r="AA6" t="n">
        <v>295.3134206325806</v>
      </c>
      <c r="AB6" t="n">
        <v>404.0608504181243</v>
      </c>
      <c r="AC6" t="n">
        <v>365.4978499571831</v>
      </c>
      <c r="AD6" t="n">
        <v>295313.4206325806</v>
      </c>
      <c r="AE6" t="n">
        <v>404060.8504181243</v>
      </c>
      <c r="AF6" t="n">
        <v>7.143173861161323e-06</v>
      </c>
      <c r="AG6" t="n">
        <v>5.230208333333334</v>
      </c>
      <c r="AH6" t="n">
        <v>365497.8499571831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2.0183</v>
      </c>
      <c r="E7" t="n">
        <v>49.55</v>
      </c>
      <c r="F7" t="n">
        <v>46.98</v>
      </c>
      <c r="G7" t="n">
        <v>72.28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33</v>
      </c>
      <c r="N7" t="n">
        <v>10.78</v>
      </c>
      <c r="O7" t="n">
        <v>10949.33</v>
      </c>
      <c r="P7" t="n">
        <v>315.17</v>
      </c>
      <c r="Q7" t="n">
        <v>1189.06</v>
      </c>
      <c r="R7" t="n">
        <v>223.62</v>
      </c>
      <c r="S7" t="n">
        <v>152.24</v>
      </c>
      <c r="T7" t="n">
        <v>29541.08</v>
      </c>
      <c r="U7" t="n">
        <v>0.68</v>
      </c>
      <c r="V7" t="n">
        <v>0.85</v>
      </c>
      <c r="W7" t="n">
        <v>19.04</v>
      </c>
      <c r="X7" t="n">
        <v>1.73</v>
      </c>
      <c r="Y7" t="n">
        <v>2</v>
      </c>
      <c r="Z7" t="n">
        <v>10</v>
      </c>
      <c r="AA7" t="n">
        <v>284.6373069950479</v>
      </c>
      <c r="AB7" t="n">
        <v>389.4533207423597</v>
      </c>
      <c r="AC7" t="n">
        <v>352.2844424118767</v>
      </c>
      <c r="AD7" t="n">
        <v>284637.306995048</v>
      </c>
      <c r="AE7" t="n">
        <v>389453.3207423597</v>
      </c>
      <c r="AF7" t="n">
        <v>7.238573984024651e-06</v>
      </c>
      <c r="AG7" t="n">
        <v>5.161458333333333</v>
      </c>
      <c r="AH7" t="n">
        <v>352284.4424118767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2.0244</v>
      </c>
      <c r="E8" t="n">
        <v>49.4</v>
      </c>
      <c r="F8" t="n">
        <v>46.89</v>
      </c>
      <c r="G8" t="n">
        <v>78.14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2</v>
      </c>
      <c r="N8" t="n">
        <v>11</v>
      </c>
      <c r="O8" t="n">
        <v>11099.43</v>
      </c>
      <c r="P8" t="n">
        <v>311.23</v>
      </c>
      <c r="Q8" t="n">
        <v>1189.44</v>
      </c>
      <c r="R8" t="n">
        <v>219.08</v>
      </c>
      <c r="S8" t="n">
        <v>152.24</v>
      </c>
      <c r="T8" t="n">
        <v>27286.99</v>
      </c>
      <c r="U8" t="n">
        <v>0.6899999999999999</v>
      </c>
      <c r="V8" t="n">
        <v>0.85</v>
      </c>
      <c r="W8" t="n">
        <v>19.07</v>
      </c>
      <c r="X8" t="n">
        <v>1.63</v>
      </c>
      <c r="Y8" t="n">
        <v>2</v>
      </c>
      <c r="Z8" t="n">
        <v>10</v>
      </c>
      <c r="AA8" t="n">
        <v>282.222867402016</v>
      </c>
      <c r="AB8" t="n">
        <v>386.1497779736163</v>
      </c>
      <c r="AC8" t="n">
        <v>349.2961851284307</v>
      </c>
      <c r="AD8" t="n">
        <v>282222.867402016</v>
      </c>
      <c r="AE8" t="n">
        <v>386149.7779736163</v>
      </c>
      <c r="AF8" t="n">
        <v>7.260451455809099e-06</v>
      </c>
      <c r="AG8" t="n">
        <v>5.145833333333333</v>
      </c>
      <c r="AH8" t="n">
        <v>349296.1851284308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2.0277</v>
      </c>
      <c r="E9" t="n">
        <v>49.32</v>
      </c>
      <c r="F9" t="n">
        <v>46.82</v>
      </c>
      <c r="G9" t="n">
        <v>80.27</v>
      </c>
      <c r="H9" t="n">
        <v>1.57</v>
      </c>
      <c r="I9" t="n">
        <v>35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314.18</v>
      </c>
      <c r="Q9" t="n">
        <v>1189.17</v>
      </c>
      <c r="R9" t="n">
        <v>216.65</v>
      </c>
      <c r="S9" t="n">
        <v>152.24</v>
      </c>
      <c r="T9" t="n">
        <v>26076.28</v>
      </c>
      <c r="U9" t="n">
        <v>0.7</v>
      </c>
      <c r="V9" t="n">
        <v>0.85</v>
      </c>
      <c r="W9" t="n">
        <v>19.08</v>
      </c>
      <c r="X9" t="n">
        <v>1.57</v>
      </c>
      <c r="Y9" t="n">
        <v>2</v>
      </c>
      <c r="Z9" t="n">
        <v>10</v>
      </c>
      <c r="AA9" t="n">
        <v>283.0763421855639</v>
      </c>
      <c r="AB9" t="n">
        <v>387.3175398251165</v>
      </c>
      <c r="AC9" t="n">
        <v>350.3524974277879</v>
      </c>
      <c r="AD9" t="n">
        <v>283076.3421855639</v>
      </c>
      <c r="AE9" t="n">
        <v>387317.5398251165</v>
      </c>
      <c r="AF9" t="n">
        <v>7.272286809397406e-06</v>
      </c>
      <c r="AG9" t="n">
        <v>5.1375</v>
      </c>
      <c r="AH9" t="n">
        <v>350352.4974277879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1.2354</v>
      </c>
      <c r="E2" t="n">
        <v>80.95</v>
      </c>
      <c r="F2" t="n">
        <v>68.29000000000001</v>
      </c>
      <c r="G2" t="n">
        <v>8.57</v>
      </c>
      <c r="H2" t="n">
        <v>0.16</v>
      </c>
      <c r="I2" t="n">
        <v>478</v>
      </c>
      <c r="J2" t="n">
        <v>107.41</v>
      </c>
      <c r="K2" t="n">
        <v>41.65</v>
      </c>
      <c r="L2" t="n">
        <v>1</v>
      </c>
      <c r="M2" t="n">
        <v>476</v>
      </c>
      <c r="N2" t="n">
        <v>14.77</v>
      </c>
      <c r="O2" t="n">
        <v>13481.73</v>
      </c>
      <c r="P2" t="n">
        <v>654.66</v>
      </c>
      <c r="Q2" t="n">
        <v>1193.11</v>
      </c>
      <c r="R2" t="n">
        <v>945.0700000000001</v>
      </c>
      <c r="S2" t="n">
        <v>152.24</v>
      </c>
      <c r="T2" t="n">
        <v>388072.73</v>
      </c>
      <c r="U2" t="n">
        <v>0.16</v>
      </c>
      <c r="V2" t="n">
        <v>0.58</v>
      </c>
      <c r="W2" t="n">
        <v>19.75</v>
      </c>
      <c r="X2" t="n">
        <v>22.97</v>
      </c>
      <c r="Y2" t="n">
        <v>2</v>
      </c>
      <c r="Z2" t="n">
        <v>10</v>
      </c>
      <c r="AA2" t="n">
        <v>778.9142370442883</v>
      </c>
      <c r="AB2" t="n">
        <v>1065.744822394896</v>
      </c>
      <c r="AC2" t="n">
        <v>964.0316323277791</v>
      </c>
      <c r="AD2" t="n">
        <v>778914.2370442883</v>
      </c>
      <c r="AE2" t="n">
        <v>1065744.822394896</v>
      </c>
      <c r="AF2" t="n">
        <v>4.040917831414442e-06</v>
      </c>
      <c r="AG2" t="n">
        <v>8.432291666666666</v>
      </c>
      <c r="AH2" t="n">
        <v>964031.6323277791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1.6637</v>
      </c>
      <c r="E3" t="n">
        <v>60.11</v>
      </c>
      <c r="F3" t="n">
        <v>53.94</v>
      </c>
      <c r="G3" t="n">
        <v>17.4</v>
      </c>
      <c r="H3" t="n">
        <v>0.32</v>
      </c>
      <c r="I3" t="n">
        <v>186</v>
      </c>
      <c r="J3" t="n">
        <v>108.68</v>
      </c>
      <c r="K3" t="n">
        <v>41.65</v>
      </c>
      <c r="L3" t="n">
        <v>2</v>
      </c>
      <c r="M3" t="n">
        <v>184</v>
      </c>
      <c r="N3" t="n">
        <v>15.03</v>
      </c>
      <c r="O3" t="n">
        <v>13638.32</v>
      </c>
      <c r="P3" t="n">
        <v>511.13</v>
      </c>
      <c r="Q3" t="n">
        <v>1190.98</v>
      </c>
      <c r="R3" t="n">
        <v>457.82</v>
      </c>
      <c r="S3" t="n">
        <v>152.24</v>
      </c>
      <c r="T3" t="n">
        <v>145908.44</v>
      </c>
      <c r="U3" t="n">
        <v>0.33</v>
      </c>
      <c r="V3" t="n">
        <v>0.74</v>
      </c>
      <c r="W3" t="n">
        <v>19.3</v>
      </c>
      <c r="X3" t="n">
        <v>8.66</v>
      </c>
      <c r="Y3" t="n">
        <v>2</v>
      </c>
      <c r="Z3" t="n">
        <v>10</v>
      </c>
      <c r="AA3" t="n">
        <v>480.5070337026078</v>
      </c>
      <c r="AB3" t="n">
        <v>657.4509219861226</v>
      </c>
      <c r="AC3" t="n">
        <v>594.7047287299307</v>
      </c>
      <c r="AD3" t="n">
        <v>480507.0337026078</v>
      </c>
      <c r="AE3" t="n">
        <v>657450.9219861226</v>
      </c>
      <c r="AF3" t="n">
        <v>5.44186093259204e-06</v>
      </c>
      <c r="AG3" t="n">
        <v>6.261458333333334</v>
      </c>
      <c r="AH3" t="n">
        <v>594704.7287299307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1.8158</v>
      </c>
      <c r="E4" t="n">
        <v>55.07</v>
      </c>
      <c r="F4" t="n">
        <v>50.5</v>
      </c>
      <c r="G4" t="n">
        <v>26.58</v>
      </c>
      <c r="H4" t="n">
        <v>0.48</v>
      </c>
      <c r="I4" t="n">
        <v>114</v>
      </c>
      <c r="J4" t="n">
        <v>109.96</v>
      </c>
      <c r="K4" t="n">
        <v>41.65</v>
      </c>
      <c r="L4" t="n">
        <v>3</v>
      </c>
      <c r="M4" t="n">
        <v>112</v>
      </c>
      <c r="N4" t="n">
        <v>15.31</v>
      </c>
      <c r="O4" t="n">
        <v>13795.21</v>
      </c>
      <c r="P4" t="n">
        <v>471.22</v>
      </c>
      <c r="Q4" t="n">
        <v>1189.73</v>
      </c>
      <c r="R4" t="n">
        <v>342.07</v>
      </c>
      <c r="S4" t="n">
        <v>152.24</v>
      </c>
      <c r="T4" t="n">
        <v>88390.99000000001</v>
      </c>
      <c r="U4" t="n">
        <v>0.45</v>
      </c>
      <c r="V4" t="n">
        <v>0.79</v>
      </c>
      <c r="W4" t="n">
        <v>19.17</v>
      </c>
      <c r="X4" t="n">
        <v>5.24</v>
      </c>
      <c r="Y4" t="n">
        <v>2</v>
      </c>
      <c r="Z4" t="n">
        <v>10</v>
      </c>
      <c r="AA4" t="n">
        <v>413.5840259390391</v>
      </c>
      <c r="AB4" t="n">
        <v>565.8839103292778</v>
      </c>
      <c r="AC4" t="n">
        <v>511.876744150507</v>
      </c>
      <c r="AD4" t="n">
        <v>413584.0259390391</v>
      </c>
      <c r="AE4" t="n">
        <v>565883.9103292777</v>
      </c>
      <c r="AF4" t="n">
        <v>5.939370728737529e-06</v>
      </c>
      <c r="AG4" t="n">
        <v>5.736458333333334</v>
      </c>
      <c r="AH4" t="n">
        <v>511876.744150507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1.8912</v>
      </c>
      <c r="E5" t="n">
        <v>52.88</v>
      </c>
      <c r="F5" t="n">
        <v>49.02</v>
      </c>
      <c r="G5" t="n">
        <v>35.87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80</v>
      </c>
      <c r="N5" t="n">
        <v>15.58</v>
      </c>
      <c r="O5" t="n">
        <v>13952.52</v>
      </c>
      <c r="P5" t="n">
        <v>449.98</v>
      </c>
      <c r="Q5" t="n">
        <v>1189.17</v>
      </c>
      <c r="R5" t="n">
        <v>292.26</v>
      </c>
      <c r="S5" t="n">
        <v>152.24</v>
      </c>
      <c r="T5" t="n">
        <v>63649.69</v>
      </c>
      <c r="U5" t="n">
        <v>0.52</v>
      </c>
      <c r="V5" t="n">
        <v>0.8100000000000001</v>
      </c>
      <c r="W5" t="n">
        <v>19.11</v>
      </c>
      <c r="X5" t="n">
        <v>3.76</v>
      </c>
      <c r="Y5" t="n">
        <v>2</v>
      </c>
      <c r="Z5" t="n">
        <v>10</v>
      </c>
      <c r="AA5" t="n">
        <v>388.8861389264059</v>
      </c>
      <c r="AB5" t="n">
        <v>532.0911717247178</v>
      </c>
      <c r="AC5" t="n">
        <v>481.3091370899598</v>
      </c>
      <c r="AD5" t="n">
        <v>388886.1389264059</v>
      </c>
      <c r="AE5" t="n">
        <v>532091.1717247178</v>
      </c>
      <c r="AF5" t="n">
        <v>6.185999516570335e-06</v>
      </c>
      <c r="AG5" t="n">
        <v>5.508333333333334</v>
      </c>
      <c r="AH5" t="n">
        <v>481309.1370899599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1.9378</v>
      </c>
      <c r="E6" t="n">
        <v>51.61</v>
      </c>
      <c r="F6" t="n">
        <v>48.15</v>
      </c>
      <c r="G6" t="n">
        <v>45.14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434.32</v>
      </c>
      <c r="Q6" t="n">
        <v>1189.46</v>
      </c>
      <c r="R6" t="n">
        <v>262.87</v>
      </c>
      <c r="S6" t="n">
        <v>152.24</v>
      </c>
      <c r="T6" t="n">
        <v>49042.39</v>
      </c>
      <c r="U6" t="n">
        <v>0.58</v>
      </c>
      <c r="V6" t="n">
        <v>0.83</v>
      </c>
      <c r="W6" t="n">
        <v>19.08</v>
      </c>
      <c r="X6" t="n">
        <v>2.89</v>
      </c>
      <c r="Y6" t="n">
        <v>2</v>
      </c>
      <c r="Z6" t="n">
        <v>10</v>
      </c>
      <c r="AA6" t="n">
        <v>373.3463060096589</v>
      </c>
      <c r="AB6" t="n">
        <v>510.8288867589813</v>
      </c>
      <c r="AC6" t="n">
        <v>462.0760947595488</v>
      </c>
      <c r="AD6" t="n">
        <v>373346.3060096589</v>
      </c>
      <c r="AE6" t="n">
        <v>510828.8867589813</v>
      </c>
      <c r="AF6" t="n">
        <v>6.338425266079736e-06</v>
      </c>
      <c r="AG6" t="n">
        <v>5.376041666666667</v>
      </c>
      <c r="AH6" t="n">
        <v>462076.0947595488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1.9684</v>
      </c>
      <c r="E7" t="n">
        <v>50.8</v>
      </c>
      <c r="F7" t="n">
        <v>47.61</v>
      </c>
      <c r="G7" t="n">
        <v>54.93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421.46</v>
      </c>
      <c r="Q7" t="n">
        <v>1189.1</v>
      </c>
      <c r="R7" t="n">
        <v>244.73</v>
      </c>
      <c r="S7" t="n">
        <v>152.24</v>
      </c>
      <c r="T7" t="n">
        <v>40034.26</v>
      </c>
      <c r="U7" t="n">
        <v>0.62</v>
      </c>
      <c r="V7" t="n">
        <v>0.84</v>
      </c>
      <c r="W7" t="n">
        <v>19.06</v>
      </c>
      <c r="X7" t="n">
        <v>2.36</v>
      </c>
      <c r="Y7" t="n">
        <v>2</v>
      </c>
      <c r="Z7" t="n">
        <v>10</v>
      </c>
      <c r="AA7" t="n">
        <v>362.5596936563015</v>
      </c>
      <c r="AB7" t="n">
        <v>496.0701678653661</v>
      </c>
      <c r="AC7" t="n">
        <v>448.7259272831482</v>
      </c>
      <c r="AD7" t="n">
        <v>362559.6936563015</v>
      </c>
      <c r="AE7" t="n">
        <v>496070.1678653661</v>
      </c>
      <c r="AF7" t="n">
        <v>6.438515994298354e-06</v>
      </c>
      <c r="AG7" t="n">
        <v>5.291666666666667</v>
      </c>
      <c r="AH7" t="n">
        <v>448725.9272831482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1.9929</v>
      </c>
      <c r="E8" t="n">
        <v>50.18</v>
      </c>
      <c r="F8" t="n">
        <v>47.19</v>
      </c>
      <c r="G8" t="n">
        <v>65.84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409.66</v>
      </c>
      <c r="Q8" t="n">
        <v>1189.13</v>
      </c>
      <c r="R8" t="n">
        <v>230.31</v>
      </c>
      <c r="S8" t="n">
        <v>152.24</v>
      </c>
      <c r="T8" t="n">
        <v>32868.88</v>
      </c>
      <c r="U8" t="n">
        <v>0.66</v>
      </c>
      <c r="V8" t="n">
        <v>0.84</v>
      </c>
      <c r="W8" t="n">
        <v>19.05</v>
      </c>
      <c r="X8" t="n">
        <v>1.93</v>
      </c>
      <c r="Y8" t="n">
        <v>2</v>
      </c>
      <c r="Z8" t="n">
        <v>10</v>
      </c>
      <c r="AA8" t="n">
        <v>342.7234550093173</v>
      </c>
      <c r="AB8" t="n">
        <v>468.9293510354755</v>
      </c>
      <c r="AC8" t="n">
        <v>424.1753919191266</v>
      </c>
      <c r="AD8" t="n">
        <v>342723.4550093173</v>
      </c>
      <c r="AE8" t="n">
        <v>468929.3510354754</v>
      </c>
      <c r="AF8" t="n">
        <v>6.518653995649863e-06</v>
      </c>
      <c r="AG8" t="n">
        <v>5.227083333333334</v>
      </c>
      <c r="AH8" t="n">
        <v>424175.3919191266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2.0097</v>
      </c>
      <c r="E9" t="n">
        <v>49.76</v>
      </c>
      <c r="F9" t="n">
        <v>46.9</v>
      </c>
      <c r="G9" t="n">
        <v>76.06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398.72</v>
      </c>
      <c r="Q9" t="n">
        <v>1189.16</v>
      </c>
      <c r="R9" t="n">
        <v>220.69</v>
      </c>
      <c r="S9" t="n">
        <v>152.24</v>
      </c>
      <c r="T9" t="n">
        <v>28086.69</v>
      </c>
      <c r="U9" t="n">
        <v>0.6899999999999999</v>
      </c>
      <c r="V9" t="n">
        <v>0.85</v>
      </c>
      <c r="W9" t="n">
        <v>19.04</v>
      </c>
      <c r="X9" t="n">
        <v>1.65</v>
      </c>
      <c r="Y9" t="n">
        <v>2</v>
      </c>
      <c r="Z9" t="n">
        <v>10</v>
      </c>
      <c r="AA9" t="n">
        <v>335.4179923991678</v>
      </c>
      <c r="AB9" t="n">
        <v>458.933694798005</v>
      </c>
      <c r="AC9" t="n">
        <v>415.1337070839687</v>
      </c>
      <c r="AD9" t="n">
        <v>335417.9923991678</v>
      </c>
      <c r="AE9" t="n">
        <v>458933.694798005</v>
      </c>
      <c r="AF9" t="n">
        <v>6.573605768005184e-06</v>
      </c>
      <c r="AG9" t="n">
        <v>5.183333333333333</v>
      </c>
      <c r="AH9" t="n">
        <v>415133.7070839687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2.0238</v>
      </c>
      <c r="E10" t="n">
        <v>49.41</v>
      </c>
      <c r="F10" t="n">
        <v>46.66</v>
      </c>
      <c r="G10" t="n">
        <v>87.5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388.4</v>
      </c>
      <c r="Q10" t="n">
        <v>1189.01</v>
      </c>
      <c r="R10" t="n">
        <v>212.81</v>
      </c>
      <c r="S10" t="n">
        <v>152.24</v>
      </c>
      <c r="T10" t="n">
        <v>24172.41</v>
      </c>
      <c r="U10" t="n">
        <v>0.72</v>
      </c>
      <c r="V10" t="n">
        <v>0.85</v>
      </c>
      <c r="W10" t="n">
        <v>19.03</v>
      </c>
      <c r="X10" t="n">
        <v>1.41</v>
      </c>
      <c r="Y10" t="n">
        <v>2</v>
      </c>
      <c r="Z10" t="n">
        <v>10</v>
      </c>
      <c r="AA10" t="n">
        <v>328.8957745434539</v>
      </c>
      <c r="AB10" t="n">
        <v>450.0097085878732</v>
      </c>
      <c r="AC10" t="n">
        <v>407.0614135928386</v>
      </c>
      <c r="AD10" t="n">
        <v>328895.7745434539</v>
      </c>
      <c r="AE10" t="n">
        <v>450009.7085878732</v>
      </c>
      <c r="AF10" t="n">
        <v>6.619726005517684e-06</v>
      </c>
      <c r="AG10" t="n">
        <v>5.146875</v>
      </c>
      <c r="AH10" t="n">
        <v>407061.4135928386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2.0349</v>
      </c>
      <c r="E11" t="n">
        <v>49.14</v>
      </c>
      <c r="F11" t="n">
        <v>46.48</v>
      </c>
      <c r="G11" t="n">
        <v>99.61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377.08</v>
      </c>
      <c r="Q11" t="n">
        <v>1189.06</v>
      </c>
      <c r="R11" t="n">
        <v>206.8</v>
      </c>
      <c r="S11" t="n">
        <v>152.24</v>
      </c>
      <c r="T11" t="n">
        <v>21186.08</v>
      </c>
      <c r="U11" t="n">
        <v>0.74</v>
      </c>
      <c r="V11" t="n">
        <v>0.86</v>
      </c>
      <c r="W11" t="n">
        <v>19.02</v>
      </c>
      <c r="X11" t="n">
        <v>1.23</v>
      </c>
      <c r="Y11" t="n">
        <v>2</v>
      </c>
      <c r="Z11" t="n">
        <v>10</v>
      </c>
      <c r="AA11" t="n">
        <v>322.4711430862898</v>
      </c>
      <c r="AB11" t="n">
        <v>441.2192443934451</v>
      </c>
      <c r="AC11" t="n">
        <v>399.1098989636328</v>
      </c>
      <c r="AD11" t="n">
        <v>322471.1430862898</v>
      </c>
      <c r="AE11" t="n">
        <v>441219.2443934451</v>
      </c>
      <c r="AF11" t="n">
        <v>6.656033426538163e-06</v>
      </c>
      <c r="AG11" t="n">
        <v>5.118749999999999</v>
      </c>
      <c r="AH11" t="n">
        <v>399109.8989636328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2.0393</v>
      </c>
      <c r="E12" t="n">
        <v>49.04</v>
      </c>
      <c r="F12" t="n">
        <v>46.42</v>
      </c>
      <c r="G12" t="n">
        <v>107.13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12</v>
      </c>
      <c r="N12" t="n">
        <v>17.61</v>
      </c>
      <c r="O12" t="n">
        <v>15065.56</v>
      </c>
      <c r="P12" t="n">
        <v>369.77</v>
      </c>
      <c r="Q12" t="n">
        <v>1189.11</v>
      </c>
      <c r="R12" t="n">
        <v>204.03</v>
      </c>
      <c r="S12" t="n">
        <v>152.24</v>
      </c>
      <c r="T12" t="n">
        <v>19813.95</v>
      </c>
      <c r="U12" t="n">
        <v>0.75</v>
      </c>
      <c r="V12" t="n">
        <v>0.86</v>
      </c>
      <c r="W12" t="n">
        <v>19.04</v>
      </c>
      <c r="X12" t="n">
        <v>1.17</v>
      </c>
      <c r="Y12" t="n">
        <v>2</v>
      </c>
      <c r="Z12" t="n">
        <v>10</v>
      </c>
      <c r="AA12" t="n">
        <v>318.7559536672976</v>
      </c>
      <c r="AB12" t="n">
        <v>436.1359583277906</v>
      </c>
      <c r="AC12" t="n">
        <v>394.5117545856475</v>
      </c>
      <c r="AD12" t="n">
        <v>318755.9536672976</v>
      </c>
      <c r="AE12" t="n">
        <v>436135.9583277906</v>
      </c>
      <c r="AF12" t="n">
        <v>6.670425557393128e-06</v>
      </c>
      <c r="AG12" t="n">
        <v>5.108333333333333</v>
      </c>
      <c r="AH12" t="n">
        <v>394511.7545856475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2.0424</v>
      </c>
      <c r="E13" t="n">
        <v>48.96</v>
      </c>
      <c r="F13" t="n">
        <v>46.37</v>
      </c>
      <c r="G13" t="n">
        <v>111.29</v>
      </c>
      <c r="H13" t="n">
        <v>1.74</v>
      </c>
      <c r="I13" t="n">
        <v>25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370.27</v>
      </c>
      <c r="Q13" t="n">
        <v>1189.25</v>
      </c>
      <c r="R13" t="n">
        <v>201.9</v>
      </c>
      <c r="S13" t="n">
        <v>152.24</v>
      </c>
      <c r="T13" t="n">
        <v>18753.1</v>
      </c>
      <c r="U13" t="n">
        <v>0.75</v>
      </c>
      <c r="V13" t="n">
        <v>0.86</v>
      </c>
      <c r="W13" t="n">
        <v>19.05</v>
      </c>
      <c r="X13" t="n">
        <v>1.12</v>
      </c>
      <c r="Y13" t="n">
        <v>2</v>
      </c>
      <c r="Z13" t="n">
        <v>10</v>
      </c>
      <c r="AA13" t="n">
        <v>318.5450210478503</v>
      </c>
      <c r="AB13" t="n">
        <v>435.8473510121724</v>
      </c>
      <c r="AC13" t="n">
        <v>394.250691547169</v>
      </c>
      <c r="AD13" t="n">
        <v>318545.0210478503</v>
      </c>
      <c r="AE13" t="n">
        <v>435847.3510121724</v>
      </c>
      <c r="AF13" t="n">
        <v>6.680565467768218e-06</v>
      </c>
      <c r="AG13" t="n">
        <v>5.100000000000001</v>
      </c>
      <c r="AH13" t="n">
        <v>394250.6915471689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1.5714</v>
      </c>
      <c r="E2" t="n">
        <v>63.64</v>
      </c>
      <c r="F2" t="n">
        <v>58.06</v>
      </c>
      <c r="G2" t="n">
        <v>12.81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374.33</v>
      </c>
      <c r="Q2" t="n">
        <v>1191.34</v>
      </c>
      <c r="R2" t="n">
        <v>597.99</v>
      </c>
      <c r="S2" t="n">
        <v>152.24</v>
      </c>
      <c r="T2" t="n">
        <v>215561.2</v>
      </c>
      <c r="U2" t="n">
        <v>0.25</v>
      </c>
      <c r="V2" t="n">
        <v>0.6899999999999999</v>
      </c>
      <c r="W2" t="n">
        <v>19.43</v>
      </c>
      <c r="X2" t="n">
        <v>12.78</v>
      </c>
      <c r="Y2" t="n">
        <v>2</v>
      </c>
      <c r="Z2" t="n">
        <v>10</v>
      </c>
      <c r="AA2" t="n">
        <v>407.1950794248538</v>
      </c>
      <c r="AB2" t="n">
        <v>557.1422718481422</v>
      </c>
      <c r="AC2" t="n">
        <v>503.9693953770443</v>
      </c>
      <c r="AD2" t="n">
        <v>407195.0794248538</v>
      </c>
      <c r="AE2" t="n">
        <v>557142.2718481421</v>
      </c>
      <c r="AF2" t="n">
        <v>6.12000275492639e-06</v>
      </c>
      <c r="AG2" t="n">
        <v>6.629166666666666</v>
      </c>
      <c r="AH2" t="n">
        <v>503969.3953770443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50.42</v>
      </c>
      <c r="G3" t="n">
        <v>26.77</v>
      </c>
      <c r="H3" t="n">
        <v>0.55</v>
      </c>
      <c r="I3" t="n">
        <v>113</v>
      </c>
      <c r="J3" t="n">
        <v>62.92</v>
      </c>
      <c r="K3" t="n">
        <v>28.92</v>
      </c>
      <c r="L3" t="n">
        <v>2</v>
      </c>
      <c r="M3" t="n">
        <v>111</v>
      </c>
      <c r="N3" t="n">
        <v>7</v>
      </c>
      <c r="O3" t="n">
        <v>7994.37</v>
      </c>
      <c r="P3" t="n">
        <v>310.69</v>
      </c>
      <c r="Q3" t="n">
        <v>1189.88</v>
      </c>
      <c r="R3" t="n">
        <v>339.63</v>
      </c>
      <c r="S3" t="n">
        <v>152.24</v>
      </c>
      <c r="T3" t="n">
        <v>87176.03</v>
      </c>
      <c r="U3" t="n">
        <v>0.45</v>
      </c>
      <c r="V3" t="n">
        <v>0.79</v>
      </c>
      <c r="W3" t="n">
        <v>19.16</v>
      </c>
      <c r="X3" t="n">
        <v>5.16</v>
      </c>
      <c r="Y3" t="n">
        <v>2</v>
      </c>
      <c r="Z3" t="n">
        <v>10</v>
      </c>
      <c r="AA3" t="n">
        <v>301.9686625583366</v>
      </c>
      <c r="AB3" t="n">
        <v>413.1668460294954</v>
      </c>
      <c r="AC3" t="n">
        <v>373.7347821277501</v>
      </c>
      <c r="AD3" t="n">
        <v>301968.6625583366</v>
      </c>
      <c r="AE3" t="n">
        <v>413166.8460294955</v>
      </c>
      <c r="AF3" t="n">
        <v>7.240873820770743e-06</v>
      </c>
      <c r="AG3" t="n">
        <v>5.603124999999999</v>
      </c>
      <c r="AH3" t="n">
        <v>373734.7821277501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1.955</v>
      </c>
      <c r="E4" t="n">
        <v>51.15</v>
      </c>
      <c r="F4" t="n">
        <v>48.4</v>
      </c>
      <c r="G4" t="n">
        <v>42.08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283.03</v>
      </c>
      <c r="Q4" t="n">
        <v>1189.42</v>
      </c>
      <c r="R4" t="n">
        <v>271.38</v>
      </c>
      <c r="S4" t="n">
        <v>152.24</v>
      </c>
      <c r="T4" t="n">
        <v>53270.26</v>
      </c>
      <c r="U4" t="n">
        <v>0.5600000000000001</v>
      </c>
      <c r="V4" t="n">
        <v>0.82</v>
      </c>
      <c r="W4" t="n">
        <v>19.09</v>
      </c>
      <c r="X4" t="n">
        <v>3.14</v>
      </c>
      <c r="Y4" t="n">
        <v>2</v>
      </c>
      <c r="Z4" t="n">
        <v>10</v>
      </c>
      <c r="AA4" t="n">
        <v>276.7679286848818</v>
      </c>
      <c r="AB4" t="n">
        <v>378.6860901659215</v>
      </c>
      <c r="AC4" t="n">
        <v>342.5448212097509</v>
      </c>
      <c r="AD4" t="n">
        <v>276767.9286848818</v>
      </c>
      <c r="AE4" t="n">
        <v>378686.0901659215</v>
      </c>
      <c r="AF4" t="n">
        <v>7.613978226983005e-06</v>
      </c>
      <c r="AG4" t="n">
        <v>5.328125</v>
      </c>
      <c r="AH4" t="n">
        <v>342544.8212097508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1.9981</v>
      </c>
      <c r="E5" t="n">
        <v>50.05</v>
      </c>
      <c r="F5" t="n">
        <v>47.56</v>
      </c>
      <c r="G5" t="n">
        <v>57.07</v>
      </c>
      <c r="H5" t="n">
        <v>1.07</v>
      </c>
      <c r="I5" t="n">
        <v>50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263.85</v>
      </c>
      <c r="Q5" t="n">
        <v>1189.42</v>
      </c>
      <c r="R5" t="n">
        <v>241.48</v>
      </c>
      <c r="S5" t="n">
        <v>152.24</v>
      </c>
      <c r="T5" t="n">
        <v>38417.66</v>
      </c>
      <c r="U5" t="n">
        <v>0.63</v>
      </c>
      <c r="V5" t="n">
        <v>0.84</v>
      </c>
      <c r="W5" t="n">
        <v>19.1</v>
      </c>
      <c r="X5" t="n">
        <v>2.3</v>
      </c>
      <c r="Y5" t="n">
        <v>2</v>
      </c>
      <c r="Z5" t="n">
        <v>10</v>
      </c>
      <c r="AA5" t="n">
        <v>253.5600246207802</v>
      </c>
      <c r="AB5" t="n">
        <v>346.932011964787</v>
      </c>
      <c r="AC5" t="n">
        <v>313.8213076651082</v>
      </c>
      <c r="AD5" t="n">
        <v>253560.0246207802</v>
      </c>
      <c r="AE5" t="n">
        <v>346932.011964787</v>
      </c>
      <c r="AF5" t="n">
        <v>7.781836263598333e-06</v>
      </c>
      <c r="AG5" t="n">
        <v>5.213541666666667</v>
      </c>
      <c r="AH5" t="n">
        <v>313821.3076651082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2.0012</v>
      </c>
      <c r="E6" t="n">
        <v>49.97</v>
      </c>
      <c r="F6" t="n">
        <v>47.49</v>
      </c>
      <c r="G6" t="n">
        <v>58.16</v>
      </c>
      <c r="H6" t="n">
        <v>1.31</v>
      </c>
      <c r="I6" t="n">
        <v>49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266.04</v>
      </c>
      <c r="Q6" t="n">
        <v>1189.9</v>
      </c>
      <c r="R6" t="n">
        <v>238.76</v>
      </c>
      <c r="S6" t="n">
        <v>152.24</v>
      </c>
      <c r="T6" t="n">
        <v>37060.33</v>
      </c>
      <c r="U6" t="n">
        <v>0.64</v>
      </c>
      <c r="V6" t="n">
        <v>0.84</v>
      </c>
      <c r="W6" t="n">
        <v>19.11</v>
      </c>
      <c r="X6" t="n">
        <v>2.24</v>
      </c>
      <c r="Y6" t="n">
        <v>2</v>
      </c>
      <c r="Z6" t="n">
        <v>10</v>
      </c>
      <c r="AA6" t="n">
        <v>254.1650177422313</v>
      </c>
      <c r="AB6" t="n">
        <v>347.7597902439688</v>
      </c>
      <c r="AC6" t="n">
        <v>314.5700839471193</v>
      </c>
      <c r="AD6" t="n">
        <v>254165.0177422313</v>
      </c>
      <c r="AE6" t="n">
        <v>347759.7902439688</v>
      </c>
      <c r="AF6" t="n">
        <v>7.793909579456977e-06</v>
      </c>
      <c r="AG6" t="n">
        <v>5.205208333333333</v>
      </c>
      <c r="AH6" t="n">
        <v>314570.0839471193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0.8629</v>
      </c>
      <c r="E2" t="n">
        <v>115.89</v>
      </c>
      <c r="F2" t="n">
        <v>86</v>
      </c>
      <c r="G2" t="n">
        <v>6.35</v>
      </c>
      <c r="H2" t="n">
        <v>0.11</v>
      </c>
      <c r="I2" t="n">
        <v>812</v>
      </c>
      <c r="J2" t="n">
        <v>167.88</v>
      </c>
      <c r="K2" t="n">
        <v>51.39</v>
      </c>
      <c r="L2" t="n">
        <v>1</v>
      </c>
      <c r="M2" t="n">
        <v>810</v>
      </c>
      <c r="N2" t="n">
        <v>30.49</v>
      </c>
      <c r="O2" t="n">
        <v>20939.59</v>
      </c>
      <c r="P2" t="n">
        <v>1104.36</v>
      </c>
      <c r="Q2" t="n">
        <v>1195.04</v>
      </c>
      <c r="R2" t="n">
        <v>1546.8</v>
      </c>
      <c r="S2" t="n">
        <v>152.24</v>
      </c>
      <c r="T2" t="n">
        <v>687266.97</v>
      </c>
      <c r="U2" t="n">
        <v>0.1</v>
      </c>
      <c r="V2" t="n">
        <v>0.46</v>
      </c>
      <c r="W2" t="n">
        <v>20.35</v>
      </c>
      <c r="X2" t="n">
        <v>40.64</v>
      </c>
      <c r="Y2" t="n">
        <v>2</v>
      </c>
      <c r="Z2" t="n">
        <v>10</v>
      </c>
      <c r="AA2" t="n">
        <v>1728.269371195977</v>
      </c>
      <c r="AB2" t="n">
        <v>2364.69439953383</v>
      </c>
      <c r="AC2" t="n">
        <v>2139.011284911755</v>
      </c>
      <c r="AD2" t="n">
        <v>1728269.371195977</v>
      </c>
      <c r="AE2" t="n">
        <v>2364694.39953383</v>
      </c>
      <c r="AF2" t="n">
        <v>2.440126887792503e-06</v>
      </c>
      <c r="AG2" t="n">
        <v>12.071875</v>
      </c>
      <c r="AH2" t="n">
        <v>2139011.284911755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1.4394</v>
      </c>
      <c r="E3" t="n">
        <v>69.47</v>
      </c>
      <c r="F3" t="n">
        <v>57.95</v>
      </c>
      <c r="G3" t="n">
        <v>12.88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743.03</v>
      </c>
      <c r="Q3" t="n">
        <v>1191.2</v>
      </c>
      <c r="R3" t="n">
        <v>594.12</v>
      </c>
      <c r="S3" t="n">
        <v>152.24</v>
      </c>
      <c r="T3" t="n">
        <v>213637.88</v>
      </c>
      <c r="U3" t="n">
        <v>0.26</v>
      </c>
      <c r="V3" t="n">
        <v>0.6899999999999999</v>
      </c>
      <c r="W3" t="n">
        <v>19.42</v>
      </c>
      <c r="X3" t="n">
        <v>12.66</v>
      </c>
      <c r="Y3" t="n">
        <v>2</v>
      </c>
      <c r="Z3" t="n">
        <v>10</v>
      </c>
      <c r="AA3" t="n">
        <v>738.0917646478171</v>
      </c>
      <c r="AB3" t="n">
        <v>1009.889714701668</v>
      </c>
      <c r="AC3" t="n">
        <v>913.5072577196564</v>
      </c>
      <c r="AD3" t="n">
        <v>738091.764647817</v>
      </c>
      <c r="AE3" t="n">
        <v>1009889.714701668</v>
      </c>
      <c r="AF3" t="n">
        <v>4.07036579243079e-06</v>
      </c>
      <c r="AG3" t="n">
        <v>7.236458333333334</v>
      </c>
      <c r="AH3" t="n">
        <v>913507.2577196565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1.6483</v>
      </c>
      <c r="E4" t="n">
        <v>60.67</v>
      </c>
      <c r="F4" t="n">
        <v>52.77</v>
      </c>
      <c r="G4" t="n">
        <v>19.43</v>
      </c>
      <c r="H4" t="n">
        <v>0.31</v>
      </c>
      <c r="I4" t="n">
        <v>163</v>
      </c>
      <c r="J4" t="n">
        <v>170.79</v>
      </c>
      <c r="K4" t="n">
        <v>51.39</v>
      </c>
      <c r="L4" t="n">
        <v>3</v>
      </c>
      <c r="M4" t="n">
        <v>161</v>
      </c>
      <c r="N4" t="n">
        <v>31.4</v>
      </c>
      <c r="O4" t="n">
        <v>21297.94</v>
      </c>
      <c r="P4" t="n">
        <v>673.28</v>
      </c>
      <c r="Q4" t="n">
        <v>1190.22</v>
      </c>
      <c r="R4" t="n">
        <v>419.6</v>
      </c>
      <c r="S4" t="n">
        <v>152.24</v>
      </c>
      <c r="T4" t="n">
        <v>126913.84</v>
      </c>
      <c r="U4" t="n">
        <v>0.36</v>
      </c>
      <c r="V4" t="n">
        <v>0.75</v>
      </c>
      <c r="W4" t="n">
        <v>19.23</v>
      </c>
      <c r="X4" t="n">
        <v>7.5</v>
      </c>
      <c r="Y4" t="n">
        <v>2</v>
      </c>
      <c r="Z4" t="n">
        <v>10</v>
      </c>
      <c r="AA4" t="n">
        <v>600.321288753389</v>
      </c>
      <c r="AB4" t="n">
        <v>821.3860715784789</v>
      </c>
      <c r="AC4" t="n">
        <v>742.9941377296201</v>
      </c>
      <c r="AD4" t="n">
        <v>600321.288753389</v>
      </c>
      <c r="AE4" t="n">
        <v>821386.0715784789</v>
      </c>
      <c r="AF4" t="n">
        <v>4.661097634892088e-06</v>
      </c>
      <c r="AG4" t="n">
        <v>6.319791666666667</v>
      </c>
      <c r="AH4" t="n">
        <v>742994.1377296201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1.7558</v>
      </c>
      <c r="E5" t="n">
        <v>56.95</v>
      </c>
      <c r="F5" t="n">
        <v>50.62</v>
      </c>
      <c r="G5" t="n">
        <v>25.96</v>
      </c>
      <c r="H5" t="n">
        <v>0.41</v>
      </c>
      <c r="I5" t="n">
        <v>117</v>
      </c>
      <c r="J5" t="n">
        <v>172.25</v>
      </c>
      <c r="K5" t="n">
        <v>51.39</v>
      </c>
      <c r="L5" t="n">
        <v>4</v>
      </c>
      <c r="M5" t="n">
        <v>115</v>
      </c>
      <c r="N5" t="n">
        <v>31.86</v>
      </c>
      <c r="O5" t="n">
        <v>21478.05</v>
      </c>
      <c r="P5" t="n">
        <v>641.88</v>
      </c>
      <c r="Q5" t="n">
        <v>1190.13</v>
      </c>
      <c r="R5" t="n">
        <v>345.65</v>
      </c>
      <c r="S5" t="n">
        <v>152.24</v>
      </c>
      <c r="T5" t="n">
        <v>90169.55</v>
      </c>
      <c r="U5" t="n">
        <v>0.44</v>
      </c>
      <c r="V5" t="n">
        <v>0.79</v>
      </c>
      <c r="W5" t="n">
        <v>19.18</v>
      </c>
      <c r="X5" t="n">
        <v>5.35</v>
      </c>
      <c r="Y5" t="n">
        <v>2</v>
      </c>
      <c r="Z5" t="n">
        <v>10</v>
      </c>
      <c r="AA5" t="n">
        <v>538.7707364166951</v>
      </c>
      <c r="AB5" t="n">
        <v>737.1698904526899</v>
      </c>
      <c r="AC5" t="n">
        <v>666.8154307323238</v>
      </c>
      <c r="AD5" t="n">
        <v>538770.7364166951</v>
      </c>
      <c r="AE5" t="n">
        <v>737169.8904526898</v>
      </c>
      <c r="AF5" t="n">
        <v>4.965088410691942e-06</v>
      </c>
      <c r="AG5" t="n">
        <v>5.932291666666667</v>
      </c>
      <c r="AH5" t="n">
        <v>666815.4307323238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1.8232</v>
      </c>
      <c r="E6" t="n">
        <v>54.85</v>
      </c>
      <c r="F6" t="n">
        <v>49.39</v>
      </c>
      <c r="G6" t="n">
        <v>32.57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622.45</v>
      </c>
      <c r="Q6" t="n">
        <v>1189.39</v>
      </c>
      <c r="R6" t="n">
        <v>305.15</v>
      </c>
      <c r="S6" t="n">
        <v>152.24</v>
      </c>
      <c r="T6" t="n">
        <v>70046.53999999999</v>
      </c>
      <c r="U6" t="n">
        <v>0.5</v>
      </c>
      <c r="V6" t="n">
        <v>0.8100000000000001</v>
      </c>
      <c r="W6" t="n">
        <v>19.12</v>
      </c>
      <c r="X6" t="n">
        <v>4.13</v>
      </c>
      <c r="Y6" t="n">
        <v>2</v>
      </c>
      <c r="Z6" t="n">
        <v>10</v>
      </c>
      <c r="AA6" t="n">
        <v>510.9876006191333</v>
      </c>
      <c r="AB6" t="n">
        <v>699.1557783490205</v>
      </c>
      <c r="AC6" t="n">
        <v>632.4293321346872</v>
      </c>
      <c r="AD6" t="n">
        <v>510987.6006191333</v>
      </c>
      <c r="AE6" t="n">
        <v>699155.7783490205</v>
      </c>
      <c r="AF6" t="n">
        <v>5.155683557565525e-06</v>
      </c>
      <c r="AG6" t="n">
        <v>5.713541666666667</v>
      </c>
      <c r="AH6" t="n">
        <v>632429.3321346872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1.8693</v>
      </c>
      <c r="E7" t="n">
        <v>53.5</v>
      </c>
      <c r="F7" t="n">
        <v>48.62</v>
      </c>
      <c r="G7" t="n">
        <v>39.42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608.77</v>
      </c>
      <c r="Q7" t="n">
        <v>1189.38</v>
      </c>
      <c r="R7" t="n">
        <v>278.67</v>
      </c>
      <c r="S7" t="n">
        <v>152.24</v>
      </c>
      <c r="T7" t="n">
        <v>56893.44</v>
      </c>
      <c r="U7" t="n">
        <v>0.55</v>
      </c>
      <c r="V7" t="n">
        <v>0.82</v>
      </c>
      <c r="W7" t="n">
        <v>19.1</v>
      </c>
      <c r="X7" t="n">
        <v>3.36</v>
      </c>
      <c r="Y7" t="n">
        <v>2</v>
      </c>
      <c r="Z7" t="n">
        <v>10</v>
      </c>
      <c r="AA7" t="n">
        <v>493.1042139681026</v>
      </c>
      <c r="AB7" t="n">
        <v>674.6869397737432</v>
      </c>
      <c r="AC7" t="n">
        <v>610.2957651708037</v>
      </c>
      <c r="AD7" t="n">
        <v>493104.2139681026</v>
      </c>
      <c r="AE7" t="n">
        <v>674686.9397737433</v>
      </c>
      <c r="AF7" t="n">
        <v>5.286046113513183e-06</v>
      </c>
      <c r="AG7" t="n">
        <v>5.572916666666667</v>
      </c>
      <c r="AH7" t="n">
        <v>610295.7651708038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1.9012</v>
      </c>
      <c r="E8" t="n">
        <v>52.6</v>
      </c>
      <c r="F8" t="n">
        <v>48.09</v>
      </c>
      <c r="G8" t="n">
        <v>45.8</v>
      </c>
      <c r="H8" t="n">
        <v>0.7</v>
      </c>
      <c r="I8" t="n">
        <v>63</v>
      </c>
      <c r="J8" t="n">
        <v>176.66</v>
      </c>
      <c r="K8" t="n">
        <v>51.39</v>
      </c>
      <c r="L8" t="n">
        <v>7</v>
      </c>
      <c r="M8" t="n">
        <v>61</v>
      </c>
      <c r="N8" t="n">
        <v>33.27</v>
      </c>
      <c r="O8" t="n">
        <v>22022.17</v>
      </c>
      <c r="P8" t="n">
        <v>598.0599999999999</v>
      </c>
      <c r="Q8" t="n">
        <v>1189.13</v>
      </c>
      <c r="R8" t="n">
        <v>261.38</v>
      </c>
      <c r="S8" t="n">
        <v>152.24</v>
      </c>
      <c r="T8" t="n">
        <v>48303.51</v>
      </c>
      <c r="U8" t="n">
        <v>0.58</v>
      </c>
      <c r="V8" t="n">
        <v>0.83</v>
      </c>
      <c r="W8" t="n">
        <v>19.07</v>
      </c>
      <c r="X8" t="n">
        <v>2.83</v>
      </c>
      <c r="Y8" t="n">
        <v>2</v>
      </c>
      <c r="Z8" t="n">
        <v>10</v>
      </c>
      <c r="AA8" t="n">
        <v>480.5025888776655</v>
      </c>
      <c r="AB8" t="n">
        <v>657.4448403805447</v>
      </c>
      <c r="AC8" t="n">
        <v>594.6992275442537</v>
      </c>
      <c r="AD8" t="n">
        <v>480502.5888776655</v>
      </c>
      <c r="AE8" t="n">
        <v>657444.8403805448</v>
      </c>
      <c r="AF8" t="n">
        <v>5.376253608843558e-06</v>
      </c>
      <c r="AG8" t="n">
        <v>5.479166666666667</v>
      </c>
      <c r="AH8" t="n">
        <v>594699.2275442537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1.9276</v>
      </c>
      <c r="E9" t="n">
        <v>51.88</v>
      </c>
      <c r="F9" t="n">
        <v>47.67</v>
      </c>
      <c r="G9" t="n">
        <v>52.97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589.12</v>
      </c>
      <c r="Q9" t="n">
        <v>1189.23</v>
      </c>
      <c r="R9" t="n">
        <v>247.34</v>
      </c>
      <c r="S9" t="n">
        <v>152.24</v>
      </c>
      <c r="T9" t="n">
        <v>41326.73</v>
      </c>
      <c r="U9" t="n">
        <v>0.62</v>
      </c>
      <c r="V9" t="n">
        <v>0.83</v>
      </c>
      <c r="W9" t="n">
        <v>19.05</v>
      </c>
      <c r="X9" t="n">
        <v>2.42</v>
      </c>
      <c r="Y9" t="n">
        <v>2</v>
      </c>
      <c r="Z9" t="n">
        <v>10</v>
      </c>
      <c r="AA9" t="n">
        <v>470.528800142018</v>
      </c>
      <c r="AB9" t="n">
        <v>643.7982626199273</v>
      </c>
      <c r="AC9" t="n">
        <v>582.3550600120174</v>
      </c>
      <c r="AD9" t="n">
        <v>470528.800142018</v>
      </c>
      <c r="AE9" t="n">
        <v>643798.2626199273</v>
      </c>
      <c r="AF9" t="n">
        <v>5.450908087737662e-06</v>
      </c>
      <c r="AG9" t="n">
        <v>5.404166666666668</v>
      </c>
      <c r="AH9" t="n">
        <v>582355.0600120174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1.9442</v>
      </c>
      <c r="E10" t="n">
        <v>51.44</v>
      </c>
      <c r="F10" t="n">
        <v>47.44</v>
      </c>
      <c r="G10" t="n">
        <v>59.29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582.05</v>
      </c>
      <c r="Q10" t="n">
        <v>1189.21</v>
      </c>
      <c r="R10" t="n">
        <v>238.83</v>
      </c>
      <c r="S10" t="n">
        <v>152.24</v>
      </c>
      <c r="T10" t="n">
        <v>37102.38</v>
      </c>
      <c r="U10" t="n">
        <v>0.64</v>
      </c>
      <c r="V10" t="n">
        <v>0.84</v>
      </c>
      <c r="W10" t="n">
        <v>19.06</v>
      </c>
      <c r="X10" t="n">
        <v>2.18</v>
      </c>
      <c r="Y10" t="n">
        <v>2</v>
      </c>
      <c r="Z10" t="n">
        <v>10</v>
      </c>
      <c r="AA10" t="n">
        <v>463.8152027879087</v>
      </c>
      <c r="AB10" t="n">
        <v>634.6124225370232</v>
      </c>
      <c r="AC10" t="n">
        <v>574.0459036142181</v>
      </c>
      <c r="AD10" t="n">
        <v>463815.2027879087</v>
      </c>
      <c r="AE10" t="n">
        <v>634612.4225370232</v>
      </c>
      <c r="AF10" t="n">
        <v>5.4978499191635e-06</v>
      </c>
      <c r="AG10" t="n">
        <v>5.358333333333333</v>
      </c>
      <c r="AH10" t="n">
        <v>574045.9036142181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1.9605</v>
      </c>
      <c r="E11" t="n">
        <v>51.01</v>
      </c>
      <c r="F11" t="n">
        <v>47.18</v>
      </c>
      <c r="G11" t="n">
        <v>65.83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574.6799999999999</v>
      </c>
      <c r="Q11" t="n">
        <v>1189.08</v>
      </c>
      <c r="R11" t="n">
        <v>230.3</v>
      </c>
      <c r="S11" t="n">
        <v>152.24</v>
      </c>
      <c r="T11" t="n">
        <v>32862.56</v>
      </c>
      <c r="U11" t="n">
        <v>0.66</v>
      </c>
      <c r="V11" t="n">
        <v>0.84</v>
      </c>
      <c r="W11" t="n">
        <v>19.04</v>
      </c>
      <c r="X11" t="n">
        <v>1.92</v>
      </c>
      <c r="Y11" t="n">
        <v>2</v>
      </c>
      <c r="Z11" t="n">
        <v>10</v>
      </c>
      <c r="AA11" t="n">
        <v>457.0761430017778</v>
      </c>
      <c r="AB11" t="n">
        <v>625.3917436313041</v>
      </c>
      <c r="AC11" t="n">
        <v>565.7052333619565</v>
      </c>
      <c r="AD11" t="n">
        <v>457076.1430017778</v>
      </c>
      <c r="AE11" t="n">
        <v>625391.743631304</v>
      </c>
      <c r="AF11" t="n">
        <v>5.543943404238269e-06</v>
      </c>
      <c r="AG11" t="n">
        <v>5.313541666666667</v>
      </c>
      <c r="AH11" t="n">
        <v>565705.2333619565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1.9756</v>
      </c>
      <c r="E12" t="n">
        <v>50.62</v>
      </c>
      <c r="F12" t="n">
        <v>46.96</v>
      </c>
      <c r="G12" t="n">
        <v>74.14</v>
      </c>
      <c r="H12" t="n">
        <v>1.07</v>
      </c>
      <c r="I12" t="n">
        <v>38</v>
      </c>
      <c r="J12" t="n">
        <v>182.62</v>
      </c>
      <c r="K12" t="n">
        <v>51.39</v>
      </c>
      <c r="L12" t="n">
        <v>11</v>
      </c>
      <c r="M12" t="n">
        <v>36</v>
      </c>
      <c r="N12" t="n">
        <v>35.22</v>
      </c>
      <c r="O12" t="n">
        <v>22756.91</v>
      </c>
      <c r="P12" t="n">
        <v>568.15</v>
      </c>
      <c r="Q12" t="n">
        <v>1189.17</v>
      </c>
      <c r="R12" t="n">
        <v>222.62</v>
      </c>
      <c r="S12" t="n">
        <v>152.24</v>
      </c>
      <c r="T12" t="n">
        <v>29047.31</v>
      </c>
      <c r="U12" t="n">
        <v>0.68</v>
      </c>
      <c r="V12" t="n">
        <v>0.85</v>
      </c>
      <c r="W12" t="n">
        <v>19.04</v>
      </c>
      <c r="X12" t="n">
        <v>1.7</v>
      </c>
      <c r="Y12" t="n">
        <v>2</v>
      </c>
      <c r="Z12" t="n">
        <v>10</v>
      </c>
      <c r="AA12" t="n">
        <v>439.3978374290829</v>
      </c>
      <c r="AB12" t="n">
        <v>601.2035060349446</v>
      </c>
      <c r="AC12" t="n">
        <v>543.8254872133889</v>
      </c>
      <c r="AD12" t="n">
        <v>439397.8374290829</v>
      </c>
      <c r="AE12" t="n">
        <v>601203.5060349446</v>
      </c>
      <c r="AF12" t="n">
        <v>5.58664350390876e-06</v>
      </c>
      <c r="AG12" t="n">
        <v>5.272916666666666</v>
      </c>
      <c r="AH12" t="n">
        <v>543825.4872133889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1.9847</v>
      </c>
      <c r="E13" t="n">
        <v>50.39</v>
      </c>
      <c r="F13" t="n">
        <v>46.83</v>
      </c>
      <c r="G13" t="n">
        <v>80.27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562.1799999999999</v>
      </c>
      <c r="Q13" t="n">
        <v>1189.09</v>
      </c>
      <c r="R13" t="n">
        <v>218.59</v>
      </c>
      <c r="S13" t="n">
        <v>152.24</v>
      </c>
      <c r="T13" t="n">
        <v>27047.34</v>
      </c>
      <c r="U13" t="n">
        <v>0.7</v>
      </c>
      <c r="V13" t="n">
        <v>0.85</v>
      </c>
      <c r="W13" t="n">
        <v>19.03</v>
      </c>
      <c r="X13" t="n">
        <v>1.57</v>
      </c>
      <c r="Y13" t="n">
        <v>2</v>
      </c>
      <c r="Z13" t="n">
        <v>10</v>
      </c>
      <c r="AA13" t="n">
        <v>434.9552331913428</v>
      </c>
      <c r="AB13" t="n">
        <v>595.1249389230021</v>
      </c>
      <c r="AC13" t="n">
        <v>538.3270500152877</v>
      </c>
      <c r="AD13" t="n">
        <v>434955.2331913428</v>
      </c>
      <c r="AE13" t="n">
        <v>595124.9389230021</v>
      </c>
      <c r="AF13" t="n">
        <v>5.612376676557864e-06</v>
      </c>
      <c r="AG13" t="n">
        <v>5.248958333333333</v>
      </c>
      <c r="AH13" t="n">
        <v>538327.0500152877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1.9952</v>
      </c>
      <c r="E14" t="n">
        <v>50.12</v>
      </c>
      <c r="F14" t="n">
        <v>46.66</v>
      </c>
      <c r="G14" t="n">
        <v>87.48999999999999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556.47</v>
      </c>
      <c r="Q14" t="n">
        <v>1188.98</v>
      </c>
      <c r="R14" t="n">
        <v>212.84</v>
      </c>
      <c r="S14" t="n">
        <v>152.24</v>
      </c>
      <c r="T14" t="n">
        <v>24187.49</v>
      </c>
      <c r="U14" t="n">
        <v>0.72</v>
      </c>
      <c r="V14" t="n">
        <v>0.85</v>
      </c>
      <c r="W14" t="n">
        <v>19.03</v>
      </c>
      <c r="X14" t="n">
        <v>1.41</v>
      </c>
      <c r="Y14" t="n">
        <v>2</v>
      </c>
      <c r="Z14" t="n">
        <v>10</v>
      </c>
      <c r="AA14" t="n">
        <v>430.3549942125505</v>
      </c>
      <c r="AB14" t="n">
        <v>588.8306890039981</v>
      </c>
      <c r="AC14" t="n">
        <v>532.6335144745184</v>
      </c>
      <c r="AD14" t="n">
        <v>430354.9942125505</v>
      </c>
      <c r="AE14" t="n">
        <v>588830.6890039982</v>
      </c>
      <c r="AF14" t="n">
        <v>5.642068798845292e-06</v>
      </c>
      <c r="AG14" t="n">
        <v>5.220833333333333</v>
      </c>
      <c r="AH14" t="n">
        <v>532633.5144745184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2.0016</v>
      </c>
      <c r="E15" t="n">
        <v>49.96</v>
      </c>
      <c r="F15" t="n">
        <v>46.57</v>
      </c>
      <c r="G15" t="n">
        <v>93.14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549.92</v>
      </c>
      <c r="Q15" t="n">
        <v>1189.03</v>
      </c>
      <c r="R15" t="n">
        <v>209.51</v>
      </c>
      <c r="S15" t="n">
        <v>152.24</v>
      </c>
      <c r="T15" t="n">
        <v>22532.36</v>
      </c>
      <c r="U15" t="n">
        <v>0.73</v>
      </c>
      <c r="V15" t="n">
        <v>0.85</v>
      </c>
      <c r="W15" t="n">
        <v>19.03</v>
      </c>
      <c r="X15" t="n">
        <v>1.32</v>
      </c>
      <c r="Y15" t="n">
        <v>2</v>
      </c>
      <c r="Z15" t="n">
        <v>10</v>
      </c>
      <c r="AA15" t="n">
        <v>426.2657383880556</v>
      </c>
      <c r="AB15" t="n">
        <v>583.2355887796895</v>
      </c>
      <c r="AC15" t="n">
        <v>527.5724027628452</v>
      </c>
      <c r="AD15" t="n">
        <v>426265.7383880556</v>
      </c>
      <c r="AE15" t="n">
        <v>583235.5887796895</v>
      </c>
      <c r="AF15" t="n">
        <v>5.660166854334771e-06</v>
      </c>
      <c r="AG15" t="n">
        <v>5.204166666666667</v>
      </c>
      <c r="AH15" t="n">
        <v>527572.4027628452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2.0115</v>
      </c>
      <c r="E16" t="n">
        <v>49.71</v>
      </c>
      <c r="F16" t="n">
        <v>46.43</v>
      </c>
      <c r="G16" t="n">
        <v>103.17</v>
      </c>
      <c r="H16" t="n">
        <v>1.41</v>
      </c>
      <c r="I16" t="n">
        <v>27</v>
      </c>
      <c r="J16" t="n">
        <v>188.66</v>
      </c>
      <c r="K16" t="n">
        <v>51.39</v>
      </c>
      <c r="L16" t="n">
        <v>15</v>
      </c>
      <c r="M16" t="n">
        <v>25</v>
      </c>
      <c r="N16" t="n">
        <v>37.27</v>
      </c>
      <c r="O16" t="n">
        <v>23502.4</v>
      </c>
      <c r="P16" t="n">
        <v>543.5700000000001</v>
      </c>
      <c r="Q16" t="n">
        <v>1189.05</v>
      </c>
      <c r="R16" t="n">
        <v>204.83</v>
      </c>
      <c r="S16" t="n">
        <v>152.24</v>
      </c>
      <c r="T16" t="n">
        <v>20209.07</v>
      </c>
      <c r="U16" t="n">
        <v>0.74</v>
      </c>
      <c r="V16" t="n">
        <v>0.86</v>
      </c>
      <c r="W16" t="n">
        <v>19.02</v>
      </c>
      <c r="X16" t="n">
        <v>1.17</v>
      </c>
      <c r="Y16" t="n">
        <v>2</v>
      </c>
      <c r="Z16" t="n">
        <v>10</v>
      </c>
      <c r="AA16" t="n">
        <v>421.627045271911</v>
      </c>
      <c r="AB16" t="n">
        <v>576.8887242134834</v>
      </c>
      <c r="AC16" t="n">
        <v>521.8312740429575</v>
      </c>
      <c r="AD16" t="n">
        <v>421627.045271911</v>
      </c>
      <c r="AE16" t="n">
        <v>576888.7242134834</v>
      </c>
      <c r="AF16" t="n">
        <v>5.68816228392006e-06</v>
      </c>
      <c r="AG16" t="n">
        <v>5.178125000000001</v>
      </c>
      <c r="AH16" t="n">
        <v>521831.2740429575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2.0139</v>
      </c>
      <c r="E17" t="n">
        <v>49.65</v>
      </c>
      <c r="F17" t="n">
        <v>46.4</v>
      </c>
      <c r="G17" t="n">
        <v>107.08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539.09</v>
      </c>
      <c r="Q17" t="n">
        <v>1188.95</v>
      </c>
      <c r="R17" t="n">
        <v>203.89</v>
      </c>
      <c r="S17" t="n">
        <v>152.24</v>
      </c>
      <c r="T17" t="n">
        <v>19741.36</v>
      </c>
      <c r="U17" t="n">
        <v>0.75</v>
      </c>
      <c r="V17" t="n">
        <v>0.86</v>
      </c>
      <c r="W17" t="n">
        <v>19.02</v>
      </c>
      <c r="X17" t="n">
        <v>1.15</v>
      </c>
      <c r="Y17" t="n">
        <v>2</v>
      </c>
      <c r="Z17" t="n">
        <v>10</v>
      </c>
      <c r="AA17" t="n">
        <v>419.2455765713947</v>
      </c>
      <c r="AB17" t="n">
        <v>573.6302936744529</v>
      </c>
      <c r="AC17" t="n">
        <v>518.883823541336</v>
      </c>
      <c r="AD17" t="n">
        <v>419245.5765713947</v>
      </c>
      <c r="AE17" t="n">
        <v>573630.2936744529</v>
      </c>
      <c r="AF17" t="n">
        <v>5.694949054728615e-06</v>
      </c>
      <c r="AG17" t="n">
        <v>5.171875</v>
      </c>
      <c r="AH17" t="n">
        <v>518883.823541336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2.0205</v>
      </c>
      <c r="E18" t="n">
        <v>49.49</v>
      </c>
      <c r="F18" t="n">
        <v>46.31</v>
      </c>
      <c r="G18" t="n">
        <v>115.77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534.4299999999999</v>
      </c>
      <c r="Q18" t="n">
        <v>1188.97</v>
      </c>
      <c r="R18" t="n">
        <v>200.64</v>
      </c>
      <c r="S18" t="n">
        <v>152.24</v>
      </c>
      <c r="T18" t="n">
        <v>18128.79</v>
      </c>
      <c r="U18" t="n">
        <v>0.76</v>
      </c>
      <c r="V18" t="n">
        <v>0.86</v>
      </c>
      <c r="W18" t="n">
        <v>19.02</v>
      </c>
      <c r="X18" t="n">
        <v>1.05</v>
      </c>
      <c r="Y18" t="n">
        <v>2</v>
      </c>
      <c r="Z18" t="n">
        <v>10</v>
      </c>
      <c r="AA18" t="n">
        <v>416.0123388551519</v>
      </c>
      <c r="AB18" t="n">
        <v>569.2064351907084</v>
      </c>
      <c r="AC18" t="n">
        <v>514.8821719023557</v>
      </c>
      <c r="AD18" t="n">
        <v>416012.3388551519</v>
      </c>
      <c r="AE18" t="n">
        <v>569206.4351907084</v>
      </c>
      <c r="AF18" t="n">
        <v>5.713612674452142e-06</v>
      </c>
      <c r="AG18" t="n">
        <v>5.155208333333333</v>
      </c>
      <c r="AH18" t="n">
        <v>514882.1719023557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2.0271</v>
      </c>
      <c r="E19" t="n">
        <v>49.33</v>
      </c>
      <c r="F19" t="n">
        <v>46.21</v>
      </c>
      <c r="G19" t="n">
        <v>126.04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528.09</v>
      </c>
      <c r="Q19" t="n">
        <v>1188.91</v>
      </c>
      <c r="R19" t="n">
        <v>197.65</v>
      </c>
      <c r="S19" t="n">
        <v>152.24</v>
      </c>
      <c r="T19" t="n">
        <v>16643.85</v>
      </c>
      <c r="U19" t="n">
        <v>0.77</v>
      </c>
      <c r="V19" t="n">
        <v>0.86</v>
      </c>
      <c r="W19" t="n">
        <v>19.01</v>
      </c>
      <c r="X19" t="n">
        <v>0.96</v>
      </c>
      <c r="Y19" t="n">
        <v>2</v>
      </c>
      <c r="Z19" t="n">
        <v>10</v>
      </c>
      <c r="AA19" t="n">
        <v>412.059439738519</v>
      </c>
      <c r="AB19" t="n">
        <v>563.79790422973</v>
      </c>
      <c r="AC19" t="n">
        <v>509.9898235453722</v>
      </c>
      <c r="AD19" t="n">
        <v>412059.439738519</v>
      </c>
      <c r="AE19" t="n">
        <v>563797.90422973</v>
      </c>
      <c r="AF19" t="n">
        <v>5.732276294175667e-06</v>
      </c>
      <c r="AG19" t="n">
        <v>5.138541666666666</v>
      </c>
      <c r="AH19" t="n">
        <v>509989.8235453722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2.0301</v>
      </c>
      <c r="E20" t="n">
        <v>49.26</v>
      </c>
      <c r="F20" t="n">
        <v>46.17</v>
      </c>
      <c r="G20" t="n">
        <v>131.93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524.39</v>
      </c>
      <c r="Q20" t="n">
        <v>1188.98</v>
      </c>
      <c r="R20" t="n">
        <v>196.51</v>
      </c>
      <c r="S20" t="n">
        <v>152.24</v>
      </c>
      <c r="T20" t="n">
        <v>16078.62</v>
      </c>
      <c r="U20" t="n">
        <v>0.77</v>
      </c>
      <c r="V20" t="n">
        <v>0.86</v>
      </c>
      <c r="W20" t="n">
        <v>19</v>
      </c>
      <c r="X20" t="n">
        <v>0.92</v>
      </c>
      <c r="Y20" t="n">
        <v>2</v>
      </c>
      <c r="Z20" t="n">
        <v>10</v>
      </c>
      <c r="AA20" t="n">
        <v>409.9306441008886</v>
      </c>
      <c r="AB20" t="n">
        <v>560.885192122489</v>
      </c>
      <c r="AC20" t="n">
        <v>507.3550965936292</v>
      </c>
      <c r="AD20" t="n">
        <v>409930.6441008886</v>
      </c>
      <c r="AE20" t="n">
        <v>560885.192122489</v>
      </c>
      <c r="AF20" t="n">
        <v>5.740759757686361e-06</v>
      </c>
      <c r="AG20" t="n">
        <v>5.13125</v>
      </c>
      <c r="AH20" t="n">
        <v>507355.0965936292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2.0339</v>
      </c>
      <c r="E21" t="n">
        <v>49.17</v>
      </c>
      <c r="F21" t="n">
        <v>46.12</v>
      </c>
      <c r="G21" t="n">
        <v>138.35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520.12</v>
      </c>
      <c r="Q21" t="n">
        <v>1189.05</v>
      </c>
      <c r="R21" t="n">
        <v>194.33</v>
      </c>
      <c r="S21" t="n">
        <v>152.24</v>
      </c>
      <c r="T21" t="n">
        <v>14992.61</v>
      </c>
      <c r="U21" t="n">
        <v>0.78</v>
      </c>
      <c r="V21" t="n">
        <v>0.86</v>
      </c>
      <c r="W21" t="n">
        <v>19.01</v>
      </c>
      <c r="X21" t="n">
        <v>0.86</v>
      </c>
      <c r="Y21" t="n">
        <v>2</v>
      </c>
      <c r="Z21" t="n">
        <v>10</v>
      </c>
      <c r="AA21" t="n">
        <v>407.4228286842993</v>
      </c>
      <c r="AB21" t="n">
        <v>557.4538884325037</v>
      </c>
      <c r="AC21" t="n">
        <v>504.251271711951</v>
      </c>
      <c r="AD21" t="n">
        <v>407422.8286842993</v>
      </c>
      <c r="AE21" t="n">
        <v>557453.8884325037</v>
      </c>
      <c r="AF21" t="n">
        <v>5.751505478133239e-06</v>
      </c>
      <c r="AG21" t="n">
        <v>5.121875</v>
      </c>
      <c r="AH21" t="n">
        <v>504251.271711951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2.037</v>
      </c>
      <c r="E22" t="n">
        <v>49.09</v>
      </c>
      <c r="F22" t="n">
        <v>46.08</v>
      </c>
      <c r="G22" t="n">
        <v>145.5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515.03</v>
      </c>
      <c r="Q22" t="n">
        <v>1188.86</v>
      </c>
      <c r="R22" t="n">
        <v>192.84</v>
      </c>
      <c r="S22" t="n">
        <v>152.24</v>
      </c>
      <c r="T22" t="n">
        <v>14251.33</v>
      </c>
      <c r="U22" t="n">
        <v>0.79</v>
      </c>
      <c r="V22" t="n">
        <v>0.86</v>
      </c>
      <c r="W22" t="n">
        <v>19.01</v>
      </c>
      <c r="X22" t="n">
        <v>0.83</v>
      </c>
      <c r="Y22" t="n">
        <v>2</v>
      </c>
      <c r="Z22" t="n">
        <v>10</v>
      </c>
      <c r="AA22" t="n">
        <v>404.6986789804461</v>
      </c>
      <c r="AB22" t="n">
        <v>553.7265866266887</v>
      </c>
      <c r="AC22" t="n">
        <v>500.8796983591821</v>
      </c>
      <c r="AD22" t="n">
        <v>404698.6789804461</v>
      </c>
      <c r="AE22" t="n">
        <v>553726.5866266887</v>
      </c>
      <c r="AF22" t="n">
        <v>5.760271723760956e-06</v>
      </c>
      <c r="AG22" t="n">
        <v>5.113541666666667</v>
      </c>
      <c r="AH22" t="n">
        <v>500879.6983591821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2.0408</v>
      </c>
      <c r="E23" t="n">
        <v>49</v>
      </c>
      <c r="F23" t="n">
        <v>46.02</v>
      </c>
      <c r="G23" t="n">
        <v>153.39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508.91</v>
      </c>
      <c r="Q23" t="n">
        <v>1188.91</v>
      </c>
      <c r="R23" t="n">
        <v>191.23</v>
      </c>
      <c r="S23" t="n">
        <v>152.24</v>
      </c>
      <c r="T23" t="n">
        <v>13452.35</v>
      </c>
      <c r="U23" t="n">
        <v>0.8</v>
      </c>
      <c r="V23" t="n">
        <v>0.86</v>
      </c>
      <c r="W23" t="n">
        <v>19</v>
      </c>
      <c r="X23" t="n">
        <v>0.77</v>
      </c>
      <c r="Y23" t="n">
        <v>2</v>
      </c>
      <c r="Z23" t="n">
        <v>10</v>
      </c>
      <c r="AA23" t="n">
        <v>401.400810524963</v>
      </c>
      <c r="AB23" t="n">
        <v>549.2142975142087</v>
      </c>
      <c r="AC23" t="n">
        <v>496.7980557865597</v>
      </c>
      <c r="AD23" t="n">
        <v>401400.810524963</v>
      </c>
      <c r="AE23" t="n">
        <v>549214.2975142087</v>
      </c>
      <c r="AF23" t="n">
        <v>5.771017444207834e-06</v>
      </c>
      <c r="AG23" t="n">
        <v>5.104166666666667</v>
      </c>
      <c r="AH23" t="n">
        <v>496798.0557865597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2.0437</v>
      </c>
      <c r="E24" t="n">
        <v>48.93</v>
      </c>
      <c r="F24" t="n">
        <v>45.98</v>
      </c>
      <c r="G24" t="n">
        <v>162.29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503.38</v>
      </c>
      <c r="Q24" t="n">
        <v>1189</v>
      </c>
      <c r="R24" t="n">
        <v>189.8</v>
      </c>
      <c r="S24" t="n">
        <v>152.24</v>
      </c>
      <c r="T24" t="n">
        <v>12744.22</v>
      </c>
      <c r="U24" t="n">
        <v>0.8</v>
      </c>
      <c r="V24" t="n">
        <v>0.86</v>
      </c>
      <c r="W24" t="n">
        <v>19</v>
      </c>
      <c r="X24" t="n">
        <v>0.73</v>
      </c>
      <c r="Y24" t="n">
        <v>2</v>
      </c>
      <c r="Z24" t="n">
        <v>10</v>
      </c>
      <c r="AA24" t="n">
        <v>398.537055259578</v>
      </c>
      <c r="AB24" t="n">
        <v>545.2959812201434</v>
      </c>
      <c r="AC24" t="n">
        <v>493.2536981002084</v>
      </c>
      <c r="AD24" t="n">
        <v>398537.055259578</v>
      </c>
      <c r="AE24" t="n">
        <v>545295.9812201434</v>
      </c>
      <c r="AF24" t="n">
        <v>5.779218125601504e-06</v>
      </c>
      <c r="AG24" t="n">
        <v>5.096875</v>
      </c>
      <c r="AH24" t="n">
        <v>493253.6981002084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2.0476</v>
      </c>
      <c r="E25" t="n">
        <v>48.84</v>
      </c>
      <c r="F25" t="n">
        <v>45.92</v>
      </c>
      <c r="G25" t="n">
        <v>172.21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497.24</v>
      </c>
      <c r="Q25" t="n">
        <v>1188.97</v>
      </c>
      <c r="R25" t="n">
        <v>187.92</v>
      </c>
      <c r="S25" t="n">
        <v>152.24</v>
      </c>
      <c r="T25" t="n">
        <v>11806.69</v>
      </c>
      <c r="U25" t="n">
        <v>0.8100000000000001</v>
      </c>
      <c r="V25" t="n">
        <v>0.87</v>
      </c>
      <c r="W25" t="n">
        <v>19</v>
      </c>
      <c r="X25" t="n">
        <v>0.67</v>
      </c>
      <c r="Y25" t="n">
        <v>2</v>
      </c>
      <c r="Z25" t="n">
        <v>10</v>
      </c>
      <c r="AA25" t="n">
        <v>395.2383423104916</v>
      </c>
      <c r="AB25" t="n">
        <v>540.7825366342589</v>
      </c>
      <c r="AC25" t="n">
        <v>489.1710103309417</v>
      </c>
      <c r="AD25" t="n">
        <v>395238.3423104916</v>
      </c>
      <c r="AE25" t="n">
        <v>540782.5366342589</v>
      </c>
      <c r="AF25" t="n">
        <v>5.790246628165406e-06</v>
      </c>
      <c r="AG25" t="n">
        <v>5.0875</v>
      </c>
      <c r="AH25" t="n">
        <v>489171.0103309416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2.0465</v>
      </c>
      <c r="E26" t="n">
        <v>48.86</v>
      </c>
      <c r="F26" t="n">
        <v>45.95</v>
      </c>
      <c r="G26" t="n">
        <v>172.31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497.02</v>
      </c>
      <c r="Q26" t="n">
        <v>1188.93</v>
      </c>
      <c r="R26" t="n">
        <v>188.6</v>
      </c>
      <c r="S26" t="n">
        <v>152.24</v>
      </c>
      <c r="T26" t="n">
        <v>12146.64</v>
      </c>
      <c r="U26" t="n">
        <v>0.8100000000000001</v>
      </c>
      <c r="V26" t="n">
        <v>0.87</v>
      </c>
      <c r="W26" t="n">
        <v>19</v>
      </c>
      <c r="X26" t="n">
        <v>0.7</v>
      </c>
      <c r="Y26" t="n">
        <v>2</v>
      </c>
      <c r="Z26" t="n">
        <v>10</v>
      </c>
      <c r="AA26" t="n">
        <v>395.3617885358163</v>
      </c>
      <c r="AB26" t="n">
        <v>540.9514412058112</v>
      </c>
      <c r="AC26" t="n">
        <v>489.323794887244</v>
      </c>
      <c r="AD26" t="n">
        <v>395361.7885358164</v>
      </c>
      <c r="AE26" t="n">
        <v>540951.4412058112</v>
      </c>
      <c r="AF26" t="n">
        <v>5.787136024878152e-06</v>
      </c>
      <c r="AG26" t="n">
        <v>5.089583333333334</v>
      </c>
      <c r="AH26" t="n">
        <v>489323.794887244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2.0454</v>
      </c>
      <c r="E27" t="n">
        <v>48.89</v>
      </c>
      <c r="F27" t="n">
        <v>45.98</v>
      </c>
      <c r="G27" t="n">
        <v>172.41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495.17</v>
      </c>
      <c r="Q27" t="n">
        <v>1189.02</v>
      </c>
      <c r="R27" t="n">
        <v>189.16</v>
      </c>
      <c r="S27" t="n">
        <v>152.24</v>
      </c>
      <c r="T27" t="n">
        <v>12426.2</v>
      </c>
      <c r="U27" t="n">
        <v>0.8</v>
      </c>
      <c r="V27" t="n">
        <v>0.86</v>
      </c>
      <c r="W27" t="n">
        <v>19.02</v>
      </c>
      <c r="X27" t="n">
        <v>0.72</v>
      </c>
      <c r="Y27" t="n">
        <v>2</v>
      </c>
      <c r="Z27" t="n">
        <v>10</v>
      </c>
      <c r="AA27" t="n">
        <v>394.7914872239517</v>
      </c>
      <c r="AB27" t="n">
        <v>540.1711297909998</v>
      </c>
      <c r="AC27" t="n">
        <v>488.6179552986883</v>
      </c>
      <c r="AD27" t="n">
        <v>394791.4872239517</v>
      </c>
      <c r="AE27" t="n">
        <v>540171.1297909998</v>
      </c>
      <c r="AF27" t="n">
        <v>5.784025421590898e-06</v>
      </c>
      <c r="AG27" t="n">
        <v>5.092708333333333</v>
      </c>
      <c r="AH27" t="n">
        <v>488617.9552986883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2.0494</v>
      </c>
      <c r="E28" t="n">
        <v>48.79</v>
      </c>
      <c r="F28" t="n">
        <v>45.91</v>
      </c>
      <c r="G28" t="n">
        <v>183.66</v>
      </c>
      <c r="H28" t="n">
        <v>2.31</v>
      </c>
      <c r="I28" t="n">
        <v>15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497.4</v>
      </c>
      <c r="Q28" t="n">
        <v>1189.03</v>
      </c>
      <c r="R28" t="n">
        <v>187.09</v>
      </c>
      <c r="S28" t="n">
        <v>152.24</v>
      </c>
      <c r="T28" t="n">
        <v>11398.58</v>
      </c>
      <c r="U28" t="n">
        <v>0.8100000000000001</v>
      </c>
      <c r="V28" t="n">
        <v>0.87</v>
      </c>
      <c r="W28" t="n">
        <v>19.01</v>
      </c>
      <c r="X28" t="n">
        <v>0.66</v>
      </c>
      <c r="Y28" t="n">
        <v>2</v>
      </c>
      <c r="Z28" t="n">
        <v>10</v>
      </c>
      <c r="AA28" t="n">
        <v>395.0254815917438</v>
      </c>
      <c r="AB28" t="n">
        <v>540.4912912081159</v>
      </c>
      <c r="AC28" t="n">
        <v>488.9075609595041</v>
      </c>
      <c r="AD28" t="n">
        <v>395025.4815917438</v>
      </c>
      <c r="AE28" t="n">
        <v>540491.2912081159</v>
      </c>
      <c r="AF28" t="n">
        <v>5.795336706271822e-06</v>
      </c>
      <c r="AG28" t="n">
        <v>5.082291666666666</v>
      </c>
      <c r="AH28" t="n">
        <v>488907.5609595041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1.658</v>
      </c>
      <c r="E2" t="n">
        <v>60.32</v>
      </c>
      <c r="F2" t="n">
        <v>55.8</v>
      </c>
      <c r="G2" t="n">
        <v>14.82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224</v>
      </c>
      <c r="N2" t="n">
        <v>5.51</v>
      </c>
      <c r="O2" t="n">
        <v>6564.78</v>
      </c>
      <c r="P2" t="n">
        <v>310.46</v>
      </c>
      <c r="Q2" t="n">
        <v>1190.82</v>
      </c>
      <c r="R2" t="n">
        <v>522.21</v>
      </c>
      <c r="S2" t="n">
        <v>152.24</v>
      </c>
      <c r="T2" t="n">
        <v>177902.55</v>
      </c>
      <c r="U2" t="n">
        <v>0.29</v>
      </c>
      <c r="V2" t="n">
        <v>0.71</v>
      </c>
      <c r="W2" t="n">
        <v>19.33</v>
      </c>
      <c r="X2" t="n">
        <v>10.53</v>
      </c>
      <c r="Y2" t="n">
        <v>2</v>
      </c>
      <c r="Z2" t="n">
        <v>10</v>
      </c>
      <c r="AA2" t="n">
        <v>335.6797540806247</v>
      </c>
      <c r="AB2" t="n">
        <v>459.2918486786847</v>
      </c>
      <c r="AC2" t="n">
        <v>415.4576792609485</v>
      </c>
      <c r="AD2" t="n">
        <v>335679.7540806247</v>
      </c>
      <c r="AE2" t="n">
        <v>459291.8486786847</v>
      </c>
      <c r="AF2" t="n">
        <v>6.803414820601943e-06</v>
      </c>
      <c r="AG2" t="n">
        <v>6.283333333333334</v>
      </c>
      <c r="AH2" t="n">
        <v>415457.6792609485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1.9053</v>
      </c>
      <c r="E3" t="n">
        <v>52.48</v>
      </c>
      <c r="F3" t="n">
        <v>49.59</v>
      </c>
      <c r="G3" t="n">
        <v>31.65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257.71</v>
      </c>
      <c r="Q3" t="n">
        <v>1189.81</v>
      </c>
      <c r="R3" t="n">
        <v>311.59</v>
      </c>
      <c r="S3" t="n">
        <v>152.24</v>
      </c>
      <c r="T3" t="n">
        <v>73251.71000000001</v>
      </c>
      <c r="U3" t="n">
        <v>0.49</v>
      </c>
      <c r="V3" t="n">
        <v>0.8</v>
      </c>
      <c r="W3" t="n">
        <v>19.12</v>
      </c>
      <c r="X3" t="n">
        <v>4.32</v>
      </c>
      <c r="Y3" t="n">
        <v>2</v>
      </c>
      <c r="Z3" t="n">
        <v>10</v>
      </c>
      <c r="AA3" t="n">
        <v>263.9711361430996</v>
      </c>
      <c r="AB3" t="n">
        <v>361.1769540556125</v>
      </c>
      <c r="AC3" t="n">
        <v>326.7067324755828</v>
      </c>
      <c r="AD3" t="n">
        <v>263971.1361430996</v>
      </c>
      <c r="AE3" t="n">
        <v>361176.9540556125</v>
      </c>
      <c r="AF3" t="n">
        <v>7.818182302589193e-06</v>
      </c>
      <c r="AG3" t="n">
        <v>5.466666666666666</v>
      </c>
      <c r="AH3" t="n">
        <v>326706.7324755829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1.9782</v>
      </c>
      <c r="E4" t="n">
        <v>50.55</v>
      </c>
      <c r="F4" t="n">
        <v>48.06</v>
      </c>
      <c r="G4" t="n">
        <v>47.27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233.71</v>
      </c>
      <c r="Q4" t="n">
        <v>1189.84</v>
      </c>
      <c r="R4" t="n">
        <v>257.64</v>
      </c>
      <c r="S4" t="n">
        <v>152.24</v>
      </c>
      <c r="T4" t="n">
        <v>46445.17</v>
      </c>
      <c r="U4" t="n">
        <v>0.59</v>
      </c>
      <c r="V4" t="n">
        <v>0.83</v>
      </c>
      <c r="W4" t="n">
        <v>19.14</v>
      </c>
      <c r="X4" t="n">
        <v>2.8</v>
      </c>
      <c r="Y4" t="n">
        <v>2</v>
      </c>
      <c r="Z4" t="n">
        <v>10</v>
      </c>
      <c r="AA4" t="n">
        <v>235.6973160118808</v>
      </c>
      <c r="AB4" t="n">
        <v>322.4914659990168</v>
      </c>
      <c r="AC4" t="n">
        <v>291.7133331037817</v>
      </c>
      <c r="AD4" t="n">
        <v>235697.3160118808</v>
      </c>
      <c r="AE4" t="n">
        <v>322491.4659990168</v>
      </c>
      <c r="AF4" t="n">
        <v>8.117319178597566e-06</v>
      </c>
      <c r="AG4" t="n">
        <v>5.265625</v>
      </c>
      <c r="AH4" t="n">
        <v>291713.3331037817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1.9775</v>
      </c>
      <c r="E5" t="n">
        <v>50.57</v>
      </c>
      <c r="F5" t="n">
        <v>48.08</v>
      </c>
      <c r="G5" t="n">
        <v>47.29</v>
      </c>
      <c r="H5" t="n">
        <v>1.27</v>
      </c>
      <c r="I5" t="n">
        <v>61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238.26</v>
      </c>
      <c r="Q5" t="n">
        <v>1189.9</v>
      </c>
      <c r="R5" t="n">
        <v>257.5</v>
      </c>
      <c r="S5" t="n">
        <v>152.24</v>
      </c>
      <c r="T5" t="n">
        <v>46372.66</v>
      </c>
      <c r="U5" t="n">
        <v>0.59</v>
      </c>
      <c r="V5" t="n">
        <v>0.83</v>
      </c>
      <c r="W5" t="n">
        <v>19.16</v>
      </c>
      <c r="X5" t="n">
        <v>2.82</v>
      </c>
      <c r="Y5" t="n">
        <v>2</v>
      </c>
      <c r="Z5" t="n">
        <v>10</v>
      </c>
      <c r="AA5" t="n">
        <v>237.7775487236393</v>
      </c>
      <c r="AB5" t="n">
        <v>325.3377321686337</v>
      </c>
      <c r="AC5" t="n">
        <v>294.2879556249309</v>
      </c>
      <c r="AD5" t="n">
        <v>237777.5487236393</v>
      </c>
      <c r="AE5" t="n">
        <v>325337.7321686337</v>
      </c>
      <c r="AF5" t="n">
        <v>8.114446808046046e-06</v>
      </c>
      <c r="AG5" t="n">
        <v>5.267708333333333</v>
      </c>
      <c r="AH5" t="n">
        <v>294287.9556249309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1.0676</v>
      </c>
      <c r="E2" t="n">
        <v>93.66</v>
      </c>
      <c r="F2" t="n">
        <v>74.95999999999999</v>
      </c>
      <c r="G2" t="n">
        <v>7.41</v>
      </c>
      <c r="H2" t="n">
        <v>0.13</v>
      </c>
      <c r="I2" t="n">
        <v>607</v>
      </c>
      <c r="J2" t="n">
        <v>133.21</v>
      </c>
      <c r="K2" t="n">
        <v>46.47</v>
      </c>
      <c r="L2" t="n">
        <v>1</v>
      </c>
      <c r="M2" t="n">
        <v>605</v>
      </c>
      <c r="N2" t="n">
        <v>20.75</v>
      </c>
      <c r="O2" t="n">
        <v>16663.42</v>
      </c>
      <c r="P2" t="n">
        <v>829.11</v>
      </c>
      <c r="Q2" t="n">
        <v>1193.97</v>
      </c>
      <c r="R2" t="n">
        <v>1170.69</v>
      </c>
      <c r="S2" t="n">
        <v>152.24</v>
      </c>
      <c r="T2" t="n">
        <v>500238.94</v>
      </c>
      <c r="U2" t="n">
        <v>0.13</v>
      </c>
      <c r="V2" t="n">
        <v>0.53</v>
      </c>
      <c r="W2" t="n">
        <v>20</v>
      </c>
      <c r="X2" t="n">
        <v>29.63</v>
      </c>
      <c r="Y2" t="n">
        <v>2</v>
      </c>
      <c r="Z2" t="n">
        <v>10</v>
      </c>
      <c r="AA2" t="n">
        <v>1093.344230245958</v>
      </c>
      <c r="AB2" t="n">
        <v>1495.961810765707</v>
      </c>
      <c r="AC2" t="n">
        <v>1353.189315141815</v>
      </c>
      <c r="AD2" t="n">
        <v>1093344.230245958</v>
      </c>
      <c r="AE2" t="n">
        <v>1495961.810765707</v>
      </c>
      <c r="AF2" t="n">
        <v>3.253591256629422e-06</v>
      </c>
      <c r="AG2" t="n">
        <v>9.75625</v>
      </c>
      <c r="AH2" t="n">
        <v>1353189.315141815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1.5666</v>
      </c>
      <c r="E3" t="n">
        <v>63.83</v>
      </c>
      <c r="F3" t="n">
        <v>55.61</v>
      </c>
      <c r="G3" t="n">
        <v>15.03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611.53</v>
      </c>
      <c r="Q3" t="n">
        <v>1190.57</v>
      </c>
      <c r="R3" t="n">
        <v>514.89</v>
      </c>
      <c r="S3" t="n">
        <v>152.24</v>
      </c>
      <c r="T3" t="n">
        <v>174261.01</v>
      </c>
      <c r="U3" t="n">
        <v>0.3</v>
      </c>
      <c r="V3" t="n">
        <v>0.72</v>
      </c>
      <c r="W3" t="n">
        <v>19.34</v>
      </c>
      <c r="X3" t="n">
        <v>10.33</v>
      </c>
      <c r="Y3" t="n">
        <v>2</v>
      </c>
      <c r="Z3" t="n">
        <v>10</v>
      </c>
      <c r="AA3" t="n">
        <v>590.5124907577082</v>
      </c>
      <c r="AB3" t="n">
        <v>807.9652414271617</v>
      </c>
      <c r="AC3" t="n">
        <v>730.8541727716911</v>
      </c>
      <c r="AD3" t="n">
        <v>590512.4907577082</v>
      </c>
      <c r="AE3" t="n">
        <v>807965.2414271617</v>
      </c>
      <c r="AF3" t="n">
        <v>4.774331268860672e-06</v>
      </c>
      <c r="AG3" t="n">
        <v>6.648958333333333</v>
      </c>
      <c r="AH3" t="n">
        <v>730854.1727716911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1.7437</v>
      </c>
      <c r="E4" t="n">
        <v>57.35</v>
      </c>
      <c r="F4" t="n">
        <v>51.47</v>
      </c>
      <c r="G4" t="n">
        <v>22.71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560.6799999999999</v>
      </c>
      <c r="Q4" t="n">
        <v>1189.62</v>
      </c>
      <c r="R4" t="n">
        <v>375.33</v>
      </c>
      <c r="S4" t="n">
        <v>152.24</v>
      </c>
      <c r="T4" t="n">
        <v>104912.9</v>
      </c>
      <c r="U4" t="n">
        <v>0.41</v>
      </c>
      <c r="V4" t="n">
        <v>0.77</v>
      </c>
      <c r="W4" t="n">
        <v>19.19</v>
      </c>
      <c r="X4" t="n">
        <v>6.2</v>
      </c>
      <c r="Y4" t="n">
        <v>2</v>
      </c>
      <c r="Z4" t="n">
        <v>10</v>
      </c>
      <c r="AA4" t="n">
        <v>498.2632393264711</v>
      </c>
      <c r="AB4" t="n">
        <v>681.7457458691985</v>
      </c>
      <c r="AC4" t="n">
        <v>616.6808887196054</v>
      </c>
      <c r="AD4" t="n">
        <v>498263.2393264711</v>
      </c>
      <c r="AE4" t="n">
        <v>681745.7458691985</v>
      </c>
      <c r="AF4" t="n">
        <v>5.314056832319899e-06</v>
      </c>
      <c r="AG4" t="n">
        <v>5.973958333333333</v>
      </c>
      <c r="AH4" t="n">
        <v>616680.8887196054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1.8323</v>
      </c>
      <c r="E5" t="n">
        <v>54.58</v>
      </c>
      <c r="F5" t="n">
        <v>49.73</v>
      </c>
      <c r="G5" t="n">
        <v>30.45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536.13</v>
      </c>
      <c r="Q5" t="n">
        <v>1189.53</v>
      </c>
      <c r="R5" t="n">
        <v>316.29</v>
      </c>
      <c r="S5" t="n">
        <v>152.24</v>
      </c>
      <c r="T5" t="n">
        <v>75583.35000000001</v>
      </c>
      <c r="U5" t="n">
        <v>0.48</v>
      </c>
      <c r="V5" t="n">
        <v>0.8</v>
      </c>
      <c r="W5" t="n">
        <v>19.13</v>
      </c>
      <c r="X5" t="n">
        <v>4.47</v>
      </c>
      <c r="Y5" t="n">
        <v>2</v>
      </c>
      <c r="Z5" t="n">
        <v>10</v>
      </c>
      <c r="AA5" t="n">
        <v>453.5777840761033</v>
      </c>
      <c r="AB5" t="n">
        <v>620.605134612493</v>
      </c>
      <c r="AC5" t="n">
        <v>561.3754515898529</v>
      </c>
      <c r="AD5" t="n">
        <v>453577.7840761034</v>
      </c>
      <c r="AE5" t="n">
        <v>620605.134612493</v>
      </c>
      <c r="AF5" t="n">
        <v>5.584071992808252e-06</v>
      </c>
      <c r="AG5" t="n">
        <v>5.685416666666666</v>
      </c>
      <c r="AH5" t="n">
        <v>561375.4515898529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1.8888</v>
      </c>
      <c r="E6" t="n">
        <v>52.94</v>
      </c>
      <c r="F6" t="n">
        <v>48.69</v>
      </c>
      <c r="G6" t="n">
        <v>38.44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519.62</v>
      </c>
      <c r="Q6" t="n">
        <v>1189.24</v>
      </c>
      <c r="R6" t="n">
        <v>281.29</v>
      </c>
      <c r="S6" t="n">
        <v>152.24</v>
      </c>
      <c r="T6" t="n">
        <v>58193.34</v>
      </c>
      <c r="U6" t="n">
        <v>0.54</v>
      </c>
      <c r="V6" t="n">
        <v>0.82</v>
      </c>
      <c r="W6" t="n">
        <v>19.1</v>
      </c>
      <c r="X6" t="n">
        <v>3.44</v>
      </c>
      <c r="Y6" t="n">
        <v>2</v>
      </c>
      <c r="Z6" t="n">
        <v>10</v>
      </c>
      <c r="AA6" t="n">
        <v>433.6131510668901</v>
      </c>
      <c r="AB6" t="n">
        <v>593.2886429518412</v>
      </c>
      <c r="AC6" t="n">
        <v>536.666007554357</v>
      </c>
      <c r="AD6" t="n">
        <v>433613.1510668901</v>
      </c>
      <c r="AE6" t="n">
        <v>593288.6429518412</v>
      </c>
      <c r="AF6" t="n">
        <v>5.756259990185137e-06</v>
      </c>
      <c r="AG6" t="n">
        <v>5.514583333333333</v>
      </c>
      <c r="AH6" t="n">
        <v>536666.0075543569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48.06</v>
      </c>
      <c r="G7" t="n">
        <v>46.51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60</v>
      </c>
      <c r="N7" t="n">
        <v>22.49</v>
      </c>
      <c r="O7" t="n">
        <v>17494.97</v>
      </c>
      <c r="P7" t="n">
        <v>507.06</v>
      </c>
      <c r="Q7" t="n">
        <v>1189.41</v>
      </c>
      <c r="R7" t="n">
        <v>259.86</v>
      </c>
      <c r="S7" t="n">
        <v>152.24</v>
      </c>
      <c r="T7" t="n">
        <v>47549.7</v>
      </c>
      <c r="U7" t="n">
        <v>0.59</v>
      </c>
      <c r="V7" t="n">
        <v>0.83</v>
      </c>
      <c r="W7" t="n">
        <v>19.08</v>
      </c>
      <c r="X7" t="n">
        <v>2.8</v>
      </c>
      <c r="Y7" t="n">
        <v>2</v>
      </c>
      <c r="Z7" t="n">
        <v>10</v>
      </c>
      <c r="AA7" t="n">
        <v>420.3048558207096</v>
      </c>
      <c r="AB7" t="n">
        <v>575.0796462754678</v>
      </c>
      <c r="AC7" t="n">
        <v>520.1948519642891</v>
      </c>
      <c r="AD7" t="n">
        <v>420304.8558207096</v>
      </c>
      <c r="AE7" t="n">
        <v>575079.6462754678</v>
      </c>
      <c r="AF7" t="n">
        <v>5.869020271653186e-06</v>
      </c>
      <c r="AG7" t="n">
        <v>5.409375</v>
      </c>
      <c r="AH7" t="n">
        <v>520194.8519642891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1.9526</v>
      </c>
      <c r="E8" t="n">
        <v>51.21</v>
      </c>
      <c r="F8" t="n">
        <v>47.62</v>
      </c>
      <c r="G8" t="n">
        <v>54.94</v>
      </c>
      <c r="H8" t="n">
        <v>0.88</v>
      </c>
      <c r="I8" t="n">
        <v>52</v>
      </c>
      <c r="J8" t="n">
        <v>141.31</v>
      </c>
      <c r="K8" t="n">
        <v>46.47</v>
      </c>
      <c r="L8" t="n">
        <v>7</v>
      </c>
      <c r="M8" t="n">
        <v>50</v>
      </c>
      <c r="N8" t="n">
        <v>22.85</v>
      </c>
      <c r="O8" t="n">
        <v>17662.75</v>
      </c>
      <c r="P8" t="n">
        <v>496.4</v>
      </c>
      <c r="Q8" t="n">
        <v>1189.27</v>
      </c>
      <c r="R8" t="n">
        <v>245.13</v>
      </c>
      <c r="S8" t="n">
        <v>152.24</v>
      </c>
      <c r="T8" t="n">
        <v>40234.99</v>
      </c>
      <c r="U8" t="n">
        <v>0.62</v>
      </c>
      <c r="V8" t="n">
        <v>0.84</v>
      </c>
      <c r="W8" t="n">
        <v>19.06</v>
      </c>
      <c r="X8" t="n">
        <v>2.36</v>
      </c>
      <c r="Y8" t="n">
        <v>2</v>
      </c>
      <c r="Z8" t="n">
        <v>10</v>
      </c>
      <c r="AA8" t="n">
        <v>410.432114557145</v>
      </c>
      <c r="AB8" t="n">
        <v>561.5713261240542</v>
      </c>
      <c r="AC8" t="n">
        <v>507.97574692908</v>
      </c>
      <c r="AD8" t="n">
        <v>410432.114557145</v>
      </c>
      <c r="AE8" t="n">
        <v>561571.3261240541</v>
      </c>
      <c r="AF8" t="n">
        <v>5.95069528633815e-06</v>
      </c>
      <c r="AG8" t="n">
        <v>5.334375000000001</v>
      </c>
      <c r="AH8" t="n">
        <v>507975.74692908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1.9743</v>
      </c>
      <c r="E9" t="n">
        <v>50.65</v>
      </c>
      <c r="F9" t="n">
        <v>47.25</v>
      </c>
      <c r="G9" t="n">
        <v>62.99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486.56</v>
      </c>
      <c r="Q9" t="n">
        <v>1189.1</v>
      </c>
      <c r="R9" t="n">
        <v>232.69</v>
      </c>
      <c r="S9" t="n">
        <v>152.24</v>
      </c>
      <c r="T9" t="n">
        <v>34046.22</v>
      </c>
      <c r="U9" t="n">
        <v>0.65</v>
      </c>
      <c r="V9" t="n">
        <v>0.84</v>
      </c>
      <c r="W9" t="n">
        <v>19.04</v>
      </c>
      <c r="X9" t="n">
        <v>1.99</v>
      </c>
      <c r="Y9" t="n">
        <v>2</v>
      </c>
      <c r="Z9" t="n">
        <v>10</v>
      </c>
      <c r="AA9" t="n">
        <v>390.8527368554269</v>
      </c>
      <c r="AB9" t="n">
        <v>534.7819577713818</v>
      </c>
      <c r="AC9" t="n">
        <v>483.7431182928721</v>
      </c>
      <c r="AD9" t="n">
        <v>390852.7368554269</v>
      </c>
      <c r="AE9" t="n">
        <v>534781.9577713818</v>
      </c>
      <c r="AF9" t="n">
        <v>6.016827667631573e-06</v>
      </c>
      <c r="AG9" t="n">
        <v>5.276041666666667</v>
      </c>
      <c r="AH9" t="n">
        <v>483743.1182928721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1.9863</v>
      </c>
      <c r="E10" t="n">
        <v>50.34</v>
      </c>
      <c r="F10" t="n">
        <v>47.08</v>
      </c>
      <c r="G10" t="n">
        <v>70.61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478.9</v>
      </c>
      <c r="Q10" t="n">
        <v>1189.28</v>
      </c>
      <c r="R10" t="n">
        <v>226.68</v>
      </c>
      <c r="S10" t="n">
        <v>152.24</v>
      </c>
      <c r="T10" t="n">
        <v>31066.92</v>
      </c>
      <c r="U10" t="n">
        <v>0.67</v>
      </c>
      <c r="V10" t="n">
        <v>0.84</v>
      </c>
      <c r="W10" t="n">
        <v>19.04</v>
      </c>
      <c r="X10" t="n">
        <v>1.82</v>
      </c>
      <c r="Y10" t="n">
        <v>2</v>
      </c>
      <c r="Z10" t="n">
        <v>10</v>
      </c>
      <c r="AA10" t="n">
        <v>385.3989857938141</v>
      </c>
      <c r="AB10" t="n">
        <v>527.3198949663671</v>
      </c>
      <c r="AC10" t="n">
        <v>476.993224288897</v>
      </c>
      <c r="AD10" t="n">
        <v>385398.9857938141</v>
      </c>
      <c r="AE10" t="n">
        <v>527319.8949663671</v>
      </c>
      <c r="AF10" t="n">
        <v>6.053398569729319e-06</v>
      </c>
      <c r="AG10" t="n">
        <v>5.24375</v>
      </c>
      <c r="AH10" t="n">
        <v>476993.224288897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2.002</v>
      </c>
      <c r="E11" t="n">
        <v>49.95</v>
      </c>
      <c r="F11" t="n">
        <v>46.82</v>
      </c>
      <c r="G11" t="n">
        <v>80.26000000000001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470.22</v>
      </c>
      <c r="Q11" t="n">
        <v>1188.98</v>
      </c>
      <c r="R11" t="n">
        <v>217.78</v>
      </c>
      <c r="S11" t="n">
        <v>152.24</v>
      </c>
      <c r="T11" t="n">
        <v>26643.46</v>
      </c>
      <c r="U11" t="n">
        <v>0.7</v>
      </c>
      <c r="V11" t="n">
        <v>0.85</v>
      </c>
      <c r="W11" t="n">
        <v>19.04</v>
      </c>
      <c r="X11" t="n">
        <v>1.57</v>
      </c>
      <c r="Y11" t="n">
        <v>2</v>
      </c>
      <c r="Z11" t="n">
        <v>10</v>
      </c>
      <c r="AA11" t="n">
        <v>378.8807695885587</v>
      </c>
      <c r="AB11" t="n">
        <v>518.4013839909329</v>
      </c>
      <c r="AC11" t="n">
        <v>468.9258834837497</v>
      </c>
      <c r="AD11" t="n">
        <v>378880.7695885587</v>
      </c>
      <c r="AE11" t="n">
        <v>518401.3839909329</v>
      </c>
      <c r="AF11" t="n">
        <v>6.101245499973869e-06</v>
      </c>
      <c r="AG11" t="n">
        <v>5.203125</v>
      </c>
      <c r="AH11" t="n">
        <v>468925.8834837496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2.0108</v>
      </c>
      <c r="E12" t="n">
        <v>49.73</v>
      </c>
      <c r="F12" t="n">
        <v>46.68</v>
      </c>
      <c r="G12" t="n">
        <v>87.53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461.88</v>
      </c>
      <c r="Q12" t="n">
        <v>1189.16</v>
      </c>
      <c r="R12" t="n">
        <v>213.3</v>
      </c>
      <c r="S12" t="n">
        <v>152.24</v>
      </c>
      <c r="T12" t="n">
        <v>24419.28</v>
      </c>
      <c r="U12" t="n">
        <v>0.71</v>
      </c>
      <c r="V12" t="n">
        <v>0.85</v>
      </c>
      <c r="W12" t="n">
        <v>19.03</v>
      </c>
      <c r="X12" t="n">
        <v>1.43</v>
      </c>
      <c r="Y12" t="n">
        <v>2</v>
      </c>
      <c r="Z12" t="n">
        <v>10</v>
      </c>
      <c r="AA12" t="n">
        <v>373.7770228046699</v>
      </c>
      <c r="AB12" t="n">
        <v>511.4182124797994</v>
      </c>
      <c r="AC12" t="n">
        <v>462.6091760606959</v>
      </c>
      <c r="AD12" t="n">
        <v>373777.0228046699</v>
      </c>
      <c r="AE12" t="n">
        <v>511418.2124797994</v>
      </c>
      <c r="AF12" t="n">
        <v>6.128064161512217e-06</v>
      </c>
      <c r="AG12" t="n">
        <v>5.180208333333333</v>
      </c>
      <c r="AH12" t="n">
        <v>462609.1760606959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2.02</v>
      </c>
      <c r="E13" t="n">
        <v>49.5</v>
      </c>
      <c r="F13" t="n">
        <v>46.53</v>
      </c>
      <c r="G13" t="n">
        <v>96.28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455.04</v>
      </c>
      <c r="Q13" t="n">
        <v>1189.02</v>
      </c>
      <c r="R13" t="n">
        <v>208.45</v>
      </c>
      <c r="S13" t="n">
        <v>152.24</v>
      </c>
      <c r="T13" t="n">
        <v>22005.96</v>
      </c>
      <c r="U13" t="n">
        <v>0.73</v>
      </c>
      <c r="V13" t="n">
        <v>0.85</v>
      </c>
      <c r="W13" t="n">
        <v>19.02</v>
      </c>
      <c r="X13" t="n">
        <v>1.28</v>
      </c>
      <c r="Y13" t="n">
        <v>2</v>
      </c>
      <c r="Z13" t="n">
        <v>10</v>
      </c>
      <c r="AA13" t="n">
        <v>369.2925555809925</v>
      </c>
      <c r="AB13" t="n">
        <v>505.2823665836329</v>
      </c>
      <c r="AC13" t="n">
        <v>457.0589266851457</v>
      </c>
      <c r="AD13" t="n">
        <v>369292.5555809925</v>
      </c>
      <c r="AE13" t="n">
        <v>505282.3665836329</v>
      </c>
      <c r="AF13" t="n">
        <v>6.156101853120488e-06</v>
      </c>
      <c r="AG13" t="n">
        <v>5.15625</v>
      </c>
      <c r="AH13" t="n">
        <v>457058.9266851457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2.0289</v>
      </c>
      <c r="E14" t="n">
        <v>49.29</v>
      </c>
      <c r="F14" t="n">
        <v>46.4</v>
      </c>
      <c r="G14" t="n">
        <v>107.08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446.04</v>
      </c>
      <c r="Q14" t="n">
        <v>1189.06</v>
      </c>
      <c r="R14" t="n">
        <v>203.75</v>
      </c>
      <c r="S14" t="n">
        <v>152.24</v>
      </c>
      <c r="T14" t="n">
        <v>19670.23</v>
      </c>
      <c r="U14" t="n">
        <v>0.75</v>
      </c>
      <c r="V14" t="n">
        <v>0.86</v>
      </c>
      <c r="W14" t="n">
        <v>19.02</v>
      </c>
      <c r="X14" t="n">
        <v>1.15</v>
      </c>
      <c r="Y14" t="n">
        <v>2</v>
      </c>
      <c r="Z14" t="n">
        <v>10</v>
      </c>
      <c r="AA14" t="n">
        <v>363.9961939810078</v>
      </c>
      <c r="AB14" t="n">
        <v>498.0356509835508</v>
      </c>
      <c r="AC14" t="n">
        <v>450.5038274511062</v>
      </c>
      <c r="AD14" t="n">
        <v>363996.1939810078</v>
      </c>
      <c r="AE14" t="n">
        <v>498035.6509835508</v>
      </c>
      <c r="AF14" t="n">
        <v>6.183225272176316e-06</v>
      </c>
      <c r="AG14" t="n">
        <v>5.134374999999999</v>
      </c>
      <c r="AH14" t="n">
        <v>450503.8274511062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2.0347</v>
      </c>
      <c r="E15" t="n">
        <v>49.15</v>
      </c>
      <c r="F15" t="n">
        <v>46.31</v>
      </c>
      <c r="G15" t="n">
        <v>115.79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439.07</v>
      </c>
      <c r="Q15" t="n">
        <v>1189.04</v>
      </c>
      <c r="R15" t="n">
        <v>200.93</v>
      </c>
      <c r="S15" t="n">
        <v>152.24</v>
      </c>
      <c r="T15" t="n">
        <v>18270.96</v>
      </c>
      <c r="U15" t="n">
        <v>0.76</v>
      </c>
      <c r="V15" t="n">
        <v>0.86</v>
      </c>
      <c r="W15" t="n">
        <v>19.02</v>
      </c>
      <c r="X15" t="n">
        <v>1.06</v>
      </c>
      <c r="Y15" t="n">
        <v>2</v>
      </c>
      <c r="Z15" t="n">
        <v>10</v>
      </c>
      <c r="AA15" t="n">
        <v>360.0877605090239</v>
      </c>
      <c r="AB15" t="n">
        <v>492.6879598792671</v>
      </c>
      <c r="AC15" t="n">
        <v>445.6665124802838</v>
      </c>
      <c r="AD15" t="n">
        <v>360087.7605090239</v>
      </c>
      <c r="AE15" t="n">
        <v>492687.9598792671</v>
      </c>
      <c r="AF15" t="n">
        <v>6.200901208190225e-06</v>
      </c>
      <c r="AG15" t="n">
        <v>5.119791666666667</v>
      </c>
      <c r="AH15" t="n">
        <v>445666.5124802838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2.0412</v>
      </c>
      <c r="E16" t="n">
        <v>48.99</v>
      </c>
      <c r="F16" t="n">
        <v>46.21</v>
      </c>
      <c r="G16" t="n">
        <v>126.03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432.31</v>
      </c>
      <c r="Q16" t="n">
        <v>1189.03</v>
      </c>
      <c r="R16" t="n">
        <v>197.77</v>
      </c>
      <c r="S16" t="n">
        <v>152.24</v>
      </c>
      <c r="T16" t="n">
        <v>16700.99</v>
      </c>
      <c r="U16" t="n">
        <v>0.77</v>
      </c>
      <c r="V16" t="n">
        <v>0.86</v>
      </c>
      <c r="W16" t="n">
        <v>19.01</v>
      </c>
      <c r="X16" t="n">
        <v>0.96</v>
      </c>
      <c r="Y16" t="n">
        <v>2</v>
      </c>
      <c r="Z16" t="n">
        <v>10</v>
      </c>
      <c r="AA16" t="n">
        <v>356.1838933760492</v>
      </c>
      <c r="AB16" t="n">
        <v>487.3465166414684</v>
      </c>
      <c r="AC16" t="n">
        <v>440.8348490883379</v>
      </c>
      <c r="AD16" t="n">
        <v>356183.8933760492</v>
      </c>
      <c r="AE16" t="n">
        <v>487346.5166414684</v>
      </c>
      <c r="AF16" t="n">
        <v>6.220710446826505e-06</v>
      </c>
      <c r="AG16" t="n">
        <v>5.103125</v>
      </c>
      <c r="AH16" t="n">
        <v>440834.8490883379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2.0487</v>
      </c>
      <c r="E17" t="n">
        <v>48.81</v>
      </c>
      <c r="F17" t="n">
        <v>46.09</v>
      </c>
      <c r="G17" t="n">
        <v>138.26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13</v>
      </c>
      <c r="N17" t="n">
        <v>26.28</v>
      </c>
      <c r="O17" t="n">
        <v>19196.18</v>
      </c>
      <c r="P17" t="n">
        <v>422.99</v>
      </c>
      <c r="Q17" t="n">
        <v>1189.04</v>
      </c>
      <c r="R17" t="n">
        <v>193.1</v>
      </c>
      <c r="S17" t="n">
        <v>152.24</v>
      </c>
      <c r="T17" t="n">
        <v>14378.96</v>
      </c>
      <c r="U17" t="n">
        <v>0.79</v>
      </c>
      <c r="V17" t="n">
        <v>0.86</v>
      </c>
      <c r="W17" t="n">
        <v>19.01</v>
      </c>
      <c r="X17" t="n">
        <v>0.83</v>
      </c>
      <c r="Y17" t="n">
        <v>2</v>
      </c>
      <c r="Z17" t="n">
        <v>10</v>
      </c>
      <c r="AA17" t="n">
        <v>351.0563757249614</v>
      </c>
      <c r="AB17" t="n">
        <v>480.3308207811362</v>
      </c>
      <c r="AC17" t="n">
        <v>434.4887213943248</v>
      </c>
      <c r="AD17" t="n">
        <v>351056.3757249614</v>
      </c>
      <c r="AE17" t="n">
        <v>480330.8207811362</v>
      </c>
      <c r="AF17" t="n">
        <v>6.243567260637596e-06</v>
      </c>
      <c r="AG17" t="n">
        <v>5.084375000000001</v>
      </c>
      <c r="AH17" t="n">
        <v>434488.7213943248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2.0467</v>
      </c>
      <c r="E18" t="n">
        <v>48.86</v>
      </c>
      <c r="F18" t="n">
        <v>46.13</v>
      </c>
      <c r="G18" t="n">
        <v>138.4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4</v>
      </c>
      <c r="N18" t="n">
        <v>26.68</v>
      </c>
      <c r="O18" t="n">
        <v>19369.26</v>
      </c>
      <c r="P18" t="n">
        <v>424.81</v>
      </c>
      <c r="Q18" t="n">
        <v>1189.21</v>
      </c>
      <c r="R18" t="n">
        <v>194.43</v>
      </c>
      <c r="S18" t="n">
        <v>152.24</v>
      </c>
      <c r="T18" t="n">
        <v>15040.8</v>
      </c>
      <c r="U18" t="n">
        <v>0.78</v>
      </c>
      <c r="V18" t="n">
        <v>0.86</v>
      </c>
      <c r="W18" t="n">
        <v>19.02</v>
      </c>
      <c r="X18" t="n">
        <v>0.88</v>
      </c>
      <c r="Y18" t="n">
        <v>2</v>
      </c>
      <c r="Z18" t="n">
        <v>10</v>
      </c>
      <c r="AA18" t="n">
        <v>352.1505686960779</v>
      </c>
      <c r="AB18" t="n">
        <v>481.8279438766048</v>
      </c>
      <c r="AC18" t="n">
        <v>435.8429611627874</v>
      </c>
      <c r="AD18" t="n">
        <v>352150.5686960779</v>
      </c>
      <c r="AE18" t="n">
        <v>481827.9438766048</v>
      </c>
      <c r="AF18" t="n">
        <v>6.237472110287972e-06</v>
      </c>
      <c r="AG18" t="n">
        <v>5.089583333333334</v>
      </c>
      <c r="AH18" t="n">
        <v>435842.9611627874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2.046</v>
      </c>
      <c r="E19" t="n">
        <v>48.87</v>
      </c>
      <c r="F19" t="n">
        <v>46.15</v>
      </c>
      <c r="G19" t="n">
        <v>138.45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426.37</v>
      </c>
      <c r="Q19" t="n">
        <v>1189.17</v>
      </c>
      <c r="R19" t="n">
        <v>194.67</v>
      </c>
      <c r="S19" t="n">
        <v>152.24</v>
      </c>
      <c r="T19" t="n">
        <v>15160.51</v>
      </c>
      <c r="U19" t="n">
        <v>0.78</v>
      </c>
      <c r="V19" t="n">
        <v>0.86</v>
      </c>
      <c r="W19" t="n">
        <v>19.03</v>
      </c>
      <c r="X19" t="n">
        <v>0.9</v>
      </c>
      <c r="Y19" t="n">
        <v>2</v>
      </c>
      <c r="Z19" t="n">
        <v>10</v>
      </c>
      <c r="AA19" t="n">
        <v>352.9370280175523</v>
      </c>
      <c r="AB19" t="n">
        <v>482.9040122163827</v>
      </c>
      <c r="AC19" t="n">
        <v>436.8163310504883</v>
      </c>
      <c r="AD19" t="n">
        <v>352937.0280175523</v>
      </c>
      <c r="AE19" t="n">
        <v>482904.0122163827</v>
      </c>
      <c r="AF19" t="n">
        <v>6.235338807665602e-06</v>
      </c>
      <c r="AG19" t="n">
        <v>5.090625</v>
      </c>
      <c r="AH19" t="n">
        <v>436816.3310504883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0.9621</v>
      </c>
      <c r="E2" t="n">
        <v>103.93</v>
      </c>
      <c r="F2" t="n">
        <v>80.15000000000001</v>
      </c>
      <c r="G2" t="n">
        <v>6.83</v>
      </c>
      <c r="H2" t="n">
        <v>0.12</v>
      </c>
      <c r="I2" t="n">
        <v>704</v>
      </c>
      <c r="J2" t="n">
        <v>150.44</v>
      </c>
      <c r="K2" t="n">
        <v>49.1</v>
      </c>
      <c r="L2" t="n">
        <v>1</v>
      </c>
      <c r="M2" t="n">
        <v>702</v>
      </c>
      <c r="N2" t="n">
        <v>25.34</v>
      </c>
      <c r="O2" t="n">
        <v>18787.76</v>
      </c>
      <c r="P2" t="n">
        <v>959.3200000000001</v>
      </c>
      <c r="Q2" t="n">
        <v>1194.27</v>
      </c>
      <c r="R2" t="n">
        <v>1348.14</v>
      </c>
      <c r="S2" t="n">
        <v>152.24</v>
      </c>
      <c r="T2" t="n">
        <v>588475.51</v>
      </c>
      <c r="U2" t="n">
        <v>0.11</v>
      </c>
      <c r="V2" t="n">
        <v>0.5</v>
      </c>
      <c r="W2" t="n">
        <v>20.14</v>
      </c>
      <c r="X2" t="n">
        <v>34.8</v>
      </c>
      <c r="Y2" t="n">
        <v>2</v>
      </c>
      <c r="Z2" t="n">
        <v>10</v>
      </c>
      <c r="AA2" t="n">
        <v>1375.064311674135</v>
      </c>
      <c r="AB2" t="n">
        <v>1881.423654788564</v>
      </c>
      <c r="AC2" t="n">
        <v>1701.863221770227</v>
      </c>
      <c r="AD2" t="n">
        <v>1375064.311674135</v>
      </c>
      <c r="AE2" t="n">
        <v>1881423.654788564</v>
      </c>
      <c r="AF2" t="n">
        <v>2.818198839552188e-06</v>
      </c>
      <c r="AG2" t="n">
        <v>10.82604166666667</v>
      </c>
      <c r="AH2" t="n">
        <v>1701863.221770227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1.5015</v>
      </c>
      <c r="E3" t="n">
        <v>66.59999999999999</v>
      </c>
      <c r="F3" t="n">
        <v>56.81</v>
      </c>
      <c r="G3" t="n">
        <v>13.86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677.62</v>
      </c>
      <c r="Q3" t="n">
        <v>1190.77</v>
      </c>
      <c r="R3" t="n">
        <v>555.98</v>
      </c>
      <c r="S3" t="n">
        <v>152.24</v>
      </c>
      <c r="T3" t="n">
        <v>194686.45</v>
      </c>
      <c r="U3" t="n">
        <v>0.27</v>
      </c>
      <c r="V3" t="n">
        <v>0.7</v>
      </c>
      <c r="W3" t="n">
        <v>19.37</v>
      </c>
      <c r="X3" t="n">
        <v>11.53</v>
      </c>
      <c r="Y3" t="n">
        <v>2</v>
      </c>
      <c r="Z3" t="n">
        <v>10</v>
      </c>
      <c r="AA3" t="n">
        <v>662.2622349475574</v>
      </c>
      <c r="AB3" t="n">
        <v>906.1364068030263</v>
      </c>
      <c r="AC3" t="n">
        <v>819.656019908179</v>
      </c>
      <c r="AD3" t="n">
        <v>662262.2349475574</v>
      </c>
      <c r="AE3" t="n">
        <v>906136.4068030262</v>
      </c>
      <c r="AF3" t="n">
        <v>4.398218020567104e-06</v>
      </c>
      <c r="AG3" t="n">
        <v>6.9375</v>
      </c>
      <c r="AH3" t="n">
        <v>819656.0199081791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1.6934</v>
      </c>
      <c r="E4" t="n">
        <v>59.05</v>
      </c>
      <c r="F4" t="n">
        <v>52.19</v>
      </c>
      <c r="G4" t="n">
        <v>20.88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148</v>
      </c>
      <c r="N4" t="n">
        <v>26.13</v>
      </c>
      <c r="O4" t="n">
        <v>19131.85</v>
      </c>
      <c r="P4" t="n">
        <v>618.29</v>
      </c>
      <c r="Q4" t="n">
        <v>1190.09</v>
      </c>
      <c r="R4" t="n">
        <v>400.01</v>
      </c>
      <c r="S4" t="n">
        <v>152.24</v>
      </c>
      <c r="T4" t="n">
        <v>117181.78</v>
      </c>
      <c r="U4" t="n">
        <v>0.38</v>
      </c>
      <c r="V4" t="n">
        <v>0.76</v>
      </c>
      <c r="W4" t="n">
        <v>19.21</v>
      </c>
      <c r="X4" t="n">
        <v>6.92</v>
      </c>
      <c r="Y4" t="n">
        <v>2</v>
      </c>
      <c r="Z4" t="n">
        <v>10</v>
      </c>
      <c r="AA4" t="n">
        <v>549.7617350052964</v>
      </c>
      <c r="AB4" t="n">
        <v>752.2082596102503</v>
      </c>
      <c r="AC4" t="n">
        <v>680.41855904397</v>
      </c>
      <c r="AD4" t="n">
        <v>549761.7350052964</v>
      </c>
      <c r="AE4" t="n">
        <v>752208.2596102502</v>
      </c>
      <c r="AF4" t="n">
        <v>4.960334596089466e-06</v>
      </c>
      <c r="AG4" t="n">
        <v>6.151041666666667</v>
      </c>
      <c r="AH4" t="n">
        <v>680418.5590439701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1.7955</v>
      </c>
      <c r="E5" t="n">
        <v>55.7</v>
      </c>
      <c r="F5" t="n">
        <v>50.15</v>
      </c>
      <c r="G5" t="n">
        <v>28.12</v>
      </c>
      <c r="H5" t="n">
        <v>0.46</v>
      </c>
      <c r="I5" t="n">
        <v>107</v>
      </c>
      <c r="J5" t="n">
        <v>154.63</v>
      </c>
      <c r="K5" t="n">
        <v>49.1</v>
      </c>
      <c r="L5" t="n">
        <v>4</v>
      </c>
      <c r="M5" t="n">
        <v>105</v>
      </c>
      <c r="N5" t="n">
        <v>26.53</v>
      </c>
      <c r="O5" t="n">
        <v>19304.72</v>
      </c>
      <c r="P5" t="n">
        <v>589.45</v>
      </c>
      <c r="Q5" t="n">
        <v>1189.48</v>
      </c>
      <c r="R5" t="n">
        <v>330.54</v>
      </c>
      <c r="S5" t="n">
        <v>152.24</v>
      </c>
      <c r="T5" t="n">
        <v>82665.09</v>
      </c>
      <c r="U5" t="n">
        <v>0.46</v>
      </c>
      <c r="V5" t="n">
        <v>0.79</v>
      </c>
      <c r="W5" t="n">
        <v>19.15</v>
      </c>
      <c r="X5" t="n">
        <v>4.89</v>
      </c>
      <c r="Y5" t="n">
        <v>2</v>
      </c>
      <c r="Z5" t="n">
        <v>10</v>
      </c>
      <c r="AA5" t="n">
        <v>495.4217629227608</v>
      </c>
      <c r="AB5" t="n">
        <v>677.8579124965505</v>
      </c>
      <c r="AC5" t="n">
        <v>613.1641047074344</v>
      </c>
      <c r="AD5" t="n">
        <v>495421.7629227608</v>
      </c>
      <c r="AE5" t="n">
        <v>677857.9124965505</v>
      </c>
      <c r="AF5" t="n">
        <v>5.259407563055768e-06</v>
      </c>
      <c r="AG5" t="n">
        <v>5.802083333333333</v>
      </c>
      <c r="AH5" t="n">
        <v>613164.1047074344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1.8541</v>
      </c>
      <c r="E6" t="n">
        <v>53.93</v>
      </c>
      <c r="F6" t="n">
        <v>49.09</v>
      </c>
      <c r="G6" t="n">
        <v>35.06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572.29</v>
      </c>
      <c r="Q6" t="n">
        <v>1189.6</v>
      </c>
      <c r="R6" t="n">
        <v>294.8</v>
      </c>
      <c r="S6" t="n">
        <v>152.24</v>
      </c>
      <c r="T6" t="n">
        <v>64906.62</v>
      </c>
      <c r="U6" t="n">
        <v>0.52</v>
      </c>
      <c r="V6" t="n">
        <v>0.8100000000000001</v>
      </c>
      <c r="W6" t="n">
        <v>19.11</v>
      </c>
      <c r="X6" t="n">
        <v>3.83</v>
      </c>
      <c r="Y6" t="n">
        <v>2</v>
      </c>
      <c r="Z6" t="n">
        <v>10</v>
      </c>
      <c r="AA6" t="n">
        <v>472.976198521161</v>
      </c>
      <c r="AB6" t="n">
        <v>647.1469010538671</v>
      </c>
      <c r="AC6" t="n">
        <v>585.3841090936655</v>
      </c>
      <c r="AD6" t="n">
        <v>472976.198521161</v>
      </c>
      <c r="AE6" t="n">
        <v>647146.9010538671</v>
      </c>
      <c r="AF6" t="n">
        <v>5.431059628327318e-06</v>
      </c>
      <c r="AG6" t="n">
        <v>5.617708333333333</v>
      </c>
      <c r="AH6" t="n">
        <v>585384.1090936655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1.8972</v>
      </c>
      <c r="E7" t="n">
        <v>52.71</v>
      </c>
      <c r="F7" t="n">
        <v>48.35</v>
      </c>
      <c r="G7" t="n">
        <v>42.67</v>
      </c>
      <c r="H7" t="n">
        <v>0.67</v>
      </c>
      <c r="I7" t="n">
        <v>68</v>
      </c>
      <c r="J7" t="n">
        <v>157.44</v>
      </c>
      <c r="K7" t="n">
        <v>49.1</v>
      </c>
      <c r="L7" t="n">
        <v>6</v>
      </c>
      <c r="M7" t="n">
        <v>66</v>
      </c>
      <c r="N7" t="n">
        <v>27.35</v>
      </c>
      <c r="O7" t="n">
        <v>19652.13</v>
      </c>
      <c r="P7" t="n">
        <v>559.01</v>
      </c>
      <c r="Q7" t="n">
        <v>1189.61</v>
      </c>
      <c r="R7" t="n">
        <v>269.61</v>
      </c>
      <c r="S7" t="n">
        <v>152.24</v>
      </c>
      <c r="T7" t="n">
        <v>52393</v>
      </c>
      <c r="U7" t="n">
        <v>0.5600000000000001</v>
      </c>
      <c r="V7" t="n">
        <v>0.82</v>
      </c>
      <c r="W7" t="n">
        <v>19.09</v>
      </c>
      <c r="X7" t="n">
        <v>3.09</v>
      </c>
      <c r="Y7" t="n">
        <v>2</v>
      </c>
      <c r="Z7" t="n">
        <v>10</v>
      </c>
      <c r="AA7" t="n">
        <v>456.9564140617643</v>
      </c>
      <c r="AB7" t="n">
        <v>625.2279252135096</v>
      </c>
      <c r="AC7" t="n">
        <v>565.5570495440359</v>
      </c>
      <c r="AD7" t="n">
        <v>456956.4140617643</v>
      </c>
      <c r="AE7" t="n">
        <v>625227.9252135096</v>
      </c>
      <c r="AF7" t="n">
        <v>5.557308843569703e-06</v>
      </c>
      <c r="AG7" t="n">
        <v>5.490625000000001</v>
      </c>
      <c r="AH7" t="n">
        <v>565557.0495440358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1.9261</v>
      </c>
      <c r="E8" t="n">
        <v>51.92</v>
      </c>
      <c r="F8" t="n">
        <v>47.87</v>
      </c>
      <c r="G8" t="n">
        <v>49.52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548.63</v>
      </c>
      <c r="Q8" t="n">
        <v>1189.17</v>
      </c>
      <c r="R8" t="n">
        <v>253.69</v>
      </c>
      <c r="S8" t="n">
        <v>152.24</v>
      </c>
      <c r="T8" t="n">
        <v>44481.14</v>
      </c>
      <c r="U8" t="n">
        <v>0.6</v>
      </c>
      <c r="V8" t="n">
        <v>0.83</v>
      </c>
      <c r="W8" t="n">
        <v>19.07</v>
      </c>
      <c r="X8" t="n">
        <v>2.62</v>
      </c>
      <c r="Y8" t="n">
        <v>2</v>
      </c>
      <c r="Z8" t="n">
        <v>10</v>
      </c>
      <c r="AA8" t="n">
        <v>446.0902749991599</v>
      </c>
      <c r="AB8" t="n">
        <v>610.3603943678316</v>
      </c>
      <c r="AC8" t="n">
        <v>552.1084549755589</v>
      </c>
      <c r="AD8" t="n">
        <v>446090.2749991599</v>
      </c>
      <c r="AE8" t="n">
        <v>610360.3943678316</v>
      </c>
      <c r="AF8" t="n">
        <v>5.641963189753113e-06</v>
      </c>
      <c r="AG8" t="n">
        <v>5.408333333333334</v>
      </c>
      <c r="AH8" t="n">
        <v>552108.4549755589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1.9489</v>
      </c>
      <c r="E9" t="n">
        <v>51.31</v>
      </c>
      <c r="F9" t="n">
        <v>47.51</v>
      </c>
      <c r="G9" t="n">
        <v>57.01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539.53</v>
      </c>
      <c r="Q9" t="n">
        <v>1189.21</v>
      </c>
      <c r="R9" t="n">
        <v>241.58</v>
      </c>
      <c r="S9" t="n">
        <v>152.24</v>
      </c>
      <c r="T9" t="n">
        <v>38469.49</v>
      </c>
      <c r="U9" t="n">
        <v>0.63</v>
      </c>
      <c r="V9" t="n">
        <v>0.84</v>
      </c>
      <c r="W9" t="n">
        <v>19.05</v>
      </c>
      <c r="X9" t="n">
        <v>2.25</v>
      </c>
      <c r="Y9" t="n">
        <v>2</v>
      </c>
      <c r="Z9" t="n">
        <v>10</v>
      </c>
      <c r="AA9" t="n">
        <v>437.3733954854206</v>
      </c>
      <c r="AB9" t="n">
        <v>598.4335752555505</v>
      </c>
      <c r="AC9" t="n">
        <v>541.3199147399581</v>
      </c>
      <c r="AD9" t="n">
        <v>437373.3954854207</v>
      </c>
      <c r="AE9" t="n">
        <v>598433.5752555506</v>
      </c>
      <c r="AF9" t="n">
        <v>5.708749317537948e-06</v>
      </c>
      <c r="AG9" t="n">
        <v>5.344791666666667</v>
      </c>
      <c r="AH9" t="n">
        <v>541319.9147399581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1.9662</v>
      </c>
      <c r="E10" t="n">
        <v>50.86</v>
      </c>
      <c r="F10" t="n">
        <v>47.24</v>
      </c>
      <c r="G10" t="n">
        <v>64.42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531.7</v>
      </c>
      <c r="Q10" t="n">
        <v>1189.18</v>
      </c>
      <c r="R10" t="n">
        <v>232.13</v>
      </c>
      <c r="S10" t="n">
        <v>152.24</v>
      </c>
      <c r="T10" t="n">
        <v>33774.37</v>
      </c>
      <c r="U10" t="n">
        <v>0.66</v>
      </c>
      <c r="V10" t="n">
        <v>0.84</v>
      </c>
      <c r="W10" t="n">
        <v>19.05</v>
      </c>
      <c r="X10" t="n">
        <v>1.99</v>
      </c>
      <c r="Y10" t="n">
        <v>2</v>
      </c>
      <c r="Z10" t="n">
        <v>10</v>
      </c>
      <c r="AA10" t="n">
        <v>430.4903699836366</v>
      </c>
      <c r="AB10" t="n">
        <v>589.0159161063555</v>
      </c>
      <c r="AC10" t="n">
        <v>532.8010637621946</v>
      </c>
      <c r="AD10" t="n">
        <v>430490.3699836367</v>
      </c>
      <c r="AE10" t="n">
        <v>589015.9161063555</v>
      </c>
      <c r="AF10" t="n">
        <v>5.759424756602757e-06</v>
      </c>
      <c r="AG10" t="n">
        <v>5.297916666666667</v>
      </c>
      <c r="AH10" t="n">
        <v>532801.0637621946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1.9821</v>
      </c>
      <c r="E11" t="n">
        <v>50.45</v>
      </c>
      <c r="F11" t="n">
        <v>46.98</v>
      </c>
      <c r="G11" t="n">
        <v>72.28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523.6799999999999</v>
      </c>
      <c r="Q11" t="n">
        <v>1189.22</v>
      </c>
      <c r="R11" t="n">
        <v>223.77</v>
      </c>
      <c r="S11" t="n">
        <v>152.24</v>
      </c>
      <c r="T11" t="n">
        <v>29615.45</v>
      </c>
      <c r="U11" t="n">
        <v>0.68</v>
      </c>
      <c r="V11" t="n">
        <v>0.85</v>
      </c>
      <c r="W11" t="n">
        <v>19.03</v>
      </c>
      <c r="X11" t="n">
        <v>1.73</v>
      </c>
      <c r="Y11" t="n">
        <v>2</v>
      </c>
      <c r="Z11" t="n">
        <v>10</v>
      </c>
      <c r="AA11" t="n">
        <v>412.4113003329123</v>
      </c>
      <c r="AB11" t="n">
        <v>564.2793354179729</v>
      </c>
      <c r="AC11" t="n">
        <v>510.4253076167021</v>
      </c>
      <c r="AD11" t="n">
        <v>412411.3003329123</v>
      </c>
      <c r="AE11" t="n">
        <v>564279.3354179729</v>
      </c>
      <c r="AF11" t="n">
        <v>5.805999293084287e-06</v>
      </c>
      <c r="AG11" t="n">
        <v>5.255208333333333</v>
      </c>
      <c r="AH11" t="n">
        <v>510425.3076167021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1.9938</v>
      </c>
      <c r="E12" t="n">
        <v>50.15</v>
      </c>
      <c r="F12" t="n">
        <v>46.81</v>
      </c>
      <c r="G12" t="n">
        <v>80.23999999999999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516.95</v>
      </c>
      <c r="Q12" t="n">
        <v>1189</v>
      </c>
      <c r="R12" t="n">
        <v>217.69</v>
      </c>
      <c r="S12" t="n">
        <v>152.24</v>
      </c>
      <c r="T12" t="n">
        <v>26597.34</v>
      </c>
      <c r="U12" t="n">
        <v>0.7</v>
      </c>
      <c r="V12" t="n">
        <v>0.85</v>
      </c>
      <c r="W12" t="n">
        <v>19.03</v>
      </c>
      <c r="X12" t="n">
        <v>1.56</v>
      </c>
      <c r="Y12" t="n">
        <v>2</v>
      </c>
      <c r="Z12" t="n">
        <v>10</v>
      </c>
      <c r="AA12" t="n">
        <v>407.2966567690837</v>
      </c>
      <c r="AB12" t="n">
        <v>557.2812544517935</v>
      </c>
      <c r="AC12" t="n">
        <v>504.0951136760666</v>
      </c>
      <c r="AD12" t="n">
        <v>407296.6567690837</v>
      </c>
      <c r="AE12" t="n">
        <v>557281.2544517935</v>
      </c>
      <c r="AF12" t="n">
        <v>5.840271121815979e-06</v>
      </c>
      <c r="AG12" t="n">
        <v>5.223958333333333</v>
      </c>
      <c r="AH12" t="n">
        <v>504095.1136760666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2.0032</v>
      </c>
      <c r="E13" t="n">
        <v>49.92</v>
      </c>
      <c r="F13" t="n">
        <v>46.66</v>
      </c>
      <c r="G13" t="n">
        <v>87.5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510.53</v>
      </c>
      <c r="Q13" t="n">
        <v>1189.22</v>
      </c>
      <c r="R13" t="n">
        <v>213.23</v>
      </c>
      <c r="S13" t="n">
        <v>152.24</v>
      </c>
      <c r="T13" t="n">
        <v>24384.32</v>
      </c>
      <c r="U13" t="n">
        <v>0.71</v>
      </c>
      <c r="V13" t="n">
        <v>0.85</v>
      </c>
      <c r="W13" t="n">
        <v>19.02</v>
      </c>
      <c r="X13" t="n">
        <v>1.41</v>
      </c>
      <c r="Y13" t="n">
        <v>2</v>
      </c>
      <c r="Z13" t="n">
        <v>10</v>
      </c>
      <c r="AA13" t="n">
        <v>402.7657793264048</v>
      </c>
      <c r="AB13" t="n">
        <v>551.0819080465149</v>
      </c>
      <c r="AC13" t="n">
        <v>498.4874241908705</v>
      </c>
      <c r="AD13" t="n">
        <v>402765.7793264047</v>
      </c>
      <c r="AE13" t="n">
        <v>551081.9080465148</v>
      </c>
      <c r="AF13" t="n">
        <v>5.867805753446569e-06</v>
      </c>
      <c r="AG13" t="n">
        <v>5.2</v>
      </c>
      <c r="AH13" t="n">
        <v>498487.4241908704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2.0124</v>
      </c>
      <c r="E14" t="n">
        <v>49.69</v>
      </c>
      <c r="F14" t="n">
        <v>46.53</v>
      </c>
      <c r="G14" t="n">
        <v>96.27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503.5</v>
      </c>
      <c r="Q14" t="n">
        <v>1188.97</v>
      </c>
      <c r="R14" t="n">
        <v>208.55</v>
      </c>
      <c r="S14" t="n">
        <v>152.24</v>
      </c>
      <c r="T14" t="n">
        <v>22060.11</v>
      </c>
      <c r="U14" t="n">
        <v>0.73</v>
      </c>
      <c r="V14" t="n">
        <v>0.85</v>
      </c>
      <c r="W14" t="n">
        <v>19.01</v>
      </c>
      <c r="X14" t="n">
        <v>1.28</v>
      </c>
      <c r="Y14" t="n">
        <v>2</v>
      </c>
      <c r="Z14" t="n">
        <v>10</v>
      </c>
      <c r="AA14" t="n">
        <v>398.0799947102833</v>
      </c>
      <c r="AB14" t="n">
        <v>544.6706108125101</v>
      </c>
      <c r="AC14" t="n">
        <v>492.6880121665668</v>
      </c>
      <c r="AD14" t="n">
        <v>398079.9947102833</v>
      </c>
      <c r="AE14" t="n">
        <v>544670.61081251</v>
      </c>
      <c r="AF14" t="n">
        <v>5.894754541850976e-06</v>
      </c>
      <c r="AG14" t="n">
        <v>5.176041666666666</v>
      </c>
      <c r="AH14" t="n">
        <v>492688.0121665667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2.0181</v>
      </c>
      <c r="E15" t="n">
        <v>49.55</v>
      </c>
      <c r="F15" t="n">
        <v>46.45</v>
      </c>
      <c r="G15" t="n">
        <v>103.22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497.91</v>
      </c>
      <c r="Q15" t="n">
        <v>1188.94</v>
      </c>
      <c r="R15" t="n">
        <v>205.54</v>
      </c>
      <c r="S15" t="n">
        <v>152.24</v>
      </c>
      <c r="T15" t="n">
        <v>20562.9</v>
      </c>
      <c r="U15" t="n">
        <v>0.74</v>
      </c>
      <c r="V15" t="n">
        <v>0.86</v>
      </c>
      <c r="W15" t="n">
        <v>19.02</v>
      </c>
      <c r="X15" t="n">
        <v>1.2</v>
      </c>
      <c r="Y15" t="n">
        <v>2</v>
      </c>
      <c r="Z15" t="n">
        <v>10</v>
      </c>
      <c r="AA15" t="n">
        <v>394.6666622736988</v>
      </c>
      <c r="AB15" t="n">
        <v>540.0003387871757</v>
      </c>
      <c r="AC15" t="n">
        <v>488.4634643485624</v>
      </c>
      <c r="AD15" t="n">
        <v>394666.6622736988</v>
      </c>
      <c r="AE15" t="n">
        <v>540000.3387871757</v>
      </c>
      <c r="AF15" t="n">
        <v>5.911451073797185e-06</v>
      </c>
      <c r="AG15" t="n">
        <v>5.161458333333333</v>
      </c>
      <c r="AH15" t="n">
        <v>488463.4643485624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2.0248</v>
      </c>
      <c r="E16" t="n">
        <v>49.39</v>
      </c>
      <c r="F16" t="n">
        <v>46.35</v>
      </c>
      <c r="G16" t="n">
        <v>111.23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490.92</v>
      </c>
      <c r="Q16" t="n">
        <v>1188.89</v>
      </c>
      <c r="R16" t="n">
        <v>202.53</v>
      </c>
      <c r="S16" t="n">
        <v>152.24</v>
      </c>
      <c r="T16" t="n">
        <v>19068.23</v>
      </c>
      <c r="U16" t="n">
        <v>0.75</v>
      </c>
      <c r="V16" t="n">
        <v>0.86</v>
      </c>
      <c r="W16" t="n">
        <v>19.01</v>
      </c>
      <c r="X16" t="n">
        <v>1.1</v>
      </c>
      <c r="Y16" t="n">
        <v>2</v>
      </c>
      <c r="Z16" t="n">
        <v>10</v>
      </c>
      <c r="AA16" t="n">
        <v>390.4879207571852</v>
      </c>
      <c r="AB16" t="n">
        <v>534.2828002912171</v>
      </c>
      <c r="AC16" t="n">
        <v>483.2915997020424</v>
      </c>
      <c r="AD16" t="n">
        <v>390487.9207571853</v>
      </c>
      <c r="AE16" t="n">
        <v>534282.800291217</v>
      </c>
      <c r="AF16" t="n">
        <v>5.931076821874307e-06</v>
      </c>
      <c r="AG16" t="n">
        <v>5.144791666666666</v>
      </c>
      <c r="AH16" t="n">
        <v>483291.5997020425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2.0308</v>
      </c>
      <c r="E17" t="n">
        <v>49.24</v>
      </c>
      <c r="F17" t="n">
        <v>46.26</v>
      </c>
      <c r="G17" t="n">
        <v>120.68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484.83</v>
      </c>
      <c r="Q17" t="n">
        <v>1189.05</v>
      </c>
      <c r="R17" t="n">
        <v>199.33</v>
      </c>
      <c r="S17" t="n">
        <v>152.24</v>
      </c>
      <c r="T17" t="n">
        <v>17477.94</v>
      </c>
      <c r="U17" t="n">
        <v>0.76</v>
      </c>
      <c r="V17" t="n">
        <v>0.86</v>
      </c>
      <c r="W17" t="n">
        <v>19.01</v>
      </c>
      <c r="X17" t="n">
        <v>1.01</v>
      </c>
      <c r="Y17" t="n">
        <v>2</v>
      </c>
      <c r="Z17" t="n">
        <v>10</v>
      </c>
      <c r="AA17" t="n">
        <v>386.8411152555021</v>
      </c>
      <c r="AB17" t="n">
        <v>529.2930801181103</v>
      </c>
      <c r="AC17" t="n">
        <v>478.7780914191407</v>
      </c>
      <c r="AD17" t="n">
        <v>386841.1152555021</v>
      </c>
      <c r="AE17" t="n">
        <v>529293.0801181103</v>
      </c>
      <c r="AF17" t="n">
        <v>5.948652118659791e-06</v>
      </c>
      <c r="AG17" t="n">
        <v>5.129166666666667</v>
      </c>
      <c r="AH17" t="n">
        <v>478778.0914191406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2.0334</v>
      </c>
      <c r="E18" t="n">
        <v>49.18</v>
      </c>
      <c r="F18" t="n">
        <v>46.23</v>
      </c>
      <c r="G18" t="n">
        <v>126.08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477.88</v>
      </c>
      <c r="Q18" t="n">
        <v>1188.98</v>
      </c>
      <c r="R18" t="n">
        <v>198.27</v>
      </c>
      <c r="S18" t="n">
        <v>152.24</v>
      </c>
      <c r="T18" t="n">
        <v>16952.41</v>
      </c>
      <c r="U18" t="n">
        <v>0.77</v>
      </c>
      <c r="V18" t="n">
        <v>0.86</v>
      </c>
      <c r="W18" t="n">
        <v>19.01</v>
      </c>
      <c r="X18" t="n">
        <v>0.98</v>
      </c>
      <c r="Y18" t="n">
        <v>2</v>
      </c>
      <c r="Z18" t="n">
        <v>10</v>
      </c>
      <c r="AA18" t="n">
        <v>383.4378100190419</v>
      </c>
      <c r="AB18" t="n">
        <v>524.6365277503551</v>
      </c>
      <c r="AC18" t="n">
        <v>474.5659538738516</v>
      </c>
      <c r="AD18" t="n">
        <v>383437.8100190419</v>
      </c>
      <c r="AE18" t="n">
        <v>524636.5277503551</v>
      </c>
      <c r="AF18" t="n">
        <v>5.956268080600165e-06</v>
      </c>
      <c r="AG18" t="n">
        <v>5.122916666666667</v>
      </c>
      <c r="AH18" t="n">
        <v>474565.9538738516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2.0409</v>
      </c>
      <c r="E19" t="n">
        <v>49</v>
      </c>
      <c r="F19" t="n">
        <v>46.11</v>
      </c>
      <c r="G19" t="n">
        <v>138.34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472.36</v>
      </c>
      <c r="Q19" t="n">
        <v>1188.96</v>
      </c>
      <c r="R19" t="n">
        <v>194.26</v>
      </c>
      <c r="S19" t="n">
        <v>152.24</v>
      </c>
      <c r="T19" t="n">
        <v>14956.33</v>
      </c>
      <c r="U19" t="n">
        <v>0.78</v>
      </c>
      <c r="V19" t="n">
        <v>0.86</v>
      </c>
      <c r="W19" t="n">
        <v>19.01</v>
      </c>
      <c r="X19" t="n">
        <v>0.86</v>
      </c>
      <c r="Y19" t="n">
        <v>2</v>
      </c>
      <c r="Z19" t="n">
        <v>10</v>
      </c>
      <c r="AA19" t="n">
        <v>379.8069744018714</v>
      </c>
      <c r="AB19" t="n">
        <v>519.66865827778</v>
      </c>
      <c r="AC19" t="n">
        <v>470.0722108912906</v>
      </c>
      <c r="AD19" t="n">
        <v>379806.9744018714</v>
      </c>
      <c r="AE19" t="n">
        <v>519668.6582777799</v>
      </c>
      <c r="AF19" t="n">
        <v>5.97823720158202e-06</v>
      </c>
      <c r="AG19" t="n">
        <v>5.104166666666667</v>
      </c>
      <c r="AH19" t="n">
        <v>470072.2108912906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2.0441</v>
      </c>
      <c r="E20" t="n">
        <v>48.92</v>
      </c>
      <c r="F20" t="n">
        <v>46.06</v>
      </c>
      <c r="G20" t="n">
        <v>145.46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466.44</v>
      </c>
      <c r="Q20" t="n">
        <v>1188.98</v>
      </c>
      <c r="R20" t="n">
        <v>192.75</v>
      </c>
      <c r="S20" t="n">
        <v>152.24</v>
      </c>
      <c r="T20" t="n">
        <v>14205.3</v>
      </c>
      <c r="U20" t="n">
        <v>0.79</v>
      </c>
      <c r="V20" t="n">
        <v>0.86</v>
      </c>
      <c r="W20" t="n">
        <v>19</v>
      </c>
      <c r="X20" t="n">
        <v>0.8100000000000001</v>
      </c>
      <c r="Y20" t="n">
        <v>2</v>
      </c>
      <c r="Z20" t="n">
        <v>10</v>
      </c>
      <c r="AA20" t="n">
        <v>376.7496103397435</v>
      </c>
      <c r="AB20" t="n">
        <v>515.4854378865934</v>
      </c>
      <c r="AC20" t="n">
        <v>466.2882311830523</v>
      </c>
      <c r="AD20" t="n">
        <v>376749.6103397435</v>
      </c>
      <c r="AE20" t="n">
        <v>515485.4378865935</v>
      </c>
      <c r="AF20" t="n">
        <v>5.987610693200943e-06</v>
      </c>
      <c r="AG20" t="n">
        <v>5.095833333333334</v>
      </c>
      <c r="AH20" t="n">
        <v>466288.2311830523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2.0463</v>
      </c>
      <c r="E21" t="n">
        <v>48.87</v>
      </c>
      <c r="F21" t="n">
        <v>46.04</v>
      </c>
      <c r="G21" t="n">
        <v>153.47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461.52</v>
      </c>
      <c r="Q21" t="n">
        <v>1189.03</v>
      </c>
      <c r="R21" t="n">
        <v>191.67</v>
      </c>
      <c r="S21" t="n">
        <v>152.24</v>
      </c>
      <c r="T21" t="n">
        <v>13674.8</v>
      </c>
      <c r="U21" t="n">
        <v>0.79</v>
      </c>
      <c r="V21" t="n">
        <v>0.86</v>
      </c>
      <c r="W21" t="n">
        <v>19.01</v>
      </c>
      <c r="X21" t="n">
        <v>0.79</v>
      </c>
      <c r="Y21" t="n">
        <v>2</v>
      </c>
      <c r="Z21" t="n">
        <v>10</v>
      </c>
      <c r="AA21" t="n">
        <v>374.3173908139602</v>
      </c>
      <c r="AB21" t="n">
        <v>512.1575678294644</v>
      </c>
      <c r="AC21" t="n">
        <v>463.2779683734806</v>
      </c>
      <c r="AD21" t="n">
        <v>374317.3908139602</v>
      </c>
      <c r="AE21" t="n">
        <v>512157.5678294644</v>
      </c>
      <c r="AF21" t="n">
        <v>5.994054968688955e-06</v>
      </c>
      <c r="AG21" t="n">
        <v>5.090625</v>
      </c>
      <c r="AH21" t="n">
        <v>463277.9683734806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2.0502</v>
      </c>
      <c r="E22" t="n">
        <v>48.77</v>
      </c>
      <c r="F22" t="n">
        <v>45.98</v>
      </c>
      <c r="G22" t="n">
        <v>162.28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4</v>
      </c>
      <c r="N22" t="n">
        <v>34.09</v>
      </c>
      <c r="O22" t="n">
        <v>22333.43</v>
      </c>
      <c r="P22" t="n">
        <v>457.23</v>
      </c>
      <c r="Q22" t="n">
        <v>1188.99</v>
      </c>
      <c r="R22" t="n">
        <v>189.11</v>
      </c>
      <c r="S22" t="n">
        <v>152.24</v>
      </c>
      <c r="T22" t="n">
        <v>12399.73</v>
      </c>
      <c r="U22" t="n">
        <v>0.8</v>
      </c>
      <c r="V22" t="n">
        <v>0.86</v>
      </c>
      <c r="W22" t="n">
        <v>19.02</v>
      </c>
      <c r="X22" t="n">
        <v>0.73</v>
      </c>
      <c r="Y22" t="n">
        <v>2</v>
      </c>
      <c r="Z22" t="n">
        <v>10</v>
      </c>
      <c r="AA22" t="n">
        <v>371.8566783689756</v>
      </c>
      <c r="AB22" t="n">
        <v>508.7907125032651</v>
      </c>
      <c r="AC22" t="n">
        <v>460.2324409942026</v>
      </c>
      <c r="AD22" t="n">
        <v>371856.6783689756</v>
      </c>
      <c r="AE22" t="n">
        <v>508790.7125032651</v>
      </c>
      <c r="AF22" t="n">
        <v>6.005478911599518e-06</v>
      </c>
      <c r="AG22" t="n">
        <v>5.080208333333334</v>
      </c>
      <c r="AH22" t="n">
        <v>460232.4409942026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2.0502</v>
      </c>
      <c r="E23" t="n">
        <v>48.78</v>
      </c>
      <c r="F23" t="n">
        <v>45.98</v>
      </c>
      <c r="G23" t="n">
        <v>162.28</v>
      </c>
      <c r="H23" t="n">
        <v>2.16</v>
      </c>
      <c r="I23" t="n">
        <v>17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460.18</v>
      </c>
      <c r="Q23" t="n">
        <v>1189.17</v>
      </c>
      <c r="R23" t="n">
        <v>189.1</v>
      </c>
      <c r="S23" t="n">
        <v>152.24</v>
      </c>
      <c r="T23" t="n">
        <v>12394.36</v>
      </c>
      <c r="U23" t="n">
        <v>0.8100000000000001</v>
      </c>
      <c r="V23" t="n">
        <v>0.86</v>
      </c>
      <c r="W23" t="n">
        <v>19.02</v>
      </c>
      <c r="X23" t="n">
        <v>0.73</v>
      </c>
      <c r="Y23" t="n">
        <v>2</v>
      </c>
      <c r="Z23" t="n">
        <v>10</v>
      </c>
      <c r="AA23" t="n">
        <v>373.1095339165341</v>
      </c>
      <c r="AB23" t="n">
        <v>510.5049247355205</v>
      </c>
      <c r="AC23" t="n">
        <v>461.7830512169236</v>
      </c>
      <c r="AD23" t="n">
        <v>373109.5339165342</v>
      </c>
      <c r="AE23" t="n">
        <v>510504.9247355205</v>
      </c>
      <c r="AF23" t="n">
        <v>6.005478911599518e-06</v>
      </c>
      <c r="AG23" t="n">
        <v>5.08125</v>
      </c>
      <c r="AH23" t="n">
        <v>461783.0512169236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0.7679</v>
      </c>
      <c r="E2" t="n">
        <v>130.23</v>
      </c>
      <c r="F2" t="n">
        <v>92.88</v>
      </c>
      <c r="G2" t="n">
        <v>5.95</v>
      </c>
      <c r="H2" t="n">
        <v>0.1</v>
      </c>
      <c r="I2" t="n">
        <v>937</v>
      </c>
      <c r="J2" t="n">
        <v>185.69</v>
      </c>
      <c r="K2" t="n">
        <v>53.44</v>
      </c>
      <c r="L2" t="n">
        <v>1</v>
      </c>
      <c r="M2" t="n">
        <v>935</v>
      </c>
      <c r="N2" t="n">
        <v>36.26</v>
      </c>
      <c r="O2" t="n">
        <v>23136.14</v>
      </c>
      <c r="P2" t="n">
        <v>1271.44</v>
      </c>
      <c r="Q2" t="n">
        <v>1196.23</v>
      </c>
      <c r="R2" t="n">
        <v>1781.88</v>
      </c>
      <c r="S2" t="n">
        <v>152.24</v>
      </c>
      <c r="T2" t="n">
        <v>804184.41</v>
      </c>
      <c r="U2" t="n">
        <v>0.09</v>
      </c>
      <c r="V2" t="n">
        <v>0.43</v>
      </c>
      <c r="W2" t="n">
        <v>20.53</v>
      </c>
      <c r="X2" t="n">
        <v>47.51</v>
      </c>
      <c r="Y2" t="n">
        <v>2</v>
      </c>
      <c r="Z2" t="n">
        <v>10</v>
      </c>
      <c r="AA2" t="n">
        <v>2187.918975142818</v>
      </c>
      <c r="AB2" t="n">
        <v>2993.607265963251</v>
      </c>
      <c r="AC2" t="n">
        <v>2707.901590053904</v>
      </c>
      <c r="AD2" t="n">
        <v>2187918.975142817</v>
      </c>
      <c r="AE2" t="n">
        <v>2993607.265963251</v>
      </c>
      <c r="AF2" t="n">
        <v>2.103617325494696e-06</v>
      </c>
      <c r="AG2" t="n">
        <v>13.565625</v>
      </c>
      <c r="AH2" t="n">
        <v>2707901.590053904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1.3796</v>
      </c>
      <c r="E3" t="n">
        <v>72.48</v>
      </c>
      <c r="F3" t="n">
        <v>59.07</v>
      </c>
      <c r="G3" t="n">
        <v>12.06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808.6</v>
      </c>
      <c r="Q3" t="n">
        <v>1190.98</v>
      </c>
      <c r="R3" t="n">
        <v>633.26</v>
      </c>
      <c r="S3" t="n">
        <v>152.24</v>
      </c>
      <c r="T3" t="n">
        <v>233086.88</v>
      </c>
      <c r="U3" t="n">
        <v>0.24</v>
      </c>
      <c r="V3" t="n">
        <v>0.67</v>
      </c>
      <c r="W3" t="n">
        <v>19.43</v>
      </c>
      <c r="X3" t="n">
        <v>13.79</v>
      </c>
      <c r="Y3" t="n">
        <v>2</v>
      </c>
      <c r="Z3" t="n">
        <v>10</v>
      </c>
      <c r="AA3" t="n">
        <v>830.9239710734647</v>
      </c>
      <c r="AB3" t="n">
        <v>1136.906835001143</v>
      </c>
      <c r="AC3" t="n">
        <v>1028.402042327398</v>
      </c>
      <c r="AD3" t="n">
        <v>830923.9710734647</v>
      </c>
      <c r="AE3" t="n">
        <v>1136906.835001143</v>
      </c>
      <c r="AF3" t="n">
        <v>3.779333848486108e-06</v>
      </c>
      <c r="AG3" t="n">
        <v>7.550000000000001</v>
      </c>
      <c r="AH3" t="n">
        <v>1028402.042327398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1.6016</v>
      </c>
      <c r="E4" t="n">
        <v>62.44</v>
      </c>
      <c r="F4" t="n">
        <v>53.42</v>
      </c>
      <c r="G4" t="n">
        <v>18.21</v>
      </c>
      <c r="H4" t="n">
        <v>0.28</v>
      </c>
      <c r="I4" t="n">
        <v>176</v>
      </c>
      <c r="J4" t="n">
        <v>188.73</v>
      </c>
      <c r="K4" t="n">
        <v>53.44</v>
      </c>
      <c r="L4" t="n">
        <v>3</v>
      </c>
      <c r="M4" t="n">
        <v>174</v>
      </c>
      <c r="N4" t="n">
        <v>37.29</v>
      </c>
      <c r="O4" t="n">
        <v>23510.33</v>
      </c>
      <c r="P4" t="n">
        <v>728.39</v>
      </c>
      <c r="Q4" t="n">
        <v>1190.41</v>
      </c>
      <c r="R4" t="n">
        <v>440.96</v>
      </c>
      <c r="S4" t="n">
        <v>152.24</v>
      </c>
      <c r="T4" t="n">
        <v>137528.34</v>
      </c>
      <c r="U4" t="n">
        <v>0.35</v>
      </c>
      <c r="V4" t="n">
        <v>0.74</v>
      </c>
      <c r="W4" t="n">
        <v>19.26</v>
      </c>
      <c r="X4" t="n">
        <v>8.140000000000001</v>
      </c>
      <c r="Y4" t="n">
        <v>2</v>
      </c>
      <c r="Z4" t="n">
        <v>10</v>
      </c>
      <c r="AA4" t="n">
        <v>654.0872578813778</v>
      </c>
      <c r="AB4" t="n">
        <v>894.9510425265446</v>
      </c>
      <c r="AC4" t="n">
        <v>809.5381710994875</v>
      </c>
      <c r="AD4" t="n">
        <v>654087.2578813778</v>
      </c>
      <c r="AE4" t="n">
        <v>894951.0425265447</v>
      </c>
      <c r="AF4" t="n">
        <v>4.387489918625218e-06</v>
      </c>
      <c r="AG4" t="n">
        <v>6.504166666666666</v>
      </c>
      <c r="AH4" t="n">
        <v>809538.1710994875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51.02</v>
      </c>
      <c r="G5" t="n">
        <v>24.3</v>
      </c>
      <c r="H5" t="n">
        <v>0.37</v>
      </c>
      <c r="I5" t="n">
        <v>126</v>
      </c>
      <c r="J5" t="n">
        <v>190.25</v>
      </c>
      <c r="K5" t="n">
        <v>53.44</v>
      </c>
      <c r="L5" t="n">
        <v>4</v>
      </c>
      <c r="M5" t="n">
        <v>124</v>
      </c>
      <c r="N5" t="n">
        <v>37.82</v>
      </c>
      <c r="O5" t="n">
        <v>23698.48</v>
      </c>
      <c r="P5" t="n">
        <v>692.58</v>
      </c>
      <c r="Q5" t="n">
        <v>1189.86</v>
      </c>
      <c r="R5" t="n">
        <v>359.86</v>
      </c>
      <c r="S5" t="n">
        <v>152.24</v>
      </c>
      <c r="T5" t="n">
        <v>97228.28999999999</v>
      </c>
      <c r="U5" t="n">
        <v>0.42</v>
      </c>
      <c r="V5" t="n">
        <v>0.78</v>
      </c>
      <c r="W5" t="n">
        <v>19.18</v>
      </c>
      <c r="X5" t="n">
        <v>5.76</v>
      </c>
      <c r="Y5" t="n">
        <v>2</v>
      </c>
      <c r="Z5" t="n">
        <v>10</v>
      </c>
      <c r="AA5" t="n">
        <v>593.9149901315179</v>
      </c>
      <c r="AB5" t="n">
        <v>812.6206911780862</v>
      </c>
      <c r="AC5" t="n">
        <v>735.0653129323523</v>
      </c>
      <c r="AD5" t="n">
        <v>593914.9901315179</v>
      </c>
      <c r="AE5" t="n">
        <v>812620.6911780862</v>
      </c>
      <c r="AF5" t="n">
        <v>4.708552492590551e-06</v>
      </c>
      <c r="AG5" t="n">
        <v>6.060416666666666</v>
      </c>
      <c r="AH5" t="n">
        <v>735065.3129323523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1.7915</v>
      </c>
      <c r="E6" t="n">
        <v>55.82</v>
      </c>
      <c r="F6" t="n">
        <v>49.7</v>
      </c>
      <c r="G6" t="n">
        <v>30.43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671.62</v>
      </c>
      <c r="Q6" t="n">
        <v>1189.41</v>
      </c>
      <c r="R6" t="n">
        <v>315.48</v>
      </c>
      <c r="S6" t="n">
        <v>152.24</v>
      </c>
      <c r="T6" t="n">
        <v>75179.39999999999</v>
      </c>
      <c r="U6" t="n">
        <v>0.48</v>
      </c>
      <c r="V6" t="n">
        <v>0.8</v>
      </c>
      <c r="W6" t="n">
        <v>19.13</v>
      </c>
      <c r="X6" t="n">
        <v>4.44</v>
      </c>
      <c r="Y6" t="n">
        <v>2</v>
      </c>
      <c r="Z6" t="n">
        <v>10</v>
      </c>
      <c r="AA6" t="n">
        <v>549.5384157170448</v>
      </c>
      <c r="AB6" t="n">
        <v>751.9027043079126</v>
      </c>
      <c r="AC6" t="n">
        <v>680.1421655108384</v>
      </c>
      <c r="AD6" t="n">
        <v>549538.4157170448</v>
      </c>
      <c r="AE6" t="n">
        <v>751902.7043079126</v>
      </c>
      <c r="AF6" t="n">
        <v>4.907709908352322e-06</v>
      </c>
      <c r="AG6" t="n">
        <v>5.814583333333334</v>
      </c>
      <c r="AH6" t="n">
        <v>680142.1655108384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1.8401</v>
      </c>
      <c r="E7" t="n">
        <v>54.34</v>
      </c>
      <c r="F7" t="n">
        <v>48.9</v>
      </c>
      <c r="G7" t="n">
        <v>36.67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657.3</v>
      </c>
      <c r="Q7" t="n">
        <v>1189.69</v>
      </c>
      <c r="R7" t="n">
        <v>288.18</v>
      </c>
      <c r="S7" t="n">
        <v>152.24</v>
      </c>
      <c r="T7" t="n">
        <v>61619.38</v>
      </c>
      <c r="U7" t="n">
        <v>0.53</v>
      </c>
      <c r="V7" t="n">
        <v>0.8100000000000001</v>
      </c>
      <c r="W7" t="n">
        <v>19.11</v>
      </c>
      <c r="X7" t="n">
        <v>3.64</v>
      </c>
      <c r="Y7" t="n">
        <v>2</v>
      </c>
      <c r="Z7" t="n">
        <v>10</v>
      </c>
      <c r="AA7" t="n">
        <v>529.4148198482211</v>
      </c>
      <c r="AB7" t="n">
        <v>724.3687126497955</v>
      </c>
      <c r="AC7" t="n">
        <v>655.2359793723717</v>
      </c>
      <c r="AD7" t="n">
        <v>529414.8198482211</v>
      </c>
      <c r="AE7" t="n">
        <v>724368.7126497955</v>
      </c>
      <c r="AF7" t="n">
        <v>5.040846777761154e-06</v>
      </c>
      <c r="AG7" t="n">
        <v>5.660416666666667</v>
      </c>
      <c r="AH7" t="n">
        <v>655235.9793723717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1.8743</v>
      </c>
      <c r="E8" t="n">
        <v>53.35</v>
      </c>
      <c r="F8" t="n">
        <v>48.35</v>
      </c>
      <c r="G8" t="n">
        <v>42.67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646.74</v>
      </c>
      <c r="Q8" t="n">
        <v>1189.31</v>
      </c>
      <c r="R8" t="n">
        <v>269.83</v>
      </c>
      <c r="S8" t="n">
        <v>152.24</v>
      </c>
      <c r="T8" t="n">
        <v>52502.87</v>
      </c>
      <c r="U8" t="n">
        <v>0.5600000000000001</v>
      </c>
      <c r="V8" t="n">
        <v>0.82</v>
      </c>
      <c r="W8" t="n">
        <v>19.09</v>
      </c>
      <c r="X8" t="n">
        <v>3.1</v>
      </c>
      <c r="Y8" t="n">
        <v>2</v>
      </c>
      <c r="Z8" t="n">
        <v>10</v>
      </c>
      <c r="AA8" t="n">
        <v>515.682992043153</v>
      </c>
      <c r="AB8" t="n">
        <v>705.5802200414142</v>
      </c>
      <c r="AC8" t="n">
        <v>638.2406341287192</v>
      </c>
      <c r="AD8" t="n">
        <v>515682.992043153</v>
      </c>
      <c r="AE8" t="n">
        <v>705580.2200414143</v>
      </c>
      <c r="AF8" t="n">
        <v>5.134535685863666e-06</v>
      </c>
      <c r="AG8" t="n">
        <v>5.557291666666667</v>
      </c>
      <c r="AH8" t="n">
        <v>638240.6341287192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1.9059</v>
      </c>
      <c r="E9" t="n">
        <v>52.47</v>
      </c>
      <c r="F9" t="n">
        <v>47.84</v>
      </c>
      <c r="G9" t="n">
        <v>49.49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635.92</v>
      </c>
      <c r="Q9" t="n">
        <v>1189.19</v>
      </c>
      <c r="R9" t="n">
        <v>252.84</v>
      </c>
      <c r="S9" t="n">
        <v>152.24</v>
      </c>
      <c r="T9" t="n">
        <v>44059.81</v>
      </c>
      <c r="U9" t="n">
        <v>0.6</v>
      </c>
      <c r="V9" t="n">
        <v>0.83</v>
      </c>
      <c r="W9" t="n">
        <v>19.06</v>
      </c>
      <c r="X9" t="n">
        <v>2.59</v>
      </c>
      <c r="Y9" t="n">
        <v>2</v>
      </c>
      <c r="Z9" t="n">
        <v>10</v>
      </c>
      <c r="AA9" t="n">
        <v>502.7731578896808</v>
      </c>
      <c r="AB9" t="n">
        <v>687.9164154109468</v>
      </c>
      <c r="AC9" t="n">
        <v>622.2626382208783</v>
      </c>
      <c r="AD9" t="n">
        <v>502773.1578896808</v>
      </c>
      <c r="AE9" t="n">
        <v>687916.4154109468</v>
      </c>
      <c r="AF9" t="n">
        <v>5.22110204539698e-06</v>
      </c>
      <c r="AG9" t="n">
        <v>5.465625</v>
      </c>
      <c r="AH9" t="n">
        <v>622262.6382208783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1.9234</v>
      </c>
      <c r="E10" t="n">
        <v>51.99</v>
      </c>
      <c r="F10" t="n">
        <v>47.59</v>
      </c>
      <c r="G10" t="n">
        <v>54.91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629.48</v>
      </c>
      <c r="Q10" t="n">
        <v>1189.23</v>
      </c>
      <c r="R10" t="n">
        <v>244.43</v>
      </c>
      <c r="S10" t="n">
        <v>152.24</v>
      </c>
      <c r="T10" t="n">
        <v>39883.38</v>
      </c>
      <c r="U10" t="n">
        <v>0.62</v>
      </c>
      <c r="V10" t="n">
        <v>0.84</v>
      </c>
      <c r="W10" t="n">
        <v>19.05</v>
      </c>
      <c r="X10" t="n">
        <v>2.33</v>
      </c>
      <c r="Y10" t="n">
        <v>2</v>
      </c>
      <c r="Z10" t="n">
        <v>10</v>
      </c>
      <c r="AA10" t="n">
        <v>495.7637975679444</v>
      </c>
      <c r="AB10" t="n">
        <v>678.3258993875943</v>
      </c>
      <c r="AC10" t="n">
        <v>613.5874275864206</v>
      </c>
      <c r="AD10" t="n">
        <v>495763.7975679444</v>
      </c>
      <c r="AE10" t="n">
        <v>678325.8993875943</v>
      </c>
      <c r="AF10" t="n">
        <v>5.269042276151189e-06</v>
      </c>
      <c r="AG10" t="n">
        <v>5.415624999999999</v>
      </c>
      <c r="AH10" t="n">
        <v>613587.4275864207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1.9416</v>
      </c>
      <c r="E11" t="n">
        <v>51.5</v>
      </c>
      <c r="F11" t="n">
        <v>47.32</v>
      </c>
      <c r="G11" t="n">
        <v>61.73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622.8099999999999</v>
      </c>
      <c r="Q11" t="n">
        <v>1189.41</v>
      </c>
      <c r="R11" t="n">
        <v>234.93</v>
      </c>
      <c r="S11" t="n">
        <v>152.24</v>
      </c>
      <c r="T11" t="n">
        <v>35162.95</v>
      </c>
      <c r="U11" t="n">
        <v>0.65</v>
      </c>
      <c r="V11" t="n">
        <v>0.84</v>
      </c>
      <c r="W11" t="n">
        <v>19.05</v>
      </c>
      <c r="X11" t="n">
        <v>2.07</v>
      </c>
      <c r="Y11" t="n">
        <v>2</v>
      </c>
      <c r="Z11" t="n">
        <v>10</v>
      </c>
      <c r="AA11" t="n">
        <v>488.5996258949959</v>
      </c>
      <c r="AB11" t="n">
        <v>668.5235636437184</v>
      </c>
      <c r="AC11" t="n">
        <v>604.7206130082757</v>
      </c>
      <c r="AD11" t="n">
        <v>488599.6258949959</v>
      </c>
      <c r="AE11" t="n">
        <v>668523.5636437184</v>
      </c>
      <c r="AF11" t="n">
        <v>5.318900116135567e-06</v>
      </c>
      <c r="AG11" t="n">
        <v>5.364583333333333</v>
      </c>
      <c r="AH11" t="n">
        <v>604720.6130082756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1.9543</v>
      </c>
      <c r="E12" t="n">
        <v>51.17</v>
      </c>
      <c r="F12" t="n">
        <v>47.14</v>
      </c>
      <c r="G12" t="n">
        <v>67.34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617.14</v>
      </c>
      <c r="Q12" t="n">
        <v>1189.1</v>
      </c>
      <c r="R12" t="n">
        <v>228.79</v>
      </c>
      <c r="S12" t="n">
        <v>152.24</v>
      </c>
      <c r="T12" t="n">
        <v>32114.31</v>
      </c>
      <c r="U12" t="n">
        <v>0.67</v>
      </c>
      <c r="V12" t="n">
        <v>0.84</v>
      </c>
      <c r="W12" t="n">
        <v>19.05</v>
      </c>
      <c r="X12" t="n">
        <v>1.88</v>
      </c>
      <c r="Y12" t="n">
        <v>2</v>
      </c>
      <c r="Z12" t="n">
        <v>10</v>
      </c>
      <c r="AA12" t="n">
        <v>483.2443941970736</v>
      </c>
      <c r="AB12" t="n">
        <v>661.1962993784726</v>
      </c>
      <c r="AC12" t="n">
        <v>598.0926525606251</v>
      </c>
      <c r="AD12" t="n">
        <v>483244.3941970736</v>
      </c>
      <c r="AE12" t="n">
        <v>661196.2993784726</v>
      </c>
      <c r="AF12" t="n">
        <v>5.353691026454335e-06</v>
      </c>
      <c r="AG12" t="n">
        <v>5.330208333333334</v>
      </c>
      <c r="AH12" t="n">
        <v>598092.6525606251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1.9671</v>
      </c>
      <c r="E13" t="n">
        <v>50.84</v>
      </c>
      <c r="F13" t="n">
        <v>46.95</v>
      </c>
      <c r="G13" t="n">
        <v>74.14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611.17</v>
      </c>
      <c r="Q13" t="n">
        <v>1189.1</v>
      </c>
      <c r="R13" t="n">
        <v>222.77</v>
      </c>
      <c r="S13" t="n">
        <v>152.24</v>
      </c>
      <c r="T13" t="n">
        <v>29124.57</v>
      </c>
      <c r="U13" t="n">
        <v>0.68</v>
      </c>
      <c r="V13" t="n">
        <v>0.85</v>
      </c>
      <c r="W13" t="n">
        <v>19.03</v>
      </c>
      <c r="X13" t="n">
        <v>1.7</v>
      </c>
      <c r="Y13" t="n">
        <v>2</v>
      </c>
      <c r="Z13" t="n">
        <v>10</v>
      </c>
      <c r="AA13" t="n">
        <v>477.7862708356793</v>
      </c>
      <c r="AB13" t="n">
        <v>653.7282542000047</v>
      </c>
      <c r="AC13" t="n">
        <v>591.3373471325228</v>
      </c>
      <c r="AD13" t="n">
        <v>477786.2708356793</v>
      </c>
      <c r="AE13" t="n">
        <v>653728.2542000047</v>
      </c>
      <c r="AF13" t="n">
        <v>5.388755880948843e-06</v>
      </c>
      <c r="AG13" t="n">
        <v>5.295833333333333</v>
      </c>
      <c r="AH13" t="n">
        <v>591337.3471325228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1.9765</v>
      </c>
      <c r="E14" t="n">
        <v>50.59</v>
      </c>
      <c r="F14" t="n">
        <v>46.82</v>
      </c>
      <c r="G14" t="n">
        <v>80.27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606.37</v>
      </c>
      <c r="Q14" t="n">
        <v>1189.07</v>
      </c>
      <c r="R14" t="n">
        <v>218.14</v>
      </c>
      <c r="S14" t="n">
        <v>152.24</v>
      </c>
      <c r="T14" t="n">
        <v>26823.04</v>
      </c>
      <c r="U14" t="n">
        <v>0.7</v>
      </c>
      <c r="V14" t="n">
        <v>0.85</v>
      </c>
      <c r="W14" t="n">
        <v>19.04</v>
      </c>
      <c r="X14" t="n">
        <v>1.57</v>
      </c>
      <c r="Y14" t="n">
        <v>2</v>
      </c>
      <c r="Z14" t="n">
        <v>10</v>
      </c>
      <c r="AA14" t="n">
        <v>461.7371652269219</v>
      </c>
      <c r="AB14" t="n">
        <v>631.7691598695341</v>
      </c>
      <c r="AC14" t="n">
        <v>571.47399794517</v>
      </c>
      <c r="AD14" t="n">
        <v>461737.1652269219</v>
      </c>
      <c r="AE14" t="n">
        <v>631769.1598695341</v>
      </c>
      <c r="AF14" t="n">
        <v>5.414506633468247e-06</v>
      </c>
      <c r="AG14" t="n">
        <v>5.269791666666667</v>
      </c>
      <c r="AH14" t="n">
        <v>571473.99794517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1.9871</v>
      </c>
      <c r="E15" t="n">
        <v>50.32</v>
      </c>
      <c r="F15" t="n">
        <v>46.66</v>
      </c>
      <c r="G15" t="n">
        <v>87.5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30</v>
      </c>
      <c r="N15" t="n">
        <v>43.4</v>
      </c>
      <c r="O15" t="n">
        <v>25621.03</v>
      </c>
      <c r="P15" t="n">
        <v>601.1</v>
      </c>
      <c r="Q15" t="n">
        <v>1189.19</v>
      </c>
      <c r="R15" t="n">
        <v>212.87</v>
      </c>
      <c r="S15" t="n">
        <v>152.24</v>
      </c>
      <c r="T15" t="n">
        <v>24201.78</v>
      </c>
      <c r="U15" t="n">
        <v>0.72</v>
      </c>
      <c r="V15" t="n">
        <v>0.85</v>
      </c>
      <c r="W15" t="n">
        <v>19.03</v>
      </c>
      <c r="X15" t="n">
        <v>1.41</v>
      </c>
      <c r="Y15" t="n">
        <v>2</v>
      </c>
      <c r="Z15" t="n">
        <v>10</v>
      </c>
      <c r="AA15" t="n">
        <v>457.1654807777734</v>
      </c>
      <c r="AB15" t="n">
        <v>625.5139795177257</v>
      </c>
      <c r="AC15" t="n">
        <v>565.8158032269374</v>
      </c>
      <c r="AD15" t="n">
        <v>457165.4807777734</v>
      </c>
      <c r="AE15" t="n">
        <v>625513.9795177258</v>
      </c>
      <c r="AF15" t="n">
        <v>5.443544716096511e-06</v>
      </c>
      <c r="AG15" t="n">
        <v>5.241666666666666</v>
      </c>
      <c r="AH15" t="n">
        <v>565815.8032269374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1.9936</v>
      </c>
      <c r="E16" t="n">
        <v>50.16</v>
      </c>
      <c r="F16" t="n">
        <v>46.58</v>
      </c>
      <c r="G16" t="n">
        <v>93.15000000000001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595.6799999999999</v>
      </c>
      <c r="Q16" t="n">
        <v>1189.01</v>
      </c>
      <c r="R16" t="n">
        <v>209.84</v>
      </c>
      <c r="S16" t="n">
        <v>152.24</v>
      </c>
      <c r="T16" t="n">
        <v>22697.08</v>
      </c>
      <c r="U16" t="n">
        <v>0.73</v>
      </c>
      <c r="V16" t="n">
        <v>0.85</v>
      </c>
      <c r="W16" t="n">
        <v>19.02</v>
      </c>
      <c r="X16" t="n">
        <v>1.32</v>
      </c>
      <c r="Y16" t="n">
        <v>2</v>
      </c>
      <c r="Z16" t="n">
        <v>10</v>
      </c>
      <c r="AA16" t="n">
        <v>453.4671244757327</v>
      </c>
      <c r="AB16" t="n">
        <v>620.4537252653089</v>
      </c>
      <c r="AC16" t="n">
        <v>561.2384925382596</v>
      </c>
      <c r="AD16" t="n">
        <v>453467.1244757327</v>
      </c>
      <c r="AE16" t="n">
        <v>620453.7252653089</v>
      </c>
      <c r="AF16" t="n">
        <v>5.461351087519502e-06</v>
      </c>
      <c r="AG16" t="n">
        <v>5.225</v>
      </c>
      <c r="AH16" t="n">
        <v>561238.4925382596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2.0003</v>
      </c>
      <c r="E17" t="n">
        <v>49.99</v>
      </c>
      <c r="F17" t="n">
        <v>46.48</v>
      </c>
      <c r="G17" t="n">
        <v>99.61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591</v>
      </c>
      <c r="Q17" t="n">
        <v>1188.97</v>
      </c>
      <c r="R17" t="n">
        <v>206.73</v>
      </c>
      <c r="S17" t="n">
        <v>152.24</v>
      </c>
      <c r="T17" t="n">
        <v>21155.08</v>
      </c>
      <c r="U17" t="n">
        <v>0.74</v>
      </c>
      <c r="V17" t="n">
        <v>0.86</v>
      </c>
      <c r="W17" t="n">
        <v>19.02</v>
      </c>
      <c r="X17" t="n">
        <v>1.23</v>
      </c>
      <c r="Y17" t="n">
        <v>2</v>
      </c>
      <c r="Z17" t="n">
        <v>10</v>
      </c>
      <c r="AA17" t="n">
        <v>450.0393436074347</v>
      </c>
      <c r="AB17" t="n">
        <v>615.7636842582845</v>
      </c>
      <c r="AC17" t="n">
        <v>556.9960624624318</v>
      </c>
      <c r="AD17" t="n">
        <v>450039.3436074347</v>
      </c>
      <c r="AE17" t="n">
        <v>615763.6842582845</v>
      </c>
      <c r="AF17" t="n">
        <v>5.479705347293972e-06</v>
      </c>
      <c r="AG17" t="n">
        <v>5.207291666666667</v>
      </c>
      <c r="AH17" t="n">
        <v>556996.0624624318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2.0066</v>
      </c>
      <c r="E18" t="n">
        <v>49.84</v>
      </c>
      <c r="F18" t="n">
        <v>46.4</v>
      </c>
      <c r="G18" t="n">
        <v>107.08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586.74</v>
      </c>
      <c r="Q18" t="n">
        <v>1188.98</v>
      </c>
      <c r="R18" t="n">
        <v>204</v>
      </c>
      <c r="S18" t="n">
        <v>152.24</v>
      </c>
      <c r="T18" t="n">
        <v>19795.89</v>
      </c>
      <c r="U18" t="n">
        <v>0.75</v>
      </c>
      <c r="V18" t="n">
        <v>0.86</v>
      </c>
      <c r="W18" t="n">
        <v>19.02</v>
      </c>
      <c r="X18" t="n">
        <v>1.15</v>
      </c>
      <c r="Y18" t="n">
        <v>2</v>
      </c>
      <c r="Z18" t="n">
        <v>10</v>
      </c>
      <c r="AA18" t="n">
        <v>446.9264007797789</v>
      </c>
      <c r="AB18" t="n">
        <v>611.5044185481406</v>
      </c>
      <c r="AC18" t="n">
        <v>553.1432950937472</v>
      </c>
      <c r="AD18" t="n">
        <v>446926.4007797789</v>
      </c>
      <c r="AE18" t="n">
        <v>611504.4185481407</v>
      </c>
      <c r="AF18" t="n">
        <v>5.496963830365487e-06</v>
      </c>
      <c r="AG18" t="n">
        <v>5.191666666666667</v>
      </c>
      <c r="AH18" t="n">
        <v>553143.2950937472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2.0101</v>
      </c>
      <c r="E19" t="n">
        <v>49.75</v>
      </c>
      <c r="F19" t="n">
        <v>46.35</v>
      </c>
      <c r="G19" t="n">
        <v>111.24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581.5599999999999</v>
      </c>
      <c r="Q19" t="n">
        <v>1189.01</v>
      </c>
      <c r="R19" t="n">
        <v>202.32</v>
      </c>
      <c r="S19" t="n">
        <v>152.24</v>
      </c>
      <c r="T19" t="n">
        <v>18964.89</v>
      </c>
      <c r="U19" t="n">
        <v>0.75</v>
      </c>
      <c r="V19" t="n">
        <v>0.86</v>
      </c>
      <c r="W19" t="n">
        <v>19.01</v>
      </c>
      <c r="X19" t="n">
        <v>1.1</v>
      </c>
      <c r="Y19" t="n">
        <v>2</v>
      </c>
      <c r="Z19" t="n">
        <v>10</v>
      </c>
      <c r="AA19" t="n">
        <v>443.9755818525846</v>
      </c>
      <c r="AB19" t="n">
        <v>607.4669779110101</v>
      </c>
      <c r="AC19" t="n">
        <v>549.4911821244408</v>
      </c>
      <c r="AD19" t="n">
        <v>443975.5818525846</v>
      </c>
      <c r="AE19" t="n">
        <v>607466.97791101</v>
      </c>
      <c r="AF19" t="n">
        <v>5.506551876516328e-06</v>
      </c>
      <c r="AG19" t="n">
        <v>5.182291666666667</v>
      </c>
      <c r="AH19" t="n">
        <v>549491.1821244408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2.0174</v>
      </c>
      <c r="E20" t="n">
        <v>49.57</v>
      </c>
      <c r="F20" t="n">
        <v>46.24</v>
      </c>
      <c r="G20" t="n">
        <v>120.64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578.01</v>
      </c>
      <c r="Q20" t="n">
        <v>1188.96</v>
      </c>
      <c r="R20" t="n">
        <v>198.79</v>
      </c>
      <c r="S20" t="n">
        <v>152.24</v>
      </c>
      <c r="T20" t="n">
        <v>17210.16</v>
      </c>
      <c r="U20" t="n">
        <v>0.77</v>
      </c>
      <c r="V20" t="n">
        <v>0.86</v>
      </c>
      <c r="W20" t="n">
        <v>19.01</v>
      </c>
      <c r="X20" t="n">
        <v>0.99</v>
      </c>
      <c r="Y20" t="n">
        <v>2</v>
      </c>
      <c r="Z20" t="n">
        <v>10</v>
      </c>
      <c r="AA20" t="n">
        <v>440.9733372405674</v>
      </c>
      <c r="AB20" t="n">
        <v>603.3591743831638</v>
      </c>
      <c r="AC20" t="n">
        <v>545.7754215999538</v>
      </c>
      <c r="AD20" t="n">
        <v>440973.3372405674</v>
      </c>
      <c r="AE20" t="n">
        <v>603359.1743831638</v>
      </c>
      <c r="AF20" t="n">
        <v>5.526549801345226e-06</v>
      </c>
      <c r="AG20" t="n">
        <v>5.163541666666666</v>
      </c>
      <c r="AH20" t="n">
        <v>545775.4215999538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2.0205</v>
      </c>
      <c r="E21" t="n">
        <v>49.49</v>
      </c>
      <c r="F21" t="n">
        <v>46.21</v>
      </c>
      <c r="G21" t="n">
        <v>126.01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575.02</v>
      </c>
      <c r="Q21" t="n">
        <v>1188.95</v>
      </c>
      <c r="R21" t="n">
        <v>197.5</v>
      </c>
      <c r="S21" t="n">
        <v>152.24</v>
      </c>
      <c r="T21" t="n">
        <v>16566.55</v>
      </c>
      <c r="U21" t="n">
        <v>0.77</v>
      </c>
      <c r="V21" t="n">
        <v>0.86</v>
      </c>
      <c r="W21" t="n">
        <v>19.01</v>
      </c>
      <c r="X21" t="n">
        <v>0.95</v>
      </c>
      <c r="Y21" t="n">
        <v>2</v>
      </c>
      <c r="Z21" t="n">
        <v>10</v>
      </c>
      <c r="AA21" t="n">
        <v>439.0996048582434</v>
      </c>
      <c r="AB21" t="n">
        <v>600.7954510744295</v>
      </c>
      <c r="AC21" t="n">
        <v>543.4563764455967</v>
      </c>
      <c r="AD21" t="n">
        <v>439099.6048582434</v>
      </c>
      <c r="AE21" t="n">
        <v>600795.4510744294</v>
      </c>
      <c r="AF21" t="n">
        <v>5.535042070793116e-06</v>
      </c>
      <c r="AG21" t="n">
        <v>5.155208333333333</v>
      </c>
      <c r="AH21" t="n">
        <v>543456.3764455967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2.0231</v>
      </c>
      <c r="E22" t="n">
        <v>49.43</v>
      </c>
      <c r="F22" t="n">
        <v>46.18</v>
      </c>
      <c r="G22" t="n">
        <v>131.94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570.36</v>
      </c>
      <c r="Q22" t="n">
        <v>1189.05</v>
      </c>
      <c r="R22" t="n">
        <v>196.55</v>
      </c>
      <c r="S22" t="n">
        <v>152.24</v>
      </c>
      <c r="T22" t="n">
        <v>16099.4</v>
      </c>
      <c r="U22" t="n">
        <v>0.77</v>
      </c>
      <c r="V22" t="n">
        <v>0.86</v>
      </c>
      <c r="W22" t="n">
        <v>19.01</v>
      </c>
      <c r="X22" t="n">
        <v>0.93</v>
      </c>
      <c r="Y22" t="n">
        <v>2</v>
      </c>
      <c r="Z22" t="n">
        <v>10</v>
      </c>
      <c r="AA22" t="n">
        <v>436.596531705054</v>
      </c>
      <c r="AB22" t="n">
        <v>597.3706359584417</v>
      </c>
      <c r="AC22" t="n">
        <v>540.3584208775206</v>
      </c>
      <c r="AD22" t="n">
        <v>436596.531705054</v>
      </c>
      <c r="AE22" t="n">
        <v>597370.6359584416</v>
      </c>
      <c r="AF22" t="n">
        <v>5.542164619362312e-06</v>
      </c>
      <c r="AG22" t="n">
        <v>5.148958333333334</v>
      </c>
      <c r="AH22" t="n">
        <v>540358.4208775207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2.0272</v>
      </c>
      <c r="E23" t="n">
        <v>49.33</v>
      </c>
      <c r="F23" t="n">
        <v>46.12</v>
      </c>
      <c r="G23" t="n">
        <v>138.35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566.5599999999999</v>
      </c>
      <c r="Q23" t="n">
        <v>1188.97</v>
      </c>
      <c r="R23" t="n">
        <v>194.38</v>
      </c>
      <c r="S23" t="n">
        <v>152.24</v>
      </c>
      <c r="T23" t="n">
        <v>15016.38</v>
      </c>
      <c r="U23" t="n">
        <v>0.78</v>
      </c>
      <c r="V23" t="n">
        <v>0.86</v>
      </c>
      <c r="W23" t="n">
        <v>19.01</v>
      </c>
      <c r="X23" t="n">
        <v>0.86</v>
      </c>
      <c r="Y23" t="n">
        <v>2</v>
      </c>
      <c r="Z23" t="n">
        <v>10</v>
      </c>
      <c r="AA23" t="n">
        <v>434.1611960913864</v>
      </c>
      <c r="AB23" t="n">
        <v>594.0385023323971</v>
      </c>
      <c r="AC23" t="n">
        <v>537.3443014080668</v>
      </c>
      <c r="AD23" t="n">
        <v>434161.1960913864</v>
      </c>
      <c r="AE23" t="n">
        <v>594038.5023323972</v>
      </c>
      <c r="AF23" t="n">
        <v>5.553396330567584e-06</v>
      </c>
      <c r="AG23" t="n">
        <v>5.138541666666666</v>
      </c>
      <c r="AH23" t="n">
        <v>537344.3014080669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2.0303</v>
      </c>
      <c r="E24" t="n">
        <v>49.25</v>
      </c>
      <c r="F24" t="n">
        <v>46.08</v>
      </c>
      <c r="G24" t="n">
        <v>145.51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562.46</v>
      </c>
      <c r="Q24" t="n">
        <v>1188.92</v>
      </c>
      <c r="R24" t="n">
        <v>193.15</v>
      </c>
      <c r="S24" t="n">
        <v>152.24</v>
      </c>
      <c r="T24" t="n">
        <v>14405.96</v>
      </c>
      <c r="U24" t="n">
        <v>0.79</v>
      </c>
      <c r="V24" t="n">
        <v>0.86</v>
      </c>
      <c r="W24" t="n">
        <v>19</v>
      </c>
      <c r="X24" t="n">
        <v>0.83</v>
      </c>
      <c r="Y24" t="n">
        <v>2</v>
      </c>
      <c r="Z24" t="n">
        <v>10</v>
      </c>
      <c r="AA24" t="n">
        <v>431.8109362967955</v>
      </c>
      <c r="AB24" t="n">
        <v>590.8227731952936</v>
      </c>
      <c r="AC24" t="n">
        <v>534.4354769465043</v>
      </c>
      <c r="AD24" t="n">
        <v>431810.9362967956</v>
      </c>
      <c r="AE24" t="n">
        <v>590822.7731952936</v>
      </c>
      <c r="AF24" t="n">
        <v>5.561888600015472e-06</v>
      </c>
      <c r="AG24" t="n">
        <v>5.130208333333333</v>
      </c>
      <c r="AH24" t="n">
        <v>534435.4769465043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2.0336</v>
      </c>
      <c r="E25" t="n">
        <v>49.18</v>
      </c>
      <c r="F25" t="n">
        <v>46.04</v>
      </c>
      <c r="G25" t="n">
        <v>153.45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557.86</v>
      </c>
      <c r="Q25" t="n">
        <v>1188.91</v>
      </c>
      <c r="R25" t="n">
        <v>191.73</v>
      </c>
      <c r="S25" t="n">
        <v>152.24</v>
      </c>
      <c r="T25" t="n">
        <v>13702.84</v>
      </c>
      <c r="U25" t="n">
        <v>0.79</v>
      </c>
      <c r="V25" t="n">
        <v>0.86</v>
      </c>
      <c r="W25" t="n">
        <v>19</v>
      </c>
      <c r="X25" t="n">
        <v>0.79</v>
      </c>
      <c r="Y25" t="n">
        <v>2</v>
      </c>
      <c r="Z25" t="n">
        <v>10</v>
      </c>
      <c r="AA25" t="n">
        <v>429.2212321742402</v>
      </c>
      <c r="AB25" t="n">
        <v>587.2794257651308</v>
      </c>
      <c r="AC25" t="n">
        <v>531.2303016219569</v>
      </c>
      <c r="AD25" t="n">
        <v>429221.2321742402</v>
      </c>
      <c r="AE25" t="n">
        <v>587279.4257651308</v>
      </c>
      <c r="AF25" t="n">
        <v>5.570928757814837e-06</v>
      </c>
      <c r="AG25" t="n">
        <v>5.122916666666667</v>
      </c>
      <c r="AH25" t="n">
        <v>531230.3016219569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2.0383</v>
      </c>
      <c r="E26" t="n">
        <v>49.06</v>
      </c>
      <c r="F26" t="n">
        <v>45.96</v>
      </c>
      <c r="G26" t="n">
        <v>162.21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552.38</v>
      </c>
      <c r="Q26" t="n">
        <v>1188.98</v>
      </c>
      <c r="R26" t="n">
        <v>189.06</v>
      </c>
      <c r="S26" t="n">
        <v>152.24</v>
      </c>
      <c r="T26" t="n">
        <v>12374.77</v>
      </c>
      <c r="U26" t="n">
        <v>0.8100000000000001</v>
      </c>
      <c r="V26" t="n">
        <v>0.87</v>
      </c>
      <c r="W26" t="n">
        <v>19</v>
      </c>
      <c r="X26" t="n">
        <v>0.71</v>
      </c>
      <c r="Y26" t="n">
        <v>2</v>
      </c>
      <c r="Z26" t="n">
        <v>10</v>
      </c>
      <c r="AA26" t="n">
        <v>425.9593280809302</v>
      </c>
      <c r="AB26" t="n">
        <v>582.8163446796118</v>
      </c>
      <c r="AC26" t="n">
        <v>527.1931707312662</v>
      </c>
      <c r="AD26" t="n">
        <v>425959.3280809302</v>
      </c>
      <c r="AE26" t="n">
        <v>582816.3446796119</v>
      </c>
      <c r="AF26" t="n">
        <v>5.58380413407454e-06</v>
      </c>
      <c r="AG26" t="n">
        <v>5.110416666666667</v>
      </c>
      <c r="AH26" t="n">
        <v>527193.1707312661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2.0416</v>
      </c>
      <c r="E27" t="n">
        <v>48.98</v>
      </c>
      <c r="F27" t="n">
        <v>45.92</v>
      </c>
      <c r="G27" t="n">
        <v>172.19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545.23</v>
      </c>
      <c r="Q27" t="n">
        <v>1188.94</v>
      </c>
      <c r="R27" t="n">
        <v>187.39</v>
      </c>
      <c r="S27" t="n">
        <v>152.24</v>
      </c>
      <c r="T27" t="n">
        <v>11544.13</v>
      </c>
      <c r="U27" t="n">
        <v>0.8100000000000001</v>
      </c>
      <c r="V27" t="n">
        <v>0.87</v>
      </c>
      <c r="W27" t="n">
        <v>19.01</v>
      </c>
      <c r="X27" t="n">
        <v>0.67</v>
      </c>
      <c r="Y27" t="n">
        <v>2</v>
      </c>
      <c r="Z27" t="n">
        <v>10</v>
      </c>
      <c r="AA27" t="n">
        <v>422.3016913784248</v>
      </c>
      <c r="AB27" t="n">
        <v>577.8118047797011</v>
      </c>
      <c r="AC27" t="n">
        <v>522.666257095487</v>
      </c>
      <c r="AD27" t="n">
        <v>422301.6913784248</v>
      </c>
      <c r="AE27" t="n">
        <v>577811.8047797011</v>
      </c>
      <c r="AF27" t="n">
        <v>5.592844291873904e-06</v>
      </c>
      <c r="AG27" t="n">
        <v>5.102083333333333</v>
      </c>
      <c r="AH27" t="n">
        <v>522666.257095487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2.0404</v>
      </c>
      <c r="E28" t="n">
        <v>49.01</v>
      </c>
      <c r="F28" t="n">
        <v>45.95</v>
      </c>
      <c r="G28" t="n">
        <v>172.3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546.99</v>
      </c>
      <c r="Q28" t="n">
        <v>1188.94</v>
      </c>
      <c r="R28" t="n">
        <v>188.81</v>
      </c>
      <c r="S28" t="n">
        <v>152.24</v>
      </c>
      <c r="T28" t="n">
        <v>12253.43</v>
      </c>
      <c r="U28" t="n">
        <v>0.8100000000000001</v>
      </c>
      <c r="V28" t="n">
        <v>0.87</v>
      </c>
      <c r="W28" t="n">
        <v>19</v>
      </c>
      <c r="X28" t="n">
        <v>0.6899999999999999</v>
      </c>
      <c r="Y28" t="n">
        <v>2</v>
      </c>
      <c r="Z28" t="n">
        <v>10</v>
      </c>
      <c r="AA28" t="n">
        <v>423.3025755924251</v>
      </c>
      <c r="AB28" t="n">
        <v>579.1812587171914</v>
      </c>
      <c r="AC28" t="n">
        <v>523.9050122712241</v>
      </c>
      <c r="AD28" t="n">
        <v>423302.5755924251</v>
      </c>
      <c r="AE28" t="n">
        <v>579181.2587171914</v>
      </c>
      <c r="AF28" t="n">
        <v>5.589556961765044e-06</v>
      </c>
      <c r="AG28" t="n">
        <v>5.105208333333333</v>
      </c>
      <c r="AH28" t="n">
        <v>523905.0122712241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2.045</v>
      </c>
      <c r="E29" t="n">
        <v>48.9</v>
      </c>
      <c r="F29" t="n">
        <v>45.87</v>
      </c>
      <c r="G29" t="n">
        <v>183.49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540.24</v>
      </c>
      <c r="Q29" t="n">
        <v>1189</v>
      </c>
      <c r="R29" t="n">
        <v>186.23</v>
      </c>
      <c r="S29" t="n">
        <v>152.24</v>
      </c>
      <c r="T29" t="n">
        <v>10965.47</v>
      </c>
      <c r="U29" t="n">
        <v>0.82</v>
      </c>
      <c r="V29" t="n">
        <v>0.87</v>
      </c>
      <c r="W29" t="n">
        <v>18.99</v>
      </c>
      <c r="X29" t="n">
        <v>0.62</v>
      </c>
      <c r="Y29" t="n">
        <v>2</v>
      </c>
      <c r="Z29" t="n">
        <v>10</v>
      </c>
      <c r="AA29" t="n">
        <v>419.5400969797126</v>
      </c>
      <c r="AB29" t="n">
        <v>574.0332694904369</v>
      </c>
      <c r="AC29" t="n">
        <v>519.2483399110225</v>
      </c>
      <c r="AD29" t="n">
        <v>419540.0969797127</v>
      </c>
      <c r="AE29" t="n">
        <v>574033.2694904369</v>
      </c>
      <c r="AF29" t="n">
        <v>5.602158393849008e-06</v>
      </c>
      <c r="AG29" t="n">
        <v>5.09375</v>
      </c>
      <c r="AH29" t="n">
        <v>519248.3399110226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2.0441</v>
      </c>
      <c r="E30" t="n">
        <v>48.92</v>
      </c>
      <c r="F30" t="n">
        <v>45.89</v>
      </c>
      <c r="G30" t="n">
        <v>183.58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537.38</v>
      </c>
      <c r="Q30" t="n">
        <v>1188.91</v>
      </c>
      <c r="R30" t="n">
        <v>186.96</v>
      </c>
      <c r="S30" t="n">
        <v>152.24</v>
      </c>
      <c r="T30" t="n">
        <v>11334.81</v>
      </c>
      <c r="U30" t="n">
        <v>0.8100000000000001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  <c r="AA30" t="n">
        <v>418.502704138613</v>
      </c>
      <c r="AB30" t="n">
        <v>572.6138628387022</v>
      </c>
      <c r="AC30" t="n">
        <v>517.9643994379798</v>
      </c>
      <c r="AD30" t="n">
        <v>418502.704138613</v>
      </c>
      <c r="AE30" t="n">
        <v>572613.8628387022</v>
      </c>
      <c r="AF30" t="n">
        <v>5.599692896267362e-06</v>
      </c>
      <c r="AG30" t="n">
        <v>5.095833333333334</v>
      </c>
      <c r="AH30" t="n">
        <v>517964.3994379798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2.0471</v>
      </c>
      <c r="E31" t="n">
        <v>48.85</v>
      </c>
      <c r="F31" t="n">
        <v>45.86</v>
      </c>
      <c r="G31" t="n">
        <v>196.54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6</v>
      </c>
      <c r="N31" t="n">
        <v>53.75</v>
      </c>
      <c r="O31" t="n">
        <v>28870.05</v>
      </c>
      <c r="P31" t="n">
        <v>534.6799999999999</v>
      </c>
      <c r="Q31" t="n">
        <v>1188.88</v>
      </c>
      <c r="R31" t="n">
        <v>185.37</v>
      </c>
      <c r="S31" t="n">
        <v>152.24</v>
      </c>
      <c r="T31" t="n">
        <v>10541.64</v>
      </c>
      <c r="U31" t="n">
        <v>0.82</v>
      </c>
      <c r="V31" t="n">
        <v>0.87</v>
      </c>
      <c r="W31" t="n">
        <v>19.01</v>
      </c>
      <c r="X31" t="n">
        <v>0.61</v>
      </c>
      <c r="Y31" t="n">
        <v>2</v>
      </c>
      <c r="Z31" t="n">
        <v>10</v>
      </c>
      <c r="AA31" t="n">
        <v>416.8263171617972</v>
      </c>
      <c r="AB31" t="n">
        <v>570.3201562200491</v>
      </c>
      <c r="AC31" t="n">
        <v>515.8896009597734</v>
      </c>
      <c r="AD31" t="n">
        <v>416826.3171617973</v>
      </c>
      <c r="AE31" t="n">
        <v>570320.156220049</v>
      </c>
      <c r="AF31" t="n">
        <v>5.607911221539513e-06</v>
      </c>
      <c r="AG31" t="n">
        <v>5.088541666666667</v>
      </c>
      <c r="AH31" t="n">
        <v>515889.6009597734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2.0479</v>
      </c>
      <c r="E32" t="n">
        <v>48.83</v>
      </c>
      <c r="F32" t="n">
        <v>45.84</v>
      </c>
      <c r="G32" t="n">
        <v>196.46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3</v>
      </c>
      <c r="N32" t="n">
        <v>54.46</v>
      </c>
      <c r="O32" t="n">
        <v>29081.05</v>
      </c>
      <c r="P32" t="n">
        <v>537.05</v>
      </c>
      <c r="Q32" t="n">
        <v>1188.96</v>
      </c>
      <c r="R32" t="n">
        <v>184.73</v>
      </c>
      <c r="S32" t="n">
        <v>152.24</v>
      </c>
      <c r="T32" t="n">
        <v>10223.34</v>
      </c>
      <c r="U32" t="n">
        <v>0.82</v>
      </c>
      <c r="V32" t="n">
        <v>0.87</v>
      </c>
      <c r="W32" t="n">
        <v>19.01</v>
      </c>
      <c r="X32" t="n">
        <v>0.59</v>
      </c>
      <c r="Y32" t="n">
        <v>2</v>
      </c>
      <c r="Z32" t="n">
        <v>10</v>
      </c>
      <c r="AA32" t="n">
        <v>417.6701760299566</v>
      </c>
      <c r="AB32" t="n">
        <v>571.4747611518903</v>
      </c>
      <c r="AC32" t="n">
        <v>516.934012017418</v>
      </c>
      <c r="AD32" t="n">
        <v>417670.1760299566</v>
      </c>
      <c r="AE32" t="n">
        <v>571474.7611518904</v>
      </c>
      <c r="AF32" t="n">
        <v>5.610102774945419e-06</v>
      </c>
      <c r="AG32" t="n">
        <v>5.086458333333333</v>
      </c>
      <c r="AH32" t="n">
        <v>516934.012017418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2.0469</v>
      </c>
      <c r="E33" t="n">
        <v>48.85</v>
      </c>
      <c r="F33" t="n">
        <v>45.86</v>
      </c>
      <c r="G33" t="n">
        <v>196.56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538.92</v>
      </c>
      <c r="Q33" t="n">
        <v>1188.96</v>
      </c>
      <c r="R33" t="n">
        <v>185.16</v>
      </c>
      <c r="S33" t="n">
        <v>152.24</v>
      </c>
      <c r="T33" t="n">
        <v>10438.88</v>
      </c>
      <c r="U33" t="n">
        <v>0.82</v>
      </c>
      <c r="V33" t="n">
        <v>0.87</v>
      </c>
      <c r="W33" t="n">
        <v>19.02</v>
      </c>
      <c r="X33" t="n">
        <v>0.61</v>
      </c>
      <c r="Y33" t="n">
        <v>2</v>
      </c>
      <c r="Z33" t="n">
        <v>10</v>
      </c>
      <c r="AA33" t="n">
        <v>418.6610168201464</v>
      </c>
      <c r="AB33" t="n">
        <v>572.8304732338388</v>
      </c>
      <c r="AC33" t="n">
        <v>518.1603368410191</v>
      </c>
      <c r="AD33" t="n">
        <v>418661.0168201464</v>
      </c>
      <c r="AE33" t="n">
        <v>572830.4732338388</v>
      </c>
      <c r="AF33" t="n">
        <v>5.607363333188036e-06</v>
      </c>
      <c r="AG33" t="n">
        <v>5.088541666666667</v>
      </c>
      <c r="AH33" t="n">
        <v>518160.3368410191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2.0475</v>
      </c>
      <c r="E34" t="n">
        <v>48.84</v>
      </c>
      <c r="F34" t="n">
        <v>45.85</v>
      </c>
      <c r="G34" t="n">
        <v>196.51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542</v>
      </c>
      <c r="Q34" t="n">
        <v>1188.91</v>
      </c>
      <c r="R34" t="n">
        <v>184.97</v>
      </c>
      <c r="S34" t="n">
        <v>152.24</v>
      </c>
      <c r="T34" t="n">
        <v>10342.17</v>
      </c>
      <c r="U34" t="n">
        <v>0.82</v>
      </c>
      <c r="V34" t="n">
        <v>0.87</v>
      </c>
      <c r="W34" t="n">
        <v>19.01</v>
      </c>
      <c r="X34" t="n">
        <v>0.6</v>
      </c>
      <c r="Y34" t="n">
        <v>2</v>
      </c>
      <c r="Z34" t="n">
        <v>10</v>
      </c>
      <c r="AA34" t="n">
        <v>419.8572797099674</v>
      </c>
      <c r="AB34" t="n">
        <v>574.4672528950858</v>
      </c>
      <c r="AC34" t="n">
        <v>519.6409045486314</v>
      </c>
      <c r="AD34" t="n">
        <v>419857.2797099674</v>
      </c>
      <c r="AE34" t="n">
        <v>574467.2528950858</v>
      </c>
      <c r="AF34" t="n">
        <v>5.609006998242466e-06</v>
      </c>
      <c r="AG34" t="n">
        <v>5.0875</v>
      </c>
      <c r="AH34" t="n">
        <v>519640.9045486314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1.1768</v>
      </c>
      <c r="E2" t="n">
        <v>84.98</v>
      </c>
      <c r="F2" t="n">
        <v>70.47</v>
      </c>
      <c r="G2" t="n">
        <v>8.130000000000001</v>
      </c>
      <c r="H2" t="n">
        <v>0.15</v>
      </c>
      <c r="I2" t="n">
        <v>520</v>
      </c>
      <c r="J2" t="n">
        <v>116.05</v>
      </c>
      <c r="K2" t="n">
        <v>43.4</v>
      </c>
      <c r="L2" t="n">
        <v>1</v>
      </c>
      <c r="M2" t="n">
        <v>518</v>
      </c>
      <c r="N2" t="n">
        <v>16.65</v>
      </c>
      <c r="O2" t="n">
        <v>14546.17</v>
      </c>
      <c r="P2" t="n">
        <v>711.52</v>
      </c>
      <c r="Q2" t="n">
        <v>1193.01</v>
      </c>
      <c r="R2" t="n">
        <v>1019.57</v>
      </c>
      <c r="S2" t="n">
        <v>152.24</v>
      </c>
      <c r="T2" t="n">
        <v>425114.75</v>
      </c>
      <c r="U2" t="n">
        <v>0.15</v>
      </c>
      <c r="V2" t="n">
        <v>0.57</v>
      </c>
      <c r="W2" t="n">
        <v>19.82</v>
      </c>
      <c r="X2" t="n">
        <v>25.15</v>
      </c>
      <c r="Y2" t="n">
        <v>2</v>
      </c>
      <c r="Z2" t="n">
        <v>10</v>
      </c>
      <c r="AA2" t="n">
        <v>878.7383686916778</v>
      </c>
      <c r="AB2" t="n">
        <v>1202.328603244729</v>
      </c>
      <c r="AC2" t="n">
        <v>1087.580048829844</v>
      </c>
      <c r="AD2" t="n">
        <v>878738.3686916778</v>
      </c>
      <c r="AE2" t="n">
        <v>1202328.603244729</v>
      </c>
      <c r="AF2" t="n">
        <v>3.75267456292717e-06</v>
      </c>
      <c r="AG2" t="n">
        <v>8.852083333333335</v>
      </c>
      <c r="AH2" t="n">
        <v>1087580.048829844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54.49</v>
      </c>
      <c r="G3" t="n">
        <v>16.51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196</v>
      </c>
      <c r="N3" t="n">
        <v>16.94</v>
      </c>
      <c r="O3" t="n">
        <v>14705.49</v>
      </c>
      <c r="P3" t="n">
        <v>545.14</v>
      </c>
      <c r="Q3" t="n">
        <v>1190.73</v>
      </c>
      <c r="R3" t="n">
        <v>477.5</v>
      </c>
      <c r="S3" t="n">
        <v>152.24</v>
      </c>
      <c r="T3" t="n">
        <v>155687.55</v>
      </c>
      <c r="U3" t="n">
        <v>0.32</v>
      </c>
      <c r="V3" t="n">
        <v>0.73</v>
      </c>
      <c r="W3" t="n">
        <v>19.29</v>
      </c>
      <c r="X3" t="n">
        <v>9.210000000000001</v>
      </c>
      <c r="Y3" t="n">
        <v>2</v>
      </c>
      <c r="Z3" t="n">
        <v>10</v>
      </c>
      <c r="AA3" t="n">
        <v>512.6655433761655</v>
      </c>
      <c r="AB3" t="n">
        <v>701.4516136548018</v>
      </c>
      <c r="AC3" t="n">
        <v>634.5060561411098</v>
      </c>
      <c r="AD3" t="n">
        <v>512665.5433761655</v>
      </c>
      <c r="AE3" t="n">
        <v>701451.6136548019</v>
      </c>
      <c r="AF3" t="n">
        <v>5.201382970420213e-06</v>
      </c>
      <c r="AG3" t="n">
        <v>6.386458333333334</v>
      </c>
      <c r="AH3" t="n">
        <v>634506.0561411098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1.7899</v>
      </c>
      <c r="E4" t="n">
        <v>55.87</v>
      </c>
      <c r="F4" t="n">
        <v>50.87</v>
      </c>
      <c r="G4" t="n">
        <v>25.02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120</v>
      </c>
      <c r="N4" t="n">
        <v>17.23</v>
      </c>
      <c r="O4" t="n">
        <v>14865.24</v>
      </c>
      <c r="P4" t="n">
        <v>502.46</v>
      </c>
      <c r="Q4" t="n">
        <v>1189.69</v>
      </c>
      <c r="R4" t="n">
        <v>355.42</v>
      </c>
      <c r="S4" t="n">
        <v>152.24</v>
      </c>
      <c r="T4" t="n">
        <v>95029.75</v>
      </c>
      <c r="U4" t="n">
        <v>0.43</v>
      </c>
      <c r="V4" t="n">
        <v>0.78</v>
      </c>
      <c r="W4" t="n">
        <v>19.16</v>
      </c>
      <c r="X4" t="n">
        <v>5.6</v>
      </c>
      <c r="Y4" t="n">
        <v>2</v>
      </c>
      <c r="Z4" t="n">
        <v>10</v>
      </c>
      <c r="AA4" t="n">
        <v>438.7730484409636</v>
      </c>
      <c r="AB4" t="n">
        <v>600.3486421776549</v>
      </c>
      <c r="AC4" t="n">
        <v>543.0522103628301</v>
      </c>
      <c r="AD4" t="n">
        <v>438773.0484409636</v>
      </c>
      <c r="AE4" t="n">
        <v>600348.6421776549</v>
      </c>
      <c r="AF4" t="n">
        <v>5.707777192541928e-06</v>
      </c>
      <c r="AG4" t="n">
        <v>5.819791666666666</v>
      </c>
      <c r="AH4" t="n">
        <v>543052.2103628301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1.8739</v>
      </c>
      <c r="E5" t="n">
        <v>53.37</v>
      </c>
      <c r="F5" t="n">
        <v>49.2</v>
      </c>
      <c r="G5" t="n">
        <v>33.93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479.21</v>
      </c>
      <c r="Q5" t="n">
        <v>1189.44</v>
      </c>
      <c r="R5" t="n">
        <v>298.5</v>
      </c>
      <c r="S5" t="n">
        <v>152.24</v>
      </c>
      <c r="T5" t="n">
        <v>66742.12</v>
      </c>
      <c r="U5" t="n">
        <v>0.51</v>
      </c>
      <c r="V5" t="n">
        <v>0.8100000000000001</v>
      </c>
      <c r="W5" t="n">
        <v>19.12</v>
      </c>
      <c r="X5" t="n">
        <v>3.94</v>
      </c>
      <c r="Y5" t="n">
        <v>2</v>
      </c>
      <c r="Z5" t="n">
        <v>10</v>
      </c>
      <c r="AA5" t="n">
        <v>409.9822252930545</v>
      </c>
      <c r="AB5" t="n">
        <v>560.9557677852118</v>
      </c>
      <c r="AC5" t="n">
        <v>507.4189366141553</v>
      </c>
      <c r="AD5" t="n">
        <v>409982.2252930545</v>
      </c>
      <c r="AE5" t="n">
        <v>560955.7677852118</v>
      </c>
      <c r="AF5" t="n">
        <v>5.975643153865757e-06</v>
      </c>
      <c r="AG5" t="n">
        <v>5.559374999999999</v>
      </c>
      <c r="AH5" t="n">
        <v>507418.9366141553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1.9215</v>
      </c>
      <c r="E6" t="n">
        <v>52.04</v>
      </c>
      <c r="F6" t="n">
        <v>48.34</v>
      </c>
      <c r="G6" t="n">
        <v>42.65</v>
      </c>
      <c r="H6" t="n">
        <v>0.73</v>
      </c>
      <c r="I6" t="n">
        <v>68</v>
      </c>
      <c r="J6" t="n">
        <v>121.23</v>
      </c>
      <c r="K6" t="n">
        <v>43.4</v>
      </c>
      <c r="L6" t="n">
        <v>5</v>
      </c>
      <c r="M6" t="n">
        <v>66</v>
      </c>
      <c r="N6" t="n">
        <v>17.83</v>
      </c>
      <c r="O6" t="n">
        <v>15186.08</v>
      </c>
      <c r="P6" t="n">
        <v>463.83</v>
      </c>
      <c r="Q6" t="n">
        <v>1189.44</v>
      </c>
      <c r="R6" t="n">
        <v>269.47</v>
      </c>
      <c r="S6" t="n">
        <v>152.24</v>
      </c>
      <c r="T6" t="n">
        <v>52323.99</v>
      </c>
      <c r="U6" t="n">
        <v>0.5600000000000001</v>
      </c>
      <c r="V6" t="n">
        <v>0.82</v>
      </c>
      <c r="W6" t="n">
        <v>19.08</v>
      </c>
      <c r="X6" t="n">
        <v>3.08</v>
      </c>
      <c r="Y6" t="n">
        <v>2</v>
      </c>
      <c r="Z6" t="n">
        <v>10</v>
      </c>
      <c r="AA6" t="n">
        <v>393.7609249083594</v>
      </c>
      <c r="AB6" t="n">
        <v>538.7610689656059</v>
      </c>
      <c r="AC6" t="n">
        <v>487.3424686994371</v>
      </c>
      <c r="AD6" t="n">
        <v>393760.9249083594</v>
      </c>
      <c r="AE6" t="n">
        <v>538761.0689656059</v>
      </c>
      <c r="AF6" t="n">
        <v>6.127433865282594e-06</v>
      </c>
      <c r="AG6" t="n">
        <v>5.420833333333333</v>
      </c>
      <c r="AH6" t="n">
        <v>487342.4686994371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1.9562</v>
      </c>
      <c r="E7" t="n">
        <v>51.12</v>
      </c>
      <c r="F7" t="n">
        <v>47.72</v>
      </c>
      <c r="G7" t="n">
        <v>52.06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53</v>
      </c>
      <c r="N7" t="n">
        <v>18.14</v>
      </c>
      <c r="O7" t="n">
        <v>15347.16</v>
      </c>
      <c r="P7" t="n">
        <v>450.83</v>
      </c>
      <c r="Q7" t="n">
        <v>1189.25</v>
      </c>
      <c r="R7" t="n">
        <v>248.7</v>
      </c>
      <c r="S7" t="n">
        <v>152.24</v>
      </c>
      <c r="T7" t="n">
        <v>42002.3</v>
      </c>
      <c r="U7" t="n">
        <v>0.61</v>
      </c>
      <c r="V7" t="n">
        <v>0.83</v>
      </c>
      <c r="W7" t="n">
        <v>19.06</v>
      </c>
      <c r="X7" t="n">
        <v>2.47</v>
      </c>
      <c r="Y7" t="n">
        <v>2</v>
      </c>
      <c r="Z7" t="n">
        <v>10</v>
      </c>
      <c r="AA7" t="n">
        <v>381.7679763346774</v>
      </c>
      <c r="AB7" t="n">
        <v>522.3517876355445</v>
      </c>
      <c r="AC7" t="n">
        <v>472.4992661489458</v>
      </c>
      <c r="AD7" t="n">
        <v>381767.9763346774</v>
      </c>
      <c r="AE7" t="n">
        <v>522351.7876355445</v>
      </c>
      <c r="AF7" t="n">
        <v>6.238088018353271e-06</v>
      </c>
      <c r="AG7" t="n">
        <v>5.325</v>
      </c>
      <c r="AH7" t="n">
        <v>472499.2661489458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1.9801</v>
      </c>
      <c r="E8" t="n">
        <v>50.5</v>
      </c>
      <c r="F8" t="n">
        <v>47.32</v>
      </c>
      <c r="G8" t="n">
        <v>61.72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44</v>
      </c>
      <c r="N8" t="n">
        <v>18.45</v>
      </c>
      <c r="O8" t="n">
        <v>15508.69</v>
      </c>
      <c r="P8" t="n">
        <v>439.54</v>
      </c>
      <c r="Q8" t="n">
        <v>1189.18</v>
      </c>
      <c r="R8" t="n">
        <v>234.87</v>
      </c>
      <c r="S8" t="n">
        <v>152.24</v>
      </c>
      <c r="T8" t="n">
        <v>35134.18</v>
      </c>
      <c r="U8" t="n">
        <v>0.65</v>
      </c>
      <c r="V8" t="n">
        <v>0.84</v>
      </c>
      <c r="W8" t="n">
        <v>19.05</v>
      </c>
      <c r="X8" t="n">
        <v>2.06</v>
      </c>
      <c r="Y8" t="n">
        <v>2</v>
      </c>
      <c r="Z8" t="n">
        <v>10</v>
      </c>
      <c r="AA8" t="n">
        <v>361.8194284813632</v>
      </c>
      <c r="AB8" t="n">
        <v>495.057304394821</v>
      </c>
      <c r="AC8" t="n">
        <v>447.8097300806691</v>
      </c>
      <c r="AD8" t="n">
        <v>361819.4284813632</v>
      </c>
      <c r="AE8" t="n">
        <v>495057.3043948209</v>
      </c>
      <c r="AF8" t="n">
        <v>6.314302262110884e-06</v>
      </c>
      <c r="AG8" t="n">
        <v>5.260416666666667</v>
      </c>
      <c r="AH8" t="n">
        <v>447809.730080669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1.9963</v>
      </c>
      <c r="E9" t="n">
        <v>50.09</v>
      </c>
      <c r="F9" t="n">
        <v>47.05</v>
      </c>
      <c r="G9" t="n">
        <v>70.58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430.37</v>
      </c>
      <c r="Q9" t="n">
        <v>1189.11</v>
      </c>
      <c r="R9" t="n">
        <v>226.05</v>
      </c>
      <c r="S9" t="n">
        <v>152.24</v>
      </c>
      <c r="T9" t="n">
        <v>30753.89</v>
      </c>
      <c r="U9" t="n">
        <v>0.67</v>
      </c>
      <c r="V9" t="n">
        <v>0.85</v>
      </c>
      <c r="W9" t="n">
        <v>19.04</v>
      </c>
      <c r="X9" t="n">
        <v>1.8</v>
      </c>
      <c r="Y9" t="n">
        <v>2</v>
      </c>
      <c r="Z9" t="n">
        <v>10</v>
      </c>
      <c r="AA9" t="n">
        <v>355.1824017244035</v>
      </c>
      <c r="AB9" t="n">
        <v>485.9762315809933</v>
      </c>
      <c r="AC9" t="n">
        <v>439.5953421108273</v>
      </c>
      <c r="AD9" t="n">
        <v>355182.4017244035</v>
      </c>
      <c r="AE9" t="n">
        <v>485976.2315809933</v>
      </c>
      <c r="AF9" t="n">
        <v>6.36596212608048e-06</v>
      </c>
      <c r="AG9" t="n">
        <v>5.217708333333333</v>
      </c>
      <c r="AH9" t="n">
        <v>439595.3421108273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2.0105</v>
      </c>
      <c r="E10" t="n">
        <v>49.74</v>
      </c>
      <c r="F10" t="n">
        <v>46.82</v>
      </c>
      <c r="G10" t="n">
        <v>80.26000000000001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420.79</v>
      </c>
      <c r="Q10" t="n">
        <v>1188.98</v>
      </c>
      <c r="R10" t="n">
        <v>218.27</v>
      </c>
      <c r="S10" t="n">
        <v>152.24</v>
      </c>
      <c r="T10" t="n">
        <v>26890.04</v>
      </c>
      <c r="U10" t="n">
        <v>0.7</v>
      </c>
      <c r="V10" t="n">
        <v>0.85</v>
      </c>
      <c r="W10" t="n">
        <v>19.03</v>
      </c>
      <c r="X10" t="n">
        <v>1.57</v>
      </c>
      <c r="Y10" t="n">
        <v>2</v>
      </c>
      <c r="Z10" t="n">
        <v>10</v>
      </c>
      <c r="AA10" t="n">
        <v>348.7956382350792</v>
      </c>
      <c r="AB10" t="n">
        <v>477.2375800107806</v>
      </c>
      <c r="AC10" t="n">
        <v>431.6906951817012</v>
      </c>
      <c r="AD10" t="n">
        <v>348795.6382350792</v>
      </c>
      <c r="AE10" t="n">
        <v>477237.5800107805</v>
      </c>
      <c r="AF10" t="n">
        <v>6.411244229066174e-06</v>
      </c>
      <c r="AG10" t="n">
        <v>5.18125</v>
      </c>
      <c r="AH10" t="n">
        <v>431690.6951817012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2.0219</v>
      </c>
      <c r="E11" t="n">
        <v>49.46</v>
      </c>
      <c r="F11" t="n">
        <v>46.63</v>
      </c>
      <c r="G11" t="n">
        <v>90.26000000000001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411.31</v>
      </c>
      <c r="Q11" t="n">
        <v>1189.04</v>
      </c>
      <c r="R11" t="n">
        <v>211.69</v>
      </c>
      <c r="S11" t="n">
        <v>152.24</v>
      </c>
      <c r="T11" t="n">
        <v>23616.61</v>
      </c>
      <c r="U11" t="n">
        <v>0.72</v>
      </c>
      <c r="V11" t="n">
        <v>0.85</v>
      </c>
      <c r="W11" t="n">
        <v>19.03</v>
      </c>
      <c r="X11" t="n">
        <v>1.38</v>
      </c>
      <c r="Y11" t="n">
        <v>2</v>
      </c>
      <c r="Z11" t="n">
        <v>10</v>
      </c>
      <c r="AA11" t="n">
        <v>342.9541375759257</v>
      </c>
      <c r="AB11" t="n">
        <v>469.2449811001057</v>
      </c>
      <c r="AC11" t="n">
        <v>424.4608986933782</v>
      </c>
      <c r="AD11" t="n">
        <v>342954.1375759257</v>
      </c>
      <c r="AE11" t="n">
        <v>469244.9811001057</v>
      </c>
      <c r="AF11" t="n">
        <v>6.447597466674409e-06</v>
      </c>
      <c r="AG11" t="n">
        <v>5.152083333333334</v>
      </c>
      <c r="AH11" t="n">
        <v>424460.8986933782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2.0343</v>
      </c>
      <c r="E12" t="n">
        <v>49.16</v>
      </c>
      <c r="F12" t="n">
        <v>46.43</v>
      </c>
      <c r="G12" t="n">
        <v>103.17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399.43</v>
      </c>
      <c r="Q12" t="n">
        <v>1189.13</v>
      </c>
      <c r="R12" t="n">
        <v>205.04</v>
      </c>
      <c r="S12" t="n">
        <v>152.24</v>
      </c>
      <c r="T12" t="n">
        <v>20311.55</v>
      </c>
      <c r="U12" t="n">
        <v>0.74</v>
      </c>
      <c r="V12" t="n">
        <v>0.86</v>
      </c>
      <c r="W12" t="n">
        <v>19.01</v>
      </c>
      <c r="X12" t="n">
        <v>1.17</v>
      </c>
      <c r="Y12" t="n">
        <v>2</v>
      </c>
      <c r="Z12" t="n">
        <v>10</v>
      </c>
      <c r="AA12" t="n">
        <v>336.0138933543063</v>
      </c>
      <c r="AB12" t="n">
        <v>459.7490327741203</v>
      </c>
      <c r="AC12" t="n">
        <v>415.8712303479776</v>
      </c>
      <c r="AD12" t="n">
        <v>336013.8933543063</v>
      </c>
      <c r="AE12" t="n">
        <v>459749.0327741203</v>
      </c>
      <c r="AF12" t="n">
        <v>6.487139584774594e-06</v>
      </c>
      <c r="AG12" t="n">
        <v>5.120833333333333</v>
      </c>
      <c r="AH12" t="n">
        <v>415871.2303479776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2.0395</v>
      </c>
      <c r="E13" t="n">
        <v>49.03</v>
      </c>
      <c r="F13" t="n">
        <v>46.35</v>
      </c>
      <c r="G13" t="n">
        <v>111.24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21</v>
      </c>
      <c r="N13" t="n">
        <v>20.05</v>
      </c>
      <c r="O13" t="n">
        <v>16323.22</v>
      </c>
      <c r="P13" t="n">
        <v>392.11</v>
      </c>
      <c r="Q13" t="n">
        <v>1189.21</v>
      </c>
      <c r="R13" t="n">
        <v>202.33</v>
      </c>
      <c r="S13" t="n">
        <v>152.24</v>
      </c>
      <c r="T13" t="n">
        <v>18969.56</v>
      </c>
      <c r="U13" t="n">
        <v>0.75</v>
      </c>
      <c r="V13" t="n">
        <v>0.86</v>
      </c>
      <c r="W13" t="n">
        <v>19.01</v>
      </c>
      <c r="X13" t="n">
        <v>1.1</v>
      </c>
      <c r="Y13" t="n">
        <v>2</v>
      </c>
      <c r="Z13" t="n">
        <v>10</v>
      </c>
      <c r="AA13" t="n">
        <v>332.136569367192</v>
      </c>
      <c r="AB13" t="n">
        <v>454.4439070394886</v>
      </c>
      <c r="AC13" t="n">
        <v>411.0724183676684</v>
      </c>
      <c r="AD13" t="n">
        <v>332136.569367192</v>
      </c>
      <c r="AE13" t="n">
        <v>454443.9070394886</v>
      </c>
      <c r="AF13" t="n">
        <v>6.503721763332734e-06</v>
      </c>
      <c r="AG13" t="n">
        <v>5.107291666666667</v>
      </c>
      <c r="AH13" t="n">
        <v>411072.4183676684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2.045</v>
      </c>
      <c r="E14" t="n">
        <v>48.9</v>
      </c>
      <c r="F14" t="n">
        <v>46.27</v>
      </c>
      <c r="G14" t="n">
        <v>120.7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5</v>
      </c>
      <c r="N14" t="n">
        <v>20.39</v>
      </c>
      <c r="O14" t="n">
        <v>16487.53</v>
      </c>
      <c r="P14" t="n">
        <v>386.6</v>
      </c>
      <c r="Q14" t="n">
        <v>1189.19</v>
      </c>
      <c r="R14" t="n">
        <v>198.78</v>
      </c>
      <c r="S14" t="n">
        <v>152.24</v>
      </c>
      <c r="T14" t="n">
        <v>17205.17</v>
      </c>
      <c r="U14" t="n">
        <v>0.77</v>
      </c>
      <c r="V14" t="n">
        <v>0.86</v>
      </c>
      <c r="W14" t="n">
        <v>19.03</v>
      </c>
      <c r="X14" t="n">
        <v>1.01</v>
      </c>
      <c r="Y14" t="n">
        <v>2</v>
      </c>
      <c r="Z14" t="n">
        <v>10</v>
      </c>
      <c r="AA14" t="n">
        <v>329.0148046666476</v>
      </c>
      <c r="AB14" t="n">
        <v>450.1725708536653</v>
      </c>
      <c r="AC14" t="n">
        <v>407.2087325125619</v>
      </c>
      <c r="AD14" t="n">
        <v>329014.8046666476</v>
      </c>
      <c r="AE14" t="n">
        <v>450172.5708536652</v>
      </c>
      <c r="AF14" t="n">
        <v>6.521260606038461e-06</v>
      </c>
      <c r="AG14" t="n">
        <v>5.09375</v>
      </c>
      <c r="AH14" t="n">
        <v>407208.732512562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2.0448</v>
      </c>
      <c r="E15" t="n">
        <v>48.9</v>
      </c>
      <c r="F15" t="n">
        <v>46.27</v>
      </c>
      <c r="G15" t="n">
        <v>120.71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389.62</v>
      </c>
      <c r="Q15" t="n">
        <v>1189.18</v>
      </c>
      <c r="R15" t="n">
        <v>198.64</v>
      </c>
      <c r="S15" t="n">
        <v>152.24</v>
      </c>
      <c r="T15" t="n">
        <v>17132.95</v>
      </c>
      <c r="U15" t="n">
        <v>0.77</v>
      </c>
      <c r="V15" t="n">
        <v>0.86</v>
      </c>
      <c r="W15" t="n">
        <v>19.04</v>
      </c>
      <c r="X15" t="n">
        <v>1.02</v>
      </c>
      <c r="Y15" t="n">
        <v>2</v>
      </c>
      <c r="Z15" t="n">
        <v>10</v>
      </c>
      <c r="AA15" t="n">
        <v>330.3240622522432</v>
      </c>
      <c r="AB15" t="n">
        <v>451.9639548426453</v>
      </c>
      <c r="AC15" t="n">
        <v>408.8291493278571</v>
      </c>
      <c r="AD15" t="n">
        <v>330324.0622522432</v>
      </c>
      <c r="AE15" t="n">
        <v>451963.9548426453</v>
      </c>
      <c r="AF15" t="n">
        <v>6.520622829940071e-06</v>
      </c>
      <c r="AG15" t="n">
        <v>5.09375</v>
      </c>
      <c r="AH15" t="n">
        <v>408829.1493278571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1.3569</v>
      </c>
      <c r="E2" t="n">
        <v>73.7</v>
      </c>
      <c r="F2" t="n">
        <v>64.26000000000001</v>
      </c>
      <c r="G2" t="n">
        <v>9.710000000000001</v>
      </c>
      <c r="H2" t="n">
        <v>0.2</v>
      </c>
      <c r="I2" t="n">
        <v>397</v>
      </c>
      <c r="J2" t="n">
        <v>89.87</v>
      </c>
      <c r="K2" t="n">
        <v>37.55</v>
      </c>
      <c r="L2" t="n">
        <v>1</v>
      </c>
      <c r="M2" t="n">
        <v>395</v>
      </c>
      <c r="N2" t="n">
        <v>11.32</v>
      </c>
      <c r="O2" t="n">
        <v>11317.98</v>
      </c>
      <c r="P2" t="n">
        <v>544.99</v>
      </c>
      <c r="Q2" t="n">
        <v>1191.65</v>
      </c>
      <c r="R2" t="n">
        <v>808.3200000000001</v>
      </c>
      <c r="S2" t="n">
        <v>152.24</v>
      </c>
      <c r="T2" t="n">
        <v>320104.28</v>
      </c>
      <c r="U2" t="n">
        <v>0.19</v>
      </c>
      <c r="V2" t="n">
        <v>0.62</v>
      </c>
      <c r="W2" t="n">
        <v>19.63</v>
      </c>
      <c r="X2" t="n">
        <v>18.95</v>
      </c>
      <c r="Y2" t="n">
        <v>2</v>
      </c>
      <c r="Z2" t="n">
        <v>10</v>
      </c>
      <c r="AA2" t="n">
        <v>614.8486683231624</v>
      </c>
      <c r="AB2" t="n">
        <v>841.2630732085969</v>
      </c>
      <c r="AC2" t="n">
        <v>760.9741062217066</v>
      </c>
      <c r="AD2" t="n">
        <v>614848.6683231625</v>
      </c>
      <c r="AE2" t="n">
        <v>841263.0732085969</v>
      </c>
      <c r="AF2" t="n">
        <v>4.704189389522193e-06</v>
      </c>
      <c r="AG2" t="n">
        <v>7.677083333333333</v>
      </c>
      <c r="AH2" t="n">
        <v>760974.1062217066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1.7366</v>
      </c>
      <c r="E3" t="n">
        <v>57.58</v>
      </c>
      <c r="F3" t="n">
        <v>52.64</v>
      </c>
      <c r="G3" t="n">
        <v>19.86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438.31</v>
      </c>
      <c r="Q3" t="n">
        <v>1190.24</v>
      </c>
      <c r="R3" t="n">
        <v>413.85</v>
      </c>
      <c r="S3" t="n">
        <v>152.24</v>
      </c>
      <c r="T3" t="n">
        <v>124057.94</v>
      </c>
      <c r="U3" t="n">
        <v>0.37</v>
      </c>
      <c r="V3" t="n">
        <v>0.76</v>
      </c>
      <c r="W3" t="n">
        <v>19.26</v>
      </c>
      <c r="X3" t="n">
        <v>7.37</v>
      </c>
      <c r="Y3" t="n">
        <v>2</v>
      </c>
      <c r="Z3" t="n">
        <v>10</v>
      </c>
      <c r="AA3" t="n">
        <v>414.5850781431948</v>
      </c>
      <c r="AB3" t="n">
        <v>567.2535941183102</v>
      </c>
      <c r="AC3" t="n">
        <v>513.1157072410775</v>
      </c>
      <c r="AD3" t="n">
        <v>414585.0781431948</v>
      </c>
      <c r="AE3" t="n">
        <v>567253.5941183101</v>
      </c>
      <c r="AF3" t="n">
        <v>6.020558105862069e-06</v>
      </c>
      <c r="AG3" t="n">
        <v>5.997916666666666</v>
      </c>
      <c r="AH3" t="n">
        <v>513115.7072410776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1.869</v>
      </c>
      <c r="E4" t="n">
        <v>53.5</v>
      </c>
      <c r="F4" t="n">
        <v>49.71</v>
      </c>
      <c r="G4" t="n">
        <v>30.44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96</v>
      </c>
      <c r="N4" t="n">
        <v>11.77</v>
      </c>
      <c r="O4" t="n">
        <v>11620.34</v>
      </c>
      <c r="P4" t="n">
        <v>404.83</v>
      </c>
      <c r="Q4" t="n">
        <v>1189.61</v>
      </c>
      <c r="R4" t="n">
        <v>316.11</v>
      </c>
      <c r="S4" t="n">
        <v>152.24</v>
      </c>
      <c r="T4" t="n">
        <v>75493.62</v>
      </c>
      <c r="U4" t="n">
        <v>0.48</v>
      </c>
      <c r="V4" t="n">
        <v>0.8</v>
      </c>
      <c r="W4" t="n">
        <v>19.13</v>
      </c>
      <c r="X4" t="n">
        <v>4.45</v>
      </c>
      <c r="Y4" t="n">
        <v>2</v>
      </c>
      <c r="Z4" t="n">
        <v>10</v>
      </c>
      <c r="AA4" t="n">
        <v>362.33568849517</v>
      </c>
      <c r="AB4" t="n">
        <v>495.7636741214957</v>
      </c>
      <c r="AC4" t="n">
        <v>448.4486848720261</v>
      </c>
      <c r="AD4" t="n">
        <v>362335.68849517</v>
      </c>
      <c r="AE4" t="n">
        <v>495763.6741214957</v>
      </c>
      <c r="AF4" t="n">
        <v>6.479571058307156e-06</v>
      </c>
      <c r="AG4" t="n">
        <v>5.572916666666667</v>
      </c>
      <c r="AH4" t="n">
        <v>448448.6848720261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1.9337</v>
      </c>
      <c r="E5" t="n">
        <v>51.71</v>
      </c>
      <c r="F5" t="n">
        <v>48.45</v>
      </c>
      <c r="G5" t="n">
        <v>41.53</v>
      </c>
      <c r="H5" t="n">
        <v>0.75</v>
      </c>
      <c r="I5" t="n">
        <v>70</v>
      </c>
      <c r="J5" t="n">
        <v>93.55</v>
      </c>
      <c r="K5" t="n">
        <v>37.55</v>
      </c>
      <c r="L5" t="n">
        <v>4</v>
      </c>
      <c r="M5" t="n">
        <v>68</v>
      </c>
      <c r="N5" t="n">
        <v>12</v>
      </c>
      <c r="O5" t="n">
        <v>11772.07</v>
      </c>
      <c r="P5" t="n">
        <v>384.72</v>
      </c>
      <c r="Q5" t="n">
        <v>1189.39</v>
      </c>
      <c r="R5" t="n">
        <v>272.74</v>
      </c>
      <c r="S5" t="n">
        <v>152.24</v>
      </c>
      <c r="T5" t="n">
        <v>53947.64</v>
      </c>
      <c r="U5" t="n">
        <v>0.5600000000000001</v>
      </c>
      <c r="V5" t="n">
        <v>0.82</v>
      </c>
      <c r="W5" t="n">
        <v>19.1</v>
      </c>
      <c r="X5" t="n">
        <v>3.19</v>
      </c>
      <c r="Y5" t="n">
        <v>2</v>
      </c>
      <c r="Z5" t="n">
        <v>10</v>
      </c>
      <c r="AA5" t="n">
        <v>342.3972388038169</v>
      </c>
      <c r="AB5" t="n">
        <v>468.4830076314668</v>
      </c>
      <c r="AC5" t="n">
        <v>423.7716469031496</v>
      </c>
      <c r="AD5" t="n">
        <v>342397.238803817</v>
      </c>
      <c r="AE5" t="n">
        <v>468483.0076314668</v>
      </c>
      <c r="AF5" t="n">
        <v>6.703877236730095e-06</v>
      </c>
      <c r="AG5" t="n">
        <v>5.386458333333334</v>
      </c>
      <c r="AH5" t="n">
        <v>423771.6469031497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1.9748</v>
      </c>
      <c r="E6" t="n">
        <v>50.64</v>
      </c>
      <c r="F6" t="n">
        <v>47.68</v>
      </c>
      <c r="G6" t="n">
        <v>52.98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368.87</v>
      </c>
      <c r="Q6" t="n">
        <v>1189.2</v>
      </c>
      <c r="R6" t="n">
        <v>247.18</v>
      </c>
      <c r="S6" t="n">
        <v>152.24</v>
      </c>
      <c r="T6" t="n">
        <v>41249.18</v>
      </c>
      <c r="U6" t="n">
        <v>0.62</v>
      </c>
      <c r="V6" t="n">
        <v>0.83</v>
      </c>
      <c r="W6" t="n">
        <v>19.06</v>
      </c>
      <c r="X6" t="n">
        <v>2.42</v>
      </c>
      <c r="Y6" t="n">
        <v>2</v>
      </c>
      <c r="Z6" t="n">
        <v>10</v>
      </c>
      <c r="AA6" t="n">
        <v>318.7261191682105</v>
      </c>
      <c r="AB6" t="n">
        <v>436.0951374499344</v>
      </c>
      <c r="AC6" t="n">
        <v>394.4748295950814</v>
      </c>
      <c r="AD6" t="n">
        <v>318726.1191682105</v>
      </c>
      <c r="AE6" t="n">
        <v>436095.1374499344</v>
      </c>
      <c r="AF6" t="n">
        <v>6.846365396439257e-06</v>
      </c>
      <c r="AG6" t="n">
        <v>5.274999999999999</v>
      </c>
      <c r="AH6" t="n">
        <v>394474.8295950814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1.9996</v>
      </c>
      <c r="E7" t="n">
        <v>50.01</v>
      </c>
      <c r="F7" t="n">
        <v>47.24</v>
      </c>
      <c r="G7" t="n">
        <v>64.42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354.92</v>
      </c>
      <c r="Q7" t="n">
        <v>1189.19</v>
      </c>
      <c r="R7" t="n">
        <v>232.06</v>
      </c>
      <c r="S7" t="n">
        <v>152.24</v>
      </c>
      <c r="T7" t="n">
        <v>33736.44</v>
      </c>
      <c r="U7" t="n">
        <v>0.66</v>
      </c>
      <c r="V7" t="n">
        <v>0.84</v>
      </c>
      <c r="W7" t="n">
        <v>19.05</v>
      </c>
      <c r="X7" t="n">
        <v>1.98</v>
      </c>
      <c r="Y7" t="n">
        <v>2</v>
      </c>
      <c r="Z7" t="n">
        <v>10</v>
      </c>
      <c r="AA7" t="n">
        <v>309.1509711551114</v>
      </c>
      <c r="AB7" t="n">
        <v>422.9939975126952</v>
      </c>
      <c r="AC7" t="n">
        <v>382.6240440658869</v>
      </c>
      <c r="AD7" t="n">
        <v>309150.9711551114</v>
      </c>
      <c r="AE7" t="n">
        <v>422993.9975126952</v>
      </c>
      <c r="AF7" t="n">
        <v>6.932343653392718e-06</v>
      </c>
      <c r="AG7" t="n">
        <v>5.209375</v>
      </c>
      <c r="AH7" t="n">
        <v>382624.0440658869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2.0211</v>
      </c>
      <c r="E8" t="n">
        <v>49.48</v>
      </c>
      <c r="F8" t="n">
        <v>46.86</v>
      </c>
      <c r="G8" t="n">
        <v>78.09999999999999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340.69</v>
      </c>
      <c r="Q8" t="n">
        <v>1189.06</v>
      </c>
      <c r="R8" t="n">
        <v>219.48</v>
      </c>
      <c r="S8" t="n">
        <v>152.24</v>
      </c>
      <c r="T8" t="n">
        <v>27486.7</v>
      </c>
      <c r="U8" t="n">
        <v>0.6899999999999999</v>
      </c>
      <c r="V8" t="n">
        <v>0.85</v>
      </c>
      <c r="W8" t="n">
        <v>19.03</v>
      </c>
      <c r="X8" t="n">
        <v>1.6</v>
      </c>
      <c r="Y8" t="n">
        <v>2</v>
      </c>
      <c r="Z8" t="n">
        <v>10</v>
      </c>
      <c r="AA8" t="n">
        <v>300.1218281408098</v>
      </c>
      <c r="AB8" t="n">
        <v>410.6399257028511</v>
      </c>
      <c r="AC8" t="n">
        <v>371.4490275305257</v>
      </c>
      <c r="AD8" t="n">
        <v>300121.8281408098</v>
      </c>
      <c r="AE8" t="n">
        <v>410639.9257028511</v>
      </c>
      <c r="AF8" t="n">
        <v>7.006881255187049e-06</v>
      </c>
      <c r="AG8" t="n">
        <v>5.154166666666666</v>
      </c>
      <c r="AH8" t="n">
        <v>371449.0275305257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2.0314</v>
      </c>
      <c r="E9" t="n">
        <v>49.23</v>
      </c>
      <c r="F9" t="n">
        <v>46.68</v>
      </c>
      <c r="G9" t="n">
        <v>87.53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331.16</v>
      </c>
      <c r="Q9" t="n">
        <v>1189.36</v>
      </c>
      <c r="R9" t="n">
        <v>212.66</v>
      </c>
      <c r="S9" t="n">
        <v>152.24</v>
      </c>
      <c r="T9" t="n">
        <v>24096.99</v>
      </c>
      <c r="U9" t="n">
        <v>0.72</v>
      </c>
      <c r="V9" t="n">
        <v>0.85</v>
      </c>
      <c r="W9" t="n">
        <v>19.05</v>
      </c>
      <c r="X9" t="n">
        <v>1.43</v>
      </c>
      <c r="Y9" t="n">
        <v>2</v>
      </c>
      <c r="Z9" t="n">
        <v>10</v>
      </c>
      <c r="AA9" t="n">
        <v>294.7040336092938</v>
      </c>
      <c r="AB9" t="n">
        <v>403.2270602086053</v>
      </c>
      <c r="AC9" t="n">
        <v>364.7436355150286</v>
      </c>
      <c r="AD9" t="n">
        <v>294704.0336092939</v>
      </c>
      <c r="AE9" t="n">
        <v>403227.0602086053</v>
      </c>
      <c r="AF9" t="n">
        <v>7.042589966744332e-06</v>
      </c>
      <c r="AG9" t="n">
        <v>5.128125</v>
      </c>
      <c r="AH9" t="n">
        <v>364743.6355150286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2.033</v>
      </c>
      <c r="E10" t="n">
        <v>49.19</v>
      </c>
      <c r="F10" t="n">
        <v>46.66</v>
      </c>
      <c r="G10" t="n">
        <v>90.31999999999999</v>
      </c>
      <c r="H10" t="n">
        <v>1.59</v>
      </c>
      <c r="I10" t="n">
        <v>31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332.99</v>
      </c>
      <c r="Q10" t="n">
        <v>1189.69</v>
      </c>
      <c r="R10" t="n">
        <v>211.69</v>
      </c>
      <c r="S10" t="n">
        <v>152.24</v>
      </c>
      <c r="T10" t="n">
        <v>23616.46</v>
      </c>
      <c r="U10" t="n">
        <v>0.72</v>
      </c>
      <c r="V10" t="n">
        <v>0.85</v>
      </c>
      <c r="W10" t="n">
        <v>19.06</v>
      </c>
      <c r="X10" t="n">
        <v>1.41</v>
      </c>
      <c r="Y10" t="n">
        <v>2</v>
      </c>
      <c r="Z10" t="n">
        <v>10</v>
      </c>
      <c r="AA10" t="n">
        <v>295.2963499008198</v>
      </c>
      <c r="AB10" t="n">
        <v>404.0374934898217</v>
      </c>
      <c r="AC10" t="n">
        <v>365.476722181336</v>
      </c>
      <c r="AD10" t="n">
        <v>295296.3499008198</v>
      </c>
      <c r="AE10" t="n">
        <v>404037.4934898217</v>
      </c>
      <c r="AF10" t="n">
        <v>7.04813695106391e-06</v>
      </c>
      <c r="AG10" t="n">
        <v>5.123958333333333</v>
      </c>
      <c r="AH10" t="n">
        <v>365476.722181336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0.7204</v>
      </c>
      <c r="E2" t="n">
        <v>138.81</v>
      </c>
      <c r="F2" t="n">
        <v>97.02</v>
      </c>
      <c r="G2" t="n">
        <v>5.76</v>
      </c>
      <c r="H2" t="n">
        <v>0.09</v>
      </c>
      <c r="I2" t="n">
        <v>1010</v>
      </c>
      <c r="J2" t="n">
        <v>194.77</v>
      </c>
      <c r="K2" t="n">
        <v>54.38</v>
      </c>
      <c r="L2" t="n">
        <v>1</v>
      </c>
      <c r="M2" t="n">
        <v>1008</v>
      </c>
      <c r="N2" t="n">
        <v>39.4</v>
      </c>
      <c r="O2" t="n">
        <v>24256.19</v>
      </c>
      <c r="P2" t="n">
        <v>1368.56</v>
      </c>
      <c r="Q2" t="n">
        <v>1197.49</v>
      </c>
      <c r="R2" t="n">
        <v>1923.33</v>
      </c>
      <c r="S2" t="n">
        <v>152.24</v>
      </c>
      <c r="T2" t="n">
        <v>874545.15</v>
      </c>
      <c r="U2" t="n">
        <v>0.08</v>
      </c>
      <c r="V2" t="n">
        <v>0.41</v>
      </c>
      <c r="W2" t="n">
        <v>20.63</v>
      </c>
      <c r="X2" t="n">
        <v>51.62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1.3475</v>
      </c>
      <c r="E3" t="n">
        <v>74.20999999999999</v>
      </c>
      <c r="F3" t="n">
        <v>59.76</v>
      </c>
      <c r="G3" t="n">
        <v>11.68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843.51</v>
      </c>
      <c r="Q3" t="n">
        <v>1191.32</v>
      </c>
      <c r="R3" t="n">
        <v>655.42</v>
      </c>
      <c r="S3" t="n">
        <v>152.24</v>
      </c>
      <c r="T3" t="n">
        <v>244101.36</v>
      </c>
      <c r="U3" t="n">
        <v>0.23</v>
      </c>
      <c r="V3" t="n">
        <v>0.67</v>
      </c>
      <c r="W3" t="n">
        <v>19.48</v>
      </c>
      <c r="X3" t="n">
        <v>14.46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1.5772</v>
      </c>
      <c r="E4" t="n">
        <v>63.4</v>
      </c>
      <c r="F4" t="n">
        <v>53.77</v>
      </c>
      <c r="G4" t="n">
        <v>17.63</v>
      </c>
      <c r="H4" t="n">
        <v>0.27</v>
      </c>
      <c r="I4" t="n">
        <v>183</v>
      </c>
      <c r="J4" t="n">
        <v>197.88</v>
      </c>
      <c r="K4" t="n">
        <v>54.38</v>
      </c>
      <c r="L4" t="n">
        <v>3</v>
      </c>
      <c r="M4" t="n">
        <v>181</v>
      </c>
      <c r="N4" t="n">
        <v>40.5</v>
      </c>
      <c r="O4" t="n">
        <v>24639</v>
      </c>
      <c r="P4" t="n">
        <v>756.6900000000001</v>
      </c>
      <c r="Q4" t="n">
        <v>1190.33</v>
      </c>
      <c r="R4" t="n">
        <v>452.12</v>
      </c>
      <c r="S4" t="n">
        <v>152.24</v>
      </c>
      <c r="T4" t="n">
        <v>143070.25</v>
      </c>
      <c r="U4" t="n">
        <v>0.34</v>
      </c>
      <c r="V4" t="n">
        <v>0.74</v>
      </c>
      <c r="W4" t="n">
        <v>19.3</v>
      </c>
      <c r="X4" t="n">
        <v>8.5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1.6982</v>
      </c>
      <c r="E5" t="n">
        <v>58.88</v>
      </c>
      <c r="F5" t="n">
        <v>51.27</v>
      </c>
      <c r="G5" t="n">
        <v>23.48</v>
      </c>
      <c r="H5" t="n">
        <v>0.36</v>
      </c>
      <c r="I5" t="n">
        <v>131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718.62</v>
      </c>
      <c r="Q5" t="n">
        <v>1189.64</v>
      </c>
      <c r="R5" t="n">
        <v>368.45</v>
      </c>
      <c r="S5" t="n">
        <v>152.24</v>
      </c>
      <c r="T5" t="n">
        <v>101495.61</v>
      </c>
      <c r="U5" t="n">
        <v>0.41</v>
      </c>
      <c r="V5" t="n">
        <v>0.78</v>
      </c>
      <c r="W5" t="n">
        <v>19.19</v>
      </c>
      <c r="X5" t="n">
        <v>6.01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1.7725</v>
      </c>
      <c r="E6" t="n">
        <v>56.42</v>
      </c>
      <c r="F6" t="n">
        <v>49.93</v>
      </c>
      <c r="G6" t="n">
        <v>29.37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100</v>
      </c>
      <c r="N6" t="n">
        <v>41.63</v>
      </c>
      <c r="O6" t="n">
        <v>25024.84</v>
      </c>
      <c r="P6" t="n">
        <v>696.92</v>
      </c>
      <c r="Q6" t="n">
        <v>1189.54</v>
      </c>
      <c r="R6" t="n">
        <v>323.35</v>
      </c>
      <c r="S6" t="n">
        <v>152.24</v>
      </c>
      <c r="T6" t="n">
        <v>79092.95</v>
      </c>
      <c r="U6" t="n">
        <v>0.47</v>
      </c>
      <c r="V6" t="n">
        <v>0.8</v>
      </c>
      <c r="W6" t="n">
        <v>19.14</v>
      </c>
      <c r="X6" t="n">
        <v>4.67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1.8248</v>
      </c>
      <c r="E7" t="n">
        <v>54.8</v>
      </c>
      <c r="F7" t="n">
        <v>49.06</v>
      </c>
      <c r="G7" t="n">
        <v>35.46</v>
      </c>
      <c r="H7" t="n">
        <v>0.53</v>
      </c>
      <c r="I7" t="n">
        <v>83</v>
      </c>
      <c r="J7" t="n">
        <v>202.58</v>
      </c>
      <c r="K7" t="n">
        <v>54.38</v>
      </c>
      <c r="L7" t="n">
        <v>6</v>
      </c>
      <c r="M7" t="n">
        <v>81</v>
      </c>
      <c r="N7" t="n">
        <v>42.2</v>
      </c>
      <c r="O7" t="n">
        <v>25218.93</v>
      </c>
      <c r="P7" t="n">
        <v>681.75</v>
      </c>
      <c r="Q7" t="n">
        <v>1189.61</v>
      </c>
      <c r="R7" t="n">
        <v>293.83</v>
      </c>
      <c r="S7" t="n">
        <v>152.24</v>
      </c>
      <c r="T7" t="n">
        <v>64427.96</v>
      </c>
      <c r="U7" t="n">
        <v>0.52</v>
      </c>
      <c r="V7" t="n">
        <v>0.8100000000000001</v>
      </c>
      <c r="W7" t="n">
        <v>19.11</v>
      </c>
      <c r="X7" t="n">
        <v>3.8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1.8634</v>
      </c>
      <c r="E8" t="n">
        <v>53.67</v>
      </c>
      <c r="F8" t="n">
        <v>48.43</v>
      </c>
      <c r="G8" t="n">
        <v>41.51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68</v>
      </c>
      <c r="N8" t="n">
        <v>42.78</v>
      </c>
      <c r="O8" t="n">
        <v>25413.94</v>
      </c>
      <c r="P8" t="n">
        <v>669.9299999999999</v>
      </c>
      <c r="Q8" t="n">
        <v>1189.42</v>
      </c>
      <c r="R8" t="n">
        <v>272.24</v>
      </c>
      <c r="S8" t="n">
        <v>152.24</v>
      </c>
      <c r="T8" t="n">
        <v>53699.02</v>
      </c>
      <c r="U8" t="n">
        <v>0.5600000000000001</v>
      </c>
      <c r="V8" t="n">
        <v>0.82</v>
      </c>
      <c r="W8" t="n">
        <v>19.09</v>
      </c>
      <c r="X8" t="n">
        <v>3.17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1.8899</v>
      </c>
      <c r="E9" t="n">
        <v>52.91</v>
      </c>
      <c r="F9" t="n">
        <v>48.02</v>
      </c>
      <c r="G9" t="n">
        <v>47.24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661.3200000000001</v>
      </c>
      <c r="Q9" t="n">
        <v>1189.39</v>
      </c>
      <c r="R9" t="n">
        <v>258.38</v>
      </c>
      <c r="S9" t="n">
        <v>152.24</v>
      </c>
      <c r="T9" t="n">
        <v>46815.09</v>
      </c>
      <c r="U9" t="n">
        <v>0.59</v>
      </c>
      <c r="V9" t="n">
        <v>0.83</v>
      </c>
      <c r="W9" t="n">
        <v>19.09</v>
      </c>
      <c r="X9" t="n">
        <v>2.77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1.9154</v>
      </c>
      <c r="E10" t="n">
        <v>52.21</v>
      </c>
      <c r="F10" t="n">
        <v>47.63</v>
      </c>
      <c r="G10" t="n">
        <v>53.92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652.35</v>
      </c>
      <c r="Q10" t="n">
        <v>1189.26</v>
      </c>
      <c r="R10" t="n">
        <v>245.27</v>
      </c>
      <c r="S10" t="n">
        <v>152.24</v>
      </c>
      <c r="T10" t="n">
        <v>40297.01</v>
      </c>
      <c r="U10" t="n">
        <v>0.62</v>
      </c>
      <c r="V10" t="n">
        <v>0.84</v>
      </c>
      <c r="W10" t="n">
        <v>19.07</v>
      </c>
      <c r="X10" t="n">
        <v>2.37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1.9303</v>
      </c>
      <c r="E11" t="n">
        <v>51.8</v>
      </c>
      <c r="F11" t="n">
        <v>47.42</v>
      </c>
      <c r="G11" t="n">
        <v>59.28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646.9299999999999</v>
      </c>
      <c r="Q11" t="n">
        <v>1189.38</v>
      </c>
      <c r="R11" t="n">
        <v>238.6</v>
      </c>
      <c r="S11" t="n">
        <v>152.24</v>
      </c>
      <c r="T11" t="n">
        <v>36987.18</v>
      </c>
      <c r="U11" t="n">
        <v>0.64</v>
      </c>
      <c r="V11" t="n">
        <v>0.84</v>
      </c>
      <c r="W11" t="n">
        <v>19.05</v>
      </c>
      <c r="X11" t="n">
        <v>2.17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1.9471</v>
      </c>
      <c r="E12" t="n">
        <v>51.36</v>
      </c>
      <c r="F12" t="n">
        <v>47.17</v>
      </c>
      <c r="G12" t="n">
        <v>65.81999999999999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640.5</v>
      </c>
      <c r="Q12" t="n">
        <v>1189.09</v>
      </c>
      <c r="R12" t="n">
        <v>229.89</v>
      </c>
      <c r="S12" t="n">
        <v>152.24</v>
      </c>
      <c r="T12" t="n">
        <v>32659.94</v>
      </c>
      <c r="U12" t="n">
        <v>0.66</v>
      </c>
      <c r="V12" t="n">
        <v>0.84</v>
      </c>
      <c r="W12" t="n">
        <v>19.05</v>
      </c>
      <c r="X12" t="n">
        <v>1.92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1.9603</v>
      </c>
      <c r="E13" t="n">
        <v>51.01</v>
      </c>
      <c r="F13" t="n">
        <v>46.98</v>
      </c>
      <c r="G13" t="n">
        <v>72.27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37</v>
      </c>
      <c r="N13" t="n">
        <v>45.78</v>
      </c>
      <c r="O13" t="n">
        <v>26400.51</v>
      </c>
      <c r="P13" t="n">
        <v>633.99</v>
      </c>
      <c r="Q13" t="n">
        <v>1189.19</v>
      </c>
      <c r="R13" t="n">
        <v>223.59</v>
      </c>
      <c r="S13" t="n">
        <v>152.24</v>
      </c>
      <c r="T13" t="n">
        <v>29526.1</v>
      </c>
      <c r="U13" t="n">
        <v>0.68</v>
      </c>
      <c r="V13" t="n">
        <v>0.85</v>
      </c>
      <c r="W13" t="n">
        <v>19.03</v>
      </c>
      <c r="X13" t="n">
        <v>1.72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1.9694</v>
      </c>
      <c r="E14" t="n">
        <v>50.78</v>
      </c>
      <c r="F14" t="n">
        <v>46.86</v>
      </c>
      <c r="G14" t="n">
        <v>78.09999999999999</v>
      </c>
      <c r="H14" t="n">
        <v>1.08</v>
      </c>
      <c r="I14" t="n">
        <v>36</v>
      </c>
      <c r="J14" t="n">
        <v>213.78</v>
      </c>
      <c r="K14" t="n">
        <v>54.38</v>
      </c>
      <c r="L14" t="n">
        <v>13</v>
      </c>
      <c r="M14" t="n">
        <v>34</v>
      </c>
      <c r="N14" t="n">
        <v>46.4</v>
      </c>
      <c r="O14" t="n">
        <v>26600.32</v>
      </c>
      <c r="P14" t="n">
        <v>629.97</v>
      </c>
      <c r="Q14" t="n">
        <v>1189.22</v>
      </c>
      <c r="R14" t="n">
        <v>219.08</v>
      </c>
      <c r="S14" t="n">
        <v>152.24</v>
      </c>
      <c r="T14" t="n">
        <v>27286.51</v>
      </c>
      <c r="U14" t="n">
        <v>0.6899999999999999</v>
      </c>
      <c r="V14" t="n">
        <v>0.85</v>
      </c>
      <c r="W14" t="n">
        <v>19.04</v>
      </c>
      <c r="X14" t="n">
        <v>1.61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1.9795</v>
      </c>
      <c r="E15" t="n">
        <v>50.52</v>
      </c>
      <c r="F15" t="n">
        <v>46.72</v>
      </c>
      <c r="G15" t="n">
        <v>84.94</v>
      </c>
      <c r="H15" t="n">
        <v>1.15</v>
      </c>
      <c r="I15" t="n">
        <v>33</v>
      </c>
      <c r="J15" t="n">
        <v>215.41</v>
      </c>
      <c r="K15" t="n">
        <v>54.38</v>
      </c>
      <c r="L15" t="n">
        <v>14</v>
      </c>
      <c r="M15" t="n">
        <v>31</v>
      </c>
      <c r="N15" t="n">
        <v>47.03</v>
      </c>
      <c r="O15" t="n">
        <v>26801</v>
      </c>
      <c r="P15" t="n">
        <v>624.53</v>
      </c>
      <c r="Q15" t="n">
        <v>1189.16</v>
      </c>
      <c r="R15" t="n">
        <v>214.7</v>
      </c>
      <c r="S15" t="n">
        <v>152.24</v>
      </c>
      <c r="T15" t="n">
        <v>25111.44</v>
      </c>
      <c r="U15" t="n">
        <v>0.71</v>
      </c>
      <c r="V15" t="n">
        <v>0.85</v>
      </c>
      <c r="W15" t="n">
        <v>19.03</v>
      </c>
      <c r="X15" t="n">
        <v>1.46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1.9858</v>
      </c>
      <c r="E16" t="n">
        <v>50.36</v>
      </c>
      <c r="F16" t="n">
        <v>46.63</v>
      </c>
      <c r="G16" t="n">
        <v>90.26000000000001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620.79</v>
      </c>
      <c r="Q16" t="n">
        <v>1189.09</v>
      </c>
      <c r="R16" t="n">
        <v>211.87</v>
      </c>
      <c r="S16" t="n">
        <v>152.24</v>
      </c>
      <c r="T16" t="n">
        <v>23705.85</v>
      </c>
      <c r="U16" t="n">
        <v>0.72</v>
      </c>
      <c r="V16" t="n">
        <v>0.85</v>
      </c>
      <c r="W16" t="n">
        <v>19.03</v>
      </c>
      <c r="X16" t="n">
        <v>1.38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1.9933</v>
      </c>
      <c r="E17" t="n">
        <v>50.17</v>
      </c>
      <c r="F17" t="n">
        <v>46.52</v>
      </c>
      <c r="G17" t="n">
        <v>96.26000000000001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616.62</v>
      </c>
      <c r="Q17" t="n">
        <v>1189</v>
      </c>
      <c r="R17" t="n">
        <v>208.1</v>
      </c>
      <c r="S17" t="n">
        <v>152.24</v>
      </c>
      <c r="T17" t="n">
        <v>21830.48</v>
      </c>
      <c r="U17" t="n">
        <v>0.73</v>
      </c>
      <c r="V17" t="n">
        <v>0.85</v>
      </c>
      <c r="W17" t="n">
        <v>19.02</v>
      </c>
      <c r="X17" t="n">
        <v>1.27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2.0001</v>
      </c>
      <c r="E18" t="n">
        <v>50</v>
      </c>
      <c r="F18" t="n">
        <v>46.43</v>
      </c>
      <c r="G18" t="n">
        <v>103.18</v>
      </c>
      <c r="H18" t="n">
        <v>1.37</v>
      </c>
      <c r="I18" t="n">
        <v>27</v>
      </c>
      <c r="J18" t="n">
        <v>220.33</v>
      </c>
      <c r="K18" t="n">
        <v>54.38</v>
      </c>
      <c r="L18" t="n">
        <v>17</v>
      </c>
      <c r="M18" t="n">
        <v>25</v>
      </c>
      <c r="N18" t="n">
        <v>48.95</v>
      </c>
      <c r="O18" t="n">
        <v>27408.3</v>
      </c>
      <c r="P18" t="n">
        <v>611.46</v>
      </c>
      <c r="Q18" t="n">
        <v>1189.15</v>
      </c>
      <c r="R18" t="n">
        <v>205.13</v>
      </c>
      <c r="S18" t="n">
        <v>152.24</v>
      </c>
      <c r="T18" t="n">
        <v>20355.71</v>
      </c>
      <c r="U18" t="n">
        <v>0.74</v>
      </c>
      <c r="V18" t="n">
        <v>0.86</v>
      </c>
      <c r="W18" t="n">
        <v>19.01</v>
      </c>
      <c r="X18" t="n">
        <v>1.18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2.0026</v>
      </c>
      <c r="E19" t="n">
        <v>49.94</v>
      </c>
      <c r="F19" t="n">
        <v>46.41</v>
      </c>
      <c r="G19" t="n">
        <v>107.1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608.3099999999999</v>
      </c>
      <c r="Q19" t="n">
        <v>1189.15</v>
      </c>
      <c r="R19" t="n">
        <v>204.31</v>
      </c>
      <c r="S19" t="n">
        <v>152.24</v>
      </c>
      <c r="T19" t="n">
        <v>19953</v>
      </c>
      <c r="U19" t="n">
        <v>0.75</v>
      </c>
      <c r="V19" t="n">
        <v>0.86</v>
      </c>
      <c r="W19" t="n">
        <v>19.02</v>
      </c>
      <c r="X19" t="n">
        <v>1.16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2.0099</v>
      </c>
      <c r="E20" t="n">
        <v>49.75</v>
      </c>
      <c r="F20" t="n">
        <v>46.3</v>
      </c>
      <c r="G20" t="n">
        <v>115.76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604.0700000000001</v>
      </c>
      <c r="Q20" t="n">
        <v>1189.12</v>
      </c>
      <c r="R20" t="n">
        <v>200.83</v>
      </c>
      <c r="S20" t="n">
        <v>152.24</v>
      </c>
      <c r="T20" t="n">
        <v>18221.21</v>
      </c>
      <c r="U20" t="n">
        <v>0.76</v>
      </c>
      <c r="V20" t="n">
        <v>0.86</v>
      </c>
      <c r="W20" t="n">
        <v>19.01</v>
      </c>
      <c r="X20" t="n">
        <v>1.05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2.0132</v>
      </c>
      <c r="E21" t="n">
        <v>49.67</v>
      </c>
      <c r="F21" t="n">
        <v>46.26</v>
      </c>
      <c r="G21" t="n">
        <v>120.68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600.98</v>
      </c>
      <c r="Q21" t="n">
        <v>1188.96</v>
      </c>
      <c r="R21" t="n">
        <v>199.36</v>
      </c>
      <c r="S21" t="n">
        <v>152.24</v>
      </c>
      <c r="T21" t="n">
        <v>17493.72</v>
      </c>
      <c r="U21" t="n">
        <v>0.76</v>
      </c>
      <c r="V21" t="n">
        <v>0.86</v>
      </c>
      <c r="W21" t="n">
        <v>19.01</v>
      </c>
      <c r="X21" t="n">
        <v>1.01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2.017</v>
      </c>
      <c r="E22" t="n">
        <v>49.58</v>
      </c>
      <c r="F22" t="n">
        <v>46.21</v>
      </c>
      <c r="G22" t="n">
        <v>126.02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597.02</v>
      </c>
      <c r="Q22" t="n">
        <v>1188.95</v>
      </c>
      <c r="R22" t="n">
        <v>197.23</v>
      </c>
      <c r="S22" t="n">
        <v>152.24</v>
      </c>
      <c r="T22" t="n">
        <v>16430.23</v>
      </c>
      <c r="U22" t="n">
        <v>0.77</v>
      </c>
      <c r="V22" t="n">
        <v>0.86</v>
      </c>
      <c r="W22" t="n">
        <v>19.01</v>
      </c>
      <c r="X22" t="n">
        <v>0.95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2.0208</v>
      </c>
      <c r="E23" t="n">
        <v>49.48</v>
      </c>
      <c r="F23" t="n">
        <v>46.15</v>
      </c>
      <c r="G23" t="n">
        <v>131.86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593.02</v>
      </c>
      <c r="Q23" t="n">
        <v>1189.03</v>
      </c>
      <c r="R23" t="n">
        <v>195.56</v>
      </c>
      <c r="S23" t="n">
        <v>152.24</v>
      </c>
      <c r="T23" t="n">
        <v>15603.72</v>
      </c>
      <c r="U23" t="n">
        <v>0.78</v>
      </c>
      <c r="V23" t="n">
        <v>0.86</v>
      </c>
      <c r="W23" t="n">
        <v>19.01</v>
      </c>
      <c r="X23" t="n">
        <v>0.9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2.024</v>
      </c>
      <c r="E24" t="n">
        <v>49.41</v>
      </c>
      <c r="F24" t="n">
        <v>46.11</v>
      </c>
      <c r="G24" t="n">
        <v>138.34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588.99</v>
      </c>
      <c r="Q24" t="n">
        <v>1188.86</v>
      </c>
      <c r="R24" t="n">
        <v>194.43</v>
      </c>
      <c r="S24" t="n">
        <v>152.24</v>
      </c>
      <c r="T24" t="n">
        <v>15041.54</v>
      </c>
      <c r="U24" t="n">
        <v>0.78</v>
      </c>
      <c r="V24" t="n">
        <v>0.86</v>
      </c>
      <c r="W24" t="n">
        <v>19</v>
      </c>
      <c r="X24" t="n">
        <v>0.86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2.0272</v>
      </c>
      <c r="E25" t="n">
        <v>49.33</v>
      </c>
      <c r="F25" t="n">
        <v>46.07</v>
      </c>
      <c r="G25" t="n">
        <v>145.5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586.12</v>
      </c>
      <c r="Q25" t="n">
        <v>1188.95</v>
      </c>
      <c r="R25" t="n">
        <v>193.08</v>
      </c>
      <c r="S25" t="n">
        <v>152.24</v>
      </c>
      <c r="T25" t="n">
        <v>14372.42</v>
      </c>
      <c r="U25" t="n">
        <v>0.79</v>
      </c>
      <c r="V25" t="n">
        <v>0.86</v>
      </c>
      <c r="W25" t="n">
        <v>19</v>
      </c>
      <c r="X25" t="n">
        <v>0.82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2.0307</v>
      </c>
      <c r="E26" t="n">
        <v>49.24</v>
      </c>
      <c r="F26" t="n">
        <v>46.03</v>
      </c>
      <c r="G26" t="n">
        <v>153.42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582.16</v>
      </c>
      <c r="Q26" t="n">
        <v>1188.89</v>
      </c>
      <c r="R26" t="n">
        <v>191.49</v>
      </c>
      <c r="S26" t="n">
        <v>152.24</v>
      </c>
      <c r="T26" t="n">
        <v>13582.68</v>
      </c>
      <c r="U26" t="n">
        <v>0.8</v>
      </c>
      <c r="V26" t="n">
        <v>0.86</v>
      </c>
      <c r="W26" t="n">
        <v>19</v>
      </c>
      <c r="X26" t="n">
        <v>0.78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2.0343</v>
      </c>
      <c r="E27" t="n">
        <v>49.16</v>
      </c>
      <c r="F27" t="n">
        <v>45.98</v>
      </c>
      <c r="G27" t="n">
        <v>162.28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576.88</v>
      </c>
      <c r="Q27" t="n">
        <v>1188.99</v>
      </c>
      <c r="R27" t="n">
        <v>189.58</v>
      </c>
      <c r="S27" t="n">
        <v>152.24</v>
      </c>
      <c r="T27" t="n">
        <v>12634.78</v>
      </c>
      <c r="U27" t="n">
        <v>0.8</v>
      </c>
      <c r="V27" t="n">
        <v>0.86</v>
      </c>
      <c r="W27" t="n">
        <v>19.01</v>
      </c>
      <c r="X27" t="n">
        <v>0.73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2.0344</v>
      </c>
      <c r="E28" t="n">
        <v>49.16</v>
      </c>
      <c r="F28" t="n">
        <v>45.98</v>
      </c>
      <c r="G28" t="n">
        <v>162.27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572.58</v>
      </c>
      <c r="Q28" t="n">
        <v>1188.99</v>
      </c>
      <c r="R28" t="n">
        <v>189.67</v>
      </c>
      <c r="S28" t="n">
        <v>152.24</v>
      </c>
      <c r="T28" t="n">
        <v>12680.07</v>
      </c>
      <c r="U28" t="n">
        <v>0.8</v>
      </c>
      <c r="V28" t="n">
        <v>0.86</v>
      </c>
      <c r="W28" t="n">
        <v>19</v>
      </c>
      <c r="X28" t="n">
        <v>0.73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2.0381</v>
      </c>
      <c r="E29" t="n">
        <v>49.06</v>
      </c>
      <c r="F29" t="n">
        <v>45.93</v>
      </c>
      <c r="G29" t="n">
        <v>172.22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571.91</v>
      </c>
      <c r="Q29" t="n">
        <v>1188.86</v>
      </c>
      <c r="R29" t="n">
        <v>187.94</v>
      </c>
      <c r="S29" t="n">
        <v>152.24</v>
      </c>
      <c r="T29" t="n">
        <v>11815.93</v>
      </c>
      <c r="U29" t="n">
        <v>0.8100000000000001</v>
      </c>
      <c r="V29" t="n">
        <v>0.87</v>
      </c>
      <c r="W29" t="n">
        <v>19</v>
      </c>
      <c r="X29" t="n">
        <v>0.68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2.0414</v>
      </c>
      <c r="E30" t="n">
        <v>48.99</v>
      </c>
      <c r="F30" t="n">
        <v>45.89</v>
      </c>
      <c r="G30" t="n">
        <v>183.54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565.42</v>
      </c>
      <c r="Q30" t="n">
        <v>1188.9</v>
      </c>
      <c r="R30" t="n">
        <v>186.7</v>
      </c>
      <c r="S30" t="n">
        <v>152.24</v>
      </c>
      <c r="T30" t="n">
        <v>11203.26</v>
      </c>
      <c r="U30" t="n">
        <v>0.82</v>
      </c>
      <c r="V30" t="n">
        <v>0.87</v>
      </c>
      <c r="W30" t="n">
        <v>19</v>
      </c>
      <c r="X30" t="n">
        <v>0.64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2.0409</v>
      </c>
      <c r="E31" t="n">
        <v>49</v>
      </c>
      <c r="F31" t="n">
        <v>45.9</v>
      </c>
      <c r="G31" t="n">
        <v>183.59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565.11</v>
      </c>
      <c r="Q31" t="n">
        <v>1188.93</v>
      </c>
      <c r="R31" t="n">
        <v>187.01</v>
      </c>
      <c r="S31" t="n">
        <v>152.24</v>
      </c>
      <c r="T31" t="n">
        <v>11357.01</v>
      </c>
      <c r="U31" t="n">
        <v>0.8100000000000001</v>
      </c>
      <c r="V31" t="n">
        <v>0.87</v>
      </c>
      <c r="W31" t="n">
        <v>19</v>
      </c>
      <c r="X31" t="n">
        <v>0.65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2.0444</v>
      </c>
      <c r="E32" t="n">
        <v>48.91</v>
      </c>
      <c r="F32" t="n">
        <v>45.85</v>
      </c>
      <c r="G32" t="n">
        <v>196.51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558.87</v>
      </c>
      <c r="Q32" t="n">
        <v>1188.95</v>
      </c>
      <c r="R32" t="n">
        <v>185.48</v>
      </c>
      <c r="S32" t="n">
        <v>152.24</v>
      </c>
      <c r="T32" t="n">
        <v>10599.99</v>
      </c>
      <c r="U32" t="n">
        <v>0.82</v>
      </c>
      <c r="V32" t="n">
        <v>0.87</v>
      </c>
      <c r="W32" t="n">
        <v>19</v>
      </c>
      <c r="X32" t="n">
        <v>0.6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2.0446</v>
      </c>
      <c r="E33" t="n">
        <v>48.91</v>
      </c>
      <c r="F33" t="n">
        <v>45.85</v>
      </c>
      <c r="G33" t="n">
        <v>196.5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558.04</v>
      </c>
      <c r="Q33" t="n">
        <v>1188.99</v>
      </c>
      <c r="R33" t="n">
        <v>185.29</v>
      </c>
      <c r="S33" t="n">
        <v>152.24</v>
      </c>
      <c r="T33" t="n">
        <v>10503.27</v>
      </c>
      <c r="U33" t="n">
        <v>0.82</v>
      </c>
      <c r="V33" t="n">
        <v>0.87</v>
      </c>
      <c r="W33" t="n">
        <v>19</v>
      </c>
      <c r="X33" t="n">
        <v>0.6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2.0439</v>
      </c>
      <c r="E34" t="n">
        <v>48.93</v>
      </c>
      <c r="F34" t="n">
        <v>45.87</v>
      </c>
      <c r="G34" t="n">
        <v>196.57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6</v>
      </c>
      <c r="N34" t="n">
        <v>60.41</v>
      </c>
      <c r="O34" t="n">
        <v>30794.11</v>
      </c>
      <c r="P34" t="n">
        <v>555.13</v>
      </c>
      <c r="Q34" t="n">
        <v>1188.97</v>
      </c>
      <c r="R34" t="n">
        <v>185.62</v>
      </c>
      <c r="S34" t="n">
        <v>152.24</v>
      </c>
      <c r="T34" t="n">
        <v>10669.4</v>
      </c>
      <c r="U34" t="n">
        <v>0.82</v>
      </c>
      <c r="V34" t="n">
        <v>0.87</v>
      </c>
      <c r="W34" t="n">
        <v>19.01</v>
      </c>
      <c r="X34" t="n">
        <v>0.62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2.0478</v>
      </c>
      <c r="E35" t="n">
        <v>48.83</v>
      </c>
      <c r="F35" t="n">
        <v>45.81</v>
      </c>
      <c r="G35" t="n">
        <v>211.43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554.66</v>
      </c>
      <c r="Q35" t="n">
        <v>1189.18</v>
      </c>
      <c r="R35" t="n">
        <v>183.49</v>
      </c>
      <c r="S35" t="n">
        <v>152.24</v>
      </c>
      <c r="T35" t="n">
        <v>9608.059999999999</v>
      </c>
      <c r="U35" t="n">
        <v>0.83</v>
      </c>
      <c r="V35" t="n">
        <v>0.87</v>
      </c>
      <c r="W35" t="n">
        <v>19.01</v>
      </c>
      <c r="X35" t="n">
        <v>0.5600000000000001</v>
      </c>
      <c r="Y35" t="n">
        <v>2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2.0479</v>
      </c>
      <c r="E36" t="n">
        <v>48.83</v>
      </c>
      <c r="F36" t="n">
        <v>45.81</v>
      </c>
      <c r="G36" t="n">
        <v>211.42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557.88</v>
      </c>
      <c r="Q36" t="n">
        <v>1189.06</v>
      </c>
      <c r="R36" t="n">
        <v>183.47</v>
      </c>
      <c r="S36" t="n">
        <v>152.24</v>
      </c>
      <c r="T36" t="n">
        <v>9598.860000000001</v>
      </c>
      <c r="U36" t="n">
        <v>0.83</v>
      </c>
      <c r="V36" t="n">
        <v>0.87</v>
      </c>
      <c r="W36" t="n">
        <v>19.01</v>
      </c>
      <c r="X36" t="n">
        <v>0.5600000000000001</v>
      </c>
      <c r="Y36" t="n">
        <v>2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1.3569</v>
      </c>
      <c r="E37" t="n">
        <v>73.7</v>
      </c>
      <c r="F37" t="n">
        <v>64.26000000000001</v>
      </c>
      <c r="G37" t="n">
        <v>9.710000000000001</v>
      </c>
      <c r="H37" t="n">
        <v>0.2</v>
      </c>
      <c r="I37" t="n">
        <v>397</v>
      </c>
      <c r="J37" t="n">
        <v>89.87</v>
      </c>
      <c r="K37" t="n">
        <v>37.55</v>
      </c>
      <c r="L37" t="n">
        <v>1</v>
      </c>
      <c r="M37" t="n">
        <v>395</v>
      </c>
      <c r="N37" t="n">
        <v>11.32</v>
      </c>
      <c r="O37" t="n">
        <v>11317.98</v>
      </c>
      <c r="P37" t="n">
        <v>544.99</v>
      </c>
      <c r="Q37" t="n">
        <v>1191.65</v>
      </c>
      <c r="R37" t="n">
        <v>808.3200000000001</v>
      </c>
      <c r="S37" t="n">
        <v>152.24</v>
      </c>
      <c r="T37" t="n">
        <v>320104.28</v>
      </c>
      <c r="U37" t="n">
        <v>0.19</v>
      </c>
      <c r="V37" t="n">
        <v>0.62</v>
      </c>
      <c r="W37" t="n">
        <v>19.63</v>
      </c>
      <c r="X37" t="n">
        <v>18.95</v>
      </c>
      <c r="Y37" t="n">
        <v>2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1.7366</v>
      </c>
      <c r="E38" t="n">
        <v>57.58</v>
      </c>
      <c r="F38" t="n">
        <v>52.64</v>
      </c>
      <c r="G38" t="n">
        <v>19.86</v>
      </c>
      <c r="H38" t="n">
        <v>0.39</v>
      </c>
      <c r="I38" t="n">
        <v>159</v>
      </c>
      <c r="J38" t="n">
        <v>91.09999999999999</v>
      </c>
      <c r="K38" t="n">
        <v>37.55</v>
      </c>
      <c r="L38" t="n">
        <v>2</v>
      </c>
      <c r="M38" t="n">
        <v>157</v>
      </c>
      <c r="N38" t="n">
        <v>11.54</v>
      </c>
      <c r="O38" t="n">
        <v>11468.97</v>
      </c>
      <c r="P38" t="n">
        <v>438.31</v>
      </c>
      <c r="Q38" t="n">
        <v>1190.24</v>
      </c>
      <c r="R38" t="n">
        <v>413.85</v>
      </c>
      <c r="S38" t="n">
        <v>152.24</v>
      </c>
      <c r="T38" t="n">
        <v>124057.94</v>
      </c>
      <c r="U38" t="n">
        <v>0.37</v>
      </c>
      <c r="V38" t="n">
        <v>0.76</v>
      </c>
      <c r="W38" t="n">
        <v>19.26</v>
      </c>
      <c r="X38" t="n">
        <v>7.37</v>
      </c>
      <c r="Y38" t="n">
        <v>2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1.869</v>
      </c>
      <c r="E39" t="n">
        <v>53.5</v>
      </c>
      <c r="F39" t="n">
        <v>49.71</v>
      </c>
      <c r="G39" t="n">
        <v>30.44</v>
      </c>
      <c r="H39" t="n">
        <v>0.57</v>
      </c>
      <c r="I39" t="n">
        <v>98</v>
      </c>
      <c r="J39" t="n">
        <v>92.31999999999999</v>
      </c>
      <c r="K39" t="n">
        <v>37.55</v>
      </c>
      <c r="L39" t="n">
        <v>3</v>
      </c>
      <c r="M39" t="n">
        <v>96</v>
      </c>
      <c r="N39" t="n">
        <v>11.77</v>
      </c>
      <c r="O39" t="n">
        <v>11620.34</v>
      </c>
      <c r="P39" t="n">
        <v>404.83</v>
      </c>
      <c r="Q39" t="n">
        <v>1189.61</v>
      </c>
      <c r="R39" t="n">
        <v>316.11</v>
      </c>
      <c r="S39" t="n">
        <v>152.24</v>
      </c>
      <c r="T39" t="n">
        <v>75493.62</v>
      </c>
      <c r="U39" t="n">
        <v>0.48</v>
      </c>
      <c r="V39" t="n">
        <v>0.8</v>
      </c>
      <c r="W39" t="n">
        <v>19.13</v>
      </c>
      <c r="X39" t="n">
        <v>4.45</v>
      </c>
      <c r="Y39" t="n">
        <v>2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1.9337</v>
      </c>
      <c r="E40" t="n">
        <v>51.71</v>
      </c>
      <c r="F40" t="n">
        <v>48.45</v>
      </c>
      <c r="G40" t="n">
        <v>41.53</v>
      </c>
      <c r="H40" t="n">
        <v>0.75</v>
      </c>
      <c r="I40" t="n">
        <v>70</v>
      </c>
      <c r="J40" t="n">
        <v>93.55</v>
      </c>
      <c r="K40" t="n">
        <v>37.55</v>
      </c>
      <c r="L40" t="n">
        <v>4</v>
      </c>
      <c r="M40" t="n">
        <v>68</v>
      </c>
      <c r="N40" t="n">
        <v>12</v>
      </c>
      <c r="O40" t="n">
        <v>11772.07</v>
      </c>
      <c r="P40" t="n">
        <v>384.72</v>
      </c>
      <c r="Q40" t="n">
        <v>1189.39</v>
      </c>
      <c r="R40" t="n">
        <v>272.74</v>
      </c>
      <c r="S40" t="n">
        <v>152.24</v>
      </c>
      <c r="T40" t="n">
        <v>53947.64</v>
      </c>
      <c r="U40" t="n">
        <v>0.5600000000000001</v>
      </c>
      <c r="V40" t="n">
        <v>0.82</v>
      </c>
      <c r="W40" t="n">
        <v>19.1</v>
      </c>
      <c r="X40" t="n">
        <v>3.19</v>
      </c>
      <c r="Y40" t="n">
        <v>2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1.9748</v>
      </c>
      <c r="E41" t="n">
        <v>50.64</v>
      </c>
      <c r="F41" t="n">
        <v>47.68</v>
      </c>
      <c r="G41" t="n">
        <v>52.98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368.87</v>
      </c>
      <c r="Q41" t="n">
        <v>1189.2</v>
      </c>
      <c r="R41" t="n">
        <v>247.18</v>
      </c>
      <c r="S41" t="n">
        <v>152.24</v>
      </c>
      <c r="T41" t="n">
        <v>41249.18</v>
      </c>
      <c r="U41" t="n">
        <v>0.62</v>
      </c>
      <c r="V41" t="n">
        <v>0.83</v>
      </c>
      <c r="W41" t="n">
        <v>19.06</v>
      </c>
      <c r="X41" t="n">
        <v>2.42</v>
      </c>
      <c r="Y41" t="n">
        <v>2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1.9996</v>
      </c>
      <c r="E42" t="n">
        <v>50.01</v>
      </c>
      <c r="F42" t="n">
        <v>47.24</v>
      </c>
      <c r="G42" t="n">
        <v>64.42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354.92</v>
      </c>
      <c r="Q42" t="n">
        <v>1189.19</v>
      </c>
      <c r="R42" t="n">
        <v>232.06</v>
      </c>
      <c r="S42" t="n">
        <v>152.24</v>
      </c>
      <c r="T42" t="n">
        <v>33736.44</v>
      </c>
      <c r="U42" t="n">
        <v>0.66</v>
      </c>
      <c r="V42" t="n">
        <v>0.84</v>
      </c>
      <c r="W42" t="n">
        <v>19.05</v>
      </c>
      <c r="X42" t="n">
        <v>1.98</v>
      </c>
      <c r="Y42" t="n">
        <v>2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2.0211</v>
      </c>
      <c r="E43" t="n">
        <v>49.48</v>
      </c>
      <c r="F43" t="n">
        <v>46.86</v>
      </c>
      <c r="G43" t="n">
        <v>78.09999999999999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34</v>
      </c>
      <c r="N43" t="n">
        <v>12.71</v>
      </c>
      <c r="O43" t="n">
        <v>12229.54</v>
      </c>
      <c r="P43" t="n">
        <v>340.69</v>
      </c>
      <c r="Q43" t="n">
        <v>1189.06</v>
      </c>
      <c r="R43" t="n">
        <v>219.48</v>
      </c>
      <c r="S43" t="n">
        <v>152.24</v>
      </c>
      <c r="T43" t="n">
        <v>27486.7</v>
      </c>
      <c r="U43" t="n">
        <v>0.6899999999999999</v>
      </c>
      <c r="V43" t="n">
        <v>0.85</v>
      </c>
      <c r="W43" t="n">
        <v>19.03</v>
      </c>
      <c r="X43" t="n">
        <v>1.6</v>
      </c>
      <c r="Y43" t="n">
        <v>2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2.0314</v>
      </c>
      <c r="E44" t="n">
        <v>49.23</v>
      </c>
      <c r="F44" t="n">
        <v>46.68</v>
      </c>
      <c r="G44" t="n">
        <v>87.53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12</v>
      </c>
      <c r="N44" t="n">
        <v>12.95</v>
      </c>
      <c r="O44" t="n">
        <v>12382.79</v>
      </c>
      <c r="P44" t="n">
        <v>331.16</v>
      </c>
      <c r="Q44" t="n">
        <v>1189.36</v>
      </c>
      <c r="R44" t="n">
        <v>212.66</v>
      </c>
      <c r="S44" t="n">
        <v>152.24</v>
      </c>
      <c r="T44" t="n">
        <v>24096.99</v>
      </c>
      <c r="U44" t="n">
        <v>0.72</v>
      </c>
      <c r="V44" t="n">
        <v>0.85</v>
      </c>
      <c r="W44" t="n">
        <v>19.05</v>
      </c>
      <c r="X44" t="n">
        <v>1.43</v>
      </c>
      <c r="Y44" t="n">
        <v>2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2.033</v>
      </c>
      <c r="E45" t="n">
        <v>49.19</v>
      </c>
      <c r="F45" t="n">
        <v>46.66</v>
      </c>
      <c r="G45" t="n">
        <v>90.31999999999999</v>
      </c>
      <c r="H45" t="n">
        <v>1.59</v>
      </c>
      <c r="I45" t="n">
        <v>31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332.99</v>
      </c>
      <c r="Q45" t="n">
        <v>1189.69</v>
      </c>
      <c r="R45" t="n">
        <v>211.69</v>
      </c>
      <c r="S45" t="n">
        <v>152.24</v>
      </c>
      <c r="T45" t="n">
        <v>23616.46</v>
      </c>
      <c r="U45" t="n">
        <v>0.72</v>
      </c>
      <c r="V45" t="n">
        <v>0.85</v>
      </c>
      <c r="W45" t="n">
        <v>19.06</v>
      </c>
      <c r="X45" t="n">
        <v>1.41</v>
      </c>
      <c r="Y45" t="n">
        <v>2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1.4951</v>
      </c>
      <c r="E46" t="n">
        <v>66.88</v>
      </c>
      <c r="F46" t="n">
        <v>60.14</v>
      </c>
      <c r="G46" t="n">
        <v>11.46</v>
      </c>
      <c r="H46" t="n">
        <v>0.24</v>
      </c>
      <c r="I46" t="n">
        <v>315</v>
      </c>
      <c r="J46" t="n">
        <v>71.52</v>
      </c>
      <c r="K46" t="n">
        <v>32.27</v>
      </c>
      <c r="L46" t="n">
        <v>1</v>
      </c>
      <c r="M46" t="n">
        <v>313</v>
      </c>
      <c r="N46" t="n">
        <v>8.25</v>
      </c>
      <c r="O46" t="n">
        <v>9054.6</v>
      </c>
      <c r="P46" t="n">
        <v>433</v>
      </c>
      <c r="Q46" t="n">
        <v>1191.42</v>
      </c>
      <c r="R46" t="n">
        <v>668.5</v>
      </c>
      <c r="S46" t="n">
        <v>152.24</v>
      </c>
      <c r="T46" t="n">
        <v>250602.67</v>
      </c>
      <c r="U46" t="n">
        <v>0.23</v>
      </c>
      <c r="V46" t="n">
        <v>0.66</v>
      </c>
      <c r="W46" t="n">
        <v>19.49</v>
      </c>
      <c r="X46" t="n">
        <v>14.85</v>
      </c>
      <c r="Y46" t="n">
        <v>2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1.8146</v>
      </c>
      <c r="E47" t="n">
        <v>55.11</v>
      </c>
      <c r="F47" t="n">
        <v>51.24</v>
      </c>
      <c r="G47" t="n">
        <v>23.65</v>
      </c>
      <c r="H47" t="n">
        <v>0.48</v>
      </c>
      <c r="I47" t="n">
        <v>130</v>
      </c>
      <c r="J47" t="n">
        <v>72.7</v>
      </c>
      <c r="K47" t="n">
        <v>32.27</v>
      </c>
      <c r="L47" t="n">
        <v>2</v>
      </c>
      <c r="M47" t="n">
        <v>128</v>
      </c>
      <c r="N47" t="n">
        <v>8.43</v>
      </c>
      <c r="O47" t="n">
        <v>9200.25</v>
      </c>
      <c r="P47" t="n">
        <v>357.55</v>
      </c>
      <c r="Q47" t="n">
        <v>1190.11</v>
      </c>
      <c r="R47" t="n">
        <v>367.58</v>
      </c>
      <c r="S47" t="n">
        <v>152.24</v>
      </c>
      <c r="T47" t="n">
        <v>101068.38</v>
      </c>
      <c r="U47" t="n">
        <v>0.41</v>
      </c>
      <c r="V47" t="n">
        <v>0.78</v>
      </c>
      <c r="W47" t="n">
        <v>19.18</v>
      </c>
      <c r="X47" t="n">
        <v>5.98</v>
      </c>
      <c r="Y47" t="n">
        <v>2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1.9227</v>
      </c>
      <c r="E48" t="n">
        <v>52.01</v>
      </c>
      <c r="F48" t="n">
        <v>48.92</v>
      </c>
      <c r="G48" t="n">
        <v>36.69</v>
      </c>
      <c r="H48" t="n">
        <v>0.71</v>
      </c>
      <c r="I48" t="n">
        <v>80</v>
      </c>
      <c r="J48" t="n">
        <v>73.88</v>
      </c>
      <c r="K48" t="n">
        <v>32.27</v>
      </c>
      <c r="L48" t="n">
        <v>3</v>
      </c>
      <c r="M48" t="n">
        <v>78</v>
      </c>
      <c r="N48" t="n">
        <v>8.609999999999999</v>
      </c>
      <c r="O48" t="n">
        <v>9346.23</v>
      </c>
      <c r="P48" t="n">
        <v>328.75</v>
      </c>
      <c r="Q48" t="n">
        <v>1189.34</v>
      </c>
      <c r="R48" t="n">
        <v>288.84</v>
      </c>
      <c r="S48" t="n">
        <v>152.24</v>
      </c>
      <c r="T48" t="n">
        <v>61946.44</v>
      </c>
      <c r="U48" t="n">
        <v>0.53</v>
      </c>
      <c r="V48" t="n">
        <v>0.8100000000000001</v>
      </c>
      <c r="W48" t="n">
        <v>19.12</v>
      </c>
      <c r="X48" t="n">
        <v>3.66</v>
      </c>
      <c r="Y48" t="n">
        <v>2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1.9806</v>
      </c>
      <c r="E49" t="n">
        <v>50.49</v>
      </c>
      <c r="F49" t="n">
        <v>47.78</v>
      </c>
      <c r="G49" t="n">
        <v>51.19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306.88</v>
      </c>
      <c r="Q49" t="n">
        <v>1189.41</v>
      </c>
      <c r="R49" t="n">
        <v>250.51</v>
      </c>
      <c r="S49" t="n">
        <v>152.24</v>
      </c>
      <c r="T49" t="n">
        <v>42901.37</v>
      </c>
      <c r="U49" t="n">
        <v>0.61</v>
      </c>
      <c r="V49" t="n">
        <v>0.83</v>
      </c>
      <c r="W49" t="n">
        <v>19.06</v>
      </c>
      <c r="X49" t="n">
        <v>2.52</v>
      </c>
      <c r="Y49" t="n">
        <v>2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2.0121</v>
      </c>
      <c r="E50" t="n">
        <v>49.7</v>
      </c>
      <c r="F50" t="n">
        <v>47.19</v>
      </c>
      <c r="G50" t="n">
        <v>65.84</v>
      </c>
      <c r="H50" t="n">
        <v>1.15</v>
      </c>
      <c r="I50" t="n">
        <v>43</v>
      </c>
      <c r="J50" t="n">
        <v>76.26000000000001</v>
      </c>
      <c r="K50" t="n">
        <v>32.27</v>
      </c>
      <c r="L50" t="n">
        <v>5</v>
      </c>
      <c r="M50" t="n">
        <v>31</v>
      </c>
      <c r="N50" t="n">
        <v>8.99</v>
      </c>
      <c r="O50" t="n">
        <v>9639.200000000001</v>
      </c>
      <c r="P50" t="n">
        <v>289.74</v>
      </c>
      <c r="Q50" t="n">
        <v>1189.37</v>
      </c>
      <c r="R50" t="n">
        <v>230.04</v>
      </c>
      <c r="S50" t="n">
        <v>152.24</v>
      </c>
      <c r="T50" t="n">
        <v>32731.35</v>
      </c>
      <c r="U50" t="n">
        <v>0.66</v>
      </c>
      <c r="V50" t="n">
        <v>0.84</v>
      </c>
      <c r="W50" t="n">
        <v>19.06</v>
      </c>
      <c r="X50" t="n">
        <v>1.93</v>
      </c>
      <c r="Y50" t="n">
        <v>2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2.0161</v>
      </c>
      <c r="E51" t="n">
        <v>49.6</v>
      </c>
      <c r="F51" t="n">
        <v>47.12</v>
      </c>
      <c r="G51" t="n">
        <v>68.95</v>
      </c>
      <c r="H51" t="n">
        <v>1.36</v>
      </c>
      <c r="I51" t="n">
        <v>41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289.67</v>
      </c>
      <c r="Q51" t="n">
        <v>1189.59</v>
      </c>
      <c r="R51" t="n">
        <v>226.73</v>
      </c>
      <c r="S51" t="n">
        <v>152.24</v>
      </c>
      <c r="T51" t="n">
        <v>31086.04</v>
      </c>
      <c r="U51" t="n">
        <v>0.67</v>
      </c>
      <c r="V51" t="n">
        <v>0.84</v>
      </c>
      <c r="W51" t="n">
        <v>19.08</v>
      </c>
      <c r="X51" t="n">
        <v>1.86</v>
      </c>
      <c r="Y51" t="n">
        <v>2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1.7585</v>
      </c>
      <c r="E52" t="n">
        <v>56.87</v>
      </c>
      <c r="F52" t="n">
        <v>53.26</v>
      </c>
      <c r="G52" t="n">
        <v>18.58</v>
      </c>
      <c r="H52" t="n">
        <v>0.43</v>
      </c>
      <c r="I52" t="n">
        <v>172</v>
      </c>
      <c r="J52" t="n">
        <v>39.78</v>
      </c>
      <c r="K52" t="n">
        <v>19.54</v>
      </c>
      <c r="L52" t="n">
        <v>1</v>
      </c>
      <c r="M52" t="n">
        <v>170</v>
      </c>
      <c r="N52" t="n">
        <v>4.24</v>
      </c>
      <c r="O52" t="n">
        <v>5140</v>
      </c>
      <c r="P52" t="n">
        <v>236.98</v>
      </c>
      <c r="Q52" t="n">
        <v>1190.28</v>
      </c>
      <c r="R52" t="n">
        <v>434.71</v>
      </c>
      <c r="S52" t="n">
        <v>152.24</v>
      </c>
      <c r="T52" t="n">
        <v>134421.53</v>
      </c>
      <c r="U52" t="n">
        <v>0.35</v>
      </c>
      <c r="V52" t="n">
        <v>0.75</v>
      </c>
      <c r="W52" t="n">
        <v>19.28</v>
      </c>
      <c r="X52" t="n">
        <v>7.98</v>
      </c>
      <c r="Y52" t="n">
        <v>2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1.9383</v>
      </c>
      <c r="E53" t="n">
        <v>51.59</v>
      </c>
      <c r="F53" t="n">
        <v>48.99</v>
      </c>
      <c r="G53" t="n">
        <v>36.29</v>
      </c>
      <c r="H53" t="n">
        <v>0.84</v>
      </c>
      <c r="I53" t="n">
        <v>81</v>
      </c>
      <c r="J53" t="n">
        <v>40.89</v>
      </c>
      <c r="K53" t="n">
        <v>19.54</v>
      </c>
      <c r="L53" t="n">
        <v>2</v>
      </c>
      <c r="M53" t="n">
        <v>6</v>
      </c>
      <c r="N53" t="n">
        <v>4.35</v>
      </c>
      <c r="O53" t="n">
        <v>5277.26</v>
      </c>
      <c r="P53" t="n">
        <v>197.92</v>
      </c>
      <c r="Q53" t="n">
        <v>1190.14</v>
      </c>
      <c r="R53" t="n">
        <v>288.2</v>
      </c>
      <c r="S53" t="n">
        <v>152.24</v>
      </c>
      <c r="T53" t="n">
        <v>61621.49</v>
      </c>
      <c r="U53" t="n">
        <v>0.53</v>
      </c>
      <c r="V53" t="n">
        <v>0.8100000000000001</v>
      </c>
      <c r="W53" t="n">
        <v>19.2</v>
      </c>
      <c r="X53" t="n">
        <v>3.73</v>
      </c>
      <c r="Y53" t="n">
        <v>2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1.9381</v>
      </c>
      <c r="E54" t="n">
        <v>51.6</v>
      </c>
      <c r="F54" t="n">
        <v>49</v>
      </c>
      <c r="G54" t="n">
        <v>36.29</v>
      </c>
      <c r="H54" t="n">
        <v>1.22</v>
      </c>
      <c r="I54" t="n">
        <v>81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203.1</v>
      </c>
      <c r="Q54" t="n">
        <v>1190.15</v>
      </c>
      <c r="R54" t="n">
        <v>287.67</v>
      </c>
      <c r="S54" t="n">
        <v>152.24</v>
      </c>
      <c r="T54" t="n">
        <v>61359.49</v>
      </c>
      <c r="U54" t="n">
        <v>0.53</v>
      </c>
      <c r="V54" t="n">
        <v>0.8100000000000001</v>
      </c>
      <c r="W54" t="n">
        <v>19.22</v>
      </c>
      <c r="X54" t="n">
        <v>3.74</v>
      </c>
      <c r="Y54" t="n">
        <v>2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1.0145</v>
      </c>
      <c r="E55" t="n">
        <v>98.58</v>
      </c>
      <c r="F55" t="n">
        <v>77.45</v>
      </c>
      <c r="G55" t="n">
        <v>7.11</v>
      </c>
      <c r="H55" t="n">
        <v>0.12</v>
      </c>
      <c r="I55" t="n">
        <v>654</v>
      </c>
      <c r="J55" t="n">
        <v>141.81</v>
      </c>
      <c r="K55" t="n">
        <v>47.83</v>
      </c>
      <c r="L55" t="n">
        <v>1</v>
      </c>
      <c r="M55" t="n">
        <v>652</v>
      </c>
      <c r="N55" t="n">
        <v>22.98</v>
      </c>
      <c r="O55" t="n">
        <v>17723.39</v>
      </c>
      <c r="P55" t="n">
        <v>892.3</v>
      </c>
      <c r="Q55" t="n">
        <v>1194.44</v>
      </c>
      <c r="R55" t="n">
        <v>1257.02</v>
      </c>
      <c r="S55" t="n">
        <v>152.24</v>
      </c>
      <c r="T55" t="n">
        <v>543167.6899999999</v>
      </c>
      <c r="U55" t="n">
        <v>0.12</v>
      </c>
      <c r="V55" t="n">
        <v>0.51</v>
      </c>
      <c r="W55" t="n">
        <v>20.04</v>
      </c>
      <c r="X55" t="n">
        <v>32.12</v>
      </c>
      <c r="Y55" t="n">
        <v>2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1.534</v>
      </c>
      <c r="E56" t="n">
        <v>65.19</v>
      </c>
      <c r="F56" t="n">
        <v>56.2</v>
      </c>
      <c r="G56" t="n">
        <v>14.41</v>
      </c>
      <c r="H56" t="n">
        <v>0.25</v>
      </c>
      <c r="I56" t="n">
        <v>234</v>
      </c>
      <c r="J56" t="n">
        <v>143.17</v>
      </c>
      <c r="K56" t="n">
        <v>47.83</v>
      </c>
      <c r="L56" t="n">
        <v>2</v>
      </c>
      <c r="M56" t="n">
        <v>232</v>
      </c>
      <c r="N56" t="n">
        <v>23.34</v>
      </c>
      <c r="O56" t="n">
        <v>17891.86</v>
      </c>
      <c r="P56" t="n">
        <v>644.54</v>
      </c>
      <c r="Q56" t="n">
        <v>1191.14</v>
      </c>
      <c r="R56" t="n">
        <v>534.79</v>
      </c>
      <c r="S56" t="n">
        <v>152.24</v>
      </c>
      <c r="T56" t="n">
        <v>184151.68</v>
      </c>
      <c r="U56" t="n">
        <v>0.28</v>
      </c>
      <c r="V56" t="n">
        <v>0.71</v>
      </c>
      <c r="W56" t="n">
        <v>19.37</v>
      </c>
      <c r="X56" t="n">
        <v>10.92</v>
      </c>
      <c r="Y56" t="n">
        <v>2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1.7179</v>
      </c>
      <c r="E57" t="n">
        <v>58.21</v>
      </c>
      <c r="F57" t="n">
        <v>51.85</v>
      </c>
      <c r="G57" t="n">
        <v>21.76</v>
      </c>
      <c r="H57" t="n">
        <v>0.37</v>
      </c>
      <c r="I57" t="n">
        <v>143</v>
      </c>
      <c r="J57" t="n">
        <v>144.54</v>
      </c>
      <c r="K57" t="n">
        <v>47.83</v>
      </c>
      <c r="L57" t="n">
        <v>3</v>
      </c>
      <c r="M57" t="n">
        <v>141</v>
      </c>
      <c r="N57" t="n">
        <v>23.71</v>
      </c>
      <c r="O57" t="n">
        <v>18060.85</v>
      </c>
      <c r="P57" t="n">
        <v>589.99</v>
      </c>
      <c r="Q57" t="n">
        <v>1189.89</v>
      </c>
      <c r="R57" t="n">
        <v>387.91</v>
      </c>
      <c r="S57" t="n">
        <v>152.24</v>
      </c>
      <c r="T57" t="n">
        <v>111165.78</v>
      </c>
      <c r="U57" t="n">
        <v>0.39</v>
      </c>
      <c r="V57" t="n">
        <v>0.77</v>
      </c>
      <c r="W57" t="n">
        <v>19.21</v>
      </c>
      <c r="X57" t="n">
        <v>6.58</v>
      </c>
      <c r="Y57" t="n">
        <v>2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1.8122</v>
      </c>
      <c r="E58" t="n">
        <v>55.18</v>
      </c>
      <c r="F58" t="n">
        <v>49.98</v>
      </c>
      <c r="G58" t="n">
        <v>29.11</v>
      </c>
      <c r="H58" t="n">
        <v>0.49</v>
      </c>
      <c r="I58" t="n">
        <v>103</v>
      </c>
      <c r="J58" t="n">
        <v>145.92</v>
      </c>
      <c r="K58" t="n">
        <v>47.83</v>
      </c>
      <c r="L58" t="n">
        <v>4</v>
      </c>
      <c r="M58" t="n">
        <v>101</v>
      </c>
      <c r="N58" t="n">
        <v>24.09</v>
      </c>
      <c r="O58" t="n">
        <v>18230.35</v>
      </c>
      <c r="P58" t="n">
        <v>563.8</v>
      </c>
      <c r="Q58" t="n">
        <v>1189.72</v>
      </c>
      <c r="R58" t="n">
        <v>324.68</v>
      </c>
      <c r="S58" t="n">
        <v>152.24</v>
      </c>
      <c r="T58" t="n">
        <v>79751.2</v>
      </c>
      <c r="U58" t="n">
        <v>0.47</v>
      </c>
      <c r="V58" t="n">
        <v>0.8</v>
      </c>
      <c r="W58" t="n">
        <v>19.14</v>
      </c>
      <c r="X58" t="n">
        <v>4.72</v>
      </c>
      <c r="Y58" t="n">
        <v>2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1.871</v>
      </c>
      <c r="E59" t="n">
        <v>53.45</v>
      </c>
      <c r="F59" t="n">
        <v>48.91</v>
      </c>
      <c r="G59" t="n">
        <v>36.68</v>
      </c>
      <c r="H59" t="n">
        <v>0.6</v>
      </c>
      <c r="I59" t="n">
        <v>80</v>
      </c>
      <c r="J59" t="n">
        <v>147.3</v>
      </c>
      <c r="K59" t="n">
        <v>47.83</v>
      </c>
      <c r="L59" t="n">
        <v>5</v>
      </c>
      <c r="M59" t="n">
        <v>78</v>
      </c>
      <c r="N59" t="n">
        <v>24.47</v>
      </c>
      <c r="O59" t="n">
        <v>18400.38</v>
      </c>
      <c r="P59" t="n">
        <v>546.5</v>
      </c>
      <c r="Q59" t="n">
        <v>1189.59</v>
      </c>
      <c r="R59" t="n">
        <v>288.77</v>
      </c>
      <c r="S59" t="n">
        <v>152.24</v>
      </c>
      <c r="T59" t="n">
        <v>61913.14</v>
      </c>
      <c r="U59" t="n">
        <v>0.53</v>
      </c>
      <c r="V59" t="n">
        <v>0.8100000000000001</v>
      </c>
      <c r="W59" t="n">
        <v>19.1</v>
      </c>
      <c r="X59" t="n">
        <v>3.65</v>
      </c>
      <c r="Y59" t="n">
        <v>2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1.9121</v>
      </c>
      <c r="E60" t="n">
        <v>52.3</v>
      </c>
      <c r="F60" t="n">
        <v>48.19</v>
      </c>
      <c r="G60" t="n">
        <v>44.49</v>
      </c>
      <c r="H60" t="n">
        <v>0.71</v>
      </c>
      <c r="I60" t="n">
        <v>65</v>
      </c>
      <c r="J60" t="n">
        <v>148.68</v>
      </c>
      <c r="K60" t="n">
        <v>47.83</v>
      </c>
      <c r="L60" t="n">
        <v>6</v>
      </c>
      <c r="M60" t="n">
        <v>63</v>
      </c>
      <c r="N60" t="n">
        <v>24.85</v>
      </c>
      <c r="O60" t="n">
        <v>18570.94</v>
      </c>
      <c r="P60" t="n">
        <v>533.36</v>
      </c>
      <c r="Q60" t="n">
        <v>1189.39</v>
      </c>
      <c r="R60" t="n">
        <v>264.52</v>
      </c>
      <c r="S60" t="n">
        <v>152.24</v>
      </c>
      <c r="T60" t="n">
        <v>49864.68</v>
      </c>
      <c r="U60" t="n">
        <v>0.58</v>
      </c>
      <c r="V60" t="n">
        <v>0.83</v>
      </c>
      <c r="W60" t="n">
        <v>19.08</v>
      </c>
      <c r="X60" t="n">
        <v>2.94</v>
      </c>
      <c r="Y60" t="n">
        <v>2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1.9396</v>
      </c>
      <c r="E61" t="n">
        <v>51.56</v>
      </c>
      <c r="F61" t="n">
        <v>47.74</v>
      </c>
      <c r="G61" t="n">
        <v>52.08</v>
      </c>
      <c r="H61" t="n">
        <v>0.83</v>
      </c>
      <c r="I61" t="n">
        <v>55</v>
      </c>
      <c r="J61" t="n">
        <v>150.07</v>
      </c>
      <c r="K61" t="n">
        <v>47.83</v>
      </c>
      <c r="L61" t="n">
        <v>7</v>
      </c>
      <c r="M61" t="n">
        <v>53</v>
      </c>
      <c r="N61" t="n">
        <v>25.24</v>
      </c>
      <c r="O61" t="n">
        <v>18742.03</v>
      </c>
      <c r="P61" t="n">
        <v>522.64</v>
      </c>
      <c r="Q61" t="n">
        <v>1189.3</v>
      </c>
      <c r="R61" t="n">
        <v>249.2</v>
      </c>
      <c r="S61" t="n">
        <v>152.24</v>
      </c>
      <c r="T61" t="n">
        <v>42252.67</v>
      </c>
      <c r="U61" t="n">
        <v>0.61</v>
      </c>
      <c r="V61" t="n">
        <v>0.83</v>
      </c>
      <c r="W61" t="n">
        <v>19.06</v>
      </c>
      <c r="X61" t="n">
        <v>2.48</v>
      </c>
      <c r="Y61" t="n">
        <v>2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1.9586</v>
      </c>
      <c r="E62" t="n">
        <v>51.06</v>
      </c>
      <c r="F62" t="n">
        <v>47.44</v>
      </c>
      <c r="G62" t="n">
        <v>59.3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514.25</v>
      </c>
      <c r="Q62" t="n">
        <v>1189.24</v>
      </c>
      <c r="R62" t="n">
        <v>239.37</v>
      </c>
      <c r="S62" t="n">
        <v>152.24</v>
      </c>
      <c r="T62" t="n">
        <v>37372.74</v>
      </c>
      <c r="U62" t="n">
        <v>0.64</v>
      </c>
      <c r="V62" t="n">
        <v>0.84</v>
      </c>
      <c r="W62" t="n">
        <v>19.05</v>
      </c>
      <c r="X62" t="n">
        <v>2.19</v>
      </c>
      <c r="Y62" t="n">
        <v>2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1.9765</v>
      </c>
      <c r="E63" t="n">
        <v>50.59</v>
      </c>
      <c r="F63" t="n">
        <v>47.15</v>
      </c>
      <c r="G63" t="n">
        <v>67.36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506.1</v>
      </c>
      <c r="Q63" t="n">
        <v>1189.19</v>
      </c>
      <c r="R63" t="n">
        <v>229.49</v>
      </c>
      <c r="S63" t="n">
        <v>152.24</v>
      </c>
      <c r="T63" t="n">
        <v>32460.23</v>
      </c>
      <c r="U63" t="n">
        <v>0.66</v>
      </c>
      <c r="V63" t="n">
        <v>0.84</v>
      </c>
      <c r="W63" t="n">
        <v>19.04</v>
      </c>
      <c r="X63" t="n">
        <v>1.9</v>
      </c>
      <c r="Y63" t="n">
        <v>2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1.9924</v>
      </c>
      <c r="E64" t="n">
        <v>50.19</v>
      </c>
      <c r="F64" t="n">
        <v>46.89</v>
      </c>
      <c r="G64" t="n">
        <v>76.04000000000001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497.35</v>
      </c>
      <c r="Q64" t="n">
        <v>1189.23</v>
      </c>
      <c r="R64" t="n">
        <v>220.75</v>
      </c>
      <c r="S64" t="n">
        <v>152.24</v>
      </c>
      <c r="T64" t="n">
        <v>28119.24</v>
      </c>
      <c r="U64" t="n">
        <v>0.6899999999999999</v>
      </c>
      <c r="V64" t="n">
        <v>0.85</v>
      </c>
      <c r="W64" t="n">
        <v>19.03</v>
      </c>
      <c r="X64" t="n">
        <v>1.64</v>
      </c>
      <c r="Y64" t="n">
        <v>2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2.0044</v>
      </c>
      <c r="E65" t="n">
        <v>49.89</v>
      </c>
      <c r="F65" t="n">
        <v>46.71</v>
      </c>
      <c r="G65" t="n">
        <v>84.92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489.44</v>
      </c>
      <c r="Q65" t="n">
        <v>1189.13</v>
      </c>
      <c r="R65" t="n">
        <v>214.27</v>
      </c>
      <c r="S65" t="n">
        <v>152.24</v>
      </c>
      <c r="T65" t="n">
        <v>24896.86</v>
      </c>
      <c r="U65" t="n">
        <v>0.71</v>
      </c>
      <c r="V65" t="n">
        <v>0.85</v>
      </c>
      <c r="W65" t="n">
        <v>19.03</v>
      </c>
      <c r="X65" t="n">
        <v>1.46</v>
      </c>
      <c r="Y65" t="n">
        <v>2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2.0136</v>
      </c>
      <c r="E66" t="n">
        <v>49.66</v>
      </c>
      <c r="F66" t="n">
        <v>46.57</v>
      </c>
      <c r="G66" t="n">
        <v>93.13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482.81</v>
      </c>
      <c r="Q66" t="n">
        <v>1189.08</v>
      </c>
      <c r="R66" t="n">
        <v>209.57</v>
      </c>
      <c r="S66" t="n">
        <v>152.24</v>
      </c>
      <c r="T66" t="n">
        <v>22564.32</v>
      </c>
      <c r="U66" t="n">
        <v>0.73</v>
      </c>
      <c r="V66" t="n">
        <v>0.85</v>
      </c>
      <c r="W66" t="n">
        <v>19.02</v>
      </c>
      <c r="X66" t="n">
        <v>1.31</v>
      </c>
      <c r="Y66" t="n">
        <v>2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2.0187</v>
      </c>
      <c r="E67" t="n">
        <v>49.54</v>
      </c>
      <c r="F67" t="n">
        <v>46.5</v>
      </c>
      <c r="G67" t="n">
        <v>99.64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475.25</v>
      </c>
      <c r="Q67" t="n">
        <v>1188.99</v>
      </c>
      <c r="R67" t="n">
        <v>207.33</v>
      </c>
      <c r="S67" t="n">
        <v>152.24</v>
      </c>
      <c r="T67" t="n">
        <v>21453.47</v>
      </c>
      <c r="U67" t="n">
        <v>0.73</v>
      </c>
      <c r="V67" t="n">
        <v>0.86</v>
      </c>
      <c r="W67" t="n">
        <v>19.02</v>
      </c>
      <c r="X67" t="n">
        <v>1.25</v>
      </c>
      <c r="Y67" t="n">
        <v>2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2.0279</v>
      </c>
      <c r="E68" t="n">
        <v>49.31</v>
      </c>
      <c r="F68" t="n">
        <v>46.36</v>
      </c>
      <c r="G68" t="n">
        <v>111.27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467.92</v>
      </c>
      <c r="Q68" t="n">
        <v>1189.06</v>
      </c>
      <c r="R68" t="n">
        <v>202.44</v>
      </c>
      <c r="S68" t="n">
        <v>152.24</v>
      </c>
      <c r="T68" t="n">
        <v>19024.84</v>
      </c>
      <c r="U68" t="n">
        <v>0.75</v>
      </c>
      <c r="V68" t="n">
        <v>0.86</v>
      </c>
      <c r="W68" t="n">
        <v>19.02</v>
      </c>
      <c r="X68" t="n">
        <v>1.11</v>
      </c>
      <c r="Y68" t="n">
        <v>2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2.0345</v>
      </c>
      <c r="E69" t="n">
        <v>49.15</v>
      </c>
      <c r="F69" t="n">
        <v>46.26</v>
      </c>
      <c r="G69" t="n">
        <v>120.68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461.07</v>
      </c>
      <c r="Q69" t="n">
        <v>1189.06</v>
      </c>
      <c r="R69" t="n">
        <v>199.35</v>
      </c>
      <c r="S69" t="n">
        <v>152.24</v>
      </c>
      <c r="T69" t="n">
        <v>17488.04</v>
      </c>
      <c r="U69" t="n">
        <v>0.76</v>
      </c>
      <c r="V69" t="n">
        <v>0.86</v>
      </c>
      <c r="W69" t="n">
        <v>19.01</v>
      </c>
      <c r="X69" t="n">
        <v>1.01</v>
      </c>
      <c r="Y69" t="n">
        <v>2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2.038</v>
      </c>
      <c r="E70" t="n">
        <v>49.07</v>
      </c>
      <c r="F70" t="n">
        <v>46.2</v>
      </c>
      <c r="G70" t="n">
        <v>126.01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455.8</v>
      </c>
      <c r="Q70" t="n">
        <v>1189.02</v>
      </c>
      <c r="R70" t="n">
        <v>197.49</v>
      </c>
      <c r="S70" t="n">
        <v>152.24</v>
      </c>
      <c r="T70" t="n">
        <v>16562.77</v>
      </c>
      <c r="U70" t="n">
        <v>0.77</v>
      </c>
      <c r="V70" t="n">
        <v>0.86</v>
      </c>
      <c r="W70" t="n">
        <v>19.01</v>
      </c>
      <c r="X70" t="n">
        <v>0.95</v>
      </c>
      <c r="Y70" t="n">
        <v>2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2.0438</v>
      </c>
      <c r="E71" t="n">
        <v>48.93</v>
      </c>
      <c r="F71" t="n">
        <v>46.12</v>
      </c>
      <c r="G71" t="n">
        <v>138.36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17</v>
      </c>
      <c r="N71" t="n">
        <v>29.36</v>
      </c>
      <c r="O71" t="n">
        <v>20483.57</v>
      </c>
      <c r="P71" t="n">
        <v>447.86</v>
      </c>
      <c r="Q71" t="n">
        <v>1188.94</v>
      </c>
      <c r="R71" t="n">
        <v>194.44</v>
      </c>
      <c r="S71" t="n">
        <v>152.24</v>
      </c>
      <c r="T71" t="n">
        <v>15046.67</v>
      </c>
      <c r="U71" t="n">
        <v>0.78</v>
      </c>
      <c r="V71" t="n">
        <v>0.86</v>
      </c>
      <c r="W71" t="n">
        <v>19.01</v>
      </c>
      <c r="X71" t="n">
        <v>0.87</v>
      </c>
      <c r="Y71" t="n">
        <v>2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2.0472</v>
      </c>
      <c r="E72" t="n">
        <v>48.85</v>
      </c>
      <c r="F72" t="n">
        <v>46.07</v>
      </c>
      <c r="G72" t="n">
        <v>145.48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12</v>
      </c>
      <c r="N72" t="n">
        <v>29.8</v>
      </c>
      <c r="O72" t="n">
        <v>20660.89</v>
      </c>
      <c r="P72" t="n">
        <v>442.78</v>
      </c>
      <c r="Q72" t="n">
        <v>1189.09</v>
      </c>
      <c r="R72" t="n">
        <v>192.52</v>
      </c>
      <c r="S72" t="n">
        <v>152.24</v>
      </c>
      <c r="T72" t="n">
        <v>14092.87</v>
      </c>
      <c r="U72" t="n">
        <v>0.79</v>
      </c>
      <c r="V72" t="n">
        <v>0.86</v>
      </c>
      <c r="W72" t="n">
        <v>19.01</v>
      </c>
      <c r="X72" t="n">
        <v>0.82</v>
      </c>
      <c r="Y72" t="n">
        <v>2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2.046</v>
      </c>
      <c r="E73" t="n">
        <v>48.88</v>
      </c>
      <c r="F73" t="n">
        <v>46.1</v>
      </c>
      <c r="G73" t="n">
        <v>145.58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4</v>
      </c>
      <c r="N73" t="n">
        <v>30.24</v>
      </c>
      <c r="O73" t="n">
        <v>20838.81</v>
      </c>
      <c r="P73" t="n">
        <v>441.14</v>
      </c>
      <c r="Q73" t="n">
        <v>1189.19</v>
      </c>
      <c r="R73" t="n">
        <v>193.07</v>
      </c>
      <c r="S73" t="n">
        <v>152.24</v>
      </c>
      <c r="T73" t="n">
        <v>14367.52</v>
      </c>
      <c r="U73" t="n">
        <v>0.79</v>
      </c>
      <c r="V73" t="n">
        <v>0.86</v>
      </c>
      <c r="W73" t="n">
        <v>19.03</v>
      </c>
      <c r="X73" t="n">
        <v>0.85</v>
      </c>
      <c r="Y73" t="n">
        <v>2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2.0502</v>
      </c>
      <c r="E74" t="n">
        <v>48.78</v>
      </c>
      <c r="F74" t="n">
        <v>46.03</v>
      </c>
      <c r="G74" t="n">
        <v>153.43</v>
      </c>
      <c r="H74" t="n">
        <v>2.1</v>
      </c>
      <c r="I74" t="n">
        <v>18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442.51</v>
      </c>
      <c r="Q74" t="n">
        <v>1189.08</v>
      </c>
      <c r="R74" t="n">
        <v>190.84</v>
      </c>
      <c r="S74" t="n">
        <v>152.24</v>
      </c>
      <c r="T74" t="n">
        <v>13257.37</v>
      </c>
      <c r="U74" t="n">
        <v>0.8</v>
      </c>
      <c r="V74" t="n">
        <v>0.86</v>
      </c>
      <c r="W74" t="n">
        <v>19.02</v>
      </c>
      <c r="X74" t="n">
        <v>0.78</v>
      </c>
      <c r="Y74" t="n">
        <v>2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0.8152</v>
      </c>
      <c r="E75" t="n">
        <v>122.67</v>
      </c>
      <c r="F75" t="n">
        <v>89.23999999999999</v>
      </c>
      <c r="G75" t="n">
        <v>6.14</v>
      </c>
      <c r="H75" t="n">
        <v>0.1</v>
      </c>
      <c r="I75" t="n">
        <v>872</v>
      </c>
      <c r="J75" t="n">
        <v>176.73</v>
      </c>
      <c r="K75" t="n">
        <v>52.44</v>
      </c>
      <c r="L75" t="n">
        <v>1</v>
      </c>
      <c r="M75" t="n">
        <v>870</v>
      </c>
      <c r="N75" t="n">
        <v>33.29</v>
      </c>
      <c r="O75" t="n">
        <v>22031.19</v>
      </c>
      <c r="P75" t="n">
        <v>1184.05</v>
      </c>
      <c r="Q75" t="n">
        <v>1195.38</v>
      </c>
      <c r="R75" t="n">
        <v>1658.74</v>
      </c>
      <c r="S75" t="n">
        <v>152.24</v>
      </c>
      <c r="T75" t="n">
        <v>742938.99</v>
      </c>
      <c r="U75" t="n">
        <v>0.09</v>
      </c>
      <c r="V75" t="n">
        <v>0.45</v>
      </c>
      <c r="W75" t="n">
        <v>20.41</v>
      </c>
      <c r="X75" t="n">
        <v>43.89</v>
      </c>
      <c r="Y75" t="n">
        <v>2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1.4092</v>
      </c>
      <c r="E76" t="n">
        <v>70.95999999999999</v>
      </c>
      <c r="F76" t="n">
        <v>58.52</v>
      </c>
      <c r="G76" t="n">
        <v>12.45</v>
      </c>
      <c r="H76" t="n">
        <v>0.2</v>
      </c>
      <c r="I76" t="n">
        <v>282</v>
      </c>
      <c r="J76" t="n">
        <v>178.21</v>
      </c>
      <c r="K76" t="n">
        <v>52.44</v>
      </c>
      <c r="L76" t="n">
        <v>2</v>
      </c>
      <c r="M76" t="n">
        <v>280</v>
      </c>
      <c r="N76" t="n">
        <v>33.77</v>
      </c>
      <c r="O76" t="n">
        <v>22213.89</v>
      </c>
      <c r="P76" t="n">
        <v>775.8200000000001</v>
      </c>
      <c r="Q76" t="n">
        <v>1191.16</v>
      </c>
      <c r="R76" t="n">
        <v>614.33</v>
      </c>
      <c r="S76" t="n">
        <v>152.24</v>
      </c>
      <c r="T76" t="n">
        <v>223681.51</v>
      </c>
      <c r="U76" t="n">
        <v>0.25</v>
      </c>
      <c r="V76" t="n">
        <v>0.68</v>
      </c>
      <c r="W76" t="n">
        <v>19.42</v>
      </c>
      <c r="X76" t="n">
        <v>13.24</v>
      </c>
      <c r="Y76" t="n">
        <v>2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1.6245</v>
      </c>
      <c r="E77" t="n">
        <v>61.56</v>
      </c>
      <c r="F77" t="n">
        <v>53.09</v>
      </c>
      <c r="G77" t="n">
        <v>18.74</v>
      </c>
      <c r="H77" t="n">
        <v>0.3</v>
      </c>
      <c r="I77" t="n">
        <v>170</v>
      </c>
      <c r="J77" t="n">
        <v>179.7</v>
      </c>
      <c r="K77" t="n">
        <v>52.44</v>
      </c>
      <c r="L77" t="n">
        <v>3</v>
      </c>
      <c r="M77" t="n">
        <v>168</v>
      </c>
      <c r="N77" t="n">
        <v>34.26</v>
      </c>
      <c r="O77" t="n">
        <v>22397.24</v>
      </c>
      <c r="P77" t="n">
        <v>700.92</v>
      </c>
      <c r="Q77" t="n">
        <v>1190.06</v>
      </c>
      <c r="R77" t="n">
        <v>429.85</v>
      </c>
      <c r="S77" t="n">
        <v>152.24</v>
      </c>
      <c r="T77" t="n">
        <v>132003.04</v>
      </c>
      <c r="U77" t="n">
        <v>0.35</v>
      </c>
      <c r="V77" t="n">
        <v>0.75</v>
      </c>
      <c r="W77" t="n">
        <v>19.25</v>
      </c>
      <c r="X77" t="n">
        <v>7.82</v>
      </c>
      <c r="Y77" t="n">
        <v>2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1.7382</v>
      </c>
      <c r="E78" t="n">
        <v>57.53</v>
      </c>
      <c r="F78" t="n">
        <v>50.81</v>
      </c>
      <c r="G78" t="n">
        <v>25.19</v>
      </c>
      <c r="H78" t="n">
        <v>0.39</v>
      </c>
      <c r="I78" t="n">
        <v>121</v>
      </c>
      <c r="J78" t="n">
        <v>181.19</v>
      </c>
      <c r="K78" t="n">
        <v>52.44</v>
      </c>
      <c r="L78" t="n">
        <v>4</v>
      </c>
      <c r="M78" t="n">
        <v>119</v>
      </c>
      <c r="N78" t="n">
        <v>34.75</v>
      </c>
      <c r="O78" t="n">
        <v>22581.25</v>
      </c>
      <c r="P78" t="n">
        <v>667.23</v>
      </c>
      <c r="Q78" t="n">
        <v>1189.98</v>
      </c>
      <c r="R78" t="n">
        <v>352.23</v>
      </c>
      <c r="S78" t="n">
        <v>152.24</v>
      </c>
      <c r="T78" t="n">
        <v>93435.81</v>
      </c>
      <c r="U78" t="n">
        <v>0.43</v>
      </c>
      <c r="V78" t="n">
        <v>0.78</v>
      </c>
      <c r="W78" t="n">
        <v>19.19</v>
      </c>
      <c r="X78" t="n">
        <v>5.54</v>
      </c>
      <c r="Y78" t="n">
        <v>2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1.804</v>
      </c>
      <c r="E79" t="n">
        <v>55.43</v>
      </c>
      <c r="F79" t="n">
        <v>49.63</v>
      </c>
      <c r="G79" t="n">
        <v>31.35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648.24</v>
      </c>
      <c r="Q79" t="n">
        <v>1189.56</v>
      </c>
      <c r="R79" t="n">
        <v>313.21</v>
      </c>
      <c r="S79" t="n">
        <v>152.24</v>
      </c>
      <c r="T79" t="n">
        <v>74055.78999999999</v>
      </c>
      <c r="U79" t="n">
        <v>0.49</v>
      </c>
      <c r="V79" t="n">
        <v>0.8</v>
      </c>
      <c r="W79" t="n">
        <v>19.13</v>
      </c>
      <c r="X79" t="n">
        <v>4.37</v>
      </c>
      <c r="Y79" t="n">
        <v>2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1.8552</v>
      </c>
      <c r="E80" t="n">
        <v>53.9</v>
      </c>
      <c r="F80" t="n">
        <v>48.74</v>
      </c>
      <c r="G80" t="n">
        <v>37.98</v>
      </c>
      <c r="H80" t="n">
        <v>0.58</v>
      </c>
      <c r="I80" t="n">
        <v>77</v>
      </c>
      <c r="J80" t="n">
        <v>184.19</v>
      </c>
      <c r="K80" t="n">
        <v>52.44</v>
      </c>
      <c r="L80" t="n">
        <v>6</v>
      </c>
      <c r="M80" t="n">
        <v>75</v>
      </c>
      <c r="N80" t="n">
        <v>35.75</v>
      </c>
      <c r="O80" t="n">
        <v>22951.43</v>
      </c>
      <c r="P80" t="n">
        <v>633.01</v>
      </c>
      <c r="Q80" t="n">
        <v>1189.6</v>
      </c>
      <c r="R80" t="n">
        <v>282.97</v>
      </c>
      <c r="S80" t="n">
        <v>152.24</v>
      </c>
      <c r="T80" t="n">
        <v>59029.4</v>
      </c>
      <c r="U80" t="n">
        <v>0.54</v>
      </c>
      <c r="V80" t="n">
        <v>0.82</v>
      </c>
      <c r="W80" t="n">
        <v>19.1</v>
      </c>
      <c r="X80" t="n">
        <v>3.48</v>
      </c>
      <c r="Y80" t="n">
        <v>2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1.8893</v>
      </c>
      <c r="E81" t="n">
        <v>52.93</v>
      </c>
      <c r="F81" t="n">
        <v>48.2</v>
      </c>
      <c r="G81" t="n">
        <v>44.49</v>
      </c>
      <c r="H81" t="n">
        <v>0.67</v>
      </c>
      <c r="I81" t="n">
        <v>65</v>
      </c>
      <c r="J81" t="n">
        <v>185.7</v>
      </c>
      <c r="K81" t="n">
        <v>52.44</v>
      </c>
      <c r="L81" t="n">
        <v>7</v>
      </c>
      <c r="M81" t="n">
        <v>63</v>
      </c>
      <c r="N81" t="n">
        <v>36.26</v>
      </c>
      <c r="O81" t="n">
        <v>23137.49</v>
      </c>
      <c r="P81" t="n">
        <v>622.29</v>
      </c>
      <c r="Q81" t="n">
        <v>1189.46</v>
      </c>
      <c r="R81" t="n">
        <v>264.43</v>
      </c>
      <c r="S81" t="n">
        <v>152.24</v>
      </c>
      <c r="T81" t="n">
        <v>49816.59</v>
      </c>
      <c r="U81" t="n">
        <v>0.58</v>
      </c>
      <c r="V81" t="n">
        <v>0.83</v>
      </c>
      <c r="W81" t="n">
        <v>19.09</v>
      </c>
      <c r="X81" t="n">
        <v>2.94</v>
      </c>
      <c r="Y81" t="n">
        <v>2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1.9157</v>
      </c>
      <c r="E82" t="n">
        <v>52.2</v>
      </c>
      <c r="F82" t="n">
        <v>47.79</v>
      </c>
      <c r="G82" t="n">
        <v>51.2</v>
      </c>
      <c r="H82" t="n">
        <v>0.76</v>
      </c>
      <c r="I82" t="n">
        <v>56</v>
      </c>
      <c r="J82" t="n">
        <v>187.22</v>
      </c>
      <c r="K82" t="n">
        <v>52.44</v>
      </c>
      <c r="L82" t="n">
        <v>8</v>
      </c>
      <c r="M82" t="n">
        <v>54</v>
      </c>
      <c r="N82" t="n">
        <v>36.78</v>
      </c>
      <c r="O82" t="n">
        <v>23324.24</v>
      </c>
      <c r="P82" t="n">
        <v>612.89</v>
      </c>
      <c r="Q82" t="n">
        <v>1189.38</v>
      </c>
      <c r="R82" t="n">
        <v>250.83</v>
      </c>
      <c r="S82" t="n">
        <v>152.24</v>
      </c>
      <c r="T82" t="n">
        <v>43064.53</v>
      </c>
      <c r="U82" t="n">
        <v>0.61</v>
      </c>
      <c r="V82" t="n">
        <v>0.83</v>
      </c>
      <c r="W82" t="n">
        <v>19.07</v>
      </c>
      <c r="X82" t="n">
        <v>2.53</v>
      </c>
      <c r="Y82" t="n">
        <v>2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1.9326</v>
      </c>
      <c r="E83" t="n">
        <v>51.74</v>
      </c>
      <c r="F83" t="n">
        <v>47.55</v>
      </c>
      <c r="G83" t="n">
        <v>57.05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606.4</v>
      </c>
      <c r="Q83" t="n">
        <v>1189.21</v>
      </c>
      <c r="R83" t="n">
        <v>242.3</v>
      </c>
      <c r="S83" t="n">
        <v>152.24</v>
      </c>
      <c r="T83" t="n">
        <v>38828.76</v>
      </c>
      <c r="U83" t="n">
        <v>0.63</v>
      </c>
      <c r="V83" t="n">
        <v>0.84</v>
      </c>
      <c r="W83" t="n">
        <v>19.07</v>
      </c>
      <c r="X83" t="n">
        <v>2.29</v>
      </c>
      <c r="Y83" t="n">
        <v>2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1.9524</v>
      </c>
      <c r="E84" t="n">
        <v>51.22</v>
      </c>
      <c r="F84" t="n">
        <v>47.23</v>
      </c>
      <c r="G84" t="n">
        <v>64.41</v>
      </c>
      <c r="H84" t="n">
        <v>0.93</v>
      </c>
      <c r="I84" t="n">
        <v>44</v>
      </c>
      <c r="J84" t="n">
        <v>190.26</v>
      </c>
      <c r="K84" t="n">
        <v>52.44</v>
      </c>
      <c r="L84" t="n">
        <v>10</v>
      </c>
      <c r="M84" t="n">
        <v>42</v>
      </c>
      <c r="N84" t="n">
        <v>37.82</v>
      </c>
      <c r="O84" t="n">
        <v>23699.85</v>
      </c>
      <c r="P84" t="n">
        <v>598.87</v>
      </c>
      <c r="Q84" t="n">
        <v>1189.35</v>
      </c>
      <c r="R84" t="n">
        <v>232.06</v>
      </c>
      <c r="S84" t="n">
        <v>152.24</v>
      </c>
      <c r="T84" t="n">
        <v>33740.18</v>
      </c>
      <c r="U84" t="n">
        <v>0.66</v>
      </c>
      <c r="V84" t="n">
        <v>0.84</v>
      </c>
      <c r="W84" t="n">
        <v>19.05</v>
      </c>
      <c r="X84" t="n">
        <v>1.98</v>
      </c>
      <c r="Y84" t="n">
        <v>2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1.9648</v>
      </c>
      <c r="E85" t="n">
        <v>50.9</v>
      </c>
      <c r="F85" t="n">
        <v>47.05</v>
      </c>
      <c r="G85" t="n">
        <v>70.58</v>
      </c>
      <c r="H85" t="n">
        <v>1.02</v>
      </c>
      <c r="I85" t="n">
        <v>40</v>
      </c>
      <c r="J85" t="n">
        <v>191.79</v>
      </c>
      <c r="K85" t="n">
        <v>52.44</v>
      </c>
      <c r="L85" t="n">
        <v>11</v>
      </c>
      <c r="M85" t="n">
        <v>38</v>
      </c>
      <c r="N85" t="n">
        <v>38.35</v>
      </c>
      <c r="O85" t="n">
        <v>23888.73</v>
      </c>
      <c r="P85" t="n">
        <v>592.72</v>
      </c>
      <c r="Q85" t="n">
        <v>1189.04</v>
      </c>
      <c r="R85" t="n">
        <v>225.82</v>
      </c>
      <c r="S85" t="n">
        <v>152.24</v>
      </c>
      <c r="T85" t="n">
        <v>30639.37</v>
      </c>
      <c r="U85" t="n">
        <v>0.67</v>
      </c>
      <c r="V85" t="n">
        <v>0.85</v>
      </c>
      <c r="W85" t="n">
        <v>19.05</v>
      </c>
      <c r="X85" t="n">
        <v>1.8</v>
      </c>
      <c r="Y85" t="n">
        <v>2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1.9772</v>
      </c>
      <c r="E86" t="n">
        <v>50.58</v>
      </c>
      <c r="F86" t="n">
        <v>46.88</v>
      </c>
      <c r="G86" t="n">
        <v>78.13</v>
      </c>
      <c r="H86" t="n">
        <v>1.1</v>
      </c>
      <c r="I86" t="n">
        <v>36</v>
      </c>
      <c r="J86" t="n">
        <v>193.33</v>
      </c>
      <c r="K86" t="n">
        <v>52.44</v>
      </c>
      <c r="L86" t="n">
        <v>12</v>
      </c>
      <c r="M86" t="n">
        <v>34</v>
      </c>
      <c r="N86" t="n">
        <v>38.89</v>
      </c>
      <c r="O86" t="n">
        <v>24078.33</v>
      </c>
      <c r="P86" t="n">
        <v>586.34</v>
      </c>
      <c r="Q86" t="n">
        <v>1189.06</v>
      </c>
      <c r="R86" t="n">
        <v>219.87</v>
      </c>
      <c r="S86" t="n">
        <v>152.24</v>
      </c>
      <c r="T86" t="n">
        <v>27682.52</v>
      </c>
      <c r="U86" t="n">
        <v>0.6899999999999999</v>
      </c>
      <c r="V86" t="n">
        <v>0.85</v>
      </c>
      <c r="W86" t="n">
        <v>19.04</v>
      </c>
      <c r="X86" t="n">
        <v>1.62</v>
      </c>
      <c r="Y86" t="n">
        <v>2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1.9874</v>
      </c>
      <c r="E87" t="n">
        <v>50.32</v>
      </c>
      <c r="F87" t="n">
        <v>46.72</v>
      </c>
      <c r="G87" t="n">
        <v>84.95</v>
      </c>
      <c r="H87" t="n">
        <v>1.18</v>
      </c>
      <c r="I87" t="n">
        <v>33</v>
      </c>
      <c r="J87" t="n">
        <v>194.88</v>
      </c>
      <c r="K87" t="n">
        <v>52.44</v>
      </c>
      <c r="L87" t="n">
        <v>13</v>
      </c>
      <c r="M87" t="n">
        <v>31</v>
      </c>
      <c r="N87" t="n">
        <v>39.43</v>
      </c>
      <c r="O87" t="n">
        <v>24268.67</v>
      </c>
      <c r="P87" t="n">
        <v>580.58</v>
      </c>
      <c r="Q87" t="n">
        <v>1189.24</v>
      </c>
      <c r="R87" t="n">
        <v>214.81</v>
      </c>
      <c r="S87" t="n">
        <v>152.24</v>
      </c>
      <c r="T87" t="n">
        <v>25170.02</v>
      </c>
      <c r="U87" t="n">
        <v>0.71</v>
      </c>
      <c r="V87" t="n">
        <v>0.85</v>
      </c>
      <c r="W87" t="n">
        <v>19.03</v>
      </c>
      <c r="X87" t="n">
        <v>1.47</v>
      </c>
      <c r="Y87" t="n">
        <v>2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1.9932</v>
      </c>
      <c r="E88" t="n">
        <v>50.17</v>
      </c>
      <c r="F88" t="n">
        <v>46.65</v>
      </c>
      <c r="G88" t="n">
        <v>90.28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576.89</v>
      </c>
      <c r="Q88" t="n">
        <v>1189.12</v>
      </c>
      <c r="R88" t="n">
        <v>212.26</v>
      </c>
      <c r="S88" t="n">
        <v>152.24</v>
      </c>
      <c r="T88" t="n">
        <v>23903.07</v>
      </c>
      <c r="U88" t="n">
        <v>0.72</v>
      </c>
      <c r="V88" t="n">
        <v>0.85</v>
      </c>
      <c r="W88" t="n">
        <v>19.03</v>
      </c>
      <c r="X88" t="n">
        <v>1.39</v>
      </c>
      <c r="Y88" t="n">
        <v>2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2.0004</v>
      </c>
      <c r="E89" t="n">
        <v>49.99</v>
      </c>
      <c r="F89" t="n">
        <v>46.54</v>
      </c>
      <c r="G89" t="n">
        <v>96.29000000000001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571.77</v>
      </c>
      <c r="Q89" t="n">
        <v>1188.93</v>
      </c>
      <c r="R89" t="n">
        <v>208.73</v>
      </c>
      <c r="S89" t="n">
        <v>152.24</v>
      </c>
      <c r="T89" t="n">
        <v>22148.59</v>
      </c>
      <c r="U89" t="n">
        <v>0.73</v>
      </c>
      <c r="V89" t="n">
        <v>0.85</v>
      </c>
      <c r="W89" t="n">
        <v>19.02</v>
      </c>
      <c r="X89" t="n">
        <v>1.29</v>
      </c>
      <c r="Y89" t="n">
        <v>2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2.0063</v>
      </c>
      <c r="E90" t="n">
        <v>49.84</v>
      </c>
      <c r="F90" t="n">
        <v>46.46</v>
      </c>
      <c r="G90" t="n">
        <v>103.25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567.15</v>
      </c>
      <c r="Q90" t="n">
        <v>1189.11</v>
      </c>
      <c r="R90" t="n">
        <v>206.11</v>
      </c>
      <c r="S90" t="n">
        <v>152.24</v>
      </c>
      <c r="T90" t="n">
        <v>20846.93</v>
      </c>
      <c r="U90" t="n">
        <v>0.74</v>
      </c>
      <c r="V90" t="n">
        <v>0.86</v>
      </c>
      <c r="W90" t="n">
        <v>19.02</v>
      </c>
      <c r="X90" t="n">
        <v>1.21</v>
      </c>
      <c r="Y90" t="n">
        <v>2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2.0139</v>
      </c>
      <c r="E91" t="n">
        <v>49.66</v>
      </c>
      <c r="F91" t="n">
        <v>46.35</v>
      </c>
      <c r="G91" t="n">
        <v>111.23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560.86</v>
      </c>
      <c r="Q91" t="n">
        <v>1188.98</v>
      </c>
      <c r="R91" t="n">
        <v>202.11</v>
      </c>
      <c r="S91" t="n">
        <v>152.24</v>
      </c>
      <c r="T91" t="n">
        <v>18858.85</v>
      </c>
      <c r="U91" t="n">
        <v>0.75</v>
      </c>
      <c r="V91" t="n">
        <v>0.86</v>
      </c>
      <c r="W91" t="n">
        <v>19.02</v>
      </c>
      <c r="X91" t="n">
        <v>1.1</v>
      </c>
      <c r="Y91" t="n">
        <v>2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2.0166</v>
      </c>
      <c r="E92" t="n">
        <v>49.59</v>
      </c>
      <c r="F92" t="n">
        <v>46.31</v>
      </c>
      <c r="G92" t="n">
        <v>115.78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556.3</v>
      </c>
      <c r="Q92" t="n">
        <v>1189.07</v>
      </c>
      <c r="R92" t="n">
        <v>201.03</v>
      </c>
      <c r="S92" t="n">
        <v>152.24</v>
      </c>
      <c r="T92" t="n">
        <v>18322.72</v>
      </c>
      <c r="U92" t="n">
        <v>0.76</v>
      </c>
      <c r="V92" t="n">
        <v>0.86</v>
      </c>
      <c r="W92" t="n">
        <v>19.01</v>
      </c>
      <c r="X92" t="n">
        <v>1.06</v>
      </c>
      <c r="Y92" t="n">
        <v>2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2.0246</v>
      </c>
      <c r="E93" t="n">
        <v>49.39</v>
      </c>
      <c r="F93" t="n">
        <v>46.19</v>
      </c>
      <c r="G93" t="n">
        <v>125.97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551.62</v>
      </c>
      <c r="Q93" t="n">
        <v>1188.91</v>
      </c>
      <c r="R93" t="n">
        <v>196.94</v>
      </c>
      <c r="S93" t="n">
        <v>152.24</v>
      </c>
      <c r="T93" t="n">
        <v>16289.99</v>
      </c>
      <c r="U93" t="n">
        <v>0.77</v>
      </c>
      <c r="V93" t="n">
        <v>0.86</v>
      </c>
      <c r="W93" t="n">
        <v>19.01</v>
      </c>
      <c r="X93" t="n">
        <v>0.9399999999999999</v>
      </c>
      <c r="Y93" t="n">
        <v>2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2.0266</v>
      </c>
      <c r="E94" t="n">
        <v>49.34</v>
      </c>
      <c r="F94" t="n">
        <v>46.18</v>
      </c>
      <c r="G94" t="n">
        <v>131.93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546.87</v>
      </c>
      <c r="Q94" t="n">
        <v>1188.98</v>
      </c>
      <c r="R94" t="n">
        <v>196.49</v>
      </c>
      <c r="S94" t="n">
        <v>152.24</v>
      </c>
      <c r="T94" t="n">
        <v>16066.87</v>
      </c>
      <c r="U94" t="n">
        <v>0.77</v>
      </c>
      <c r="V94" t="n">
        <v>0.86</v>
      </c>
      <c r="W94" t="n">
        <v>19.01</v>
      </c>
      <c r="X94" t="n">
        <v>0.92</v>
      </c>
      <c r="Y94" t="n">
        <v>2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2.0312</v>
      </c>
      <c r="E95" t="n">
        <v>49.23</v>
      </c>
      <c r="F95" t="n">
        <v>46.1</v>
      </c>
      <c r="G95" t="n">
        <v>138.3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543.41</v>
      </c>
      <c r="Q95" t="n">
        <v>1189.01</v>
      </c>
      <c r="R95" t="n">
        <v>193.98</v>
      </c>
      <c r="S95" t="n">
        <v>152.24</v>
      </c>
      <c r="T95" t="n">
        <v>14819.87</v>
      </c>
      <c r="U95" t="n">
        <v>0.78</v>
      </c>
      <c r="V95" t="n">
        <v>0.86</v>
      </c>
      <c r="W95" t="n">
        <v>19</v>
      </c>
      <c r="X95" t="n">
        <v>0.85</v>
      </c>
      <c r="Y95" t="n">
        <v>2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2.0343</v>
      </c>
      <c r="E96" t="n">
        <v>49.16</v>
      </c>
      <c r="F96" t="n">
        <v>46.06</v>
      </c>
      <c r="G96" t="n">
        <v>145.45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538.51</v>
      </c>
      <c r="Q96" t="n">
        <v>1188.97</v>
      </c>
      <c r="R96" t="n">
        <v>192.67</v>
      </c>
      <c r="S96" t="n">
        <v>152.24</v>
      </c>
      <c r="T96" t="n">
        <v>14169.92</v>
      </c>
      <c r="U96" t="n">
        <v>0.79</v>
      </c>
      <c r="V96" t="n">
        <v>0.86</v>
      </c>
      <c r="W96" t="n">
        <v>19</v>
      </c>
      <c r="X96" t="n">
        <v>0.8100000000000001</v>
      </c>
      <c r="Y96" t="n">
        <v>2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2.0374</v>
      </c>
      <c r="E97" t="n">
        <v>49.08</v>
      </c>
      <c r="F97" t="n">
        <v>46.02</v>
      </c>
      <c r="G97" t="n">
        <v>153.41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533.37</v>
      </c>
      <c r="Q97" t="n">
        <v>1188.93</v>
      </c>
      <c r="R97" t="n">
        <v>191.36</v>
      </c>
      <c r="S97" t="n">
        <v>152.24</v>
      </c>
      <c r="T97" t="n">
        <v>13517.48</v>
      </c>
      <c r="U97" t="n">
        <v>0.8</v>
      </c>
      <c r="V97" t="n">
        <v>0.86</v>
      </c>
      <c r="W97" t="n">
        <v>19</v>
      </c>
      <c r="X97" t="n">
        <v>0.77</v>
      </c>
      <c r="Y97" t="n">
        <v>2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2.0408</v>
      </c>
      <c r="E98" t="n">
        <v>49</v>
      </c>
      <c r="F98" t="n">
        <v>45.98</v>
      </c>
      <c r="G98" t="n">
        <v>162.27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527.97</v>
      </c>
      <c r="Q98" t="n">
        <v>1188.98</v>
      </c>
      <c r="R98" t="n">
        <v>189.64</v>
      </c>
      <c r="S98" t="n">
        <v>152.24</v>
      </c>
      <c r="T98" t="n">
        <v>12662.72</v>
      </c>
      <c r="U98" t="n">
        <v>0.8</v>
      </c>
      <c r="V98" t="n">
        <v>0.86</v>
      </c>
      <c r="W98" t="n">
        <v>19</v>
      </c>
      <c r="X98" t="n">
        <v>0.72</v>
      </c>
      <c r="Y98" t="n">
        <v>2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2.0442</v>
      </c>
      <c r="E99" t="n">
        <v>48.92</v>
      </c>
      <c r="F99" t="n">
        <v>45.93</v>
      </c>
      <c r="G99" t="n">
        <v>172.23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14</v>
      </c>
      <c r="N99" t="n">
        <v>46.44</v>
      </c>
      <c r="O99" t="n">
        <v>26613.43</v>
      </c>
      <c r="P99" t="n">
        <v>521.28</v>
      </c>
      <c r="Q99" t="n">
        <v>1188.97</v>
      </c>
      <c r="R99" t="n">
        <v>187.97</v>
      </c>
      <c r="S99" t="n">
        <v>152.24</v>
      </c>
      <c r="T99" t="n">
        <v>11831.94</v>
      </c>
      <c r="U99" t="n">
        <v>0.8100000000000001</v>
      </c>
      <c r="V99" t="n">
        <v>0.87</v>
      </c>
      <c r="W99" t="n">
        <v>19</v>
      </c>
      <c r="X99" t="n">
        <v>0.68</v>
      </c>
      <c r="Y99" t="n">
        <v>2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2.0441</v>
      </c>
      <c r="E100" t="n">
        <v>48.92</v>
      </c>
      <c r="F100" t="n">
        <v>45.93</v>
      </c>
      <c r="G100" t="n">
        <v>172.25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13</v>
      </c>
      <c r="N100" t="n">
        <v>47.07</v>
      </c>
      <c r="O100" t="n">
        <v>26814.17</v>
      </c>
      <c r="P100" t="n">
        <v>520.4</v>
      </c>
      <c r="Q100" t="n">
        <v>1188.94</v>
      </c>
      <c r="R100" t="n">
        <v>188.24</v>
      </c>
      <c r="S100" t="n">
        <v>152.24</v>
      </c>
      <c r="T100" t="n">
        <v>11965.73</v>
      </c>
      <c r="U100" t="n">
        <v>0.8100000000000001</v>
      </c>
      <c r="V100" t="n">
        <v>0.87</v>
      </c>
      <c r="W100" t="n">
        <v>19</v>
      </c>
      <c r="X100" t="n">
        <v>0.68</v>
      </c>
      <c r="Y100" t="n">
        <v>2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2.0478</v>
      </c>
      <c r="E101" t="n">
        <v>48.83</v>
      </c>
      <c r="F101" t="n">
        <v>45.88</v>
      </c>
      <c r="G101" t="n">
        <v>183.52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10</v>
      </c>
      <c r="N101" t="n">
        <v>47.71</v>
      </c>
      <c r="O101" t="n">
        <v>27015.77</v>
      </c>
      <c r="P101" t="n">
        <v>516.78</v>
      </c>
      <c r="Q101" t="n">
        <v>1188.96</v>
      </c>
      <c r="R101" t="n">
        <v>186.25</v>
      </c>
      <c r="S101" t="n">
        <v>152.24</v>
      </c>
      <c r="T101" t="n">
        <v>10976.86</v>
      </c>
      <c r="U101" t="n">
        <v>0.82</v>
      </c>
      <c r="V101" t="n">
        <v>0.87</v>
      </c>
      <c r="W101" t="n">
        <v>19</v>
      </c>
      <c r="X101" t="n">
        <v>0.63</v>
      </c>
      <c r="Y101" t="n">
        <v>2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2.0468</v>
      </c>
      <c r="E102" t="n">
        <v>48.86</v>
      </c>
      <c r="F102" t="n">
        <v>45.9</v>
      </c>
      <c r="G102" t="n">
        <v>183.61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514.29</v>
      </c>
      <c r="Q102" t="n">
        <v>1189.18</v>
      </c>
      <c r="R102" t="n">
        <v>186.83</v>
      </c>
      <c r="S102" t="n">
        <v>152.24</v>
      </c>
      <c r="T102" t="n">
        <v>11269.11</v>
      </c>
      <c r="U102" t="n">
        <v>0.8100000000000001</v>
      </c>
      <c r="V102" t="n">
        <v>0.87</v>
      </c>
      <c r="W102" t="n">
        <v>19.01</v>
      </c>
      <c r="X102" t="n">
        <v>0.65</v>
      </c>
      <c r="Y102" t="n">
        <v>2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2.047</v>
      </c>
      <c r="E103" t="n">
        <v>48.85</v>
      </c>
      <c r="F103" t="n">
        <v>45.9</v>
      </c>
      <c r="G103" t="n">
        <v>183.6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516.49</v>
      </c>
      <c r="Q103" t="n">
        <v>1188.97</v>
      </c>
      <c r="R103" t="n">
        <v>186.75</v>
      </c>
      <c r="S103" t="n">
        <v>152.24</v>
      </c>
      <c r="T103" t="n">
        <v>11225.99</v>
      </c>
      <c r="U103" t="n">
        <v>0.82</v>
      </c>
      <c r="V103" t="n">
        <v>0.87</v>
      </c>
      <c r="W103" t="n">
        <v>19.01</v>
      </c>
      <c r="X103" t="n">
        <v>0.65</v>
      </c>
      <c r="Y103" t="n">
        <v>2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1.858</v>
      </c>
      <c r="E104" t="n">
        <v>53.82</v>
      </c>
      <c r="F104" t="n">
        <v>50.83</v>
      </c>
      <c r="G104" t="n">
        <v>25.21</v>
      </c>
      <c r="H104" t="n">
        <v>0.64</v>
      </c>
      <c r="I104" t="n">
        <v>121</v>
      </c>
      <c r="J104" t="n">
        <v>26.11</v>
      </c>
      <c r="K104" t="n">
        <v>12.1</v>
      </c>
      <c r="L104" t="n">
        <v>1</v>
      </c>
      <c r="M104" t="n">
        <v>6</v>
      </c>
      <c r="N104" t="n">
        <v>3.01</v>
      </c>
      <c r="O104" t="n">
        <v>3454.41</v>
      </c>
      <c r="P104" t="n">
        <v>146.93</v>
      </c>
      <c r="Q104" t="n">
        <v>1191.21</v>
      </c>
      <c r="R104" t="n">
        <v>348.02</v>
      </c>
      <c r="S104" t="n">
        <v>152.24</v>
      </c>
      <c r="T104" t="n">
        <v>91333.62</v>
      </c>
      <c r="U104" t="n">
        <v>0.44</v>
      </c>
      <c r="V104" t="n">
        <v>0.78</v>
      </c>
      <c r="W104" t="n">
        <v>19.32</v>
      </c>
      <c r="X104" t="n">
        <v>5.56</v>
      </c>
      <c r="Y104" t="n">
        <v>2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1.8592</v>
      </c>
      <c r="E105" t="n">
        <v>53.79</v>
      </c>
      <c r="F105" t="n">
        <v>50.81</v>
      </c>
      <c r="G105" t="n">
        <v>25.4</v>
      </c>
      <c r="H105" t="n">
        <v>1.23</v>
      </c>
      <c r="I105" t="n">
        <v>120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152.83</v>
      </c>
      <c r="Q105" t="n">
        <v>1190.96</v>
      </c>
      <c r="R105" t="n">
        <v>346.7</v>
      </c>
      <c r="S105" t="n">
        <v>152.24</v>
      </c>
      <c r="T105" t="n">
        <v>90676.42999999999</v>
      </c>
      <c r="U105" t="n">
        <v>0.44</v>
      </c>
      <c r="V105" t="n">
        <v>0.78</v>
      </c>
      <c r="W105" t="n">
        <v>19.34</v>
      </c>
      <c r="X105" t="n">
        <v>5.54</v>
      </c>
      <c r="Y105" t="n">
        <v>2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1.294</v>
      </c>
      <c r="E106" t="n">
        <v>77.28</v>
      </c>
      <c r="F106" t="n">
        <v>66.29000000000001</v>
      </c>
      <c r="G106" t="n">
        <v>9.08</v>
      </c>
      <c r="H106" t="n">
        <v>0.18</v>
      </c>
      <c r="I106" t="n">
        <v>438</v>
      </c>
      <c r="J106" t="n">
        <v>98.70999999999999</v>
      </c>
      <c r="K106" t="n">
        <v>39.72</v>
      </c>
      <c r="L106" t="n">
        <v>1</v>
      </c>
      <c r="M106" t="n">
        <v>436</v>
      </c>
      <c r="N106" t="n">
        <v>12.99</v>
      </c>
      <c r="O106" t="n">
        <v>12407.75</v>
      </c>
      <c r="P106" t="n">
        <v>599.9299999999999</v>
      </c>
      <c r="Q106" t="n">
        <v>1192.44</v>
      </c>
      <c r="R106" t="n">
        <v>876.85</v>
      </c>
      <c r="S106" t="n">
        <v>152.24</v>
      </c>
      <c r="T106" t="n">
        <v>354163.6</v>
      </c>
      <c r="U106" t="n">
        <v>0.17</v>
      </c>
      <c r="V106" t="n">
        <v>0.6</v>
      </c>
      <c r="W106" t="n">
        <v>19.7</v>
      </c>
      <c r="X106" t="n">
        <v>20.98</v>
      </c>
      <c r="Y106" t="n">
        <v>2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1.7025</v>
      </c>
      <c r="E107" t="n">
        <v>58.74</v>
      </c>
      <c r="F107" t="n">
        <v>53.21</v>
      </c>
      <c r="G107" t="n">
        <v>18.56</v>
      </c>
      <c r="H107" t="n">
        <v>0.35</v>
      </c>
      <c r="I107" t="n">
        <v>172</v>
      </c>
      <c r="J107" t="n">
        <v>99.95</v>
      </c>
      <c r="K107" t="n">
        <v>39.72</v>
      </c>
      <c r="L107" t="n">
        <v>2</v>
      </c>
      <c r="M107" t="n">
        <v>170</v>
      </c>
      <c r="N107" t="n">
        <v>13.24</v>
      </c>
      <c r="O107" t="n">
        <v>12561.45</v>
      </c>
      <c r="P107" t="n">
        <v>474.56</v>
      </c>
      <c r="Q107" t="n">
        <v>1190.19</v>
      </c>
      <c r="R107" t="n">
        <v>434.08</v>
      </c>
      <c r="S107" t="n">
        <v>152.24</v>
      </c>
      <c r="T107" t="n">
        <v>134109.6</v>
      </c>
      <c r="U107" t="n">
        <v>0.35</v>
      </c>
      <c r="V107" t="n">
        <v>0.75</v>
      </c>
      <c r="W107" t="n">
        <v>19.25</v>
      </c>
      <c r="X107" t="n">
        <v>7.94</v>
      </c>
      <c r="Y107" t="n">
        <v>2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1.8389</v>
      </c>
      <c r="E108" t="n">
        <v>54.38</v>
      </c>
      <c r="F108" t="n">
        <v>50.19</v>
      </c>
      <c r="G108" t="n">
        <v>28.15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439.31</v>
      </c>
      <c r="Q108" t="n">
        <v>1189.55</v>
      </c>
      <c r="R108" t="n">
        <v>332.09</v>
      </c>
      <c r="S108" t="n">
        <v>152.24</v>
      </c>
      <c r="T108" t="n">
        <v>83435.28</v>
      </c>
      <c r="U108" t="n">
        <v>0.46</v>
      </c>
      <c r="V108" t="n">
        <v>0.79</v>
      </c>
      <c r="W108" t="n">
        <v>19.15</v>
      </c>
      <c r="X108" t="n">
        <v>4.93</v>
      </c>
      <c r="Y108" t="n">
        <v>2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1.9141</v>
      </c>
      <c r="E109" t="n">
        <v>52.24</v>
      </c>
      <c r="F109" t="n">
        <v>48.69</v>
      </c>
      <c r="G109" t="n">
        <v>38.44</v>
      </c>
      <c r="H109" t="n">
        <v>0.6899999999999999</v>
      </c>
      <c r="I109" t="n">
        <v>76</v>
      </c>
      <c r="J109" t="n">
        <v>102.45</v>
      </c>
      <c r="K109" t="n">
        <v>39.72</v>
      </c>
      <c r="L109" t="n">
        <v>4</v>
      </c>
      <c r="M109" t="n">
        <v>74</v>
      </c>
      <c r="N109" t="n">
        <v>13.74</v>
      </c>
      <c r="O109" t="n">
        <v>12870.03</v>
      </c>
      <c r="P109" t="n">
        <v>417.91</v>
      </c>
      <c r="Q109" t="n">
        <v>1189.52</v>
      </c>
      <c r="R109" t="n">
        <v>281.11</v>
      </c>
      <c r="S109" t="n">
        <v>152.24</v>
      </c>
      <c r="T109" t="n">
        <v>58102.73</v>
      </c>
      <c r="U109" t="n">
        <v>0.54</v>
      </c>
      <c r="V109" t="n">
        <v>0.82</v>
      </c>
      <c r="W109" t="n">
        <v>19.11</v>
      </c>
      <c r="X109" t="n">
        <v>3.43</v>
      </c>
      <c r="Y109" t="n">
        <v>2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1.9565</v>
      </c>
      <c r="E110" t="n">
        <v>51.11</v>
      </c>
      <c r="F110" t="n">
        <v>47.91</v>
      </c>
      <c r="G110" t="n">
        <v>48.72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402.77</v>
      </c>
      <c r="Q110" t="n">
        <v>1189.19</v>
      </c>
      <c r="R110" t="n">
        <v>254.93</v>
      </c>
      <c r="S110" t="n">
        <v>152.24</v>
      </c>
      <c r="T110" t="n">
        <v>45096.84</v>
      </c>
      <c r="U110" t="n">
        <v>0.6</v>
      </c>
      <c r="V110" t="n">
        <v>0.83</v>
      </c>
      <c r="W110" t="n">
        <v>19.07</v>
      </c>
      <c r="X110" t="n">
        <v>2.66</v>
      </c>
      <c r="Y110" t="n">
        <v>2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1.9849</v>
      </c>
      <c r="E111" t="n">
        <v>50.38</v>
      </c>
      <c r="F111" t="n">
        <v>47.4</v>
      </c>
      <c r="G111" t="n">
        <v>59.26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389.68</v>
      </c>
      <c r="Q111" t="n">
        <v>1189.23</v>
      </c>
      <c r="R111" t="n">
        <v>237.82</v>
      </c>
      <c r="S111" t="n">
        <v>152.24</v>
      </c>
      <c r="T111" t="n">
        <v>36596.63</v>
      </c>
      <c r="U111" t="n">
        <v>0.64</v>
      </c>
      <c r="V111" t="n">
        <v>0.84</v>
      </c>
      <c r="W111" t="n">
        <v>19.05</v>
      </c>
      <c r="X111" t="n">
        <v>2.15</v>
      </c>
      <c r="Y111" t="n">
        <v>2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2.0061</v>
      </c>
      <c r="E112" t="n">
        <v>49.85</v>
      </c>
      <c r="F112" t="n">
        <v>47.04</v>
      </c>
      <c r="G112" t="n">
        <v>70.56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377.13</v>
      </c>
      <c r="Q112" t="n">
        <v>1189.14</v>
      </c>
      <c r="R112" t="n">
        <v>225.61</v>
      </c>
      <c r="S112" t="n">
        <v>152.24</v>
      </c>
      <c r="T112" t="n">
        <v>30533.74</v>
      </c>
      <c r="U112" t="n">
        <v>0.67</v>
      </c>
      <c r="V112" t="n">
        <v>0.85</v>
      </c>
      <c r="W112" t="n">
        <v>19.04</v>
      </c>
      <c r="X112" t="n">
        <v>1.78</v>
      </c>
      <c r="Y112" t="n">
        <v>2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2.0223</v>
      </c>
      <c r="E113" t="n">
        <v>49.45</v>
      </c>
      <c r="F113" t="n">
        <v>46.76</v>
      </c>
      <c r="G113" t="n">
        <v>82.52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364.52</v>
      </c>
      <c r="Q113" t="n">
        <v>1189.02</v>
      </c>
      <c r="R113" t="n">
        <v>216.02</v>
      </c>
      <c r="S113" t="n">
        <v>152.24</v>
      </c>
      <c r="T113" t="n">
        <v>25768.02</v>
      </c>
      <c r="U113" t="n">
        <v>0.7</v>
      </c>
      <c r="V113" t="n">
        <v>0.85</v>
      </c>
      <c r="W113" t="n">
        <v>19.03</v>
      </c>
      <c r="X113" t="n">
        <v>1.51</v>
      </c>
      <c r="Y113" t="n">
        <v>2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2.0331</v>
      </c>
      <c r="E114" t="n">
        <v>49.19</v>
      </c>
      <c r="F114" t="n">
        <v>46.58</v>
      </c>
      <c r="G114" t="n">
        <v>93.16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25</v>
      </c>
      <c r="N114" t="n">
        <v>15.05</v>
      </c>
      <c r="O114" t="n">
        <v>13648.58</v>
      </c>
      <c r="P114" t="n">
        <v>352.59</v>
      </c>
      <c r="Q114" t="n">
        <v>1189.1</v>
      </c>
      <c r="R114" t="n">
        <v>209.9</v>
      </c>
      <c r="S114" t="n">
        <v>152.24</v>
      </c>
      <c r="T114" t="n">
        <v>22727.7</v>
      </c>
      <c r="U114" t="n">
        <v>0.73</v>
      </c>
      <c r="V114" t="n">
        <v>0.85</v>
      </c>
      <c r="W114" t="n">
        <v>19.03</v>
      </c>
      <c r="X114" t="n">
        <v>1.33</v>
      </c>
      <c r="Y114" t="n">
        <v>2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2.0385</v>
      </c>
      <c r="E115" t="n">
        <v>49.06</v>
      </c>
      <c r="F115" t="n">
        <v>46.49</v>
      </c>
      <c r="G115" t="n">
        <v>99.63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349.99</v>
      </c>
      <c r="Q115" t="n">
        <v>1189.21</v>
      </c>
      <c r="R115" t="n">
        <v>205.98</v>
      </c>
      <c r="S115" t="n">
        <v>152.24</v>
      </c>
      <c r="T115" t="n">
        <v>20779.16</v>
      </c>
      <c r="U115" t="n">
        <v>0.74</v>
      </c>
      <c r="V115" t="n">
        <v>0.86</v>
      </c>
      <c r="W115" t="n">
        <v>19.05</v>
      </c>
      <c r="X115" t="n">
        <v>1.24</v>
      </c>
      <c r="Y115" t="n">
        <v>2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2.0383</v>
      </c>
      <c r="E116" t="n">
        <v>49.06</v>
      </c>
      <c r="F116" t="n">
        <v>46.5</v>
      </c>
      <c r="G116" t="n">
        <v>99.64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353.85</v>
      </c>
      <c r="Q116" t="n">
        <v>1189.24</v>
      </c>
      <c r="R116" t="n">
        <v>206.18</v>
      </c>
      <c r="S116" t="n">
        <v>152.24</v>
      </c>
      <c r="T116" t="n">
        <v>20876.18</v>
      </c>
      <c r="U116" t="n">
        <v>0.74</v>
      </c>
      <c r="V116" t="n">
        <v>0.86</v>
      </c>
      <c r="W116" t="n">
        <v>19.05</v>
      </c>
      <c r="X116" t="n">
        <v>1.24</v>
      </c>
      <c r="Y116" t="n">
        <v>2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1.1212</v>
      </c>
      <c r="E117" t="n">
        <v>89.19</v>
      </c>
      <c r="F117" t="n">
        <v>72.67</v>
      </c>
      <c r="G117" t="n">
        <v>7.74</v>
      </c>
      <c r="H117" t="n">
        <v>0.14</v>
      </c>
      <c r="I117" t="n">
        <v>563</v>
      </c>
      <c r="J117" t="n">
        <v>124.63</v>
      </c>
      <c r="K117" t="n">
        <v>45</v>
      </c>
      <c r="L117" t="n">
        <v>1</v>
      </c>
      <c r="M117" t="n">
        <v>561</v>
      </c>
      <c r="N117" t="n">
        <v>18.64</v>
      </c>
      <c r="O117" t="n">
        <v>15605.44</v>
      </c>
      <c r="P117" t="n">
        <v>769.4</v>
      </c>
      <c r="Q117" t="n">
        <v>1193.65</v>
      </c>
      <c r="R117" t="n">
        <v>1093.78</v>
      </c>
      <c r="S117" t="n">
        <v>152.24</v>
      </c>
      <c r="T117" t="n">
        <v>462002.48</v>
      </c>
      <c r="U117" t="n">
        <v>0.14</v>
      </c>
      <c r="V117" t="n">
        <v>0.55</v>
      </c>
      <c r="W117" t="n">
        <v>19.9</v>
      </c>
      <c r="X117" t="n">
        <v>27.35</v>
      </c>
      <c r="Y117" t="n">
        <v>2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1.5987</v>
      </c>
      <c r="E118" t="n">
        <v>62.55</v>
      </c>
      <c r="F118" t="n">
        <v>55.05</v>
      </c>
      <c r="G118" t="n">
        <v>15.73</v>
      </c>
      <c r="H118" t="n">
        <v>0.28</v>
      </c>
      <c r="I118" t="n">
        <v>210</v>
      </c>
      <c r="J118" t="n">
        <v>125.95</v>
      </c>
      <c r="K118" t="n">
        <v>45</v>
      </c>
      <c r="L118" t="n">
        <v>2</v>
      </c>
      <c r="M118" t="n">
        <v>208</v>
      </c>
      <c r="N118" t="n">
        <v>18.95</v>
      </c>
      <c r="O118" t="n">
        <v>15767.7</v>
      </c>
      <c r="P118" t="n">
        <v>578.61</v>
      </c>
      <c r="Q118" t="n">
        <v>1190.29</v>
      </c>
      <c r="R118" t="n">
        <v>496.51</v>
      </c>
      <c r="S118" t="n">
        <v>152.24</v>
      </c>
      <c r="T118" t="n">
        <v>165132.74</v>
      </c>
      <c r="U118" t="n">
        <v>0.31</v>
      </c>
      <c r="V118" t="n">
        <v>0.72</v>
      </c>
      <c r="W118" t="n">
        <v>19.31</v>
      </c>
      <c r="X118" t="n">
        <v>9.779999999999999</v>
      </c>
      <c r="Y118" t="n">
        <v>2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1.7666</v>
      </c>
      <c r="E119" t="n">
        <v>56.61</v>
      </c>
      <c r="F119" t="n">
        <v>51.18</v>
      </c>
      <c r="G119" t="n">
        <v>23.8</v>
      </c>
      <c r="H119" t="n">
        <v>0.42</v>
      </c>
      <c r="I119" t="n">
        <v>129</v>
      </c>
      <c r="J119" t="n">
        <v>127.27</v>
      </c>
      <c r="K119" t="n">
        <v>45</v>
      </c>
      <c r="L119" t="n">
        <v>3</v>
      </c>
      <c r="M119" t="n">
        <v>127</v>
      </c>
      <c r="N119" t="n">
        <v>19.27</v>
      </c>
      <c r="O119" t="n">
        <v>15930.42</v>
      </c>
      <c r="P119" t="n">
        <v>532.16</v>
      </c>
      <c r="Q119" t="n">
        <v>1189.88</v>
      </c>
      <c r="R119" t="n">
        <v>365.79</v>
      </c>
      <c r="S119" t="n">
        <v>152.24</v>
      </c>
      <c r="T119" t="n">
        <v>100176.87</v>
      </c>
      <c r="U119" t="n">
        <v>0.42</v>
      </c>
      <c r="V119" t="n">
        <v>0.78</v>
      </c>
      <c r="W119" t="n">
        <v>19.17</v>
      </c>
      <c r="X119" t="n">
        <v>5.91</v>
      </c>
      <c r="Y119" t="n">
        <v>2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1.8516</v>
      </c>
      <c r="E120" t="n">
        <v>54.01</v>
      </c>
      <c r="F120" t="n">
        <v>49.5</v>
      </c>
      <c r="G120" t="n">
        <v>31.93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508.51</v>
      </c>
      <c r="Q120" t="n">
        <v>1189.7</v>
      </c>
      <c r="R120" t="n">
        <v>308.81</v>
      </c>
      <c r="S120" t="n">
        <v>152.24</v>
      </c>
      <c r="T120" t="n">
        <v>71869.91</v>
      </c>
      <c r="U120" t="n">
        <v>0.49</v>
      </c>
      <c r="V120" t="n">
        <v>0.8</v>
      </c>
      <c r="W120" t="n">
        <v>19.12</v>
      </c>
      <c r="X120" t="n">
        <v>4.24</v>
      </c>
      <c r="Y120" t="n">
        <v>2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1.9049</v>
      </c>
      <c r="E121" t="n">
        <v>52.5</v>
      </c>
      <c r="F121" t="n">
        <v>48.52</v>
      </c>
      <c r="G121" t="n">
        <v>40.44</v>
      </c>
      <c r="H121" t="n">
        <v>0.68</v>
      </c>
      <c r="I121" t="n">
        <v>72</v>
      </c>
      <c r="J121" t="n">
        <v>129.92</v>
      </c>
      <c r="K121" t="n">
        <v>45</v>
      </c>
      <c r="L121" t="n">
        <v>5</v>
      </c>
      <c r="M121" t="n">
        <v>70</v>
      </c>
      <c r="N121" t="n">
        <v>19.92</v>
      </c>
      <c r="O121" t="n">
        <v>16257.24</v>
      </c>
      <c r="P121" t="n">
        <v>492.22</v>
      </c>
      <c r="Q121" t="n">
        <v>1189.16</v>
      </c>
      <c r="R121" t="n">
        <v>275.45</v>
      </c>
      <c r="S121" t="n">
        <v>152.24</v>
      </c>
      <c r="T121" t="n">
        <v>55291.71</v>
      </c>
      <c r="U121" t="n">
        <v>0.55</v>
      </c>
      <c r="V121" t="n">
        <v>0.82</v>
      </c>
      <c r="W121" t="n">
        <v>19.1</v>
      </c>
      <c r="X121" t="n">
        <v>3.27</v>
      </c>
      <c r="Y121" t="n">
        <v>2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1.9401</v>
      </c>
      <c r="E122" t="n">
        <v>51.54</v>
      </c>
      <c r="F122" t="n">
        <v>47.9</v>
      </c>
      <c r="G122" t="n">
        <v>48.71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479.22</v>
      </c>
      <c r="Q122" t="n">
        <v>1189.34</v>
      </c>
      <c r="R122" t="n">
        <v>254.75</v>
      </c>
      <c r="S122" t="n">
        <v>152.24</v>
      </c>
      <c r="T122" t="n">
        <v>45008.48</v>
      </c>
      <c r="U122" t="n">
        <v>0.6</v>
      </c>
      <c r="V122" t="n">
        <v>0.83</v>
      </c>
      <c r="W122" t="n">
        <v>19.07</v>
      </c>
      <c r="X122" t="n">
        <v>2.65</v>
      </c>
      <c r="Y122" t="n">
        <v>2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1.9669</v>
      </c>
      <c r="E123" t="n">
        <v>50.84</v>
      </c>
      <c r="F123" t="n">
        <v>47.46</v>
      </c>
      <c r="G123" t="n">
        <v>58.11</v>
      </c>
      <c r="H123" t="n">
        <v>0.93</v>
      </c>
      <c r="I123" t="n">
        <v>49</v>
      </c>
      <c r="J123" t="n">
        <v>132.58</v>
      </c>
      <c r="K123" t="n">
        <v>45</v>
      </c>
      <c r="L123" t="n">
        <v>7</v>
      </c>
      <c r="M123" t="n">
        <v>47</v>
      </c>
      <c r="N123" t="n">
        <v>20.59</v>
      </c>
      <c r="O123" t="n">
        <v>16585.95</v>
      </c>
      <c r="P123" t="n">
        <v>468.28</v>
      </c>
      <c r="Q123" t="n">
        <v>1189.11</v>
      </c>
      <c r="R123" t="n">
        <v>239.64</v>
      </c>
      <c r="S123" t="n">
        <v>152.24</v>
      </c>
      <c r="T123" t="n">
        <v>37501.72</v>
      </c>
      <c r="U123" t="n">
        <v>0.64</v>
      </c>
      <c r="V123" t="n">
        <v>0.84</v>
      </c>
      <c r="W123" t="n">
        <v>19.05</v>
      </c>
      <c r="X123" t="n">
        <v>2.2</v>
      </c>
      <c r="Y123" t="n">
        <v>2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1.9839</v>
      </c>
      <c r="E124" t="n">
        <v>50.41</v>
      </c>
      <c r="F124" t="n">
        <v>47.17</v>
      </c>
      <c r="G124" t="n">
        <v>65.81999999999999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459.18</v>
      </c>
      <c r="Q124" t="n">
        <v>1189.2</v>
      </c>
      <c r="R124" t="n">
        <v>230.46</v>
      </c>
      <c r="S124" t="n">
        <v>152.24</v>
      </c>
      <c r="T124" t="n">
        <v>32941.36</v>
      </c>
      <c r="U124" t="n">
        <v>0.66</v>
      </c>
      <c r="V124" t="n">
        <v>0.84</v>
      </c>
      <c r="W124" t="n">
        <v>19.04</v>
      </c>
      <c r="X124" t="n">
        <v>1.92</v>
      </c>
      <c r="Y124" t="n">
        <v>2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2.0011</v>
      </c>
      <c r="E125" t="n">
        <v>49.97</v>
      </c>
      <c r="F125" t="n">
        <v>46.89</v>
      </c>
      <c r="G125" t="n">
        <v>76.04000000000001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449.98</v>
      </c>
      <c r="Q125" t="n">
        <v>1189.08</v>
      </c>
      <c r="R125" t="n">
        <v>220.93</v>
      </c>
      <c r="S125" t="n">
        <v>152.24</v>
      </c>
      <c r="T125" t="n">
        <v>28205.96</v>
      </c>
      <c r="U125" t="n">
        <v>0.6899999999999999</v>
      </c>
      <c r="V125" t="n">
        <v>0.85</v>
      </c>
      <c r="W125" t="n">
        <v>19.03</v>
      </c>
      <c r="X125" t="n">
        <v>1.64</v>
      </c>
      <c r="Y125" t="n">
        <v>2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2.0128</v>
      </c>
      <c r="E126" t="n">
        <v>49.68</v>
      </c>
      <c r="F126" t="n">
        <v>46.71</v>
      </c>
      <c r="G126" t="n">
        <v>84.92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441.13</v>
      </c>
      <c r="Q126" t="n">
        <v>1189.17</v>
      </c>
      <c r="R126" t="n">
        <v>214.28</v>
      </c>
      <c r="S126" t="n">
        <v>152.24</v>
      </c>
      <c r="T126" t="n">
        <v>24900.77</v>
      </c>
      <c r="U126" t="n">
        <v>0.71</v>
      </c>
      <c r="V126" t="n">
        <v>0.85</v>
      </c>
      <c r="W126" t="n">
        <v>19.03</v>
      </c>
      <c r="X126" t="n">
        <v>1.45</v>
      </c>
      <c r="Y126" t="n">
        <v>2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2.0213</v>
      </c>
      <c r="E127" t="n">
        <v>49.47</v>
      </c>
      <c r="F127" t="n">
        <v>46.58</v>
      </c>
      <c r="G127" t="n">
        <v>93.15000000000001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432.05</v>
      </c>
      <c r="Q127" t="n">
        <v>1189.02</v>
      </c>
      <c r="R127" t="n">
        <v>209.9</v>
      </c>
      <c r="S127" t="n">
        <v>152.24</v>
      </c>
      <c r="T127" t="n">
        <v>22729.16</v>
      </c>
      <c r="U127" t="n">
        <v>0.73</v>
      </c>
      <c r="V127" t="n">
        <v>0.85</v>
      </c>
      <c r="W127" t="n">
        <v>19.02</v>
      </c>
      <c r="X127" t="n">
        <v>1.32</v>
      </c>
      <c r="Y127" t="n">
        <v>2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2.0287</v>
      </c>
      <c r="E128" t="n">
        <v>49.29</v>
      </c>
      <c r="F128" t="n">
        <v>46.47</v>
      </c>
      <c r="G128" t="n">
        <v>103.27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425.47</v>
      </c>
      <c r="Q128" t="n">
        <v>1189.08</v>
      </c>
      <c r="R128" t="n">
        <v>206.4</v>
      </c>
      <c r="S128" t="n">
        <v>152.24</v>
      </c>
      <c r="T128" t="n">
        <v>20990.67</v>
      </c>
      <c r="U128" t="n">
        <v>0.74</v>
      </c>
      <c r="V128" t="n">
        <v>0.86</v>
      </c>
      <c r="W128" t="n">
        <v>19.02</v>
      </c>
      <c r="X128" t="n">
        <v>1.22</v>
      </c>
      <c r="Y128" t="n">
        <v>2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2.039</v>
      </c>
      <c r="E129" t="n">
        <v>49.04</v>
      </c>
      <c r="F129" t="n">
        <v>46.3</v>
      </c>
      <c r="G129" t="n">
        <v>115.74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22</v>
      </c>
      <c r="N129" t="n">
        <v>22.68</v>
      </c>
      <c r="O129" t="n">
        <v>17583.88</v>
      </c>
      <c r="P129" t="n">
        <v>414.97</v>
      </c>
      <c r="Q129" t="n">
        <v>1189.04</v>
      </c>
      <c r="R129" t="n">
        <v>200.61</v>
      </c>
      <c r="S129" t="n">
        <v>152.24</v>
      </c>
      <c r="T129" t="n">
        <v>18113.38</v>
      </c>
      <c r="U129" t="n">
        <v>0.76</v>
      </c>
      <c r="V129" t="n">
        <v>0.86</v>
      </c>
      <c r="W129" t="n">
        <v>19.01</v>
      </c>
      <c r="X129" t="n">
        <v>1.05</v>
      </c>
      <c r="Y129" t="n">
        <v>2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2.0445</v>
      </c>
      <c r="E130" t="n">
        <v>48.91</v>
      </c>
      <c r="F130" t="n">
        <v>46.22</v>
      </c>
      <c r="G130" t="n">
        <v>126.04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17</v>
      </c>
      <c r="N130" t="n">
        <v>23.04</v>
      </c>
      <c r="O130" t="n">
        <v>17751.93</v>
      </c>
      <c r="P130" t="n">
        <v>407.61</v>
      </c>
      <c r="Q130" t="n">
        <v>1188.95</v>
      </c>
      <c r="R130" t="n">
        <v>197.72</v>
      </c>
      <c r="S130" t="n">
        <v>152.24</v>
      </c>
      <c r="T130" t="n">
        <v>16676.15</v>
      </c>
      <c r="U130" t="n">
        <v>0.77</v>
      </c>
      <c r="V130" t="n">
        <v>0.86</v>
      </c>
      <c r="W130" t="n">
        <v>19.01</v>
      </c>
      <c r="X130" t="n">
        <v>0.96</v>
      </c>
      <c r="Y130" t="n">
        <v>2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2.046</v>
      </c>
      <c r="E131" t="n">
        <v>48.87</v>
      </c>
      <c r="F131" t="n">
        <v>46.21</v>
      </c>
      <c r="G131" t="n">
        <v>132.02</v>
      </c>
      <c r="H131" t="n">
        <v>1.85</v>
      </c>
      <c r="I131" t="n">
        <v>21</v>
      </c>
      <c r="J131" t="n">
        <v>143.4</v>
      </c>
      <c r="K131" t="n">
        <v>45</v>
      </c>
      <c r="L131" t="n">
        <v>15</v>
      </c>
      <c r="M131" t="n">
        <v>3</v>
      </c>
      <c r="N131" t="n">
        <v>23.41</v>
      </c>
      <c r="O131" t="n">
        <v>17920.49</v>
      </c>
      <c r="P131" t="n">
        <v>404.4</v>
      </c>
      <c r="Q131" t="n">
        <v>1188.96</v>
      </c>
      <c r="R131" t="n">
        <v>196.84</v>
      </c>
      <c r="S131" t="n">
        <v>152.24</v>
      </c>
      <c r="T131" t="n">
        <v>16243.96</v>
      </c>
      <c r="U131" t="n">
        <v>0.77</v>
      </c>
      <c r="V131" t="n">
        <v>0.86</v>
      </c>
      <c r="W131" t="n">
        <v>19.03</v>
      </c>
      <c r="X131" t="n">
        <v>0.95</v>
      </c>
      <c r="Y131" t="n">
        <v>2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2.0459</v>
      </c>
      <c r="E132" t="n">
        <v>48.88</v>
      </c>
      <c r="F132" t="n">
        <v>46.21</v>
      </c>
      <c r="G132" t="n">
        <v>132.03</v>
      </c>
      <c r="H132" t="n">
        <v>1.96</v>
      </c>
      <c r="I132" t="n">
        <v>21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407.6</v>
      </c>
      <c r="Q132" t="n">
        <v>1189.22</v>
      </c>
      <c r="R132" t="n">
        <v>196.86</v>
      </c>
      <c r="S132" t="n">
        <v>152.24</v>
      </c>
      <c r="T132" t="n">
        <v>16250.96</v>
      </c>
      <c r="U132" t="n">
        <v>0.77</v>
      </c>
      <c r="V132" t="n">
        <v>0.86</v>
      </c>
      <c r="W132" t="n">
        <v>19.03</v>
      </c>
      <c r="X132" t="n">
        <v>0.96</v>
      </c>
      <c r="Y132" t="n">
        <v>2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0.9133</v>
      </c>
      <c r="E133" t="n">
        <v>109.49</v>
      </c>
      <c r="F133" t="n">
        <v>82.84</v>
      </c>
      <c r="G133" t="n">
        <v>6.58</v>
      </c>
      <c r="H133" t="n">
        <v>0.11</v>
      </c>
      <c r="I133" t="n">
        <v>755</v>
      </c>
      <c r="J133" t="n">
        <v>159.12</v>
      </c>
      <c r="K133" t="n">
        <v>50.28</v>
      </c>
      <c r="L133" t="n">
        <v>1</v>
      </c>
      <c r="M133" t="n">
        <v>753</v>
      </c>
      <c r="N133" t="n">
        <v>27.84</v>
      </c>
      <c r="O133" t="n">
        <v>19859.16</v>
      </c>
      <c r="P133" t="n">
        <v>1027.91</v>
      </c>
      <c r="Q133" t="n">
        <v>1195.55</v>
      </c>
      <c r="R133" t="n">
        <v>1439.2</v>
      </c>
      <c r="S133" t="n">
        <v>152.24</v>
      </c>
      <c r="T133" t="n">
        <v>633752.0699999999</v>
      </c>
      <c r="U133" t="n">
        <v>0.11</v>
      </c>
      <c r="V133" t="n">
        <v>0.48</v>
      </c>
      <c r="W133" t="n">
        <v>20.23</v>
      </c>
      <c r="X133" t="n">
        <v>37.48</v>
      </c>
      <c r="Y133" t="n">
        <v>2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1.4707</v>
      </c>
      <c r="E134" t="n">
        <v>68</v>
      </c>
      <c r="F134" t="n">
        <v>57.36</v>
      </c>
      <c r="G134" t="n">
        <v>13.34</v>
      </c>
      <c r="H134" t="n">
        <v>0.22</v>
      </c>
      <c r="I134" t="n">
        <v>258</v>
      </c>
      <c r="J134" t="n">
        <v>160.54</v>
      </c>
      <c r="K134" t="n">
        <v>50.28</v>
      </c>
      <c r="L134" t="n">
        <v>2</v>
      </c>
      <c r="M134" t="n">
        <v>256</v>
      </c>
      <c r="N134" t="n">
        <v>28.26</v>
      </c>
      <c r="O134" t="n">
        <v>20034.4</v>
      </c>
      <c r="P134" t="n">
        <v>710.04</v>
      </c>
      <c r="Q134" t="n">
        <v>1191.03</v>
      </c>
      <c r="R134" t="n">
        <v>574.15</v>
      </c>
      <c r="S134" t="n">
        <v>152.24</v>
      </c>
      <c r="T134" t="n">
        <v>203712.56</v>
      </c>
      <c r="U134" t="n">
        <v>0.27</v>
      </c>
      <c r="V134" t="n">
        <v>0.6899999999999999</v>
      </c>
      <c r="W134" t="n">
        <v>19.4</v>
      </c>
      <c r="X134" t="n">
        <v>12.08</v>
      </c>
      <c r="Y134" t="n">
        <v>2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1.6689</v>
      </c>
      <c r="E135" t="n">
        <v>59.92</v>
      </c>
      <c r="F135" t="n">
        <v>52.54</v>
      </c>
      <c r="G135" t="n">
        <v>20.08</v>
      </c>
      <c r="H135" t="n">
        <v>0.33</v>
      </c>
      <c r="I135" t="n">
        <v>157</v>
      </c>
      <c r="J135" t="n">
        <v>161.97</v>
      </c>
      <c r="K135" t="n">
        <v>50.28</v>
      </c>
      <c r="L135" t="n">
        <v>3</v>
      </c>
      <c r="M135" t="n">
        <v>155</v>
      </c>
      <c r="N135" t="n">
        <v>28.69</v>
      </c>
      <c r="O135" t="n">
        <v>20210.21</v>
      </c>
      <c r="P135" t="n">
        <v>646.46</v>
      </c>
      <c r="Q135" t="n">
        <v>1190.16</v>
      </c>
      <c r="R135" t="n">
        <v>411.22</v>
      </c>
      <c r="S135" t="n">
        <v>152.24</v>
      </c>
      <c r="T135" t="n">
        <v>122754.98</v>
      </c>
      <c r="U135" t="n">
        <v>0.37</v>
      </c>
      <c r="V135" t="n">
        <v>0.76</v>
      </c>
      <c r="W135" t="n">
        <v>19.24</v>
      </c>
      <c r="X135" t="n">
        <v>7.27</v>
      </c>
      <c r="Y135" t="n">
        <v>2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1.7752</v>
      </c>
      <c r="E136" t="n">
        <v>56.33</v>
      </c>
      <c r="F136" t="n">
        <v>50.4</v>
      </c>
      <c r="G136" t="n">
        <v>27</v>
      </c>
      <c r="H136" t="n">
        <v>0.43</v>
      </c>
      <c r="I136" t="n">
        <v>112</v>
      </c>
      <c r="J136" t="n">
        <v>163.4</v>
      </c>
      <c r="K136" t="n">
        <v>50.28</v>
      </c>
      <c r="L136" t="n">
        <v>4</v>
      </c>
      <c r="M136" t="n">
        <v>110</v>
      </c>
      <c r="N136" t="n">
        <v>29.12</v>
      </c>
      <c r="O136" t="n">
        <v>20386.62</v>
      </c>
      <c r="P136" t="n">
        <v>615.92</v>
      </c>
      <c r="Q136" t="n">
        <v>1189.63</v>
      </c>
      <c r="R136" t="n">
        <v>338.95</v>
      </c>
      <c r="S136" t="n">
        <v>152.24</v>
      </c>
      <c r="T136" t="n">
        <v>86841.41</v>
      </c>
      <c r="U136" t="n">
        <v>0.45</v>
      </c>
      <c r="V136" t="n">
        <v>0.79</v>
      </c>
      <c r="W136" t="n">
        <v>19.16</v>
      </c>
      <c r="X136" t="n">
        <v>5.13</v>
      </c>
      <c r="Y136" t="n">
        <v>2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1.8402</v>
      </c>
      <c r="E137" t="n">
        <v>54.34</v>
      </c>
      <c r="F137" t="n">
        <v>49.21</v>
      </c>
      <c r="G137" t="n">
        <v>33.94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597.35</v>
      </c>
      <c r="Q137" t="n">
        <v>1189.41</v>
      </c>
      <c r="R137" t="n">
        <v>299.28</v>
      </c>
      <c r="S137" t="n">
        <v>152.24</v>
      </c>
      <c r="T137" t="n">
        <v>67131.7</v>
      </c>
      <c r="U137" t="n">
        <v>0.51</v>
      </c>
      <c r="V137" t="n">
        <v>0.8100000000000001</v>
      </c>
      <c r="W137" t="n">
        <v>19.11</v>
      </c>
      <c r="X137" t="n">
        <v>3.96</v>
      </c>
      <c r="Y137" t="n">
        <v>2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1.8837</v>
      </c>
      <c r="E138" t="n">
        <v>53.09</v>
      </c>
      <c r="F138" t="n">
        <v>48.47</v>
      </c>
      <c r="G138" t="n">
        <v>40.96</v>
      </c>
      <c r="H138" t="n">
        <v>0.64</v>
      </c>
      <c r="I138" t="n">
        <v>71</v>
      </c>
      <c r="J138" t="n">
        <v>166.27</v>
      </c>
      <c r="K138" t="n">
        <v>50.28</v>
      </c>
      <c r="L138" t="n">
        <v>6</v>
      </c>
      <c r="M138" t="n">
        <v>69</v>
      </c>
      <c r="N138" t="n">
        <v>29.99</v>
      </c>
      <c r="O138" t="n">
        <v>20741.2</v>
      </c>
      <c r="P138" t="n">
        <v>583.91</v>
      </c>
      <c r="Q138" t="n">
        <v>1189.17</v>
      </c>
      <c r="R138" t="n">
        <v>274.23</v>
      </c>
      <c r="S138" t="n">
        <v>152.24</v>
      </c>
      <c r="T138" t="n">
        <v>54687.98</v>
      </c>
      <c r="U138" t="n">
        <v>0.5600000000000001</v>
      </c>
      <c r="V138" t="n">
        <v>0.82</v>
      </c>
      <c r="W138" t="n">
        <v>19.08</v>
      </c>
      <c r="X138" t="n">
        <v>3.22</v>
      </c>
      <c r="Y138" t="n">
        <v>2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1.9144</v>
      </c>
      <c r="E139" t="n">
        <v>52.24</v>
      </c>
      <c r="F139" t="n">
        <v>47.98</v>
      </c>
      <c r="G139" t="n">
        <v>47.98</v>
      </c>
      <c r="H139" t="n">
        <v>0.74</v>
      </c>
      <c r="I139" t="n">
        <v>60</v>
      </c>
      <c r="J139" t="n">
        <v>167.72</v>
      </c>
      <c r="K139" t="n">
        <v>50.28</v>
      </c>
      <c r="L139" t="n">
        <v>7</v>
      </c>
      <c r="M139" t="n">
        <v>58</v>
      </c>
      <c r="N139" t="n">
        <v>30.44</v>
      </c>
      <c r="O139" t="n">
        <v>20919.39</v>
      </c>
      <c r="P139" t="n">
        <v>573.49</v>
      </c>
      <c r="Q139" t="n">
        <v>1189.38</v>
      </c>
      <c r="R139" t="n">
        <v>256.99</v>
      </c>
      <c r="S139" t="n">
        <v>152.24</v>
      </c>
      <c r="T139" t="n">
        <v>46121.69</v>
      </c>
      <c r="U139" t="n">
        <v>0.59</v>
      </c>
      <c r="V139" t="n">
        <v>0.83</v>
      </c>
      <c r="W139" t="n">
        <v>19.08</v>
      </c>
      <c r="X139" t="n">
        <v>2.72</v>
      </c>
      <c r="Y139" t="n">
        <v>2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1.9374</v>
      </c>
      <c r="E140" t="n">
        <v>51.62</v>
      </c>
      <c r="F140" t="n">
        <v>47.62</v>
      </c>
      <c r="G140" t="n">
        <v>54.94</v>
      </c>
      <c r="H140" t="n">
        <v>0.84</v>
      </c>
      <c r="I140" t="n">
        <v>52</v>
      </c>
      <c r="J140" t="n">
        <v>169.17</v>
      </c>
      <c r="K140" t="n">
        <v>50.28</v>
      </c>
      <c r="L140" t="n">
        <v>8</v>
      </c>
      <c r="M140" t="n">
        <v>50</v>
      </c>
      <c r="N140" t="n">
        <v>30.89</v>
      </c>
      <c r="O140" t="n">
        <v>21098.19</v>
      </c>
      <c r="P140" t="n">
        <v>564.9299999999999</v>
      </c>
      <c r="Q140" t="n">
        <v>1189.2</v>
      </c>
      <c r="R140" t="n">
        <v>245.09</v>
      </c>
      <c r="S140" t="n">
        <v>152.24</v>
      </c>
      <c r="T140" t="n">
        <v>40211.19</v>
      </c>
      <c r="U140" t="n">
        <v>0.62</v>
      </c>
      <c r="V140" t="n">
        <v>0.84</v>
      </c>
      <c r="W140" t="n">
        <v>19.05</v>
      </c>
      <c r="X140" t="n">
        <v>2.36</v>
      </c>
      <c r="Y140" t="n">
        <v>2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1.9558</v>
      </c>
      <c r="E141" t="n">
        <v>51.13</v>
      </c>
      <c r="F141" t="n">
        <v>47.32</v>
      </c>
      <c r="G141" t="n">
        <v>61.72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557.13</v>
      </c>
      <c r="Q141" t="n">
        <v>1189.21</v>
      </c>
      <c r="R141" t="n">
        <v>235.12</v>
      </c>
      <c r="S141" t="n">
        <v>152.24</v>
      </c>
      <c r="T141" t="n">
        <v>35259.87</v>
      </c>
      <c r="U141" t="n">
        <v>0.65</v>
      </c>
      <c r="V141" t="n">
        <v>0.84</v>
      </c>
      <c r="W141" t="n">
        <v>19.05</v>
      </c>
      <c r="X141" t="n">
        <v>2.07</v>
      </c>
      <c r="Y141" t="n">
        <v>2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1.9708</v>
      </c>
      <c r="E142" t="n">
        <v>50.74</v>
      </c>
      <c r="F142" t="n">
        <v>47.1</v>
      </c>
      <c r="G142" t="n">
        <v>68.92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549.71</v>
      </c>
      <c r="Q142" t="n">
        <v>1189.1</v>
      </c>
      <c r="R142" t="n">
        <v>227.4</v>
      </c>
      <c r="S142" t="n">
        <v>152.24</v>
      </c>
      <c r="T142" t="n">
        <v>31422.72</v>
      </c>
      <c r="U142" t="n">
        <v>0.67</v>
      </c>
      <c r="V142" t="n">
        <v>0.84</v>
      </c>
      <c r="W142" t="n">
        <v>19.04</v>
      </c>
      <c r="X142" t="n">
        <v>1.84</v>
      </c>
      <c r="Y142" t="n">
        <v>2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1.9837</v>
      </c>
      <c r="E143" t="n">
        <v>50.41</v>
      </c>
      <c r="F143" t="n">
        <v>46.89</v>
      </c>
      <c r="G143" t="n">
        <v>76.05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542.5</v>
      </c>
      <c r="Q143" t="n">
        <v>1189.09</v>
      </c>
      <c r="R143" t="n">
        <v>220.79</v>
      </c>
      <c r="S143" t="n">
        <v>152.24</v>
      </c>
      <c r="T143" t="n">
        <v>28139.56</v>
      </c>
      <c r="U143" t="n">
        <v>0.6899999999999999</v>
      </c>
      <c r="V143" t="n">
        <v>0.85</v>
      </c>
      <c r="W143" t="n">
        <v>19.03</v>
      </c>
      <c r="X143" t="n">
        <v>1.64</v>
      </c>
      <c r="Y143" t="n">
        <v>2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1.9958</v>
      </c>
      <c r="E144" t="n">
        <v>50.1</v>
      </c>
      <c r="F144" t="n">
        <v>46.72</v>
      </c>
      <c r="G144" t="n">
        <v>84.94</v>
      </c>
      <c r="H144" t="n">
        <v>1.22</v>
      </c>
      <c r="I144" t="n">
        <v>33</v>
      </c>
      <c r="J144" t="n">
        <v>175.02</v>
      </c>
      <c r="K144" t="n">
        <v>50.28</v>
      </c>
      <c r="L144" t="n">
        <v>12</v>
      </c>
      <c r="M144" t="n">
        <v>31</v>
      </c>
      <c r="N144" t="n">
        <v>32.74</v>
      </c>
      <c r="O144" t="n">
        <v>21819.6</v>
      </c>
      <c r="P144" t="n">
        <v>535.75</v>
      </c>
      <c r="Q144" t="n">
        <v>1189.04</v>
      </c>
      <c r="R144" t="n">
        <v>214.74</v>
      </c>
      <c r="S144" t="n">
        <v>152.24</v>
      </c>
      <c r="T144" t="n">
        <v>25133.28</v>
      </c>
      <c r="U144" t="n">
        <v>0.71</v>
      </c>
      <c r="V144" t="n">
        <v>0.85</v>
      </c>
      <c r="W144" t="n">
        <v>19.03</v>
      </c>
      <c r="X144" t="n">
        <v>1.46</v>
      </c>
      <c r="Y144" t="n">
        <v>2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2.0021</v>
      </c>
      <c r="E145" t="n">
        <v>49.95</v>
      </c>
      <c r="F145" t="n">
        <v>46.63</v>
      </c>
      <c r="G145" t="n">
        <v>90.23999999999999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530.3</v>
      </c>
      <c r="Q145" t="n">
        <v>1188.97</v>
      </c>
      <c r="R145" t="n">
        <v>211.75</v>
      </c>
      <c r="S145" t="n">
        <v>152.24</v>
      </c>
      <c r="T145" t="n">
        <v>23649.33</v>
      </c>
      <c r="U145" t="n">
        <v>0.72</v>
      </c>
      <c r="V145" t="n">
        <v>0.85</v>
      </c>
      <c r="W145" t="n">
        <v>19.02</v>
      </c>
      <c r="X145" t="n">
        <v>1.37</v>
      </c>
      <c r="Y145" t="n">
        <v>2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2.0121</v>
      </c>
      <c r="E146" t="n">
        <v>49.7</v>
      </c>
      <c r="F146" t="n">
        <v>46.47</v>
      </c>
      <c r="G146" t="n">
        <v>99.58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523.8</v>
      </c>
      <c r="Q146" t="n">
        <v>1188.9</v>
      </c>
      <c r="R146" t="n">
        <v>206.32</v>
      </c>
      <c r="S146" t="n">
        <v>152.24</v>
      </c>
      <c r="T146" t="n">
        <v>20948.7</v>
      </c>
      <c r="U146" t="n">
        <v>0.74</v>
      </c>
      <c r="V146" t="n">
        <v>0.86</v>
      </c>
      <c r="W146" t="n">
        <v>19.02</v>
      </c>
      <c r="X146" t="n">
        <v>1.22</v>
      </c>
      <c r="Y146" t="n">
        <v>2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2.0174</v>
      </c>
      <c r="E147" t="n">
        <v>49.57</v>
      </c>
      <c r="F147" t="n">
        <v>46.41</v>
      </c>
      <c r="G147" t="n">
        <v>107.09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518.29</v>
      </c>
      <c r="Q147" t="n">
        <v>1189.11</v>
      </c>
      <c r="R147" t="n">
        <v>204.13</v>
      </c>
      <c r="S147" t="n">
        <v>152.24</v>
      </c>
      <c r="T147" t="n">
        <v>19864.77</v>
      </c>
      <c r="U147" t="n">
        <v>0.75</v>
      </c>
      <c r="V147" t="n">
        <v>0.86</v>
      </c>
      <c r="W147" t="n">
        <v>19.02</v>
      </c>
      <c r="X147" t="n">
        <v>1.15</v>
      </c>
      <c r="Y147" t="n">
        <v>2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2.0237</v>
      </c>
      <c r="E148" t="n">
        <v>49.42</v>
      </c>
      <c r="F148" t="n">
        <v>46.32</v>
      </c>
      <c r="G148" t="n">
        <v>115.79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511.87</v>
      </c>
      <c r="Q148" t="n">
        <v>1188.99</v>
      </c>
      <c r="R148" t="n">
        <v>201.24</v>
      </c>
      <c r="S148" t="n">
        <v>152.24</v>
      </c>
      <c r="T148" t="n">
        <v>18427.41</v>
      </c>
      <c r="U148" t="n">
        <v>0.76</v>
      </c>
      <c r="V148" t="n">
        <v>0.86</v>
      </c>
      <c r="W148" t="n">
        <v>19.01</v>
      </c>
      <c r="X148" t="n">
        <v>1.07</v>
      </c>
      <c r="Y148" t="n">
        <v>2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2.0267</v>
      </c>
      <c r="E149" t="n">
        <v>49.34</v>
      </c>
      <c r="F149" t="n">
        <v>46.28</v>
      </c>
      <c r="G149" t="n">
        <v>120.72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507.25</v>
      </c>
      <c r="Q149" t="n">
        <v>1189.02</v>
      </c>
      <c r="R149" t="n">
        <v>199.77</v>
      </c>
      <c r="S149" t="n">
        <v>152.24</v>
      </c>
      <c r="T149" t="n">
        <v>17695.74</v>
      </c>
      <c r="U149" t="n">
        <v>0.76</v>
      </c>
      <c r="V149" t="n">
        <v>0.86</v>
      </c>
      <c r="W149" t="n">
        <v>19.01</v>
      </c>
      <c r="X149" t="n">
        <v>1.02</v>
      </c>
      <c r="Y149" t="n">
        <v>2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2.0332</v>
      </c>
      <c r="E150" t="n">
        <v>49.18</v>
      </c>
      <c r="F150" t="n">
        <v>46.18</v>
      </c>
      <c r="G150" t="n">
        <v>131.95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500.31</v>
      </c>
      <c r="Q150" t="n">
        <v>1189.15</v>
      </c>
      <c r="R150" t="n">
        <v>196.63</v>
      </c>
      <c r="S150" t="n">
        <v>152.24</v>
      </c>
      <c r="T150" t="n">
        <v>16138.91</v>
      </c>
      <c r="U150" t="n">
        <v>0.77</v>
      </c>
      <c r="V150" t="n">
        <v>0.86</v>
      </c>
      <c r="W150" t="n">
        <v>19.01</v>
      </c>
      <c r="X150" t="n">
        <v>0.93</v>
      </c>
      <c r="Y150" t="n">
        <v>2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2.0371</v>
      </c>
      <c r="E151" t="n">
        <v>49.09</v>
      </c>
      <c r="F151" t="n">
        <v>46.12</v>
      </c>
      <c r="G151" t="n">
        <v>138.36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496.81</v>
      </c>
      <c r="Q151" t="n">
        <v>1188.97</v>
      </c>
      <c r="R151" t="n">
        <v>194.37</v>
      </c>
      <c r="S151" t="n">
        <v>152.24</v>
      </c>
      <c r="T151" t="n">
        <v>15012.35</v>
      </c>
      <c r="U151" t="n">
        <v>0.78</v>
      </c>
      <c r="V151" t="n">
        <v>0.86</v>
      </c>
      <c r="W151" t="n">
        <v>19.01</v>
      </c>
      <c r="X151" t="n">
        <v>0.87</v>
      </c>
      <c r="Y151" t="n">
        <v>2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2.0409</v>
      </c>
      <c r="E152" t="n">
        <v>49</v>
      </c>
      <c r="F152" t="n">
        <v>46.06</v>
      </c>
      <c r="G152" t="n">
        <v>145.46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490.91</v>
      </c>
      <c r="Q152" t="n">
        <v>1188.94</v>
      </c>
      <c r="R152" t="n">
        <v>192.78</v>
      </c>
      <c r="S152" t="n">
        <v>152.24</v>
      </c>
      <c r="T152" t="n">
        <v>14221.01</v>
      </c>
      <c r="U152" t="n">
        <v>0.79</v>
      </c>
      <c r="V152" t="n">
        <v>0.86</v>
      </c>
      <c r="W152" t="n">
        <v>19</v>
      </c>
      <c r="X152" t="n">
        <v>0.8100000000000001</v>
      </c>
      <c r="Y152" t="n">
        <v>2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2.0442</v>
      </c>
      <c r="E153" t="n">
        <v>48.92</v>
      </c>
      <c r="F153" t="n">
        <v>46.01</v>
      </c>
      <c r="G153" t="n">
        <v>153.38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484.39</v>
      </c>
      <c r="Q153" t="n">
        <v>1188.9</v>
      </c>
      <c r="R153" t="n">
        <v>190.88</v>
      </c>
      <c r="S153" t="n">
        <v>152.24</v>
      </c>
      <c r="T153" t="n">
        <v>13278.29</v>
      </c>
      <c r="U153" t="n">
        <v>0.8</v>
      </c>
      <c r="V153" t="n">
        <v>0.86</v>
      </c>
      <c r="W153" t="n">
        <v>19</v>
      </c>
      <c r="X153" t="n">
        <v>0.76</v>
      </c>
      <c r="Y153" t="n">
        <v>2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2.0469</v>
      </c>
      <c r="E154" t="n">
        <v>48.85</v>
      </c>
      <c r="F154" t="n">
        <v>45.98</v>
      </c>
      <c r="G154" t="n">
        <v>162.29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12</v>
      </c>
      <c r="N154" t="n">
        <v>37.74</v>
      </c>
      <c r="O154" t="n">
        <v>23669.2</v>
      </c>
      <c r="P154" t="n">
        <v>479.04</v>
      </c>
      <c r="Q154" t="n">
        <v>1188.93</v>
      </c>
      <c r="R154" t="n">
        <v>189.58</v>
      </c>
      <c r="S154" t="n">
        <v>152.24</v>
      </c>
      <c r="T154" t="n">
        <v>12632.82</v>
      </c>
      <c r="U154" t="n">
        <v>0.8</v>
      </c>
      <c r="V154" t="n">
        <v>0.86</v>
      </c>
      <c r="W154" t="n">
        <v>19.01</v>
      </c>
      <c r="X154" t="n">
        <v>0.73</v>
      </c>
      <c r="Y154" t="n">
        <v>2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2.0466</v>
      </c>
      <c r="E155" t="n">
        <v>48.86</v>
      </c>
      <c r="F155" t="n">
        <v>45.99</v>
      </c>
      <c r="G155" t="n">
        <v>162.31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5</v>
      </c>
      <c r="N155" t="n">
        <v>38.27</v>
      </c>
      <c r="O155" t="n">
        <v>23857.96</v>
      </c>
      <c r="P155" t="n">
        <v>475.23</v>
      </c>
      <c r="Q155" t="n">
        <v>1189.04</v>
      </c>
      <c r="R155" t="n">
        <v>189.65</v>
      </c>
      <c r="S155" t="n">
        <v>152.24</v>
      </c>
      <c r="T155" t="n">
        <v>12665.61</v>
      </c>
      <c r="U155" t="n">
        <v>0.8</v>
      </c>
      <c r="V155" t="n">
        <v>0.86</v>
      </c>
      <c r="W155" t="n">
        <v>19.01</v>
      </c>
      <c r="X155" t="n">
        <v>0.74</v>
      </c>
      <c r="Y155" t="n">
        <v>2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2.0497</v>
      </c>
      <c r="E156" t="n">
        <v>48.79</v>
      </c>
      <c r="F156" t="n">
        <v>45.95</v>
      </c>
      <c r="G156" t="n">
        <v>172.3</v>
      </c>
      <c r="H156" t="n">
        <v>2.21</v>
      </c>
      <c r="I156" t="n">
        <v>16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476.72</v>
      </c>
      <c r="Q156" t="n">
        <v>1189.02</v>
      </c>
      <c r="R156" t="n">
        <v>188.03</v>
      </c>
      <c r="S156" t="n">
        <v>152.24</v>
      </c>
      <c r="T156" t="n">
        <v>11861.45</v>
      </c>
      <c r="U156" t="n">
        <v>0.8100000000000001</v>
      </c>
      <c r="V156" t="n">
        <v>0.87</v>
      </c>
      <c r="W156" t="n">
        <v>19.02</v>
      </c>
      <c r="X156" t="n">
        <v>0.7</v>
      </c>
      <c r="Y156" t="n">
        <v>2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1.4233</v>
      </c>
      <c r="E157" t="n">
        <v>70.26000000000001</v>
      </c>
      <c r="F157" t="n">
        <v>62.22</v>
      </c>
      <c r="G157" t="n">
        <v>10.46</v>
      </c>
      <c r="H157" t="n">
        <v>0.22</v>
      </c>
      <c r="I157" t="n">
        <v>357</v>
      </c>
      <c r="J157" t="n">
        <v>80.84</v>
      </c>
      <c r="K157" t="n">
        <v>35.1</v>
      </c>
      <c r="L157" t="n">
        <v>1</v>
      </c>
      <c r="M157" t="n">
        <v>355</v>
      </c>
      <c r="N157" t="n">
        <v>9.74</v>
      </c>
      <c r="O157" t="n">
        <v>10204.21</v>
      </c>
      <c r="P157" t="n">
        <v>489.68</v>
      </c>
      <c r="Q157" t="n">
        <v>1191.62</v>
      </c>
      <c r="R157" t="n">
        <v>739.42</v>
      </c>
      <c r="S157" t="n">
        <v>152.24</v>
      </c>
      <c r="T157" t="n">
        <v>285851.07</v>
      </c>
      <c r="U157" t="n">
        <v>0.21</v>
      </c>
      <c r="V157" t="n">
        <v>0.64</v>
      </c>
      <c r="W157" t="n">
        <v>19.56</v>
      </c>
      <c r="X157" t="n">
        <v>16.92</v>
      </c>
      <c r="Y157" t="n">
        <v>2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1.775</v>
      </c>
      <c r="E158" t="n">
        <v>56.34</v>
      </c>
      <c r="F158" t="n">
        <v>51.95</v>
      </c>
      <c r="G158" t="n">
        <v>21.5</v>
      </c>
      <c r="H158" t="n">
        <v>0.43</v>
      </c>
      <c r="I158" t="n">
        <v>145</v>
      </c>
      <c r="J158" t="n">
        <v>82.04000000000001</v>
      </c>
      <c r="K158" t="n">
        <v>35.1</v>
      </c>
      <c r="L158" t="n">
        <v>2</v>
      </c>
      <c r="M158" t="n">
        <v>143</v>
      </c>
      <c r="N158" t="n">
        <v>9.94</v>
      </c>
      <c r="O158" t="n">
        <v>10352.53</v>
      </c>
      <c r="P158" t="n">
        <v>399.18</v>
      </c>
      <c r="Q158" t="n">
        <v>1189.97</v>
      </c>
      <c r="R158" t="n">
        <v>391.26</v>
      </c>
      <c r="S158" t="n">
        <v>152.24</v>
      </c>
      <c r="T158" t="n">
        <v>112833.33</v>
      </c>
      <c r="U158" t="n">
        <v>0.39</v>
      </c>
      <c r="V158" t="n">
        <v>0.77</v>
      </c>
      <c r="W158" t="n">
        <v>19.21</v>
      </c>
      <c r="X158" t="n">
        <v>6.68</v>
      </c>
      <c r="Y158" t="n">
        <v>2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1.8937</v>
      </c>
      <c r="E159" t="n">
        <v>52.81</v>
      </c>
      <c r="F159" t="n">
        <v>49.37</v>
      </c>
      <c r="G159" t="n">
        <v>32.91</v>
      </c>
      <c r="H159" t="n">
        <v>0.63</v>
      </c>
      <c r="I159" t="n">
        <v>90</v>
      </c>
      <c r="J159" t="n">
        <v>83.25</v>
      </c>
      <c r="K159" t="n">
        <v>35.1</v>
      </c>
      <c r="L159" t="n">
        <v>3</v>
      </c>
      <c r="M159" t="n">
        <v>88</v>
      </c>
      <c r="N159" t="n">
        <v>10.15</v>
      </c>
      <c r="O159" t="n">
        <v>10501.19</v>
      </c>
      <c r="P159" t="n">
        <v>368.76</v>
      </c>
      <c r="Q159" t="n">
        <v>1189.61</v>
      </c>
      <c r="R159" t="n">
        <v>303.74</v>
      </c>
      <c r="S159" t="n">
        <v>152.24</v>
      </c>
      <c r="T159" t="n">
        <v>69349.96000000001</v>
      </c>
      <c r="U159" t="n">
        <v>0.5</v>
      </c>
      <c r="V159" t="n">
        <v>0.8100000000000001</v>
      </c>
      <c r="W159" t="n">
        <v>19.13</v>
      </c>
      <c r="X159" t="n">
        <v>4.1</v>
      </c>
      <c r="Y159" t="n">
        <v>2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1.9553</v>
      </c>
      <c r="E160" t="n">
        <v>51.14</v>
      </c>
      <c r="F160" t="n">
        <v>48.15</v>
      </c>
      <c r="G160" t="n">
        <v>45.14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348.38</v>
      </c>
      <c r="Q160" t="n">
        <v>1189.27</v>
      </c>
      <c r="R160" t="n">
        <v>262.92</v>
      </c>
      <c r="S160" t="n">
        <v>152.24</v>
      </c>
      <c r="T160" t="n">
        <v>49067.64</v>
      </c>
      <c r="U160" t="n">
        <v>0.58</v>
      </c>
      <c r="V160" t="n">
        <v>0.83</v>
      </c>
      <c r="W160" t="n">
        <v>19.08</v>
      </c>
      <c r="X160" t="n">
        <v>2.89</v>
      </c>
      <c r="Y160" t="n">
        <v>2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1.9917</v>
      </c>
      <c r="E161" t="n">
        <v>50.21</v>
      </c>
      <c r="F161" t="n">
        <v>47.47</v>
      </c>
      <c r="G161" t="n">
        <v>58.13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331.99</v>
      </c>
      <c r="Q161" t="n">
        <v>1189.15</v>
      </c>
      <c r="R161" t="n">
        <v>240.19</v>
      </c>
      <c r="S161" t="n">
        <v>152.24</v>
      </c>
      <c r="T161" t="n">
        <v>37775.48</v>
      </c>
      <c r="U161" t="n">
        <v>0.63</v>
      </c>
      <c r="V161" t="n">
        <v>0.84</v>
      </c>
      <c r="W161" t="n">
        <v>19.05</v>
      </c>
      <c r="X161" t="n">
        <v>2.22</v>
      </c>
      <c r="Y161" t="n">
        <v>2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2.0183</v>
      </c>
      <c r="E162" t="n">
        <v>49.55</v>
      </c>
      <c r="F162" t="n">
        <v>46.98</v>
      </c>
      <c r="G162" t="n">
        <v>72.28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33</v>
      </c>
      <c r="N162" t="n">
        <v>10.78</v>
      </c>
      <c r="O162" t="n">
        <v>10949.33</v>
      </c>
      <c r="P162" t="n">
        <v>315.17</v>
      </c>
      <c r="Q162" t="n">
        <v>1189.06</v>
      </c>
      <c r="R162" t="n">
        <v>223.62</v>
      </c>
      <c r="S162" t="n">
        <v>152.24</v>
      </c>
      <c r="T162" t="n">
        <v>29541.08</v>
      </c>
      <c r="U162" t="n">
        <v>0.68</v>
      </c>
      <c r="V162" t="n">
        <v>0.85</v>
      </c>
      <c r="W162" t="n">
        <v>19.04</v>
      </c>
      <c r="X162" t="n">
        <v>1.73</v>
      </c>
      <c r="Y162" t="n">
        <v>2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2.0244</v>
      </c>
      <c r="E163" t="n">
        <v>49.4</v>
      </c>
      <c r="F163" t="n">
        <v>46.89</v>
      </c>
      <c r="G163" t="n">
        <v>78.14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2</v>
      </c>
      <c r="N163" t="n">
        <v>11</v>
      </c>
      <c r="O163" t="n">
        <v>11099.43</v>
      </c>
      <c r="P163" t="n">
        <v>311.23</v>
      </c>
      <c r="Q163" t="n">
        <v>1189.44</v>
      </c>
      <c r="R163" t="n">
        <v>219.08</v>
      </c>
      <c r="S163" t="n">
        <v>152.24</v>
      </c>
      <c r="T163" t="n">
        <v>27286.99</v>
      </c>
      <c r="U163" t="n">
        <v>0.6899999999999999</v>
      </c>
      <c r="V163" t="n">
        <v>0.85</v>
      </c>
      <c r="W163" t="n">
        <v>19.07</v>
      </c>
      <c r="X163" t="n">
        <v>1.63</v>
      </c>
      <c r="Y163" t="n">
        <v>2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2.0277</v>
      </c>
      <c r="E164" t="n">
        <v>49.32</v>
      </c>
      <c r="F164" t="n">
        <v>46.82</v>
      </c>
      <c r="G164" t="n">
        <v>80.27</v>
      </c>
      <c r="H164" t="n">
        <v>1.57</v>
      </c>
      <c r="I164" t="n">
        <v>35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314.18</v>
      </c>
      <c r="Q164" t="n">
        <v>1189.17</v>
      </c>
      <c r="R164" t="n">
        <v>216.65</v>
      </c>
      <c r="S164" t="n">
        <v>152.24</v>
      </c>
      <c r="T164" t="n">
        <v>26076.28</v>
      </c>
      <c r="U164" t="n">
        <v>0.7</v>
      </c>
      <c r="V164" t="n">
        <v>0.85</v>
      </c>
      <c r="W164" t="n">
        <v>19.08</v>
      </c>
      <c r="X164" t="n">
        <v>1.57</v>
      </c>
      <c r="Y164" t="n">
        <v>2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1.2354</v>
      </c>
      <c r="E165" t="n">
        <v>80.95</v>
      </c>
      <c r="F165" t="n">
        <v>68.29000000000001</v>
      </c>
      <c r="G165" t="n">
        <v>8.57</v>
      </c>
      <c r="H165" t="n">
        <v>0.16</v>
      </c>
      <c r="I165" t="n">
        <v>478</v>
      </c>
      <c r="J165" t="n">
        <v>107.41</v>
      </c>
      <c r="K165" t="n">
        <v>41.65</v>
      </c>
      <c r="L165" t="n">
        <v>1</v>
      </c>
      <c r="M165" t="n">
        <v>476</v>
      </c>
      <c r="N165" t="n">
        <v>14.77</v>
      </c>
      <c r="O165" t="n">
        <v>13481.73</v>
      </c>
      <c r="P165" t="n">
        <v>654.66</v>
      </c>
      <c r="Q165" t="n">
        <v>1193.11</v>
      </c>
      <c r="R165" t="n">
        <v>945.0700000000001</v>
      </c>
      <c r="S165" t="n">
        <v>152.24</v>
      </c>
      <c r="T165" t="n">
        <v>388072.73</v>
      </c>
      <c r="U165" t="n">
        <v>0.16</v>
      </c>
      <c r="V165" t="n">
        <v>0.58</v>
      </c>
      <c r="W165" t="n">
        <v>19.75</v>
      </c>
      <c r="X165" t="n">
        <v>22.97</v>
      </c>
      <c r="Y165" t="n">
        <v>2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1.6637</v>
      </c>
      <c r="E166" t="n">
        <v>60.11</v>
      </c>
      <c r="F166" t="n">
        <v>53.94</v>
      </c>
      <c r="G166" t="n">
        <v>17.4</v>
      </c>
      <c r="H166" t="n">
        <v>0.32</v>
      </c>
      <c r="I166" t="n">
        <v>186</v>
      </c>
      <c r="J166" t="n">
        <v>108.68</v>
      </c>
      <c r="K166" t="n">
        <v>41.65</v>
      </c>
      <c r="L166" t="n">
        <v>2</v>
      </c>
      <c r="M166" t="n">
        <v>184</v>
      </c>
      <c r="N166" t="n">
        <v>15.03</v>
      </c>
      <c r="O166" t="n">
        <v>13638.32</v>
      </c>
      <c r="P166" t="n">
        <v>511.13</v>
      </c>
      <c r="Q166" t="n">
        <v>1190.98</v>
      </c>
      <c r="R166" t="n">
        <v>457.82</v>
      </c>
      <c r="S166" t="n">
        <v>152.24</v>
      </c>
      <c r="T166" t="n">
        <v>145908.44</v>
      </c>
      <c r="U166" t="n">
        <v>0.33</v>
      </c>
      <c r="V166" t="n">
        <v>0.74</v>
      </c>
      <c r="W166" t="n">
        <v>19.3</v>
      </c>
      <c r="X166" t="n">
        <v>8.66</v>
      </c>
      <c r="Y166" t="n">
        <v>2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1.8158</v>
      </c>
      <c r="E167" t="n">
        <v>55.07</v>
      </c>
      <c r="F167" t="n">
        <v>50.5</v>
      </c>
      <c r="G167" t="n">
        <v>26.58</v>
      </c>
      <c r="H167" t="n">
        <v>0.48</v>
      </c>
      <c r="I167" t="n">
        <v>114</v>
      </c>
      <c r="J167" t="n">
        <v>109.96</v>
      </c>
      <c r="K167" t="n">
        <v>41.65</v>
      </c>
      <c r="L167" t="n">
        <v>3</v>
      </c>
      <c r="M167" t="n">
        <v>112</v>
      </c>
      <c r="N167" t="n">
        <v>15.31</v>
      </c>
      <c r="O167" t="n">
        <v>13795.21</v>
      </c>
      <c r="P167" t="n">
        <v>471.22</v>
      </c>
      <c r="Q167" t="n">
        <v>1189.73</v>
      </c>
      <c r="R167" t="n">
        <v>342.07</v>
      </c>
      <c r="S167" t="n">
        <v>152.24</v>
      </c>
      <c r="T167" t="n">
        <v>88390.99000000001</v>
      </c>
      <c r="U167" t="n">
        <v>0.45</v>
      </c>
      <c r="V167" t="n">
        <v>0.79</v>
      </c>
      <c r="W167" t="n">
        <v>19.17</v>
      </c>
      <c r="X167" t="n">
        <v>5.24</v>
      </c>
      <c r="Y167" t="n">
        <v>2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1.8912</v>
      </c>
      <c r="E168" t="n">
        <v>52.88</v>
      </c>
      <c r="F168" t="n">
        <v>49.02</v>
      </c>
      <c r="G168" t="n">
        <v>35.87</v>
      </c>
      <c r="H168" t="n">
        <v>0.63</v>
      </c>
      <c r="I168" t="n">
        <v>82</v>
      </c>
      <c r="J168" t="n">
        <v>111.23</v>
      </c>
      <c r="K168" t="n">
        <v>41.65</v>
      </c>
      <c r="L168" t="n">
        <v>4</v>
      </c>
      <c r="M168" t="n">
        <v>80</v>
      </c>
      <c r="N168" t="n">
        <v>15.58</v>
      </c>
      <c r="O168" t="n">
        <v>13952.52</v>
      </c>
      <c r="P168" t="n">
        <v>449.98</v>
      </c>
      <c r="Q168" t="n">
        <v>1189.17</v>
      </c>
      <c r="R168" t="n">
        <v>292.26</v>
      </c>
      <c r="S168" t="n">
        <v>152.24</v>
      </c>
      <c r="T168" t="n">
        <v>63649.69</v>
      </c>
      <c r="U168" t="n">
        <v>0.52</v>
      </c>
      <c r="V168" t="n">
        <v>0.8100000000000001</v>
      </c>
      <c r="W168" t="n">
        <v>19.11</v>
      </c>
      <c r="X168" t="n">
        <v>3.76</v>
      </c>
      <c r="Y168" t="n">
        <v>2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1.9378</v>
      </c>
      <c r="E169" t="n">
        <v>51.61</v>
      </c>
      <c r="F169" t="n">
        <v>48.15</v>
      </c>
      <c r="G169" t="n">
        <v>45.14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434.32</v>
      </c>
      <c r="Q169" t="n">
        <v>1189.46</v>
      </c>
      <c r="R169" t="n">
        <v>262.87</v>
      </c>
      <c r="S169" t="n">
        <v>152.24</v>
      </c>
      <c r="T169" t="n">
        <v>49042.39</v>
      </c>
      <c r="U169" t="n">
        <v>0.58</v>
      </c>
      <c r="V169" t="n">
        <v>0.83</v>
      </c>
      <c r="W169" t="n">
        <v>19.08</v>
      </c>
      <c r="X169" t="n">
        <v>2.89</v>
      </c>
      <c r="Y169" t="n">
        <v>2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1.9684</v>
      </c>
      <c r="E170" t="n">
        <v>50.8</v>
      </c>
      <c r="F170" t="n">
        <v>47.61</v>
      </c>
      <c r="G170" t="n">
        <v>54.93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421.46</v>
      </c>
      <c r="Q170" t="n">
        <v>1189.1</v>
      </c>
      <c r="R170" t="n">
        <v>244.73</v>
      </c>
      <c r="S170" t="n">
        <v>152.24</v>
      </c>
      <c r="T170" t="n">
        <v>40034.26</v>
      </c>
      <c r="U170" t="n">
        <v>0.62</v>
      </c>
      <c r="V170" t="n">
        <v>0.84</v>
      </c>
      <c r="W170" t="n">
        <v>19.06</v>
      </c>
      <c r="X170" t="n">
        <v>2.36</v>
      </c>
      <c r="Y170" t="n">
        <v>2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1.9929</v>
      </c>
      <c r="E171" t="n">
        <v>50.18</v>
      </c>
      <c r="F171" t="n">
        <v>47.19</v>
      </c>
      <c r="G171" t="n">
        <v>65.84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409.66</v>
      </c>
      <c r="Q171" t="n">
        <v>1189.13</v>
      </c>
      <c r="R171" t="n">
        <v>230.31</v>
      </c>
      <c r="S171" t="n">
        <v>152.24</v>
      </c>
      <c r="T171" t="n">
        <v>32868.88</v>
      </c>
      <c r="U171" t="n">
        <v>0.66</v>
      </c>
      <c r="V171" t="n">
        <v>0.84</v>
      </c>
      <c r="W171" t="n">
        <v>19.05</v>
      </c>
      <c r="X171" t="n">
        <v>1.93</v>
      </c>
      <c r="Y171" t="n">
        <v>2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2.0097</v>
      </c>
      <c r="E172" t="n">
        <v>49.76</v>
      </c>
      <c r="F172" t="n">
        <v>46.9</v>
      </c>
      <c r="G172" t="n">
        <v>76.06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398.72</v>
      </c>
      <c r="Q172" t="n">
        <v>1189.16</v>
      </c>
      <c r="R172" t="n">
        <v>220.69</v>
      </c>
      <c r="S172" t="n">
        <v>152.24</v>
      </c>
      <c r="T172" t="n">
        <v>28086.69</v>
      </c>
      <c r="U172" t="n">
        <v>0.6899999999999999</v>
      </c>
      <c r="V172" t="n">
        <v>0.85</v>
      </c>
      <c r="W172" t="n">
        <v>19.04</v>
      </c>
      <c r="X172" t="n">
        <v>1.65</v>
      </c>
      <c r="Y172" t="n">
        <v>2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2.0238</v>
      </c>
      <c r="E173" t="n">
        <v>49.41</v>
      </c>
      <c r="F173" t="n">
        <v>46.66</v>
      </c>
      <c r="G173" t="n">
        <v>87.5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388.4</v>
      </c>
      <c r="Q173" t="n">
        <v>1189.01</v>
      </c>
      <c r="R173" t="n">
        <v>212.81</v>
      </c>
      <c r="S173" t="n">
        <v>152.24</v>
      </c>
      <c r="T173" t="n">
        <v>24172.41</v>
      </c>
      <c r="U173" t="n">
        <v>0.72</v>
      </c>
      <c r="V173" t="n">
        <v>0.85</v>
      </c>
      <c r="W173" t="n">
        <v>19.03</v>
      </c>
      <c r="X173" t="n">
        <v>1.41</v>
      </c>
      <c r="Y173" t="n">
        <v>2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2.0349</v>
      </c>
      <c r="E174" t="n">
        <v>49.14</v>
      </c>
      <c r="F174" t="n">
        <v>46.48</v>
      </c>
      <c r="G174" t="n">
        <v>99.61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26</v>
      </c>
      <c r="N174" t="n">
        <v>17.31</v>
      </c>
      <c r="O174" t="n">
        <v>14905.25</v>
      </c>
      <c r="P174" t="n">
        <v>377.08</v>
      </c>
      <c r="Q174" t="n">
        <v>1189.06</v>
      </c>
      <c r="R174" t="n">
        <v>206.8</v>
      </c>
      <c r="S174" t="n">
        <v>152.24</v>
      </c>
      <c r="T174" t="n">
        <v>21186.08</v>
      </c>
      <c r="U174" t="n">
        <v>0.74</v>
      </c>
      <c r="V174" t="n">
        <v>0.86</v>
      </c>
      <c r="W174" t="n">
        <v>19.02</v>
      </c>
      <c r="X174" t="n">
        <v>1.23</v>
      </c>
      <c r="Y174" t="n">
        <v>2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2.0393</v>
      </c>
      <c r="E175" t="n">
        <v>49.04</v>
      </c>
      <c r="F175" t="n">
        <v>46.42</v>
      </c>
      <c r="G175" t="n">
        <v>107.13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12</v>
      </c>
      <c r="N175" t="n">
        <v>17.61</v>
      </c>
      <c r="O175" t="n">
        <v>15065.56</v>
      </c>
      <c r="P175" t="n">
        <v>369.77</v>
      </c>
      <c r="Q175" t="n">
        <v>1189.11</v>
      </c>
      <c r="R175" t="n">
        <v>204.03</v>
      </c>
      <c r="S175" t="n">
        <v>152.24</v>
      </c>
      <c r="T175" t="n">
        <v>19813.95</v>
      </c>
      <c r="U175" t="n">
        <v>0.75</v>
      </c>
      <c r="V175" t="n">
        <v>0.86</v>
      </c>
      <c r="W175" t="n">
        <v>19.04</v>
      </c>
      <c r="X175" t="n">
        <v>1.17</v>
      </c>
      <c r="Y175" t="n">
        <v>2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2.0424</v>
      </c>
      <c r="E176" t="n">
        <v>48.96</v>
      </c>
      <c r="F176" t="n">
        <v>46.37</v>
      </c>
      <c r="G176" t="n">
        <v>111.29</v>
      </c>
      <c r="H176" t="n">
        <v>1.74</v>
      </c>
      <c r="I176" t="n">
        <v>25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370.27</v>
      </c>
      <c r="Q176" t="n">
        <v>1189.25</v>
      </c>
      <c r="R176" t="n">
        <v>201.9</v>
      </c>
      <c r="S176" t="n">
        <v>152.24</v>
      </c>
      <c r="T176" t="n">
        <v>18753.1</v>
      </c>
      <c r="U176" t="n">
        <v>0.75</v>
      </c>
      <c r="V176" t="n">
        <v>0.86</v>
      </c>
      <c r="W176" t="n">
        <v>19.05</v>
      </c>
      <c r="X176" t="n">
        <v>1.12</v>
      </c>
      <c r="Y176" t="n">
        <v>2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1.5714</v>
      </c>
      <c r="E177" t="n">
        <v>63.64</v>
      </c>
      <c r="F177" t="n">
        <v>58.06</v>
      </c>
      <c r="G177" t="n">
        <v>12.81</v>
      </c>
      <c r="H177" t="n">
        <v>0.28</v>
      </c>
      <c r="I177" t="n">
        <v>272</v>
      </c>
      <c r="J177" t="n">
        <v>61.76</v>
      </c>
      <c r="K177" t="n">
        <v>28.92</v>
      </c>
      <c r="L177" t="n">
        <v>1</v>
      </c>
      <c r="M177" t="n">
        <v>270</v>
      </c>
      <c r="N177" t="n">
        <v>6.84</v>
      </c>
      <c r="O177" t="n">
        <v>7851.41</v>
      </c>
      <c r="P177" t="n">
        <v>374.33</v>
      </c>
      <c r="Q177" t="n">
        <v>1191.34</v>
      </c>
      <c r="R177" t="n">
        <v>597.99</v>
      </c>
      <c r="S177" t="n">
        <v>152.24</v>
      </c>
      <c r="T177" t="n">
        <v>215561.2</v>
      </c>
      <c r="U177" t="n">
        <v>0.25</v>
      </c>
      <c r="V177" t="n">
        <v>0.6899999999999999</v>
      </c>
      <c r="W177" t="n">
        <v>19.43</v>
      </c>
      <c r="X177" t="n">
        <v>12.78</v>
      </c>
      <c r="Y177" t="n">
        <v>2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1.8592</v>
      </c>
      <c r="E178" t="n">
        <v>53.79</v>
      </c>
      <c r="F178" t="n">
        <v>50.42</v>
      </c>
      <c r="G178" t="n">
        <v>26.77</v>
      </c>
      <c r="H178" t="n">
        <v>0.55</v>
      </c>
      <c r="I178" t="n">
        <v>113</v>
      </c>
      <c r="J178" t="n">
        <v>62.92</v>
      </c>
      <c r="K178" t="n">
        <v>28.92</v>
      </c>
      <c r="L178" t="n">
        <v>2</v>
      </c>
      <c r="M178" t="n">
        <v>111</v>
      </c>
      <c r="N178" t="n">
        <v>7</v>
      </c>
      <c r="O178" t="n">
        <v>7994.37</v>
      </c>
      <c r="P178" t="n">
        <v>310.69</v>
      </c>
      <c r="Q178" t="n">
        <v>1189.88</v>
      </c>
      <c r="R178" t="n">
        <v>339.63</v>
      </c>
      <c r="S178" t="n">
        <v>152.24</v>
      </c>
      <c r="T178" t="n">
        <v>87176.03</v>
      </c>
      <c r="U178" t="n">
        <v>0.45</v>
      </c>
      <c r="V178" t="n">
        <v>0.79</v>
      </c>
      <c r="W178" t="n">
        <v>19.16</v>
      </c>
      <c r="X178" t="n">
        <v>5.16</v>
      </c>
      <c r="Y178" t="n">
        <v>2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1.955</v>
      </c>
      <c r="E179" t="n">
        <v>51.15</v>
      </c>
      <c r="F179" t="n">
        <v>48.4</v>
      </c>
      <c r="G179" t="n">
        <v>42.08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283.03</v>
      </c>
      <c r="Q179" t="n">
        <v>1189.42</v>
      </c>
      <c r="R179" t="n">
        <v>271.38</v>
      </c>
      <c r="S179" t="n">
        <v>152.24</v>
      </c>
      <c r="T179" t="n">
        <v>53270.26</v>
      </c>
      <c r="U179" t="n">
        <v>0.5600000000000001</v>
      </c>
      <c r="V179" t="n">
        <v>0.82</v>
      </c>
      <c r="W179" t="n">
        <v>19.09</v>
      </c>
      <c r="X179" t="n">
        <v>3.14</v>
      </c>
      <c r="Y179" t="n">
        <v>2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1.9981</v>
      </c>
      <c r="E180" t="n">
        <v>50.05</v>
      </c>
      <c r="F180" t="n">
        <v>47.56</v>
      </c>
      <c r="G180" t="n">
        <v>57.07</v>
      </c>
      <c r="H180" t="n">
        <v>1.07</v>
      </c>
      <c r="I180" t="n">
        <v>50</v>
      </c>
      <c r="J180" t="n">
        <v>65.25</v>
      </c>
      <c r="K180" t="n">
        <v>28.92</v>
      </c>
      <c r="L180" t="n">
        <v>4</v>
      </c>
      <c r="M180" t="n">
        <v>18</v>
      </c>
      <c r="N180" t="n">
        <v>7.33</v>
      </c>
      <c r="O180" t="n">
        <v>8281.25</v>
      </c>
      <c r="P180" t="n">
        <v>263.85</v>
      </c>
      <c r="Q180" t="n">
        <v>1189.42</v>
      </c>
      <c r="R180" t="n">
        <v>241.48</v>
      </c>
      <c r="S180" t="n">
        <v>152.24</v>
      </c>
      <c r="T180" t="n">
        <v>38417.66</v>
      </c>
      <c r="U180" t="n">
        <v>0.63</v>
      </c>
      <c r="V180" t="n">
        <v>0.84</v>
      </c>
      <c r="W180" t="n">
        <v>19.1</v>
      </c>
      <c r="X180" t="n">
        <v>2.3</v>
      </c>
      <c r="Y180" t="n">
        <v>2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2.0012</v>
      </c>
      <c r="E181" t="n">
        <v>49.97</v>
      </c>
      <c r="F181" t="n">
        <v>47.49</v>
      </c>
      <c r="G181" t="n">
        <v>58.16</v>
      </c>
      <c r="H181" t="n">
        <v>1.31</v>
      </c>
      <c r="I181" t="n">
        <v>49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266.04</v>
      </c>
      <c r="Q181" t="n">
        <v>1189.9</v>
      </c>
      <c r="R181" t="n">
        <v>238.76</v>
      </c>
      <c r="S181" t="n">
        <v>152.24</v>
      </c>
      <c r="T181" t="n">
        <v>37060.33</v>
      </c>
      <c r="U181" t="n">
        <v>0.64</v>
      </c>
      <c r="V181" t="n">
        <v>0.84</v>
      </c>
      <c r="W181" t="n">
        <v>19.11</v>
      </c>
      <c r="X181" t="n">
        <v>2.24</v>
      </c>
      <c r="Y181" t="n">
        <v>2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0.8629</v>
      </c>
      <c r="E182" t="n">
        <v>115.89</v>
      </c>
      <c r="F182" t="n">
        <v>86</v>
      </c>
      <c r="G182" t="n">
        <v>6.35</v>
      </c>
      <c r="H182" t="n">
        <v>0.11</v>
      </c>
      <c r="I182" t="n">
        <v>812</v>
      </c>
      <c r="J182" t="n">
        <v>167.88</v>
      </c>
      <c r="K182" t="n">
        <v>51.39</v>
      </c>
      <c r="L182" t="n">
        <v>1</v>
      </c>
      <c r="M182" t="n">
        <v>810</v>
      </c>
      <c r="N182" t="n">
        <v>30.49</v>
      </c>
      <c r="O182" t="n">
        <v>20939.59</v>
      </c>
      <c r="P182" t="n">
        <v>1104.36</v>
      </c>
      <c r="Q182" t="n">
        <v>1195.04</v>
      </c>
      <c r="R182" t="n">
        <v>1546.8</v>
      </c>
      <c r="S182" t="n">
        <v>152.24</v>
      </c>
      <c r="T182" t="n">
        <v>687266.97</v>
      </c>
      <c r="U182" t="n">
        <v>0.1</v>
      </c>
      <c r="V182" t="n">
        <v>0.46</v>
      </c>
      <c r="W182" t="n">
        <v>20.35</v>
      </c>
      <c r="X182" t="n">
        <v>40.64</v>
      </c>
      <c r="Y182" t="n">
        <v>2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1.4394</v>
      </c>
      <c r="E183" t="n">
        <v>69.47</v>
      </c>
      <c r="F183" t="n">
        <v>57.95</v>
      </c>
      <c r="G183" t="n">
        <v>12.88</v>
      </c>
      <c r="H183" t="n">
        <v>0.21</v>
      </c>
      <c r="I183" t="n">
        <v>270</v>
      </c>
      <c r="J183" t="n">
        <v>169.33</v>
      </c>
      <c r="K183" t="n">
        <v>51.39</v>
      </c>
      <c r="L183" t="n">
        <v>2</v>
      </c>
      <c r="M183" t="n">
        <v>268</v>
      </c>
      <c r="N183" t="n">
        <v>30.94</v>
      </c>
      <c r="O183" t="n">
        <v>21118.46</v>
      </c>
      <c r="P183" t="n">
        <v>743.03</v>
      </c>
      <c r="Q183" t="n">
        <v>1191.2</v>
      </c>
      <c r="R183" t="n">
        <v>594.12</v>
      </c>
      <c r="S183" t="n">
        <v>152.24</v>
      </c>
      <c r="T183" t="n">
        <v>213637.88</v>
      </c>
      <c r="U183" t="n">
        <v>0.26</v>
      </c>
      <c r="V183" t="n">
        <v>0.6899999999999999</v>
      </c>
      <c r="W183" t="n">
        <v>19.42</v>
      </c>
      <c r="X183" t="n">
        <v>12.66</v>
      </c>
      <c r="Y183" t="n">
        <v>2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1.6483</v>
      </c>
      <c r="E184" t="n">
        <v>60.67</v>
      </c>
      <c r="F184" t="n">
        <v>52.77</v>
      </c>
      <c r="G184" t="n">
        <v>19.43</v>
      </c>
      <c r="H184" t="n">
        <v>0.31</v>
      </c>
      <c r="I184" t="n">
        <v>163</v>
      </c>
      <c r="J184" t="n">
        <v>170.79</v>
      </c>
      <c r="K184" t="n">
        <v>51.39</v>
      </c>
      <c r="L184" t="n">
        <v>3</v>
      </c>
      <c r="M184" t="n">
        <v>161</v>
      </c>
      <c r="N184" t="n">
        <v>31.4</v>
      </c>
      <c r="O184" t="n">
        <v>21297.94</v>
      </c>
      <c r="P184" t="n">
        <v>673.28</v>
      </c>
      <c r="Q184" t="n">
        <v>1190.22</v>
      </c>
      <c r="R184" t="n">
        <v>419.6</v>
      </c>
      <c r="S184" t="n">
        <v>152.24</v>
      </c>
      <c r="T184" t="n">
        <v>126913.84</v>
      </c>
      <c r="U184" t="n">
        <v>0.36</v>
      </c>
      <c r="V184" t="n">
        <v>0.75</v>
      </c>
      <c r="W184" t="n">
        <v>19.23</v>
      </c>
      <c r="X184" t="n">
        <v>7.5</v>
      </c>
      <c r="Y184" t="n">
        <v>2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1.7558</v>
      </c>
      <c r="E185" t="n">
        <v>56.95</v>
      </c>
      <c r="F185" t="n">
        <v>50.62</v>
      </c>
      <c r="G185" t="n">
        <v>25.96</v>
      </c>
      <c r="H185" t="n">
        <v>0.41</v>
      </c>
      <c r="I185" t="n">
        <v>117</v>
      </c>
      <c r="J185" t="n">
        <v>172.25</v>
      </c>
      <c r="K185" t="n">
        <v>51.39</v>
      </c>
      <c r="L185" t="n">
        <v>4</v>
      </c>
      <c r="M185" t="n">
        <v>115</v>
      </c>
      <c r="N185" t="n">
        <v>31.86</v>
      </c>
      <c r="O185" t="n">
        <v>21478.05</v>
      </c>
      <c r="P185" t="n">
        <v>641.88</v>
      </c>
      <c r="Q185" t="n">
        <v>1190.13</v>
      </c>
      <c r="R185" t="n">
        <v>345.65</v>
      </c>
      <c r="S185" t="n">
        <v>152.24</v>
      </c>
      <c r="T185" t="n">
        <v>90169.55</v>
      </c>
      <c r="U185" t="n">
        <v>0.44</v>
      </c>
      <c r="V185" t="n">
        <v>0.79</v>
      </c>
      <c r="W185" t="n">
        <v>19.18</v>
      </c>
      <c r="X185" t="n">
        <v>5.35</v>
      </c>
      <c r="Y185" t="n">
        <v>2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1.8232</v>
      </c>
      <c r="E186" t="n">
        <v>54.85</v>
      </c>
      <c r="F186" t="n">
        <v>49.39</v>
      </c>
      <c r="G186" t="n">
        <v>32.57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622.45</v>
      </c>
      <c r="Q186" t="n">
        <v>1189.39</v>
      </c>
      <c r="R186" t="n">
        <v>305.15</v>
      </c>
      <c r="S186" t="n">
        <v>152.24</v>
      </c>
      <c r="T186" t="n">
        <v>70046.53999999999</v>
      </c>
      <c r="U186" t="n">
        <v>0.5</v>
      </c>
      <c r="V186" t="n">
        <v>0.8100000000000001</v>
      </c>
      <c r="W186" t="n">
        <v>19.12</v>
      </c>
      <c r="X186" t="n">
        <v>4.13</v>
      </c>
      <c r="Y186" t="n">
        <v>2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1.8693</v>
      </c>
      <c r="E187" t="n">
        <v>53.5</v>
      </c>
      <c r="F187" t="n">
        <v>48.62</v>
      </c>
      <c r="G187" t="n">
        <v>39.42</v>
      </c>
      <c r="H187" t="n">
        <v>0.61</v>
      </c>
      <c r="I187" t="n">
        <v>74</v>
      </c>
      <c r="J187" t="n">
        <v>175.18</v>
      </c>
      <c r="K187" t="n">
        <v>51.39</v>
      </c>
      <c r="L187" t="n">
        <v>6</v>
      </c>
      <c r="M187" t="n">
        <v>72</v>
      </c>
      <c r="N187" t="n">
        <v>32.79</v>
      </c>
      <c r="O187" t="n">
        <v>21840.16</v>
      </c>
      <c r="P187" t="n">
        <v>608.77</v>
      </c>
      <c r="Q187" t="n">
        <v>1189.38</v>
      </c>
      <c r="R187" t="n">
        <v>278.67</v>
      </c>
      <c r="S187" t="n">
        <v>152.24</v>
      </c>
      <c r="T187" t="n">
        <v>56893.44</v>
      </c>
      <c r="U187" t="n">
        <v>0.55</v>
      </c>
      <c r="V187" t="n">
        <v>0.82</v>
      </c>
      <c r="W187" t="n">
        <v>19.1</v>
      </c>
      <c r="X187" t="n">
        <v>3.36</v>
      </c>
      <c r="Y187" t="n">
        <v>2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1.9012</v>
      </c>
      <c r="E188" t="n">
        <v>52.6</v>
      </c>
      <c r="F188" t="n">
        <v>48.09</v>
      </c>
      <c r="G188" t="n">
        <v>45.8</v>
      </c>
      <c r="H188" t="n">
        <v>0.7</v>
      </c>
      <c r="I188" t="n">
        <v>63</v>
      </c>
      <c r="J188" t="n">
        <v>176.66</v>
      </c>
      <c r="K188" t="n">
        <v>51.39</v>
      </c>
      <c r="L188" t="n">
        <v>7</v>
      </c>
      <c r="M188" t="n">
        <v>61</v>
      </c>
      <c r="N188" t="n">
        <v>33.27</v>
      </c>
      <c r="O188" t="n">
        <v>22022.17</v>
      </c>
      <c r="P188" t="n">
        <v>598.0599999999999</v>
      </c>
      <c r="Q188" t="n">
        <v>1189.13</v>
      </c>
      <c r="R188" t="n">
        <v>261.38</v>
      </c>
      <c r="S188" t="n">
        <v>152.24</v>
      </c>
      <c r="T188" t="n">
        <v>48303.51</v>
      </c>
      <c r="U188" t="n">
        <v>0.58</v>
      </c>
      <c r="V188" t="n">
        <v>0.83</v>
      </c>
      <c r="W188" t="n">
        <v>19.07</v>
      </c>
      <c r="X188" t="n">
        <v>2.83</v>
      </c>
      <c r="Y188" t="n">
        <v>2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1.9276</v>
      </c>
      <c r="E189" t="n">
        <v>51.88</v>
      </c>
      <c r="F189" t="n">
        <v>47.67</v>
      </c>
      <c r="G189" t="n">
        <v>52.97</v>
      </c>
      <c r="H189" t="n">
        <v>0.8</v>
      </c>
      <c r="I189" t="n">
        <v>54</v>
      </c>
      <c r="J189" t="n">
        <v>178.14</v>
      </c>
      <c r="K189" t="n">
        <v>51.39</v>
      </c>
      <c r="L189" t="n">
        <v>8</v>
      </c>
      <c r="M189" t="n">
        <v>52</v>
      </c>
      <c r="N189" t="n">
        <v>33.75</v>
      </c>
      <c r="O189" t="n">
        <v>22204.83</v>
      </c>
      <c r="P189" t="n">
        <v>589.12</v>
      </c>
      <c r="Q189" t="n">
        <v>1189.23</v>
      </c>
      <c r="R189" t="n">
        <v>247.34</v>
      </c>
      <c r="S189" t="n">
        <v>152.24</v>
      </c>
      <c r="T189" t="n">
        <v>41326.73</v>
      </c>
      <c r="U189" t="n">
        <v>0.62</v>
      </c>
      <c r="V189" t="n">
        <v>0.83</v>
      </c>
      <c r="W189" t="n">
        <v>19.05</v>
      </c>
      <c r="X189" t="n">
        <v>2.42</v>
      </c>
      <c r="Y189" t="n">
        <v>2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1.9442</v>
      </c>
      <c r="E190" t="n">
        <v>51.44</v>
      </c>
      <c r="F190" t="n">
        <v>47.44</v>
      </c>
      <c r="G190" t="n">
        <v>59.29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582.05</v>
      </c>
      <c r="Q190" t="n">
        <v>1189.21</v>
      </c>
      <c r="R190" t="n">
        <v>238.83</v>
      </c>
      <c r="S190" t="n">
        <v>152.24</v>
      </c>
      <c r="T190" t="n">
        <v>37102.38</v>
      </c>
      <c r="U190" t="n">
        <v>0.64</v>
      </c>
      <c r="V190" t="n">
        <v>0.84</v>
      </c>
      <c r="W190" t="n">
        <v>19.06</v>
      </c>
      <c r="X190" t="n">
        <v>2.18</v>
      </c>
      <c r="Y190" t="n">
        <v>2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1.9605</v>
      </c>
      <c r="E191" t="n">
        <v>51.01</v>
      </c>
      <c r="F191" t="n">
        <v>47.18</v>
      </c>
      <c r="G191" t="n">
        <v>65.83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574.6799999999999</v>
      </c>
      <c r="Q191" t="n">
        <v>1189.08</v>
      </c>
      <c r="R191" t="n">
        <v>230.3</v>
      </c>
      <c r="S191" t="n">
        <v>152.24</v>
      </c>
      <c r="T191" t="n">
        <v>32862.56</v>
      </c>
      <c r="U191" t="n">
        <v>0.66</v>
      </c>
      <c r="V191" t="n">
        <v>0.84</v>
      </c>
      <c r="W191" t="n">
        <v>19.04</v>
      </c>
      <c r="X191" t="n">
        <v>1.92</v>
      </c>
      <c r="Y191" t="n">
        <v>2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1.9756</v>
      </c>
      <c r="E192" t="n">
        <v>50.62</v>
      </c>
      <c r="F192" t="n">
        <v>46.96</v>
      </c>
      <c r="G192" t="n">
        <v>74.14</v>
      </c>
      <c r="H192" t="n">
        <v>1.07</v>
      </c>
      <c r="I192" t="n">
        <v>38</v>
      </c>
      <c r="J192" t="n">
        <v>182.62</v>
      </c>
      <c r="K192" t="n">
        <v>51.39</v>
      </c>
      <c r="L192" t="n">
        <v>11</v>
      </c>
      <c r="M192" t="n">
        <v>36</v>
      </c>
      <c r="N192" t="n">
        <v>35.22</v>
      </c>
      <c r="O192" t="n">
        <v>22756.91</v>
      </c>
      <c r="P192" t="n">
        <v>568.15</v>
      </c>
      <c r="Q192" t="n">
        <v>1189.17</v>
      </c>
      <c r="R192" t="n">
        <v>222.62</v>
      </c>
      <c r="S192" t="n">
        <v>152.24</v>
      </c>
      <c r="T192" t="n">
        <v>29047.31</v>
      </c>
      <c r="U192" t="n">
        <v>0.68</v>
      </c>
      <c r="V192" t="n">
        <v>0.85</v>
      </c>
      <c r="W192" t="n">
        <v>19.04</v>
      </c>
      <c r="X192" t="n">
        <v>1.7</v>
      </c>
      <c r="Y192" t="n">
        <v>2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1.9847</v>
      </c>
      <c r="E193" t="n">
        <v>50.39</v>
      </c>
      <c r="F193" t="n">
        <v>46.83</v>
      </c>
      <c r="G193" t="n">
        <v>80.27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562.1799999999999</v>
      </c>
      <c r="Q193" t="n">
        <v>1189.09</v>
      </c>
      <c r="R193" t="n">
        <v>218.59</v>
      </c>
      <c r="S193" t="n">
        <v>152.24</v>
      </c>
      <c r="T193" t="n">
        <v>27047.34</v>
      </c>
      <c r="U193" t="n">
        <v>0.7</v>
      </c>
      <c r="V193" t="n">
        <v>0.85</v>
      </c>
      <c r="W193" t="n">
        <v>19.03</v>
      </c>
      <c r="X193" t="n">
        <v>1.57</v>
      </c>
      <c r="Y193" t="n">
        <v>2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1.9952</v>
      </c>
      <c r="E194" t="n">
        <v>50.12</v>
      </c>
      <c r="F194" t="n">
        <v>46.66</v>
      </c>
      <c r="G194" t="n">
        <v>87.48999999999999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556.47</v>
      </c>
      <c r="Q194" t="n">
        <v>1188.98</v>
      </c>
      <c r="R194" t="n">
        <v>212.84</v>
      </c>
      <c r="S194" t="n">
        <v>152.24</v>
      </c>
      <c r="T194" t="n">
        <v>24187.49</v>
      </c>
      <c r="U194" t="n">
        <v>0.72</v>
      </c>
      <c r="V194" t="n">
        <v>0.85</v>
      </c>
      <c r="W194" t="n">
        <v>19.03</v>
      </c>
      <c r="X194" t="n">
        <v>1.41</v>
      </c>
      <c r="Y194" t="n">
        <v>2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2.0016</v>
      </c>
      <c r="E195" t="n">
        <v>49.96</v>
      </c>
      <c r="F195" t="n">
        <v>46.57</v>
      </c>
      <c r="G195" t="n">
        <v>93.14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549.92</v>
      </c>
      <c r="Q195" t="n">
        <v>1189.03</v>
      </c>
      <c r="R195" t="n">
        <v>209.51</v>
      </c>
      <c r="S195" t="n">
        <v>152.24</v>
      </c>
      <c r="T195" t="n">
        <v>22532.36</v>
      </c>
      <c r="U195" t="n">
        <v>0.73</v>
      </c>
      <c r="V195" t="n">
        <v>0.85</v>
      </c>
      <c r="W195" t="n">
        <v>19.03</v>
      </c>
      <c r="X195" t="n">
        <v>1.32</v>
      </c>
      <c r="Y195" t="n">
        <v>2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2.0115</v>
      </c>
      <c r="E196" t="n">
        <v>49.71</v>
      </c>
      <c r="F196" t="n">
        <v>46.43</v>
      </c>
      <c r="G196" t="n">
        <v>103.17</v>
      </c>
      <c r="H196" t="n">
        <v>1.41</v>
      </c>
      <c r="I196" t="n">
        <v>27</v>
      </c>
      <c r="J196" t="n">
        <v>188.66</v>
      </c>
      <c r="K196" t="n">
        <v>51.39</v>
      </c>
      <c r="L196" t="n">
        <v>15</v>
      </c>
      <c r="M196" t="n">
        <v>25</v>
      </c>
      <c r="N196" t="n">
        <v>37.27</v>
      </c>
      <c r="O196" t="n">
        <v>23502.4</v>
      </c>
      <c r="P196" t="n">
        <v>543.5700000000001</v>
      </c>
      <c r="Q196" t="n">
        <v>1189.05</v>
      </c>
      <c r="R196" t="n">
        <v>204.83</v>
      </c>
      <c r="S196" t="n">
        <v>152.24</v>
      </c>
      <c r="T196" t="n">
        <v>20209.07</v>
      </c>
      <c r="U196" t="n">
        <v>0.74</v>
      </c>
      <c r="V196" t="n">
        <v>0.86</v>
      </c>
      <c r="W196" t="n">
        <v>19.02</v>
      </c>
      <c r="X196" t="n">
        <v>1.17</v>
      </c>
      <c r="Y196" t="n">
        <v>2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2.0139</v>
      </c>
      <c r="E197" t="n">
        <v>49.65</v>
      </c>
      <c r="F197" t="n">
        <v>46.4</v>
      </c>
      <c r="G197" t="n">
        <v>107.08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539.09</v>
      </c>
      <c r="Q197" t="n">
        <v>1188.95</v>
      </c>
      <c r="R197" t="n">
        <v>203.89</v>
      </c>
      <c r="S197" t="n">
        <v>152.24</v>
      </c>
      <c r="T197" t="n">
        <v>19741.36</v>
      </c>
      <c r="U197" t="n">
        <v>0.75</v>
      </c>
      <c r="V197" t="n">
        <v>0.86</v>
      </c>
      <c r="W197" t="n">
        <v>19.02</v>
      </c>
      <c r="X197" t="n">
        <v>1.15</v>
      </c>
      <c r="Y197" t="n">
        <v>2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2.0205</v>
      </c>
      <c r="E198" t="n">
        <v>49.49</v>
      </c>
      <c r="F198" t="n">
        <v>46.31</v>
      </c>
      <c r="G198" t="n">
        <v>115.77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534.4299999999999</v>
      </c>
      <c r="Q198" t="n">
        <v>1188.97</v>
      </c>
      <c r="R198" t="n">
        <v>200.64</v>
      </c>
      <c r="S198" t="n">
        <v>152.24</v>
      </c>
      <c r="T198" t="n">
        <v>18128.79</v>
      </c>
      <c r="U198" t="n">
        <v>0.76</v>
      </c>
      <c r="V198" t="n">
        <v>0.86</v>
      </c>
      <c r="W198" t="n">
        <v>19.02</v>
      </c>
      <c r="X198" t="n">
        <v>1.05</v>
      </c>
      <c r="Y198" t="n">
        <v>2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2.0271</v>
      </c>
      <c r="E199" t="n">
        <v>49.33</v>
      </c>
      <c r="F199" t="n">
        <v>46.21</v>
      </c>
      <c r="G199" t="n">
        <v>126.04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528.09</v>
      </c>
      <c r="Q199" t="n">
        <v>1188.91</v>
      </c>
      <c r="R199" t="n">
        <v>197.65</v>
      </c>
      <c r="S199" t="n">
        <v>152.24</v>
      </c>
      <c r="T199" t="n">
        <v>16643.85</v>
      </c>
      <c r="U199" t="n">
        <v>0.77</v>
      </c>
      <c r="V199" t="n">
        <v>0.86</v>
      </c>
      <c r="W199" t="n">
        <v>19.01</v>
      </c>
      <c r="X199" t="n">
        <v>0.96</v>
      </c>
      <c r="Y199" t="n">
        <v>2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2.0301</v>
      </c>
      <c r="E200" t="n">
        <v>49.26</v>
      </c>
      <c r="F200" t="n">
        <v>46.17</v>
      </c>
      <c r="G200" t="n">
        <v>131.93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524.39</v>
      </c>
      <c r="Q200" t="n">
        <v>1188.98</v>
      </c>
      <c r="R200" t="n">
        <v>196.51</v>
      </c>
      <c r="S200" t="n">
        <v>152.24</v>
      </c>
      <c r="T200" t="n">
        <v>16078.62</v>
      </c>
      <c r="U200" t="n">
        <v>0.77</v>
      </c>
      <c r="V200" t="n">
        <v>0.86</v>
      </c>
      <c r="W200" t="n">
        <v>19</v>
      </c>
      <c r="X200" t="n">
        <v>0.92</v>
      </c>
      <c r="Y200" t="n">
        <v>2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2.0339</v>
      </c>
      <c r="E201" t="n">
        <v>49.17</v>
      </c>
      <c r="F201" t="n">
        <v>46.12</v>
      </c>
      <c r="G201" t="n">
        <v>138.35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520.12</v>
      </c>
      <c r="Q201" t="n">
        <v>1189.05</v>
      </c>
      <c r="R201" t="n">
        <v>194.33</v>
      </c>
      <c r="S201" t="n">
        <v>152.24</v>
      </c>
      <c r="T201" t="n">
        <v>14992.61</v>
      </c>
      <c r="U201" t="n">
        <v>0.78</v>
      </c>
      <c r="V201" t="n">
        <v>0.86</v>
      </c>
      <c r="W201" t="n">
        <v>19.01</v>
      </c>
      <c r="X201" t="n">
        <v>0.86</v>
      </c>
      <c r="Y201" t="n">
        <v>2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2.037</v>
      </c>
      <c r="E202" t="n">
        <v>49.09</v>
      </c>
      <c r="F202" t="n">
        <v>46.08</v>
      </c>
      <c r="G202" t="n">
        <v>145.5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515.03</v>
      </c>
      <c r="Q202" t="n">
        <v>1188.86</v>
      </c>
      <c r="R202" t="n">
        <v>192.84</v>
      </c>
      <c r="S202" t="n">
        <v>152.24</v>
      </c>
      <c r="T202" t="n">
        <v>14251.33</v>
      </c>
      <c r="U202" t="n">
        <v>0.79</v>
      </c>
      <c r="V202" t="n">
        <v>0.86</v>
      </c>
      <c r="W202" t="n">
        <v>19.01</v>
      </c>
      <c r="X202" t="n">
        <v>0.83</v>
      </c>
      <c r="Y202" t="n">
        <v>2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2.0408</v>
      </c>
      <c r="E203" t="n">
        <v>49</v>
      </c>
      <c r="F203" t="n">
        <v>46.02</v>
      </c>
      <c r="G203" t="n">
        <v>153.39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508.91</v>
      </c>
      <c r="Q203" t="n">
        <v>1188.91</v>
      </c>
      <c r="R203" t="n">
        <v>191.23</v>
      </c>
      <c r="S203" t="n">
        <v>152.24</v>
      </c>
      <c r="T203" t="n">
        <v>13452.35</v>
      </c>
      <c r="U203" t="n">
        <v>0.8</v>
      </c>
      <c r="V203" t="n">
        <v>0.86</v>
      </c>
      <c r="W203" t="n">
        <v>19</v>
      </c>
      <c r="X203" t="n">
        <v>0.77</v>
      </c>
      <c r="Y203" t="n">
        <v>2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2.0437</v>
      </c>
      <c r="E204" t="n">
        <v>48.93</v>
      </c>
      <c r="F204" t="n">
        <v>45.98</v>
      </c>
      <c r="G204" t="n">
        <v>162.29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15</v>
      </c>
      <c r="N204" t="n">
        <v>41.64</v>
      </c>
      <c r="O204" t="n">
        <v>25027.94</v>
      </c>
      <c r="P204" t="n">
        <v>503.38</v>
      </c>
      <c r="Q204" t="n">
        <v>1189</v>
      </c>
      <c r="R204" t="n">
        <v>189.8</v>
      </c>
      <c r="S204" t="n">
        <v>152.24</v>
      </c>
      <c r="T204" t="n">
        <v>12744.22</v>
      </c>
      <c r="U204" t="n">
        <v>0.8</v>
      </c>
      <c r="V204" t="n">
        <v>0.86</v>
      </c>
      <c r="W204" t="n">
        <v>19</v>
      </c>
      <c r="X204" t="n">
        <v>0.73</v>
      </c>
      <c r="Y204" t="n">
        <v>2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2.0476</v>
      </c>
      <c r="E205" t="n">
        <v>48.84</v>
      </c>
      <c r="F205" t="n">
        <v>45.92</v>
      </c>
      <c r="G205" t="n">
        <v>172.21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12</v>
      </c>
      <c r="N205" t="n">
        <v>42.21</v>
      </c>
      <c r="O205" t="n">
        <v>25222.04</v>
      </c>
      <c r="P205" t="n">
        <v>497.24</v>
      </c>
      <c r="Q205" t="n">
        <v>1188.97</v>
      </c>
      <c r="R205" t="n">
        <v>187.92</v>
      </c>
      <c r="S205" t="n">
        <v>152.24</v>
      </c>
      <c r="T205" t="n">
        <v>11806.69</v>
      </c>
      <c r="U205" t="n">
        <v>0.8100000000000001</v>
      </c>
      <c r="V205" t="n">
        <v>0.87</v>
      </c>
      <c r="W205" t="n">
        <v>19</v>
      </c>
      <c r="X205" t="n">
        <v>0.67</v>
      </c>
      <c r="Y205" t="n">
        <v>2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2.0465</v>
      </c>
      <c r="E206" t="n">
        <v>48.86</v>
      </c>
      <c r="F206" t="n">
        <v>45.95</v>
      </c>
      <c r="G206" t="n">
        <v>172.31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8</v>
      </c>
      <c r="N206" t="n">
        <v>42.79</v>
      </c>
      <c r="O206" t="n">
        <v>25417.05</v>
      </c>
      <c r="P206" t="n">
        <v>497.02</v>
      </c>
      <c r="Q206" t="n">
        <v>1188.93</v>
      </c>
      <c r="R206" t="n">
        <v>188.6</v>
      </c>
      <c r="S206" t="n">
        <v>152.24</v>
      </c>
      <c r="T206" t="n">
        <v>12146.64</v>
      </c>
      <c r="U206" t="n">
        <v>0.8100000000000001</v>
      </c>
      <c r="V206" t="n">
        <v>0.87</v>
      </c>
      <c r="W206" t="n">
        <v>19</v>
      </c>
      <c r="X206" t="n">
        <v>0.7</v>
      </c>
      <c r="Y206" t="n">
        <v>2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2.0454</v>
      </c>
      <c r="E207" t="n">
        <v>48.89</v>
      </c>
      <c r="F207" t="n">
        <v>45.98</v>
      </c>
      <c r="G207" t="n">
        <v>172.41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1</v>
      </c>
      <c r="N207" t="n">
        <v>43.38</v>
      </c>
      <c r="O207" t="n">
        <v>25612.75</v>
      </c>
      <c r="P207" t="n">
        <v>495.17</v>
      </c>
      <c r="Q207" t="n">
        <v>1189.02</v>
      </c>
      <c r="R207" t="n">
        <v>189.16</v>
      </c>
      <c r="S207" t="n">
        <v>152.24</v>
      </c>
      <c r="T207" t="n">
        <v>12426.2</v>
      </c>
      <c r="U207" t="n">
        <v>0.8</v>
      </c>
      <c r="V207" t="n">
        <v>0.86</v>
      </c>
      <c r="W207" t="n">
        <v>19.02</v>
      </c>
      <c r="X207" t="n">
        <v>0.72</v>
      </c>
      <c r="Y207" t="n">
        <v>2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2.0494</v>
      </c>
      <c r="E208" t="n">
        <v>48.79</v>
      </c>
      <c r="F208" t="n">
        <v>45.91</v>
      </c>
      <c r="G208" t="n">
        <v>183.66</v>
      </c>
      <c r="H208" t="n">
        <v>2.31</v>
      </c>
      <c r="I208" t="n">
        <v>15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497.4</v>
      </c>
      <c r="Q208" t="n">
        <v>1189.03</v>
      </c>
      <c r="R208" t="n">
        <v>187.09</v>
      </c>
      <c r="S208" t="n">
        <v>152.24</v>
      </c>
      <c r="T208" t="n">
        <v>11398.58</v>
      </c>
      <c r="U208" t="n">
        <v>0.8100000000000001</v>
      </c>
      <c r="V208" t="n">
        <v>0.87</v>
      </c>
      <c r="W208" t="n">
        <v>19.01</v>
      </c>
      <c r="X208" t="n">
        <v>0.66</v>
      </c>
      <c r="Y208" t="n">
        <v>2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1.658</v>
      </c>
      <c r="E209" t="n">
        <v>60.32</v>
      </c>
      <c r="F209" t="n">
        <v>55.8</v>
      </c>
      <c r="G209" t="n">
        <v>14.82</v>
      </c>
      <c r="H209" t="n">
        <v>0.34</v>
      </c>
      <c r="I209" t="n">
        <v>226</v>
      </c>
      <c r="J209" t="n">
        <v>51.33</v>
      </c>
      <c r="K209" t="n">
        <v>24.83</v>
      </c>
      <c r="L209" t="n">
        <v>1</v>
      </c>
      <c r="M209" t="n">
        <v>224</v>
      </c>
      <c r="N209" t="n">
        <v>5.51</v>
      </c>
      <c r="O209" t="n">
        <v>6564.78</v>
      </c>
      <c r="P209" t="n">
        <v>310.46</v>
      </c>
      <c r="Q209" t="n">
        <v>1190.82</v>
      </c>
      <c r="R209" t="n">
        <v>522.21</v>
      </c>
      <c r="S209" t="n">
        <v>152.24</v>
      </c>
      <c r="T209" t="n">
        <v>177902.55</v>
      </c>
      <c r="U209" t="n">
        <v>0.29</v>
      </c>
      <c r="V209" t="n">
        <v>0.71</v>
      </c>
      <c r="W209" t="n">
        <v>19.33</v>
      </c>
      <c r="X209" t="n">
        <v>10.53</v>
      </c>
      <c r="Y209" t="n">
        <v>2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1.9053</v>
      </c>
      <c r="E210" t="n">
        <v>52.48</v>
      </c>
      <c r="F210" t="n">
        <v>49.59</v>
      </c>
      <c r="G210" t="n">
        <v>31.65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257.71</v>
      </c>
      <c r="Q210" t="n">
        <v>1189.81</v>
      </c>
      <c r="R210" t="n">
        <v>311.59</v>
      </c>
      <c r="S210" t="n">
        <v>152.24</v>
      </c>
      <c r="T210" t="n">
        <v>73251.71000000001</v>
      </c>
      <c r="U210" t="n">
        <v>0.49</v>
      </c>
      <c r="V210" t="n">
        <v>0.8</v>
      </c>
      <c r="W210" t="n">
        <v>19.12</v>
      </c>
      <c r="X210" t="n">
        <v>4.32</v>
      </c>
      <c r="Y210" t="n">
        <v>2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1.9782</v>
      </c>
      <c r="E211" t="n">
        <v>50.55</v>
      </c>
      <c r="F211" t="n">
        <v>48.06</v>
      </c>
      <c r="G211" t="n">
        <v>47.27</v>
      </c>
      <c r="H211" t="n">
        <v>0.97</v>
      </c>
      <c r="I211" t="n">
        <v>61</v>
      </c>
      <c r="J211" t="n">
        <v>53.61</v>
      </c>
      <c r="K211" t="n">
        <v>24.83</v>
      </c>
      <c r="L211" t="n">
        <v>3</v>
      </c>
      <c r="M211" t="n">
        <v>7</v>
      </c>
      <c r="N211" t="n">
        <v>5.78</v>
      </c>
      <c r="O211" t="n">
        <v>6845.59</v>
      </c>
      <c r="P211" t="n">
        <v>233.71</v>
      </c>
      <c r="Q211" t="n">
        <v>1189.84</v>
      </c>
      <c r="R211" t="n">
        <v>257.64</v>
      </c>
      <c r="S211" t="n">
        <v>152.24</v>
      </c>
      <c r="T211" t="n">
        <v>46445.17</v>
      </c>
      <c r="U211" t="n">
        <v>0.59</v>
      </c>
      <c r="V211" t="n">
        <v>0.83</v>
      </c>
      <c r="W211" t="n">
        <v>19.14</v>
      </c>
      <c r="X211" t="n">
        <v>2.8</v>
      </c>
      <c r="Y211" t="n">
        <v>2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1.9775</v>
      </c>
      <c r="E212" t="n">
        <v>50.57</v>
      </c>
      <c r="F212" t="n">
        <v>48.08</v>
      </c>
      <c r="G212" t="n">
        <v>47.29</v>
      </c>
      <c r="H212" t="n">
        <v>1.27</v>
      </c>
      <c r="I212" t="n">
        <v>61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238.26</v>
      </c>
      <c r="Q212" t="n">
        <v>1189.9</v>
      </c>
      <c r="R212" t="n">
        <v>257.5</v>
      </c>
      <c r="S212" t="n">
        <v>152.24</v>
      </c>
      <c r="T212" t="n">
        <v>46372.66</v>
      </c>
      <c r="U212" t="n">
        <v>0.59</v>
      </c>
      <c r="V212" t="n">
        <v>0.83</v>
      </c>
      <c r="W212" t="n">
        <v>19.16</v>
      </c>
      <c r="X212" t="n">
        <v>2.82</v>
      </c>
      <c r="Y212" t="n">
        <v>2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1.0676</v>
      </c>
      <c r="E213" t="n">
        <v>93.66</v>
      </c>
      <c r="F213" t="n">
        <v>74.95999999999999</v>
      </c>
      <c r="G213" t="n">
        <v>7.41</v>
      </c>
      <c r="H213" t="n">
        <v>0.13</v>
      </c>
      <c r="I213" t="n">
        <v>607</v>
      </c>
      <c r="J213" t="n">
        <v>133.21</v>
      </c>
      <c r="K213" t="n">
        <v>46.47</v>
      </c>
      <c r="L213" t="n">
        <v>1</v>
      </c>
      <c r="M213" t="n">
        <v>605</v>
      </c>
      <c r="N213" t="n">
        <v>20.75</v>
      </c>
      <c r="O213" t="n">
        <v>16663.42</v>
      </c>
      <c r="P213" t="n">
        <v>829.11</v>
      </c>
      <c r="Q213" t="n">
        <v>1193.97</v>
      </c>
      <c r="R213" t="n">
        <v>1170.69</v>
      </c>
      <c r="S213" t="n">
        <v>152.24</v>
      </c>
      <c r="T213" t="n">
        <v>500238.94</v>
      </c>
      <c r="U213" t="n">
        <v>0.13</v>
      </c>
      <c r="V213" t="n">
        <v>0.53</v>
      </c>
      <c r="W213" t="n">
        <v>20</v>
      </c>
      <c r="X213" t="n">
        <v>29.63</v>
      </c>
      <c r="Y213" t="n">
        <v>2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1.5666</v>
      </c>
      <c r="E214" t="n">
        <v>63.83</v>
      </c>
      <c r="F214" t="n">
        <v>55.61</v>
      </c>
      <c r="G214" t="n">
        <v>15.03</v>
      </c>
      <c r="H214" t="n">
        <v>0.26</v>
      </c>
      <c r="I214" t="n">
        <v>222</v>
      </c>
      <c r="J214" t="n">
        <v>134.55</v>
      </c>
      <c r="K214" t="n">
        <v>46.47</v>
      </c>
      <c r="L214" t="n">
        <v>2</v>
      </c>
      <c r="M214" t="n">
        <v>220</v>
      </c>
      <c r="N214" t="n">
        <v>21.09</v>
      </c>
      <c r="O214" t="n">
        <v>16828.84</v>
      </c>
      <c r="P214" t="n">
        <v>611.53</v>
      </c>
      <c r="Q214" t="n">
        <v>1190.57</v>
      </c>
      <c r="R214" t="n">
        <v>514.89</v>
      </c>
      <c r="S214" t="n">
        <v>152.24</v>
      </c>
      <c r="T214" t="n">
        <v>174261.01</v>
      </c>
      <c r="U214" t="n">
        <v>0.3</v>
      </c>
      <c r="V214" t="n">
        <v>0.72</v>
      </c>
      <c r="W214" t="n">
        <v>19.34</v>
      </c>
      <c r="X214" t="n">
        <v>10.33</v>
      </c>
      <c r="Y214" t="n">
        <v>2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1.7437</v>
      </c>
      <c r="E215" t="n">
        <v>57.35</v>
      </c>
      <c r="F215" t="n">
        <v>51.47</v>
      </c>
      <c r="G215" t="n">
        <v>22.71</v>
      </c>
      <c r="H215" t="n">
        <v>0.39</v>
      </c>
      <c r="I215" t="n">
        <v>136</v>
      </c>
      <c r="J215" t="n">
        <v>135.9</v>
      </c>
      <c r="K215" t="n">
        <v>46.47</v>
      </c>
      <c r="L215" t="n">
        <v>3</v>
      </c>
      <c r="M215" t="n">
        <v>134</v>
      </c>
      <c r="N215" t="n">
        <v>21.43</v>
      </c>
      <c r="O215" t="n">
        <v>16994.64</v>
      </c>
      <c r="P215" t="n">
        <v>560.6799999999999</v>
      </c>
      <c r="Q215" t="n">
        <v>1189.62</v>
      </c>
      <c r="R215" t="n">
        <v>375.33</v>
      </c>
      <c r="S215" t="n">
        <v>152.24</v>
      </c>
      <c r="T215" t="n">
        <v>104912.9</v>
      </c>
      <c r="U215" t="n">
        <v>0.41</v>
      </c>
      <c r="V215" t="n">
        <v>0.77</v>
      </c>
      <c r="W215" t="n">
        <v>19.19</v>
      </c>
      <c r="X215" t="n">
        <v>6.2</v>
      </c>
      <c r="Y215" t="n">
        <v>2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1.8323</v>
      </c>
      <c r="E216" t="n">
        <v>54.58</v>
      </c>
      <c r="F216" t="n">
        <v>49.73</v>
      </c>
      <c r="G216" t="n">
        <v>30.45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536.13</v>
      </c>
      <c r="Q216" t="n">
        <v>1189.53</v>
      </c>
      <c r="R216" t="n">
        <v>316.29</v>
      </c>
      <c r="S216" t="n">
        <v>152.24</v>
      </c>
      <c r="T216" t="n">
        <v>75583.35000000001</v>
      </c>
      <c r="U216" t="n">
        <v>0.48</v>
      </c>
      <c r="V216" t="n">
        <v>0.8</v>
      </c>
      <c r="W216" t="n">
        <v>19.13</v>
      </c>
      <c r="X216" t="n">
        <v>4.47</v>
      </c>
      <c r="Y216" t="n">
        <v>2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1.8888</v>
      </c>
      <c r="E217" t="n">
        <v>52.94</v>
      </c>
      <c r="F217" t="n">
        <v>48.69</v>
      </c>
      <c r="G217" t="n">
        <v>38.44</v>
      </c>
      <c r="H217" t="n">
        <v>0.64</v>
      </c>
      <c r="I217" t="n">
        <v>76</v>
      </c>
      <c r="J217" t="n">
        <v>138.6</v>
      </c>
      <c r="K217" t="n">
        <v>46.47</v>
      </c>
      <c r="L217" t="n">
        <v>5</v>
      </c>
      <c r="M217" t="n">
        <v>74</v>
      </c>
      <c r="N217" t="n">
        <v>22.13</v>
      </c>
      <c r="O217" t="n">
        <v>17327.69</v>
      </c>
      <c r="P217" t="n">
        <v>519.62</v>
      </c>
      <c r="Q217" t="n">
        <v>1189.24</v>
      </c>
      <c r="R217" t="n">
        <v>281.29</v>
      </c>
      <c r="S217" t="n">
        <v>152.24</v>
      </c>
      <c r="T217" t="n">
        <v>58193.34</v>
      </c>
      <c r="U217" t="n">
        <v>0.54</v>
      </c>
      <c r="V217" t="n">
        <v>0.82</v>
      </c>
      <c r="W217" t="n">
        <v>19.1</v>
      </c>
      <c r="X217" t="n">
        <v>3.44</v>
      </c>
      <c r="Y217" t="n">
        <v>2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1.9258</v>
      </c>
      <c r="E218" t="n">
        <v>51.93</v>
      </c>
      <c r="F218" t="n">
        <v>48.06</v>
      </c>
      <c r="G218" t="n">
        <v>46.51</v>
      </c>
      <c r="H218" t="n">
        <v>0.76</v>
      </c>
      <c r="I218" t="n">
        <v>62</v>
      </c>
      <c r="J218" t="n">
        <v>139.95</v>
      </c>
      <c r="K218" t="n">
        <v>46.47</v>
      </c>
      <c r="L218" t="n">
        <v>6</v>
      </c>
      <c r="M218" t="n">
        <v>60</v>
      </c>
      <c r="N218" t="n">
        <v>22.49</v>
      </c>
      <c r="O218" t="n">
        <v>17494.97</v>
      </c>
      <c r="P218" t="n">
        <v>507.06</v>
      </c>
      <c r="Q218" t="n">
        <v>1189.41</v>
      </c>
      <c r="R218" t="n">
        <v>259.86</v>
      </c>
      <c r="S218" t="n">
        <v>152.24</v>
      </c>
      <c r="T218" t="n">
        <v>47549.7</v>
      </c>
      <c r="U218" t="n">
        <v>0.59</v>
      </c>
      <c r="V218" t="n">
        <v>0.83</v>
      </c>
      <c r="W218" t="n">
        <v>19.08</v>
      </c>
      <c r="X218" t="n">
        <v>2.8</v>
      </c>
      <c r="Y218" t="n">
        <v>2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1.9526</v>
      </c>
      <c r="E219" t="n">
        <v>51.21</v>
      </c>
      <c r="F219" t="n">
        <v>47.62</v>
      </c>
      <c r="G219" t="n">
        <v>54.94</v>
      </c>
      <c r="H219" t="n">
        <v>0.88</v>
      </c>
      <c r="I219" t="n">
        <v>52</v>
      </c>
      <c r="J219" t="n">
        <v>141.31</v>
      </c>
      <c r="K219" t="n">
        <v>46.47</v>
      </c>
      <c r="L219" t="n">
        <v>7</v>
      </c>
      <c r="M219" t="n">
        <v>50</v>
      </c>
      <c r="N219" t="n">
        <v>22.85</v>
      </c>
      <c r="O219" t="n">
        <v>17662.75</v>
      </c>
      <c r="P219" t="n">
        <v>496.4</v>
      </c>
      <c r="Q219" t="n">
        <v>1189.27</v>
      </c>
      <c r="R219" t="n">
        <v>245.13</v>
      </c>
      <c r="S219" t="n">
        <v>152.24</v>
      </c>
      <c r="T219" t="n">
        <v>40234.99</v>
      </c>
      <c r="U219" t="n">
        <v>0.62</v>
      </c>
      <c r="V219" t="n">
        <v>0.84</v>
      </c>
      <c r="W219" t="n">
        <v>19.06</v>
      </c>
      <c r="X219" t="n">
        <v>2.36</v>
      </c>
      <c r="Y219" t="n">
        <v>2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1.9743</v>
      </c>
      <c r="E220" t="n">
        <v>50.65</v>
      </c>
      <c r="F220" t="n">
        <v>47.25</v>
      </c>
      <c r="G220" t="n">
        <v>62.99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486.56</v>
      </c>
      <c r="Q220" t="n">
        <v>1189.1</v>
      </c>
      <c r="R220" t="n">
        <v>232.69</v>
      </c>
      <c r="S220" t="n">
        <v>152.24</v>
      </c>
      <c r="T220" t="n">
        <v>34046.22</v>
      </c>
      <c r="U220" t="n">
        <v>0.65</v>
      </c>
      <c r="V220" t="n">
        <v>0.84</v>
      </c>
      <c r="W220" t="n">
        <v>19.04</v>
      </c>
      <c r="X220" t="n">
        <v>1.99</v>
      </c>
      <c r="Y220" t="n">
        <v>2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1.9863</v>
      </c>
      <c r="E221" t="n">
        <v>50.34</v>
      </c>
      <c r="F221" t="n">
        <v>47.08</v>
      </c>
      <c r="G221" t="n">
        <v>70.61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478.9</v>
      </c>
      <c r="Q221" t="n">
        <v>1189.28</v>
      </c>
      <c r="R221" t="n">
        <v>226.68</v>
      </c>
      <c r="S221" t="n">
        <v>152.24</v>
      </c>
      <c r="T221" t="n">
        <v>31066.92</v>
      </c>
      <c r="U221" t="n">
        <v>0.67</v>
      </c>
      <c r="V221" t="n">
        <v>0.84</v>
      </c>
      <c r="W221" t="n">
        <v>19.04</v>
      </c>
      <c r="X221" t="n">
        <v>1.82</v>
      </c>
      <c r="Y221" t="n">
        <v>2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2.002</v>
      </c>
      <c r="E222" t="n">
        <v>49.95</v>
      </c>
      <c r="F222" t="n">
        <v>46.82</v>
      </c>
      <c r="G222" t="n">
        <v>80.26000000000001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470.22</v>
      </c>
      <c r="Q222" t="n">
        <v>1188.98</v>
      </c>
      <c r="R222" t="n">
        <v>217.78</v>
      </c>
      <c r="S222" t="n">
        <v>152.24</v>
      </c>
      <c r="T222" t="n">
        <v>26643.46</v>
      </c>
      <c r="U222" t="n">
        <v>0.7</v>
      </c>
      <c r="V222" t="n">
        <v>0.85</v>
      </c>
      <c r="W222" t="n">
        <v>19.04</v>
      </c>
      <c r="X222" t="n">
        <v>1.57</v>
      </c>
      <c r="Y222" t="n">
        <v>2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2.0108</v>
      </c>
      <c r="E223" t="n">
        <v>49.73</v>
      </c>
      <c r="F223" t="n">
        <v>46.68</v>
      </c>
      <c r="G223" t="n">
        <v>87.53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461.88</v>
      </c>
      <c r="Q223" t="n">
        <v>1189.16</v>
      </c>
      <c r="R223" t="n">
        <v>213.3</v>
      </c>
      <c r="S223" t="n">
        <v>152.24</v>
      </c>
      <c r="T223" t="n">
        <v>24419.28</v>
      </c>
      <c r="U223" t="n">
        <v>0.71</v>
      </c>
      <c r="V223" t="n">
        <v>0.85</v>
      </c>
      <c r="W223" t="n">
        <v>19.03</v>
      </c>
      <c r="X223" t="n">
        <v>1.43</v>
      </c>
      <c r="Y223" t="n">
        <v>2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2.02</v>
      </c>
      <c r="E224" t="n">
        <v>49.5</v>
      </c>
      <c r="F224" t="n">
        <v>46.53</v>
      </c>
      <c r="G224" t="n">
        <v>96.28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455.04</v>
      </c>
      <c r="Q224" t="n">
        <v>1189.02</v>
      </c>
      <c r="R224" t="n">
        <v>208.45</v>
      </c>
      <c r="S224" t="n">
        <v>152.24</v>
      </c>
      <c r="T224" t="n">
        <v>22005.96</v>
      </c>
      <c r="U224" t="n">
        <v>0.73</v>
      </c>
      <c r="V224" t="n">
        <v>0.85</v>
      </c>
      <c r="W224" t="n">
        <v>19.02</v>
      </c>
      <c r="X224" t="n">
        <v>1.28</v>
      </c>
      <c r="Y224" t="n">
        <v>2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2.0289</v>
      </c>
      <c r="E225" t="n">
        <v>49.29</v>
      </c>
      <c r="F225" t="n">
        <v>46.4</v>
      </c>
      <c r="G225" t="n">
        <v>107.08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446.04</v>
      </c>
      <c r="Q225" t="n">
        <v>1189.06</v>
      </c>
      <c r="R225" t="n">
        <v>203.75</v>
      </c>
      <c r="S225" t="n">
        <v>152.24</v>
      </c>
      <c r="T225" t="n">
        <v>19670.23</v>
      </c>
      <c r="U225" t="n">
        <v>0.75</v>
      </c>
      <c r="V225" t="n">
        <v>0.86</v>
      </c>
      <c r="W225" t="n">
        <v>19.02</v>
      </c>
      <c r="X225" t="n">
        <v>1.15</v>
      </c>
      <c r="Y225" t="n">
        <v>2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2.0347</v>
      </c>
      <c r="E226" t="n">
        <v>49.15</v>
      </c>
      <c r="F226" t="n">
        <v>46.31</v>
      </c>
      <c r="G226" t="n">
        <v>115.79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439.07</v>
      </c>
      <c r="Q226" t="n">
        <v>1189.04</v>
      </c>
      <c r="R226" t="n">
        <v>200.93</v>
      </c>
      <c r="S226" t="n">
        <v>152.24</v>
      </c>
      <c r="T226" t="n">
        <v>18270.96</v>
      </c>
      <c r="U226" t="n">
        <v>0.76</v>
      </c>
      <c r="V226" t="n">
        <v>0.86</v>
      </c>
      <c r="W226" t="n">
        <v>19.02</v>
      </c>
      <c r="X226" t="n">
        <v>1.06</v>
      </c>
      <c r="Y226" t="n">
        <v>2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2.0412</v>
      </c>
      <c r="E227" t="n">
        <v>48.99</v>
      </c>
      <c r="F227" t="n">
        <v>46.21</v>
      </c>
      <c r="G227" t="n">
        <v>126.03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20</v>
      </c>
      <c r="N227" t="n">
        <v>25.88</v>
      </c>
      <c r="O227" t="n">
        <v>19023.66</v>
      </c>
      <c r="P227" t="n">
        <v>432.31</v>
      </c>
      <c r="Q227" t="n">
        <v>1189.03</v>
      </c>
      <c r="R227" t="n">
        <v>197.77</v>
      </c>
      <c r="S227" t="n">
        <v>152.24</v>
      </c>
      <c r="T227" t="n">
        <v>16700.99</v>
      </c>
      <c r="U227" t="n">
        <v>0.77</v>
      </c>
      <c r="V227" t="n">
        <v>0.86</v>
      </c>
      <c r="W227" t="n">
        <v>19.01</v>
      </c>
      <c r="X227" t="n">
        <v>0.96</v>
      </c>
      <c r="Y227" t="n">
        <v>2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2.0487</v>
      </c>
      <c r="E228" t="n">
        <v>48.81</v>
      </c>
      <c r="F228" t="n">
        <v>46.09</v>
      </c>
      <c r="G228" t="n">
        <v>138.26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13</v>
      </c>
      <c r="N228" t="n">
        <v>26.28</v>
      </c>
      <c r="O228" t="n">
        <v>19196.18</v>
      </c>
      <c r="P228" t="n">
        <v>422.99</v>
      </c>
      <c r="Q228" t="n">
        <v>1189.04</v>
      </c>
      <c r="R228" t="n">
        <v>193.1</v>
      </c>
      <c r="S228" t="n">
        <v>152.24</v>
      </c>
      <c r="T228" t="n">
        <v>14378.96</v>
      </c>
      <c r="U228" t="n">
        <v>0.79</v>
      </c>
      <c r="V228" t="n">
        <v>0.86</v>
      </c>
      <c r="W228" t="n">
        <v>19.01</v>
      </c>
      <c r="X228" t="n">
        <v>0.83</v>
      </c>
      <c r="Y228" t="n">
        <v>2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2.0467</v>
      </c>
      <c r="E229" t="n">
        <v>48.86</v>
      </c>
      <c r="F229" t="n">
        <v>46.13</v>
      </c>
      <c r="G229" t="n">
        <v>138.4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4</v>
      </c>
      <c r="N229" t="n">
        <v>26.68</v>
      </c>
      <c r="O229" t="n">
        <v>19369.26</v>
      </c>
      <c r="P229" t="n">
        <v>424.81</v>
      </c>
      <c r="Q229" t="n">
        <v>1189.21</v>
      </c>
      <c r="R229" t="n">
        <v>194.43</v>
      </c>
      <c r="S229" t="n">
        <v>152.24</v>
      </c>
      <c r="T229" t="n">
        <v>15040.8</v>
      </c>
      <c r="U229" t="n">
        <v>0.78</v>
      </c>
      <c r="V229" t="n">
        <v>0.86</v>
      </c>
      <c r="W229" t="n">
        <v>19.02</v>
      </c>
      <c r="X229" t="n">
        <v>0.88</v>
      </c>
      <c r="Y229" t="n">
        <v>2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2.046</v>
      </c>
      <c r="E230" t="n">
        <v>48.87</v>
      </c>
      <c r="F230" t="n">
        <v>46.15</v>
      </c>
      <c r="G230" t="n">
        <v>138.45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426.37</v>
      </c>
      <c r="Q230" t="n">
        <v>1189.17</v>
      </c>
      <c r="R230" t="n">
        <v>194.67</v>
      </c>
      <c r="S230" t="n">
        <v>152.24</v>
      </c>
      <c r="T230" t="n">
        <v>15160.51</v>
      </c>
      <c r="U230" t="n">
        <v>0.78</v>
      </c>
      <c r="V230" t="n">
        <v>0.86</v>
      </c>
      <c r="W230" t="n">
        <v>19.03</v>
      </c>
      <c r="X230" t="n">
        <v>0.9</v>
      </c>
      <c r="Y230" t="n">
        <v>2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0.9621</v>
      </c>
      <c r="E231" t="n">
        <v>103.93</v>
      </c>
      <c r="F231" t="n">
        <v>80.15000000000001</v>
      </c>
      <c r="G231" t="n">
        <v>6.83</v>
      </c>
      <c r="H231" t="n">
        <v>0.12</v>
      </c>
      <c r="I231" t="n">
        <v>704</v>
      </c>
      <c r="J231" t="n">
        <v>150.44</v>
      </c>
      <c r="K231" t="n">
        <v>49.1</v>
      </c>
      <c r="L231" t="n">
        <v>1</v>
      </c>
      <c r="M231" t="n">
        <v>702</v>
      </c>
      <c r="N231" t="n">
        <v>25.34</v>
      </c>
      <c r="O231" t="n">
        <v>18787.76</v>
      </c>
      <c r="P231" t="n">
        <v>959.3200000000001</v>
      </c>
      <c r="Q231" t="n">
        <v>1194.27</v>
      </c>
      <c r="R231" t="n">
        <v>1348.14</v>
      </c>
      <c r="S231" t="n">
        <v>152.24</v>
      </c>
      <c r="T231" t="n">
        <v>588475.51</v>
      </c>
      <c r="U231" t="n">
        <v>0.11</v>
      </c>
      <c r="V231" t="n">
        <v>0.5</v>
      </c>
      <c r="W231" t="n">
        <v>20.14</v>
      </c>
      <c r="X231" t="n">
        <v>34.8</v>
      </c>
      <c r="Y231" t="n">
        <v>2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1.5015</v>
      </c>
      <c r="E232" t="n">
        <v>66.59999999999999</v>
      </c>
      <c r="F232" t="n">
        <v>56.81</v>
      </c>
      <c r="G232" t="n">
        <v>13.86</v>
      </c>
      <c r="H232" t="n">
        <v>0.23</v>
      </c>
      <c r="I232" t="n">
        <v>246</v>
      </c>
      <c r="J232" t="n">
        <v>151.83</v>
      </c>
      <c r="K232" t="n">
        <v>49.1</v>
      </c>
      <c r="L232" t="n">
        <v>2</v>
      </c>
      <c r="M232" t="n">
        <v>244</v>
      </c>
      <c r="N232" t="n">
        <v>25.73</v>
      </c>
      <c r="O232" t="n">
        <v>18959.54</v>
      </c>
      <c r="P232" t="n">
        <v>677.62</v>
      </c>
      <c r="Q232" t="n">
        <v>1190.77</v>
      </c>
      <c r="R232" t="n">
        <v>555.98</v>
      </c>
      <c r="S232" t="n">
        <v>152.24</v>
      </c>
      <c r="T232" t="n">
        <v>194686.45</v>
      </c>
      <c r="U232" t="n">
        <v>0.27</v>
      </c>
      <c r="V232" t="n">
        <v>0.7</v>
      </c>
      <c r="W232" t="n">
        <v>19.37</v>
      </c>
      <c r="X232" t="n">
        <v>11.53</v>
      </c>
      <c r="Y232" t="n">
        <v>2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1.6934</v>
      </c>
      <c r="E233" t="n">
        <v>59.05</v>
      </c>
      <c r="F233" t="n">
        <v>52.19</v>
      </c>
      <c r="G233" t="n">
        <v>20.88</v>
      </c>
      <c r="H233" t="n">
        <v>0.35</v>
      </c>
      <c r="I233" t="n">
        <v>150</v>
      </c>
      <c r="J233" t="n">
        <v>153.23</v>
      </c>
      <c r="K233" t="n">
        <v>49.1</v>
      </c>
      <c r="L233" t="n">
        <v>3</v>
      </c>
      <c r="M233" t="n">
        <v>148</v>
      </c>
      <c r="N233" t="n">
        <v>26.13</v>
      </c>
      <c r="O233" t="n">
        <v>19131.85</v>
      </c>
      <c r="P233" t="n">
        <v>618.29</v>
      </c>
      <c r="Q233" t="n">
        <v>1190.09</v>
      </c>
      <c r="R233" t="n">
        <v>400.01</v>
      </c>
      <c r="S233" t="n">
        <v>152.24</v>
      </c>
      <c r="T233" t="n">
        <v>117181.78</v>
      </c>
      <c r="U233" t="n">
        <v>0.38</v>
      </c>
      <c r="V233" t="n">
        <v>0.76</v>
      </c>
      <c r="W233" t="n">
        <v>19.21</v>
      </c>
      <c r="X233" t="n">
        <v>6.92</v>
      </c>
      <c r="Y233" t="n">
        <v>2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1.7955</v>
      </c>
      <c r="E234" t="n">
        <v>55.7</v>
      </c>
      <c r="F234" t="n">
        <v>50.15</v>
      </c>
      <c r="G234" t="n">
        <v>28.12</v>
      </c>
      <c r="H234" t="n">
        <v>0.46</v>
      </c>
      <c r="I234" t="n">
        <v>107</v>
      </c>
      <c r="J234" t="n">
        <v>154.63</v>
      </c>
      <c r="K234" t="n">
        <v>49.1</v>
      </c>
      <c r="L234" t="n">
        <v>4</v>
      </c>
      <c r="M234" t="n">
        <v>105</v>
      </c>
      <c r="N234" t="n">
        <v>26.53</v>
      </c>
      <c r="O234" t="n">
        <v>19304.72</v>
      </c>
      <c r="P234" t="n">
        <v>589.45</v>
      </c>
      <c r="Q234" t="n">
        <v>1189.48</v>
      </c>
      <c r="R234" t="n">
        <v>330.54</v>
      </c>
      <c r="S234" t="n">
        <v>152.24</v>
      </c>
      <c r="T234" t="n">
        <v>82665.09</v>
      </c>
      <c r="U234" t="n">
        <v>0.46</v>
      </c>
      <c r="V234" t="n">
        <v>0.79</v>
      </c>
      <c r="W234" t="n">
        <v>19.15</v>
      </c>
      <c r="X234" t="n">
        <v>4.89</v>
      </c>
      <c r="Y234" t="n">
        <v>2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1.8541</v>
      </c>
      <c r="E235" t="n">
        <v>53.93</v>
      </c>
      <c r="F235" t="n">
        <v>49.09</v>
      </c>
      <c r="G235" t="n">
        <v>35.06</v>
      </c>
      <c r="H235" t="n">
        <v>0.57</v>
      </c>
      <c r="I235" t="n">
        <v>84</v>
      </c>
      <c r="J235" t="n">
        <v>156.03</v>
      </c>
      <c r="K235" t="n">
        <v>49.1</v>
      </c>
      <c r="L235" t="n">
        <v>5</v>
      </c>
      <c r="M235" t="n">
        <v>82</v>
      </c>
      <c r="N235" t="n">
        <v>26.94</v>
      </c>
      <c r="O235" t="n">
        <v>19478.15</v>
      </c>
      <c r="P235" t="n">
        <v>572.29</v>
      </c>
      <c r="Q235" t="n">
        <v>1189.6</v>
      </c>
      <c r="R235" t="n">
        <v>294.8</v>
      </c>
      <c r="S235" t="n">
        <v>152.24</v>
      </c>
      <c r="T235" t="n">
        <v>64906.62</v>
      </c>
      <c r="U235" t="n">
        <v>0.52</v>
      </c>
      <c r="V235" t="n">
        <v>0.8100000000000001</v>
      </c>
      <c r="W235" t="n">
        <v>19.11</v>
      </c>
      <c r="X235" t="n">
        <v>3.83</v>
      </c>
      <c r="Y235" t="n">
        <v>2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1.8972</v>
      </c>
      <c r="E236" t="n">
        <v>52.71</v>
      </c>
      <c r="F236" t="n">
        <v>48.35</v>
      </c>
      <c r="G236" t="n">
        <v>42.67</v>
      </c>
      <c r="H236" t="n">
        <v>0.67</v>
      </c>
      <c r="I236" t="n">
        <v>68</v>
      </c>
      <c r="J236" t="n">
        <v>157.44</v>
      </c>
      <c r="K236" t="n">
        <v>49.1</v>
      </c>
      <c r="L236" t="n">
        <v>6</v>
      </c>
      <c r="M236" t="n">
        <v>66</v>
      </c>
      <c r="N236" t="n">
        <v>27.35</v>
      </c>
      <c r="O236" t="n">
        <v>19652.13</v>
      </c>
      <c r="P236" t="n">
        <v>559.01</v>
      </c>
      <c r="Q236" t="n">
        <v>1189.61</v>
      </c>
      <c r="R236" t="n">
        <v>269.61</v>
      </c>
      <c r="S236" t="n">
        <v>152.24</v>
      </c>
      <c r="T236" t="n">
        <v>52393</v>
      </c>
      <c r="U236" t="n">
        <v>0.5600000000000001</v>
      </c>
      <c r="V236" t="n">
        <v>0.82</v>
      </c>
      <c r="W236" t="n">
        <v>19.09</v>
      </c>
      <c r="X236" t="n">
        <v>3.09</v>
      </c>
      <c r="Y236" t="n">
        <v>2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1.9261</v>
      </c>
      <c r="E237" t="n">
        <v>51.92</v>
      </c>
      <c r="F237" t="n">
        <v>47.87</v>
      </c>
      <c r="G237" t="n">
        <v>49.52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548.63</v>
      </c>
      <c r="Q237" t="n">
        <v>1189.17</v>
      </c>
      <c r="R237" t="n">
        <v>253.69</v>
      </c>
      <c r="S237" t="n">
        <v>152.24</v>
      </c>
      <c r="T237" t="n">
        <v>44481.14</v>
      </c>
      <c r="U237" t="n">
        <v>0.6</v>
      </c>
      <c r="V237" t="n">
        <v>0.83</v>
      </c>
      <c r="W237" t="n">
        <v>19.07</v>
      </c>
      <c r="X237" t="n">
        <v>2.62</v>
      </c>
      <c r="Y237" t="n">
        <v>2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1.9489</v>
      </c>
      <c r="E238" t="n">
        <v>51.31</v>
      </c>
      <c r="F238" t="n">
        <v>47.51</v>
      </c>
      <c r="G238" t="n">
        <v>57.01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539.53</v>
      </c>
      <c r="Q238" t="n">
        <v>1189.21</v>
      </c>
      <c r="R238" t="n">
        <v>241.58</v>
      </c>
      <c r="S238" t="n">
        <v>152.24</v>
      </c>
      <c r="T238" t="n">
        <v>38469.49</v>
      </c>
      <c r="U238" t="n">
        <v>0.63</v>
      </c>
      <c r="V238" t="n">
        <v>0.84</v>
      </c>
      <c r="W238" t="n">
        <v>19.05</v>
      </c>
      <c r="X238" t="n">
        <v>2.25</v>
      </c>
      <c r="Y238" t="n">
        <v>2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1.9662</v>
      </c>
      <c r="E239" t="n">
        <v>50.86</v>
      </c>
      <c r="F239" t="n">
        <v>47.24</v>
      </c>
      <c r="G239" t="n">
        <v>64.42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531.7</v>
      </c>
      <c r="Q239" t="n">
        <v>1189.18</v>
      </c>
      <c r="R239" t="n">
        <v>232.13</v>
      </c>
      <c r="S239" t="n">
        <v>152.24</v>
      </c>
      <c r="T239" t="n">
        <v>33774.37</v>
      </c>
      <c r="U239" t="n">
        <v>0.66</v>
      </c>
      <c r="V239" t="n">
        <v>0.84</v>
      </c>
      <c r="W239" t="n">
        <v>19.05</v>
      </c>
      <c r="X239" t="n">
        <v>1.99</v>
      </c>
      <c r="Y239" t="n">
        <v>2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1.9821</v>
      </c>
      <c r="E240" t="n">
        <v>50.45</v>
      </c>
      <c r="F240" t="n">
        <v>46.98</v>
      </c>
      <c r="G240" t="n">
        <v>72.28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523.6799999999999</v>
      </c>
      <c r="Q240" t="n">
        <v>1189.22</v>
      </c>
      <c r="R240" t="n">
        <v>223.77</v>
      </c>
      <c r="S240" t="n">
        <v>152.24</v>
      </c>
      <c r="T240" t="n">
        <v>29615.45</v>
      </c>
      <c r="U240" t="n">
        <v>0.68</v>
      </c>
      <c r="V240" t="n">
        <v>0.85</v>
      </c>
      <c r="W240" t="n">
        <v>19.03</v>
      </c>
      <c r="X240" t="n">
        <v>1.73</v>
      </c>
      <c r="Y240" t="n">
        <v>2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1.9938</v>
      </c>
      <c r="E241" t="n">
        <v>50.15</v>
      </c>
      <c r="F241" t="n">
        <v>46.81</v>
      </c>
      <c r="G241" t="n">
        <v>80.23999999999999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516.95</v>
      </c>
      <c r="Q241" t="n">
        <v>1189</v>
      </c>
      <c r="R241" t="n">
        <v>217.69</v>
      </c>
      <c r="S241" t="n">
        <v>152.24</v>
      </c>
      <c r="T241" t="n">
        <v>26597.34</v>
      </c>
      <c r="U241" t="n">
        <v>0.7</v>
      </c>
      <c r="V241" t="n">
        <v>0.85</v>
      </c>
      <c r="W241" t="n">
        <v>19.03</v>
      </c>
      <c r="X241" t="n">
        <v>1.56</v>
      </c>
      <c r="Y241" t="n">
        <v>2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2.0032</v>
      </c>
      <c r="E242" t="n">
        <v>49.92</v>
      </c>
      <c r="F242" t="n">
        <v>46.66</v>
      </c>
      <c r="G242" t="n">
        <v>87.5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510.53</v>
      </c>
      <c r="Q242" t="n">
        <v>1189.22</v>
      </c>
      <c r="R242" t="n">
        <v>213.23</v>
      </c>
      <c r="S242" t="n">
        <v>152.24</v>
      </c>
      <c r="T242" t="n">
        <v>24384.32</v>
      </c>
      <c r="U242" t="n">
        <v>0.71</v>
      </c>
      <c r="V242" t="n">
        <v>0.85</v>
      </c>
      <c r="W242" t="n">
        <v>19.02</v>
      </c>
      <c r="X242" t="n">
        <v>1.41</v>
      </c>
      <c r="Y242" t="n">
        <v>2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2.0124</v>
      </c>
      <c r="E243" t="n">
        <v>49.69</v>
      </c>
      <c r="F243" t="n">
        <v>46.53</v>
      </c>
      <c r="G243" t="n">
        <v>96.27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503.5</v>
      </c>
      <c r="Q243" t="n">
        <v>1188.97</v>
      </c>
      <c r="R243" t="n">
        <v>208.55</v>
      </c>
      <c r="S243" t="n">
        <v>152.24</v>
      </c>
      <c r="T243" t="n">
        <v>22060.11</v>
      </c>
      <c r="U243" t="n">
        <v>0.73</v>
      </c>
      <c r="V243" t="n">
        <v>0.85</v>
      </c>
      <c r="W243" t="n">
        <v>19.01</v>
      </c>
      <c r="X243" t="n">
        <v>1.28</v>
      </c>
      <c r="Y243" t="n">
        <v>2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2.0181</v>
      </c>
      <c r="E244" t="n">
        <v>49.55</v>
      </c>
      <c r="F244" t="n">
        <v>46.45</v>
      </c>
      <c r="G244" t="n">
        <v>103.22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497.91</v>
      </c>
      <c r="Q244" t="n">
        <v>1188.94</v>
      </c>
      <c r="R244" t="n">
        <v>205.54</v>
      </c>
      <c r="S244" t="n">
        <v>152.24</v>
      </c>
      <c r="T244" t="n">
        <v>20562.9</v>
      </c>
      <c r="U244" t="n">
        <v>0.74</v>
      </c>
      <c r="V244" t="n">
        <v>0.86</v>
      </c>
      <c r="W244" t="n">
        <v>19.02</v>
      </c>
      <c r="X244" t="n">
        <v>1.2</v>
      </c>
      <c r="Y244" t="n">
        <v>2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2.0248</v>
      </c>
      <c r="E245" t="n">
        <v>49.39</v>
      </c>
      <c r="F245" t="n">
        <v>46.35</v>
      </c>
      <c r="G245" t="n">
        <v>111.23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490.92</v>
      </c>
      <c r="Q245" t="n">
        <v>1188.89</v>
      </c>
      <c r="R245" t="n">
        <v>202.53</v>
      </c>
      <c r="S245" t="n">
        <v>152.24</v>
      </c>
      <c r="T245" t="n">
        <v>19068.23</v>
      </c>
      <c r="U245" t="n">
        <v>0.75</v>
      </c>
      <c r="V245" t="n">
        <v>0.86</v>
      </c>
      <c r="W245" t="n">
        <v>19.01</v>
      </c>
      <c r="X245" t="n">
        <v>1.1</v>
      </c>
      <c r="Y245" t="n">
        <v>2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2.0308</v>
      </c>
      <c r="E246" t="n">
        <v>49.24</v>
      </c>
      <c r="F246" t="n">
        <v>46.26</v>
      </c>
      <c r="G246" t="n">
        <v>120.68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484.83</v>
      </c>
      <c r="Q246" t="n">
        <v>1189.05</v>
      </c>
      <c r="R246" t="n">
        <v>199.33</v>
      </c>
      <c r="S246" t="n">
        <v>152.24</v>
      </c>
      <c r="T246" t="n">
        <v>17477.94</v>
      </c>
      <c r="U246" t="n">
        <v>0.76</v>
      </c>
      <c r="V246" t="n">
        <v>0.86</v>
      </c>
      <c r="W246" t="n">
        <v>19.01</v>
      </c>
      <c r="X246" t="n">
        <v>1.01</v>
      </c>
      <c r="Y246" t="n">
        <v>2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2.0334</v>
      </c>
      <c r="E247" t="n">
        <v>49.18</v>
      </c>
      <c r="F247" t="n">
        <v>46.23</v>
      </c>
      <c r="G247" t="n">
        <v>126.08</v>
      </c>
      <c r="H247" t="n">
        <v>1.74</v>
      </c>
      <c r="I247" t="n">
        <v>22</v>
      </c>
      <c r="J247" t="n">
        <v>173.28</v>
      </c>
      <c r="K247" t="n">
        <v>49.1</v>
      </c>
      <c r="L247" t="n">
        <v>17</v>
      </c>
      <c r="M247" t="n">
        <v>20</v>
      </c>
      <c r="N247" t="n">
        <v>32.18</v>
      </c>
      <c r="O247" t="n">
        <v>21604.83</v>
      </c>
      <c r="P247" t="n">
        <v>477.88</v>
      </c>
      <c r="Q247" t="n">
        <v>1188.98</v>
      </c>
      <c r="R247" t="n">
        <v>198.27</v>
      </c>
      <c r="S247" t="n">
        <v>152.24</v>
      </c>
      <c r="T247" t="n">
        <v>16952.41</v>
      </c>
      <c r="U247" t="n">
        <v>0.77</v>
      </c>
      <c r="V247" t="n">
        <v>0.86</v>
      </c>
      <c r="W247" t="n">
        <v>19.01</v>
      </c>
      <c r="X247" t="n">
        <v>0.98</v>
      </c>
      <c r="Y247" t="n">
        <v>2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2.0409</v>
      </c>
      <c r="E248" t="n">
        <v>49</v>
      </c>
      <c r="F248" t="n">
        <v>46.11</v>
      </c>
      <c r="G248" t="n">
        <v>138.34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472.36</v>
      </c>
      <c r="Q248" t="n">
        <v>1188.96</v>
      </c>
      <c r="R248" t="n">
        <v>194.26</v>
      </c>
      <c r="S248" t="n">
        <v>152.24</v>
      </c>
      <c r="T248" t="n">
        <v>14956.33</v>
      </c>
      <c r="U248" t="n">
        <v>0.78</v>
      </c>
      <c r="V248" t="n">
        <v>0.86</v>
      </c>
      <c r="W248" t="n">
        <v>19.01</v>
      </c>
      <c r="X248" t="n">
        <v>0.86</v>
      </c>
      <c r="Y248" t="n">
        <v>2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2.0441</v>
      </c>
      <c r="E249" t="n">
        <v>48.92</v>
      </c>
      <c r="F249" t="n">
        <v>46.06</v>
      </c>
      <c r="G249" t="n">
        <v>145.46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16</v>
      </c>
      <c r="N249" t="n">
        <v>33.13</v>
      </c>
      <c r="O249" t="n">
        <v>21967.84</v>
      </c>
      <c r="P249" t="n">
        <v>466.44</v>
      </c>
      <c r="Q249" t="n">
        <v>1188.98</v>
      </c>
      <c r="R249" t="n">
        <v>192.75</v>
      </c>
      <c r="S249" t="n">
        <v>152.24</v>
      </c>
      <c r="T249" t="n">
        <v>14205.3</v>
      </c>
      <c r="U249" t="n">
        <v>0.79</v>
      </c>
      <c r="V249" t="n">
        <v>0.86</v>
      </c>
      <c r="W249" t="n">
        <v>19</v>
      </c>
      <c r="X249" t="n">
        <v>0.8100000000000001</v>
      </c>
      <c r="Y249" t="n">
        <v>2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2.0463</v>
      </c>
      <c r="E250" t="n">
        <v>48.87</v>
      </c>
      <c r="F250" t="n">
        <v>46.04</v>
      </c>
      <c r="G250" t="n">
        <v>153.47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11</v>
      </c>
      <c r="N250" t="n">
        <v>33.61</v>
      </c>
      <c r="O250" t="n">
        <v>22150.3</v>
      </c>
      <c r="P250" t="n">
        <v>461.52</v>
      </c>
      <c r="Q250" t="n">
        <v>1189.03</v>
      </c>
      <c r="R250" t="n">
        <v>191.67</v>
      </c>
      <c r="S250" t="n">
        <v>152.24</v>
      </c>
      <c r="T250" t="n">
        <v>13674.8</v>
      </c>
      <c r="U250" t="n">
        <v>0.79</v>
      </c>
      <c r="V250" t="n">
        <v>0.86</v>
      </c>
      <c r="W250" t="n">
        <v>19.01</v>
      </c>
      <c r="X250" t="n">
        <v>0.79</v>
      </c>
      <c r="Y250" t="n">
        <v>2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2.0502</v>
      </c>
      <c r="E251" t="n">
        <v>48.77</v>
      </c>
      <c r="F251" t="n">
        <v>45.98</v>
      </c>
      <c r="G251" t="n">
        <v>162.28</v>
      </c>
      <c r="H251" t="n">
        <v>2.08</v>
      </c>
      <c r="I251" t="n">
        <v>17</v>
      </c>
      <c r="J251" t="n">
        <v>179.18</v>
      </c>
      <c r="K251" t="n">
        <v>49.1</v>
      </c>
      <c r="L251" t="n">
        <v>21</v>
      </c>
      <c r="M251" t="n">
        <v>4</v>
      </c>
      <c r="N251" t="n">
        <v>34.09</v>
      </c>
      <c r="O251" t="n">
        <v>22333.43</v>
      </c>
      <c r="P251" t="n">
        <v>457.23</v>
      </c>
      <c r="Q251" t="n">
        <v>1188.99</v>
      </c>
      <c r="R251" t="n">
        <v>189.11</v>
      </c>
      <c r="S251" t="n">
        <v>152.24</v>
      </c>
      <c r="T251" t="n">
        <v>12399.73</v>
      </c>
      <c r="U251" t="n">
        <v>0.8</v>
      </c>
      <c r="V251" t="n">
        <v>0.86</v>
      </c>
      <c r="W251" t="n">
        <v>19.02</v>
      </c>
      <c r="X251" t="n">
        <v>0.73</v>
      </c>
      <c r="Y251" t="n">
        <v>2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2.0502</v>
      </c>
      <c r="E252" t="n">
        <v>48.78</v>
      </c>
      <c r="F252" t="n">
        <v>45.98</v>
      </c>
      <c r="G252" t="n">
        <v>162.28</v>
      </c>
      <c r="H252" t="n">
        <v>2.16</v>
      </c>
      <c r="I252" t="n">
        <v>17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460.18</v>
      </c>
      <c r="Q252" t="n">
        <v>1189.17</v>
      </c>
      <c r="R252" t="n">
        <v>189.1</v>
      </c>
      <c r="S252" t="n">
        <v>152.24</v>
      </c>
      <c r="T252" t="n">
        <v>12394.36</v>
      </c>
      <c r="U252" t="n">
        <v>0.8100000000000001</v>
      </c>
      <c r="V252" t="n">
        <v>0.86</v>
      </c>
      <c r="W252" t="n">
        <v>19.02</v>
      </c>
      <c r="X252" t="n">
        <v>0.73</v>
      </c>
      <c r="Y252" t="n">
        <v>2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0.7679</v>
      </c>
      <c r="E253" t="n">
        <v>130.23</v>
      </c>
      <c r="F253" t="n">
        <v>92.88</v>
      </c>
      <c r="G253" t="n">
        <v>5.95</v>
      </c>
      <c r="H253" t="n">
        <v>0.1</v>
      </c>
      <c r="I253" t="n">
        <v>937</v>
      </c>
      <c r="J253" t="n">
        <v>185.69</v>
      </c>
      <c r="K253" t="n">
        <v>53.44</v>
      </c>
      <c r="L253" t="n">
        <v>1</v>
      </c>
      <c r="M253" t="n">
        <v>935</v>
      </c>
      <c r="N253" t="n">
        <v>36.26</v>
      </c>
      <c r="O253" t="n">
        <v>23136.14</v>
      </c>
      <c r="P253" t="n">
        <v>1271.44</v>
      </c>
      <c r="Q253" t="n">
        <v>1196.23</v>
      </c>
      <c r="R253" t="n">
        <v>1781.88</v>
      </c>
      <c r="S253" t="n">
        <v>152.24</v>
      </c>
      <c r="T253" t="n">
        <v>804184.41</v>
      </c>
      <c r="U253" t="n">
        <v>0.09</v>
      </c>
      <c r="V253" t="n">
        <v>0.43</v>
      </c>
      <c r="W253" t="n">
        <v>20.53</v>
      </c>
      <c r="X253" t="n">
        <v>47.51</v>
      </c>
      <c r="Y253" t="n">
        <v>2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1.3796</v>
      </c>
      <c r="E254" t="n">
        <v>72.48</v>
      </c>
      <c r="F254" t="n">
        <v>59.07</v>
      </c>
      <c r="G254" t="n">
        <v>12.06</v>
      </c>
      <c r="H254" t="n">
        <v>0.19</v>
      </c>
      <c r="I254" t="n">
        <v>294</v>
      </c>
      <c r="J254" t="n">
        <v>187.21</v>
      </c>
      <c r="K254" t="n">
        <v>53.44</v>
      </c>
      <c r="L254" t="n">
        <v>2</v>
      </c>
      <c r="M254" t="n">
        <v>292</v>
      </c>
      <c r="N254" t="n">
        <v>36.77</v>
      </c>
      <c r="O254" t="n">
        <v>23322.88</v>
      </c>
      <c r="P254" t="n">
        <v>808.6</v>
      </c>
      <c r="Q254" t="n">
        <v>1190.98</v>
      </c>
      <c r="R254" t="n">
        <v>633.26</v>
      </c>
      <c r="S254" t="n">
        <v>152.24</v>
      </c>
      <c r="T254" t="n">
        <v>233086.88</v>
      </c>
      <c r="U254" t="n">
        <v>0.24</v>
      </c>
      <c r="V254" t="n">
        <v>0.67</v>
      </c>
      <c r="W254" t="n">
        <v>19.43</v>
      </c>
      <c r="X254" t="n">
        <v>13.79</v>
      </c>
      <c r="Y254" t="n">
        <v>2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1.6016</v>
      </c>
      <c r="E255" t="n">
        <v>62.44</v>
      </c>
      <c r="F255" t="n">
        <v>53.42</v>
      </c>
      <c r="G255" t="n">
        <v>18.21</v>
      </c>
      <c r="H255" t="n">
        <v>0.28</v>
      </c>
      <c r="I255" t="n">
        <v>176</v>
      </c>
      <c r="J255" t="n">
        <v>188.73</v>
      </c>
      <c r="K255" t="n">
        <v>53.44</v>
      </c>
      <c r="L255" t="n">
        <v>3</v>
      </c>
      <c r="M255" t="n">
        <v>174</v>
      </c>
      <c r="N255" t="n">
        <v>37.29</v>
      </c>
      <c r="O255" t="n">
        <v>23510.33</v>
      </c>
      <c r="P255" t="n">
        <v>728.39</v>
      </c>
      <c r="Q255" t="n">
        <v>1190.41</v>
      </c>
      <c r="R255" t="n">
        <v>440.96</v>
      </c>
      <c r="S255" t="n">
        <v>152.24</v>
      </c>
      <c r="T255" t="n">
        <v>137528.34</v>
      </c>
      <c r="U255" t="n">
        <v>0.35</v>
      </c>
      <c r="V255" t="n">
        <v>0.74</v>
      </c>
      <c r="W255" t="n">
        <v>19.26</v>
      </c>
      <c r="X255" t="n">
        <v>8.140000000000001</v>
      </c>
      <c r="Y255" t="n">
        <v>2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1.7188</v>
      </c>
      <c r="E256" t="n">
        <v>58.18</v>
      </c>
      <c r="F256" t="n">
        <v>51.02</v>
      </c>
      <c r="G256" t="n">
        <v>24.3</v>
      </c>
      <c r="H256" t="n">
        <v>0.37</v>
      </c>
      <c r="I256" t="n">
        <v>126</v>
      </c>
      <c r="J256" t="n">
        <v>190.25</v>
      </c>
      <c r="K256" t="n">
        <v>53.44</v>
      </c>
      <c r="L256" t="n">
        <v>4</v>
      </c>
      <c r="M256" t="n">
        <v>124</v>
      </c>
      <c r="N256" t="n">
        <v>37.82</v>
      </c>
      <c r="O256" t="n">
        <v>23698.48</v>
      </c>
      <c r="P256" t="n">
        <v>692.58</v>
      </c>
      <c r="Q256" t="n">
        <v>1189.86</v>
      </c>
      <c r="R256" t="n">
        <v>359.86</v>
      </c>
      <c r="S256" t="n">
        <v>152.24</v>
      </c>
      <c r="T256" t="n">
        <v>97228.28999999999</v>
      </c>
      <c r="U256" t="n">
        <v>0.42</v>
      </c>
      <c r="V256" t="n">
        <v>0.78</v>
      </c>
      <c r="W256" t="n">
        <v>19.18</v>
      </c>
      <c r="X256" t="n">
        <v>5.76</v>
      </c>
      <c r="Y256" t="n">
        <v>2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1.7915</v>
      </c>
      <c r="E257" t="n">
        <v>55.82</v>
      </c>
      <c r="F257" t="n">
        <v>49.7</v>
      </c>
      <c r="G257" t="n">
        <v>30.43</v>
      </c>
      <c r="H257" t="n">
        <v>0.46</v>
      </c>
      <c r="I257" t="n">
        <v>98</v>
      </c>
      <c r="J257" t="n">
        <v>191.78</v>
      </c>
      <c r="K257" t="n">
        <v>53.44</v>
      </c>
      <c r="L257" t="n">
        <v>5</v>
      </c>
      <c r="M257" t="n">
        <v>96</v>
      </c>
      <c r="N257" t="n">
        <v>38.35</v>
      </c>
      <c r="O257" t="n">
        <v>23887.36</v>
      </c>
      <c r="P257" t="n">
        <v>671.62</v>
      </c>
      <c r="Q257" t="n">
        <v>1189.41</v>
      </c>
      <c r="R257" t="n">
        <v>315.48</v>
      </c>
      <c r="S257" t="n">
        <v>152.24</v>
      </c>
      <c r="T257" t="n">
        <v>75179.39999999999</v>
      </c>
      <c r="U257" t="n">
        <v>0.48</v>
      </c>
      <c r="V257" t="n">
        <v>0.8</v>
      </c>
      <c r="W257" t="n">
        <v>19.13</v>
      </c>
      <c r="X257" t="n">
        <v>4.44</v>
      </c>
      <c r="Y257" t="n">
        <v>2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1.8401</v>
      </c>
      <c r="E258" t="n">
        <v>54.34</v>
      </c>
      <c r="F258" t="n">
        <v>48.9</v>
      </c>
      <c r="G258" t="n">
        <v>36.67</v>
      </c>
      <c r="H258" t="n">
        <v>0.55</v>
      </c>
      <c r="I258" t="n">
        <v>80</v>
      </c>
      <c r="J258" t="n">
        <v>193.32</v>
      </c>
      <c r="K258" t="n">
        <v>53.44</v>
      </c>
      <c r="L258" t="n">
        <v>6</v>
      </c>
      <c r="M258" t="n">
        <v>78</v>
      </c>
      <c r="N258" t="n">
        <v>38.89</v>
      </c>
      <c r="O258" t="n">
        <v>24076.95</v>
      </c>
      <c r="P258" t="n">
        <v>657.3</v>
      </c>
      <c r="Q258" t="n">
        <v>1189.69</v>
      </c>
      <c r="R258" t="n">
        <v>288.18</v>
      </c>
      <c r="S258" t="n">
        <v>152.24</v>
      </c>
      <c r="T258" t="n">
        <v>61619.38</v>
      </c>
      <c r="U258" t="n">
        <v>0.53</v>
      </c>
      <c r="V258" t="n">
        <v>0.8100000000000001</v>
      </c>
      <c r="W258" t="n">
        <v>19.11</v>
      </c>
      <c r="X258" t="n">
        <v>3.64</v>
      </c>
      <c r="Y258" t="n">
        <v>2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1.8743</v>
      </c>
      <c r="E259" t="n">
        <v>53.35</v>
      </c>
      <c r="F259" t="n">
        <v>48.35</v>
      </c>
      <c r="G259" t="n">
        <v>42.67</v>
      </c>
      <c r="H259" t="n">
        <v>0.64</v>
      </c>
      <c r="I259" t="n">
        <v>68</v>
      </c>
      <c r="J259" t="n">
        <v>194.86</v>
      </c>
      <c r="K259" t="n">
        <v>53.44</v>
      </c>
      <c r="L259" t="n">
        <v>7</v>
      </c>
      <c r="M259" t="n">
        <v>66</v>
      </c>
      <c r="N259" t="n">
        <v>39.43</v>
      </c>
      <c r="O259" t="n">
        <v>24267.28</v>
      </c>
      <c r="P259" t="n">
        <v>646.74</v>
      </c>
      <c r="Q259" t="n">
        <v>1189.31</v>
      </c>
      <c r="R259" t="n">
        <v>269.83</v>
      </c>
      <c r="S259" t="n">
        <v>152.24</v>
      </c>
      <c r="T259" t="n">
        <v>52502.87</v>
      </c>
      <c r="U259" t="n">
        <v>0.5600000000000001</v>
      </c>
      <c r="V259" t="n">
        <v>0.82</v>
      </c>
      <c r="W259" t="n">
        <v>19.09</v>
      </c>
      <c r="X259" t="n">
        <v>3.1</v>
      </c>
      <c r="Y259" t="n">
        <v>2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1.9059</v>
      </c>
      <c r="E260" t="n">
        <v>52.47</v>
      </c>
      <c r="F260" t="n">
        <v>47.84</v>
      </c>
      <c r="G260" t="n">
        <v>49.49</v>
      </c>
      <c r="H260" t="n">
        <v>0.72</v>
      </c>
      <c r="I260" t="n">
        <v>58</v>
      </c>
      <c r="J260" t="n">
        <v>196.41</v>
      </c>
      <c r="K260" t="n">
        <v>53.44</v>
      </c>
      <c r="L260" t="n">
        <v>8</v>
      </c>
      <c r="M260" t="n">
        <v>56</v>
      </c>
      <c r="N260" t="n">
        <v>39.98</v>
      </c>
      <c r="O260" t="n">
        <v>24458.36</v>
      </c>
      <c r="P260" t="n">
        <v>635.92</v>
      </c>
      <c r="Q260" t="n">
        <v>1189.19</v>
      </c>
      <c r="R260" t="n">
        <v>252.84</v>
      </c>
      <c r="S260" t="n">
        <v>152.24</v>
      </c>
      <c r="T260" t="n">
        <v>44059.81</v>
      </c>
      <c r="U260" t="n">
        <v>0.6</v>
      </c>
      <c r="V260" t="n">
        <v>0.83</v>
      </c>
      <c r="W260" t="n">
        <v>19.06</v>
      </c>
      <c r="X260" t="n">
        <v>2.59</v>
      </c>
      <c r="Y260" t="n">
        <v>2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1.9234</v>
      </c>
      <c r="E261" t="n">
        <v>51.99</v>
      </c>
      <c r="F261" t="n">
        <v>47.59</v>
      </c>
      <c r="G261" t="n">
        <v>54.91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629.48</v>
      </c>
      <c r="Q261" t="n">
        <v>1189.23</v>
      </c>
      <c r="R261" t="n">
        <v>244.43</v>
      </c>
      <c r="S261" t="n">
        <v>152.24</v>
      </c>
      <c r="T261" t="n">
        <v>39883.38</v>
      </c>
      <c r="U261" t="n">
        <v>0.62</v>
      </c>
      <c r="V261" t="n">
        <v>0.84</v>
      </c>
      <c r="W261" t="n">
        <v>19.05</v>
      </c>
      <c r="X261" t="n">
        <v>2.33</v>
      </c>
      <c r="Y261" t="n">
        <v>2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1.9416</v>
      </c>
      <c r="E262" t="n">
        <v>51.5</v>
      </c>
      <c r="F262" t="n">
        <v>47.32</v>
      </c>
      <c r="G262" t="n">
        <v>61.73</v>
      </c>
      <c r="H262" t="n">
        <v>0.89</v>
      </c>
      <c r="I262" t="n">
        <v>46</v>
      </c>
      <c r="J262" t="n">
        <v>199.53</v>
      </c>
      <c r="K262" t="n">
        <v>53.44</v>
      </c>
      <c r="L262" t="n">
        <v>10</v>
      </c>
      <c r="M262" t="n">
        <v>44</v>
      </c>
      <c r="N262" t="n">
        <v>41.1</v>
      </c>
      <c r="O262" t="n">
        <v>24842.77</v>
      </c>
      <c r="P262" t="n">
        <v>622.8099999999999</v>
      </c>
      <c r="Q262" t="n">
        <v>1189.41</v>
      </c>
      <c r="R262" t="n">
        <v>234.93</v>
      </c>
      <c r="S262" t="n">
        <v>152.24</v>
      </c>
      <c r="T262" t="n">
        <v>35162.95</v>
      </c>
      <c r="U262" t="n">
        <v>0.65</v>
      </c>
      <c r="V262" t="n">
        <v>0.84</v>
      </c>
      <c r="W262" t="n">
        <v>19.05</v>
      </c>
      <c r="X262" t="n">
        <v>2.07</v>
      </c>
      <c r="Y262" t="n">
        <v>2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1.9543</v>
      </c>
      <c r="E263" t="n">
        <v>51.17</v>
      </c>
      <c r="F263" t="n">
        <v>47.14</v>
      </c>
      <c r="G263" t="n">
        <v>67.34</v>
      </c>
      <c r="H263" t="n">
        <v>0.97</v>
      </c>
      <c r="I263" t="n">
        <v>42</v>
      </c>
      <c r="J263" t="n">
        <v>201.1</v>
      </c>
      <c r="K263" t="n">
        <v>53.44</v>
      </c>
      <c r="L263" t="n">
        <v>11</v>
      </c>
      <c r="M263" t="n">
        <v>40</v>
      </c>
      <c r="N263" t="n">
        <v>41.66</v>
      </c>
      <c r="O263" t="n">
        <v>25036.12</v>
      </c>
      <c r="P263" t="n">
        <v>617.14</v>
      </c>
      <c r="Q263" t="n">
        <v>1189.1</v>
      </c>
      <c r="R263" t="n">
        <v>228.79</v>
      </c>
      <c r="S263" t="n">
        <v>152.24</v>
      </c>
      <c r="T263" t="n">
        <v>32114.31</v>
      </c>
      <c r="U263" t="n">
        <v>0.67</v>
      </c>
      <c r="V263" t="n">
        <v>0.84</v>
      </c>
      <c r="W263" t="n">
        <v>19.05</v>
      </c>
      <c r="X263" t="n">
        <v>1.88</v>
      </c>
      <c r="Y263" t="n">
        <v>2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1.9671</v>
      </c>
      <c r="E264" t="n">
        <v>50.84</v>
      </c>
      <c r="F264" t="n">
        <v>46.95</v>
      </c>
      <c r="G264" t="n">
        <v>74.14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611.17</v>
      </c>
      <c r="Q264" t="n">
        <v>1189.1</v>
      </c>
      <c r="R264" t="n">
        <v>222.77</v>
      </c>
      <c r="S264" t="n">
        <v>152.24</v>
      </c>
      <c r="T264" t="n">
        <v>29124.57</v>
      </c>
      <c r="U264" t="n">
        <v>0.68</v>
      </c>
      <c r="V264" t="n">
        <v>0.85</v>
      </c>
      <c r="W264" t="n">
        <v>19.03</v>
      </c>
      <c r="X264" t="n">
        <v>1.7</v>
      </c>
      <c r="Y264" t="n">
        <v>2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1.9765</v>
      </c>
      <c r="E265" t="n">
        <v>50.59</v>
      </c>
      <c r="F265" t="n">
        <v>46.82</v>
      </c>
      <c r="G265" t="n">
        <v>80.27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606.37</v>
      </c>
      <c r="Q265" t="n">
        <v>1189.07</v>
      </c>
      <c r="R265" t="n">
        <v>218.14</v>
      </c>
      <c r="S265" t="n">
        <v>152.24</v>
      </c>
      <c r="T265" t="n">
        <v>26823.04</v>
      </c>
      <c r="U265" t="n">
        <v>0.7</v>
      </c>
      <c r="V265" t="n">
        <v>0.85</v>
      </c>
      <c r="W265" t="n">
        <v>19.04</v>
      </c>
      <c r="X265" t="n">
        <v>1.57</v>
      </c>
      <c r="Y265" t="n">
        <v>2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1.9871</v>
      </c>
      <c r="E266" t="n">
        <v>50.32</v>
      </c>
      <c r="F266" t="n">
        <v>46.66</v>
      </c>
      <c r="G266" t="n">
        <v>87.5</v>
      </c>
      <c r="H266" t="n">
        <v>1.21</v>
      </c>
      <c r="I266" t="n">
        <v>32</v>
      </c>
      <c r="J266" t="n">
        <v>205.84</v>
      </c>
      <c r="K266" t="n">
        <v>53.44</v>
      </c>
      <c r="L266" t="n">
        <v>14</v>
      </c>
      <c r="M266" t="n">
        <v>30</v>
      </c>
      <c r="N266" t="n">
        <v>43.4</v>
      </c>
      <c r="O266" t="n">
        <v>25621.03</v>
      </c>
      <c r="P266" t="n">
        <v>601.1</v>
      </c>
      <c r="Q266" t="n">
        <v>1189.19</v>
      </c>
      <c r="R266" t="n">
        <v>212.87</v>
      </c>
      <c r="S266" t="n">
        <v>152.24</v>
      </c>
      <c r="T266" t="n">
        <v>24201.78</v>
      </c>
      <c r="U266" t="n">
        <v>0.72</v>
      </c>
      <c r="V266" t="n">
        <v>0.85</v>
      </c>
      <c r="W266" t="n">
        <v>19.03</v>
      </c>
      <c r="X266" t="n">
        <v>1.41</v>
      </c>
      <c r="Y266" t="n">
        <v>2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1.9936</v>
      </c>
      <c r="E267" t="n">
        <v>50.16</v>
      </c>
      <c r="F267" t="n">
        <v>46.58</v>
      </c>
      <c r="G267" t="n">
        <v>93.15000000000001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595.6799999999999</v>
      </c>
      <c r="Q267" t="n">
        <v>1189.01</v>
      </c>
      <c r="R267" t="n">
        <v>209.84</v>
      </c>
      <c r="S267" t="n">
        <v>152.24</v>
      </c>
      <c r="T267" t="n">
        <v>22697.08</v>
      </c>
      <c r="U267" t="n">
        <v>0.73</v>
      </c>
      <c r="V267" t="n">
        <v>0.85</v>
      </c>
      <c r="W267" t="n">
        <v>19.02</v>
      </c>
      <c r="X267" t="n">
        <v>1.32</v>
      </c>
      <c r="Y267" t="n">
        <v>2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2.0003</v>
      </c>
      <c r="E268" t="n">
        <v>49.99</v>
      </c>
      <c r="F268" t="n">
        <v>46.48</v>
      </c>
      <c r="G268" t="n">
        <v>99.61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591</v>
      </c>
      <c r="Q268" t="n">
        <v>1188.97</v>
      </c>
      <c r="R268" t="n">
        <v>206.73</v>
      </c>
      <c r="S268" t="n">
        <v>152.24</v>
      </c>
      <c r="T268" t="n">
        <v>21155.08</v>
      </c>
      <c r="U268" t="n">
        <v>0.74</v>
      </c>
      <c r="V268" t="n">
        <v>0.86</v>
      </c>
      <c r="W268" t="n">
        <v>19.02</v>
      </c>
      <c r="X268" t="n">
        <v>1.23</v>
      </c>
      <c r="Y268" t="n">
        <v>2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2.0066</v>
      </c>
      <c r="E269" t="n">
        <v>49.84</v>
      </c>
      <c r="F269" t="n">
        <v>46.4</v>
      </c>
      <c r="G269" t="n">
        <v>107.08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586.74</v>
      </c>
      <c r="Q269" t="n">
        <v>1188.98</v>
      </c>
      <c r="R269" t="n">
        <v>204</v>
      </c>
      <c r="S269" t="n">
        <v>152.24</v>
      </c>
      <c r="T269" t="n">
        <v>19795.89</v>
      </c>
      <c r="U269" t="n">
        <v>0.75</v>
      </c>
      <c r="V269" t="n">
        <v>0.86</v>
      </c>
      <c r="W269" t="n">
        <v>19.02</v>
      </c>
      <c r="X269" t="n">
        <v>1.15</v>
      </c>
      <c r="Y269" t="n">
        <v>2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2.0101</v>
      </c>
      <c r="E270" t="n">
        <v>49.75</v>
      </c>
      <c r="F270" t="n">
        <v>46.35</v>
      </c>
      <c r="G270" t="n">
        <v>111.24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581.5599999999999</v>
      </c>
      <c r="Q270" t="n">
        <v>1189.01</v>
      </c>
      <c r="R270" t="n">
        <v>202.32</v>
      </c>
      <c r="S270" t="n">
        <v>152.24</v>
      </c>
      <c r="T270" t="n">
        <v>18964.89</v>
      </c>
      <c r="U270" t="n">
        <v>0.75</v>
      </c>
      <c r="V270" t="n">
        <v>0.86</v>
      </c>
      <c r="W270" t="n">
        <v>19.01</v>
      </c>
      <c r="X270" t="n">
        <v>1.1</v>
      </c>
      <c r="Y270" t="n">
        <v>2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2.0174</v>
      </c>
      <c r="E271" t="n">
        <v>49.57</v>
      </c>
      <c r="F271" t="n">
        <v>46.24</v>
      </c>
      <c r="G271" t="n">
        <v>120.64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578.01</v>
      </c>
      <c r="Q271" t="n">
        <v>1188.96</v>
      </c>
      <c r="R271" t="n">
        <v>198.79</v>
      </c>
      <c r="S271" t="n">
        <v>152.24</v>
      </c>
      <c r="T271" t="n">
        <v>17210.16</v>
      </c>
      <c r="U271" t="n">
        <v>0.77</v>
      </c>
      <c r="V271" t="n">
        <v>0.86</v>
      </c>
      <c r="W271" t="n">
        <v>19.01</v>
      </c>
      <c r="X271" t="n">
        <v>0.99</v>
      </c>
      <c r="Y271" t="n">
        <v>2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2.0205</v>
      </c>
      <c r="E272" t="n">
        <v>49.49</v>
      </c>
      <c r="F272" t="n">
        <v>46.21</v>
      </c>
      <c r="G272" t="n">
        <v>126.01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575.02</v>
      </c>
      <c r="Q272" t="n">
        <v>1188.95</v>
      </c>
      <c r="R272" t="n">
        <v>197.5</v>
      </c>
      <c r="S272" t="n">
        <v>152.24</v>
      </c>
      <c r="T272" t="n">
        <v>16566.55</v>
      </c>
      <c r="U272" t="n">
        <v>0.77</v>
      </c>
      <c r="V272" t="n">
        <v>0.86</v>
      </c>
      <c r="W272" t="n">
        <v>19.01</v>
      </c>
      <c r="X272" t="n">
        <v>0.95</v>
      </c>
      <c r="Y272" t="n">
        <v>2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2.0231</v>
      </c>
      <c r="E273" t="n">
        <v>49.43</v>
      </c>
      <c r="F273" t="n">
        <v>46.18</v>
      </c>
      <c r="G273" t="n">
        <v>131.94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570.36</v>
      </c>
      <c r="Q273" t="n">
        <v>1189.05</v>
      </c>
      <c r="R273" t="n">
        <v>196.55</v>
      </c>
      <c r="S273" t="n">
        <v>152.24</v>
      </c>
      <c r="T273" t="n">
        <v>16099.4</v>
      </c>
      <c r="U273" t="n">
        <v>0.77</v>
      </c>
      <c r="V273" t="n">
        <v>0.86</v>
      </c>
      <c r="W273" t="n">
        <v>19.01</v>
      </c>
      <c r="X273" t="n">
        <v>0.93</v>
      </c>
      <c r="Y273" t="n">
        <v>2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2.0272</v>
      </c>
      <c r="E274" t="n">
        <v>49.33</v>
      </c>
      <c r="F274" t="n">
        <v>46.12</v>
      </c>
      <c r="G274" t="n">
        <v>138.35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566.5599999999999</v>
      </c>
      <c r="Q274" t="n">
        <v>1188.97</v>
      </c>
      <c r="R274" t="n">
        <v>194.38</v>
      </c>
      <c r="S274" t="n">
        <v>152.24</v>
      </c>
      <c r="T274" t="n">
        <v>15016.38</v>
      </c>
      <c r="U274" t="n">
        <v>0.78</v>
      </c>
      <c r="V274" t="n">
        <v>0.86</v>
      </c>
      <c r="W274" t="n">
        <v>19.01</v>
      </c>
      <c r="X274" t="n">
        <v>0.86</v>
      </c>
      <c r="Y274" t="n">
        <v>2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2.0303</v>
      </c>
      <c r="E275" t="n">
        <v>49.25</v>
      </c>
      <c r="F275" t="n">
        <v>46.08</v>
      </c>
      <c r="G275" t="n">
        <v>145.51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562.46</v>
      </c>
      <c r="Q275" t="n">
        <v>1188.92</v>
      </c>
      <c r="R275" t="n">
        <v>193.15</v>
      </c>
      <c r="S275" t="n">
        <v>152.24</v>
      </c>
      <c r="T275" t="n">
        <v>14405.96</v>
      </c>
      <c r="U275" t="n">
        <v>0.79</v>
      </c>
      <c r="V275" t="n">
        <v>0.86</v>
      </c>
      <c r="W275" t="n">
        <v>19</v>
      </c>
      <c r="X275" t="n">
        <v>0.83</v>
      </c>
      <c r="Y275" t="n">
        <v>2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2.0336</v>
      </c>
      <c r="E276" t="n">
        <v>49.18</v>
      </c>
      <c r="F276" t="n">
        <v>46.04</v>
      </c>
      <c r="G276" t="n">
        <v>153.45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557.86</v>
      </c>
      <c r="Q276" t="n">
        <v>1188.91</v>
      </c>
      <c r="R276" t="n">
        <v>191.73</v>
      </c>
      <c r="S276" t="n">
        <v>152.24</v>
      </c>
      <c r="T276" t="n">
        <v>13702.84</v>
      </c>
      <c r="U276" t="n">
        <v>0.79</v>
      </c>
      <c r="V276" t="n">
        <v>0.86</v>
      </c>
      <c r="W276" t="n">
        <v>19</v>
      </c>
      <c r="X276" t="n">
        <v>0.79</v>
      </c>
      <c r="Y276" t="n">
        <v>2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2.0383</v>
      </c>
      <c r="E277" t="n">
        <v>49.06</v>
      </c>
      <c r="F277" t="n">
        <v>45.96</v>
      </c>
      <c r="G277" t="n">
        <v>162.21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552.38</v>
      </c>
      <c r="Q277" t="n">
        <v>1188.98</v>
      </c>
      <c r="R277" t="n">
        <v>189.06</v>
      </c>
      <c r="S277" t="n">
        <v>152.24</v>
      </c>
      <c r="T277" t="n">
        <v>12374.77</v>
      </c>
      <c r="U277" t="n">
        <v>0.8100000000000001</v>
      </c>
      <c r="V277" t="n">
        <v>0.87</v>
      </c>
      <c r="W277" t="n">
        <v>19</v>
      </c>
      <c r="X277" t="n">
        <v>0.71</v>
      </c>
      <c r="Y277" t="n">
        <v>2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2.0416</v>
      </c>
      <c r="E278" t="n">
        <v>48.98</v>
      </c>
      <c r="F278" t="n">
        <v>45.92</v>
      </c>
      <c r="G278" t="n">
        <v>172.19</v>
      </c>
      <c r="H278" t="n">
        <v>2.05</v>
      </c>
      <c r="I278" t="n">
        <v>16</v>
      </c>
      <c r="J278" t="n">
        <v>225.42</v>
      </c>
      <c r="K278" t="n">
        <v>53.44</v>
      </c>
      <c r="L278" t="n">
        <v>26</v>
      </c>
      <c r="M278" t="n">
        <v>14</v>
      </c>
      <c r="N278" t="n">
        <v>50.98</v>
      </c>
      <c r="O278" t="n">
        <v>28035.92</v>
      </c>
      <c r="P278" t="n">
        <v>545.23</v>
      </c>
      <c r="Q278" t="n">
        <v>1188.94</v>
      </c>
      <c r="R278" t="n">
        <v>187.39</v>
      </c>
      <c r="S278" t="n">
        <v>152.24</v>
      </c>
      <c r="T278" t="n">
        <v>11544.13</v>
      </c>
      <c r="U278" t="n">
        <v>0.8100000000000001</v>
      </c>
      <c r="V278" t="n">
        <v>0.87</v>
      </c>
      <c r="W278" t="n">
        <v>19.01</v>
      </c>
      <c r="X278" t="n">
        <v>0.67</v>
      </c>
      <c r="Y278" t="n">
        <v>2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2.0404</v>
      </c>
      <c r="E279" t="n">
        <v>49.01</v>
      </c>
      <c r="F279" t="n">
        <v>45.95</v>
      </c>
      <c r="G279" t="n">
        <v>172.3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546.99</v>
      </c>
      <c r="Q279" t="n">
        <v>1188.94</v>
      </c>
      <c r="R279" t="n">
        <v>188.81</v>
      </c>
      <c r="S279" t="n">
        <v>152.24</v>
      </c>
      <c r="T279" t="n">
        <v>12253.43</v>
      </c>
      <c r="U279" t="n">
        <v>0.8100000000000001</v>
      </c>
      <c r="V279" t="n">
        <v>0.87</v>
      </c>
      <c r="W279" t="n">
        <v>19</v>
      </c>
      <c r="X279" t="n">
        <v>0.6899999999999999</v>
      </c>
      <c r="Y279" t="n">
        <v>2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2.045</v>
      </c>
      <c r="E280" t="n">
        <v>48.9</v>
      </c>
      <c r="F280" t="n">
        <v>45.87</v>
      </c>
      <c r="G280" t="n">
        <v>183.49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13</v>
      </c>
      <c r="N280" t="n">
        <v>52.35</v>
      </c>
      <c r="O280" t="n">
        <v>28451.04</v>
      </c>
      <c r="P280" t="n">
        <v>540.24</v>
      </c>
      <c r="Q280" t="n">
        <v>1189</v>
      </c>
      <c r="R280" t="n">
        <v>186.23</v>
      </c>
      <c r="S280" t="n">
        <v>152.24</v>
      </c>
      <c r="T280" t="n">
        <v>10965.47</v>
      </c>
      <c r="U280" t="n">
        <v>0.82</v>
      </c>
      <c r="V280" t="n">
        <v>0.87</v>
      </c>
      <c r="W280" t="n">
        <v>18.99</v>
      </c>
      <c r="X280" t="n">
        <v>0.62</v>
      </c>
      <c r="Y280" t="n">
        <v>2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2.0441</v>
      </c>
      <c r="E281" t="n">
        <v>48.92</v>
      </c>
      <c r="F281" t="n">
        <v>45.89</v>
      </c>
      <c r="G281" t="n">
        <v>183.58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11</v>
      </c>
      <c r="N281" t="n">
        <v>53.05</v>
      </c>
      <c r="O281" t="n">
        <v>28660.06</v>
      </c>
      <c r="P281" t="n">
        <v>537.38</v>
      </c>
      <c r="Q281" t="n">
        <v>1188.91</v>
      </c>
      <c r="R281" t="n">
        <v>186.96</v>
      </c>
      <c r="S281" t="n">
        <v>152.24</v>
      </c>
      <c r="T281" t="n">
        <v>11334.81</v>
      </c>
      <c r="U281" t="n">
        <v>0.8100000000000001</v>
      </c>
      <c r="V281" t="n">
        <v>0.87</v>
      </c>
      <c r="W281" t="n">
        <v>19</v>
      </c>
      <c r="X281" t="n">
        <v>0.64</v>
      </c>
      <c r="Y281" t="n">
        <v>2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2.0471</v>
      </c>
      <c r="E282" t="n">
        <v>48.85</v>
      </c>
      <c r="F282" t="n">
        <v>45.86</v>
      </c>
      <c r="G282" t="n">
        <v>196.54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6</v>
      </c>
      <c r="N282" t="n">
        <v>53.75</v>
      </c>
      <c r="O282" t="n">
        <v>28870.05</v>
      </c>
      <c r="P282" t="n">
        <v>534.6799999999999</v>
      </c>
      <c r="Q282" t="n">
        <v>1188.88</v>
      </c>
      <c r="R282" t="n">
        <v>185.37</v>
      </c>
      <c r="S282" t="n">
        <v>152.24</v>
      </c>
      <c r="T282" t="n">
        <v>10541.64</v>
      </c>
      <c r="U282" t="n">
        <v>0.82</v>
      </c>
      <c r="V282" t="n">
        <v>0.87</v>
      </c>
      <c r="W282" t="n">
        <v>19.01</v>
      </c>
      <c r="X282" t="n">
        <v>0.61</v>
      </c>
      <c r="Y282" t="n">
        <v>2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2.0479</v>
      </c>
      <c r="E283" t="n">
        <v>48.83</v>
      </c>
      <c r="F283" t="n">
        <v>45.84</v>
      </c>
      <c r="G283" t="n">
        <v>196.46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3</v>
      </c>
      <c r="N283" t="n">
        <v>54.46</v>
      </c>
      <c r="O283" t="n">
        <v>29081.05</v>
      </c>
      <c r="P283" t="n">
        <v>537.05</v>
      </c>
      <c r="Q283" t="n">
        <v>1188.96</v>
      </c>
      <c r="R283" t="n">
        <v>184.73</v>
      </c>
      <c r="S283" t="n">
        <v>152.24</v>
      </c>
      <c r="T283" t="n">
        <v>10223.34</v>
      </c>
      <c r="U283" t="n">
        <v>0.82</v>
      </c>
      <c r="V283" t="n">
        <v>0.87</v>
      </c>
      <c r="W283" t="n">
        <v>19.01</v>
      </c>
      <c r="X283" t="n">
        <v>0.59</v>
      </c>
      <c r="Y283" t="n">
        <v>2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2.0469</v>
      </c>
      <c r="E284" t="n">
        <v>48.85</v>
      </c>
      <c r="F284" t="n">
        <v>45.86</v>
      </c>
      <c r="G284" t="n">
        <v>196.56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1</v>
      </c>
      <c r="N284" t="n">
        <v>55.18</v>
      </c>
      <c r="O284" t="n">
        <v>29293.06</v>
      </c>
      <c r="P284" t="n">
        <v>538.92</v>
      </c>
      <c r="Q284" t="n">
        <v>1188.96</v>
      </c>
      <c r="R284" t="n">
        <v>185.16</v>
      </c>
      <c r="S284" t="n">
        <v>152.24</v>
      </c>
      <c r="T284" t="n">
        <v>10438.88</v>
      </c>
      <c r="U284" t="n">
        <v>0.82</v>
      </c>
      <c r="V284" t="n">
        <v>0.87</v>
      </c>
      <c r="W284" t="n">
        <v>19.02</v>
      </c>
      <c r="X284" t="n">
        <v>0.61</v>
      </c>
      <c r="Y284" t="n">
        <v>2</v>
      </c>
      <c r="Z284" t="n">
        <v>10</v>
      </c>
    </row>
    <row r="285">
      <c r="A285" t="n">
        <v>32</v>
      </c>
      <c r="B285" t="n">
        <v>95</v>
      </c>
      <c r="C285" t="inlineStr">
        <is>
          <t xml:space="preserve">CONCLUIDO	</t>
        </is>
      </c>
      <c r="D285" t="n">
        <v>2.0475</v>
      </c>
      <c r="E285" t="n">
        <v>48.84</v>
      </c>
      <c r="F285" t="n">
        <v>45.85</v>
      </c>
      <c r="G285" t="n">
        <v>196.51</v>
      </c>
      <c r="H285" t="n">
        <v>2.47</v>
      </c>
      <c r="I285" t="n">
        <v>14</v>
      </c>
      <c r="J285" t="n">
        <v>237.34</v>
      </c>
      <c r="K285" t="n">
        <v>53.44</v>
      </c>
      <c r="L285" t="n">
        <v>33</v>
      </c>
      <c r="M285" t="n">
        <v>0</v>
      </c>
      <c r="N285" t="n">
        <v>55.91</v>
      </c>
      <c r="O285" t="n">
        <v>29506.09</v>
      </c>
      <c r="P285" t="n">
        <v>542</v>
      </c>
      <c r="Q285" t="n">
        <v>1188.91</v>
      </c>
      <c r="R285" t="n">
        <v>184.97</v>
      </c>
      <c r="S285" t="n">
        <v>152.24</v>
      </c>
      <c r="T285" t="n">
        <v>10342.17</v>
      </c>
      <c r="U285" t="n">
        <v>0.82</v>
      </c>
      <c r="V285" t="n">
        <v>0.87</v>
      </c>
      <c r="W285" t="n">
        <v>19.01</v>
      </c>
      <c r="X285" t="n">
        <v>0.6</v>
      </c>
      <c r="Y285" t="n">
        <v>2</v>
      </c>
      <c r="Z285" t="n">
        <v>10</v>
      </c>
    </row>
    <row r="286">
      <c r="A286" t="n">
        <v>0</v>
      </c>
      <c r="B286" t="n">
        <v>55</v>
      </c>
      <c r="C286" t="inlineStr">
        <is>
          <t xml:space="preserve">CONCLUIDO	</t>
        </is>
      </c>
      <c r="D286" t="n">
        <v>1.1768</v>
      </c>
      <c r="E286" t="n">
        <v>84.98</v>
      </c>
      <c r="F286" t="n">
        <v>70.47</v>
      </c>
      <c r="G286" t="n">
        <v>8.130000000000001</v>
      </c>
      <c r="H286" t="n">
        <v>0.15</v>
      </c>
      <c r="I286" t="n">
        <v>520</v>
      </c>
      <c r="J286" t="n">
        <v>116.05</v>
      </c>
      <c r="K286" t="n">
        <v>43.4</v>
      </c>
      <c r="L286" t="n">
        <v>1</v>
      </c>
      <c r="M286" t="n">
        <v>518</v>
      </c>
      <c r="N286" t="n">
        <v>16.65</v>
      </c>
      <c r="O286" t="n">
        <v>14546.17</v>
      </c>
      <c r="P286" t="n">
        <v>711.52</v>
      </c>
      <c r="Q286" t="n">
        <v>1193.01</v>
      </c>
      <c r="R286" t="n">
        <v>1019.57</v>
      </c>
      <c r="S286" t="n">
        <v>152.24</v>
      </c>
      <c r="T286" t="n">
        <v>425114.75</v>
      </c>
      <c r="U286" t="n">
        <v>0.15</v>
      </c>
      <c r="V286" t="n">
        <v>0.57</v>
      </c>
      <c r="W286" t="n">
        <v>19.82</v>
      </c>
      <c r="X286" t="n">
        <v>25.15</v>
      </c>
      <c r="Y286" t="n">
        <v>2</v>
      </c>
      <c r="Z286" t="n">
        <v>10</v>
      </c>
    </row>
    <row r="287">
      <c r="A287" t="n">
        <v>1</v>
      </c>
      <c r="B287" t="n">
        <v>55</v>
      </c>
      <c r="C287" t="inlineStr">
        <is>
          <t xml:space="preserve">CONCLUIDO	</t>
        </is>
      </c>
      <c r="D287" t="n">
        <v>1.6311</v>
      </c>
      <c r="E287" t="n">
        <v>61.31</v>
      </c>
      <c r="F287" t="n">
        <v>54.49</v>
      </c>
      <c r="G287" t="n">
        <v>16.51</v>
      </c>
      <c r="H287" t="n">
        <v>0.3</v>
      </c>
      <c r="I287" t="n">
        <v>198</v>
      </c>
      <c r="J287" t="n">
        <v>117.34</v>
      </c>
      <c r="K287" t="n">
        <v>43.4</v>
      </c>
      <c r="L287" t="n">
        <v>2</v>
      </c>
      <c r="M287" t="n">
        <v>196</v>
      </c>
      <c r="N287" t="n">
        <v>16.94</v>
      </c>
      <c r="O287" t="n">
        <v>14705.49</v>
      </c>
      <c r="P287" t="n">
        <v>545.14</v>
      </c>
      <c r="Q287" t="n">
        <v>1190.73</v>
      </c>
      <c r="R287" t="n">
        <v>477.5</v>
      </c>
      <c r="S287" t="n">
        <v>152.24</v>
      </c>
      <c r="T287" t="n">
        <v>155687.55</v>
      </c>
      <c r="U287" t="n">
        <v>0.32</v>
      </c>
      <c r="V287" t="n">
        <v>0.73</v>
      </c>
      <c r="W287" t="n">
        <v>19.29</v>
      </c>
      <c r="X287" t="n">
        <v>9.210000000000001</v>
      </c>
      <c r="Y287" t="n">
        <v>2</v>
      </c>
      <c r="Z287" t="n">
        <v>10</v>
      </c>
    </row>
    <row r="288">
      <c r="A288" t="n">
        <v>2</v>
      </c>
      <c r="B288" t="n">
        <v>55</v>
      </c>
      <c r="C288" t="inlineStr">
        <is>
          <t xml:space="preserve">CONCLUIDO	</t>
        </is>
      </c>
      <c r="D288" t="n">
        <v>1.7899</v>
      </c>
      <c r="E288" t="n">
        <v>55.87</v>
      </c>
      <c r="F288" t="n">
        <v>50.87</v>
      </c>
      <c r="G288" t="n">
        <v>25.02</v>
      </c>
      <c r="H288" t="n">
        <v>0.45</v>
      </c>
      <c r="I288" t="n">
        <v>122</v>
      </c>
      <c r="J288" t="n">
        <v>118.63</v>
      </c>
      <c r="K288" t="n">
        <v>43.4</v>
      </c>
      <c r="L288" t="n">
        <v>3</v>
      </c>
      <c r="M288" t="n">
        <v>120</v>
      </c>
      <c r="N288" t="n">
        <v>17.23</v>
      </c>
      <c r="O288" t="n">
        <v>14865.24</v>
      </c>
      <c r="P288" t="n">
        <v>502.46</v>
      </c>
      <c r="Q288" t="n">
        <v>1189.69</v>
      </c>
      <c r="R288" t="n">
        <v>355.42</v>
      </c>
      <c r="S288" t="n">
        <v>152.24</v>
      </c>
      <c r="T288" t="n">
        <v>95029.75</v>
      </c>
      <c r="U288" t="n">
        <v>0.43</v>
      </c>
      <c r="V288" t="n">
        <v>0.78</v>
      </c>
      <c r="W288" t="n">
        <v>19.16</v>
      </c>
      <c r="X288" t="n">
        <v>5.6</v>
      </c>
      <c r="Y288" t="n">
        <v>2</v>
      </c>
      <c r="Z288" t="n">
        <v>10</v>
      </c>
    </row>
    <row r="289">
      <c r="A289" t="n">
        <v>3</v>
      </c>
      <c r="B289" t="n">
        <v>55</v>
      </c>
      <c r="C289" t="inlineStr">
        <is>
          <t xml:space="preserve">CONCLUIDO	</t>
        </is>
      </c>
      <c r="D289" t="n">
        <v>1.8739</v>
      </c>
      <c r="E289" t="n">
        <v>53.37</v>
      </c>
      <c r="F289" t="n">
        <v>49.2</v>
      </c>
      <c r="G289" t="n">
        <v>33.93</v>
      </c>
      <c r="H289" t="n">
        <v>0.59</v>
      </c>
      <c r="I289" t="n">
        <v>87</v>
      </c>
      <c r="J289" t="n">
        <v>119.93</v>
      </c>
      <c r="K289" t="n">
        <v>43.4</v>
      </c>
      <c r="L289" t="n">
        <v>4</v>
      </c>
      <c r="M289" t="n">
        <v>85</v>
      </c>
      <c r="N289" t="n">
        <v>17.53</v>
      </c>
      <c r="O289" t="n">
        <v>15025.44</v>
      </c>
      <c r="P289" t="n">
        <v>479.21</v>
      </c>
      <c r="Q289" t="n">
        <v>1189.44</v>
      </c>
      <c r="R289" t="n">
        <v>298.5</v>
      </c>
      <c r="S289" t="n">
        <v>152.24</v>
      </c>
      <c r="T289" t="n">
        <v>66742.12</v>
      </c>
      <c r="U289" t="n">
        <v>0.51</v>
      </c>
      <c r="V289" t="n">
        <v>0.8100000000000001</v>
      </c>
      <c r="W289" t="n">
        <v>19.12</v>
      </c>
      <c r="X289" t="n">
        <v>3.94</v>
      </c>
      <c r="Y289" t="n">
        <v>2</v>
      </c>
      <c r="Z289" t="n">
        <v>10</v>
      </c>
    </row>
    <row r="290">
      <c r="A290" t="n">
        <v>4</v>
      </c>
      <c r="B290" t="n">
        <v>55</v>
      </c>
      <c r="C290" t="inlineStr">
        <is>
          <t xml:space="preserve">CONCLUIDO	</t>
        </is>
      </c>
      <c r="D290" t="n">
        <v>1.9215</v>
      </c>
      <c r="E290" t="n">
        <v>52.04</v>
      </c>
      <c r="F290" t="n">
        <v>48.34</v>
      </c>
      <c r="G290" t="n">
        <v>42.65</v>
      </c>
      <c r="H290" t="n">
        <v>0.73</v>
      </c>
      <c r="I290" t="n">
        <v>68</v>
      </c>
      <c r="J290" t="n">
        <v>121.23</v>
      </c>
      <c r="K290" t="n">
        <v>43.4</v>
      </c>
      <c r="L290" t="n">
        <v>5</v>
      </c>
      <c r="M290" t="n">
        <v>66</v>
      </c>
      <c r="N290" t="n">
        <v>17.83</v>
      </c>
      <c r="O290" t="n">
        <v>15186.08</v>
      </c>
      <c r="P290" t="n">
        <v>463.83</v>
      </c>
      <c r="Q290" t="n">
        <v>1189.44</v>
      </c>
      <c r="R290" t="n">
        <v>269.47</v>
      </c>
      <c r="S290" t="n">
        <v>152.24</v>
      </c>
      <c r="T290" t="n">
        <v>52323.99</v>
      </c>
      <c r="U290" t="n">
        <v>0.5600000000000001</v>
      </c>
      <c r="V290" t="n">
        <v>0.82</v>
      </c>
      <c r="W290" t="n">
        <v>19.08</v>
      </c>
      <c r="X290" t="n">
        <v>3.08</v>
      </c>
      <c r="Y290" t="n">
        <v>2</v>
      </c>
      <c r="Z290" t="n">
        <v>10</v>
      </c>
    </row>
    <row r="291">
      <c r="A291" t="n">
        <v>5</v>
      </c>
      <c r="B291" t="n">
        <v>55</v>
      </c>
      <c r="C291" t="inlineStr">
        <is>
          <t xml:space="preserve">CONCLUIDO	</t>
        </is>
      </c>
      <c r="D291" t="n">
        <v>1.9562</v>
      </c>
      <c r="E291" t="n">
        <v>51.12</v>
      </c>
      <c r="F291" t="n">
        <v>47.72</v>
      </c>
      <c r="G291" t="n">
        <v>52.06</v>
      </c>
      <c r="H291" t="n">
        <v>0.86</v>
      </c>
      <c r="I291" t="n">
        <v>55</v>
      </c>
      <c r="J291" t="n">
        <v>122.54</v>
      </c>
      <c r="K291" t="n">
        <v>43.4</v>
      </c>
      <c r="L291" t="n">
        <v>6</v>
      </c>
      <c r="M291" t="n">
        <v>53</v>
      </c>
      <c r="N291" t="n">
        <v>18.14</v>
      </c>
      <c r="O291" t="n">
        <v>15347.16</v>
      </c>
      <c r="P291" t="n">
        <v>450.83</v>
      </c>
      <c r="Q291" t="n">
        <v>1189.25</v>
      </c>
      <c r="R291" t="n">
        <v>248.7</v>
      </c>
      <c r="S291" t="n">
        <v>152.24</v>
      </c>
      <c r="T291" t="n">
        <v>42002.3</v>
      </c>
      <c r="U291" t="n">
        <v>0.61</v>
      </c>
      <c r="V291" t="n">
        <v>0.83</v>
      </c>
      <c r="W291" t="n">
        <v>19.06</v>
      </c>
      <c r="X291" t="n">
        <v>2.47</v>
      </c>
      <c r="Y291" t="n">
        <v>2</v>
      </c>
      <c r="Z291" t="n">
        <v>10</v>
      </c>
    </row>
    <row r="292">
      <c r="A292" t="n">
        <v>6</v>
      </c>
      <c r="B292" t="n">
        <v>55</v>
      </c>
      <c r="C292" t="inlineStr">
        <is>
          <t xml:space="preserve">CONCLUIDO	</t>
        </is>
      </c>
      <c r="D292" t="n">
        <v>1.9801</v>
      </c>
      <c r="E292" t="n">
        <v>50.5</v>
      </c>
      <c r="F292" t="n">
        <v>47.32</v>
      </c>
      <c r="G292" t="n">
        <v>61.72</v>
      </c>
      <c r="H292" t="n">
        <v>1</v>
      </c>
      <c r="I292" t="n">
        <v>46</v>
      </c>
      <c r="J292" t="n">
        <v>123.85</v>
      </c>
      <c r="K292" t="n">
        <v>43.4</v>
      </c>
      <c r="L292" t="n">
        <v>7</v>
      </c>
      <c r="M292" t="n">
        <v>44</v>
      </c>
      <c r="N292" t="n">
        <v>18.45</v>
      </c>
      <c r="O292" t="n">
        <v>15508.69</v>
      </c>
      <c r="P292" t="n">
        <v>439.54</v>
      </c>
      <c r="Q292" t="n">
        <v>1189.18</v>
      </c>
      <c r="R292" t="n">
        <v>234.87</v>
      </c>
      <c r="S292" t="n">
        <v>152.24</v>
      </c>
      <c r="T292" t="n">
        <v>35134.18</v>
      </c>
      <c r="U292" t="n">
        <v>0.65</v>
      </c>
      <c r="V292" t="n">
        <v>0.84</v>
      </c>
      <c r="W292" t="n">
        <v>19.05</v>
      </c>
      <c r="X292" t="n">
        <v>2.06</v>
      </c>
      <c r="Y292" t="n">
        <v>2</v>
      </c>
      <c r="Z292" t="n">
        <v>10</v>
      </c>
    </row>
    <row r="293">
      <c r="A293" t="n">
        <v>7</v>
      </c>
      <c r="B293" t="n">
        <v>55</v>
      </c>
      <c r="C293" t="inlineStr">
        <is>
          <t xml:space="preserve">CONCLUIDO	</t>
        </is>
      </c>
      <c r="D293" t="n">
        <v>1.9963</v>
      </c>
      <c r="E293" t="n">
        <v>50.09</v>
      </c>
      <c r="F293" t="n">
        <v>47.05</v>
      </c>
      <c r="G293" t="n">
        <v>70.58</v>
      </c>
      <c r="H293" t="n">
        <v>1.13</v>
      </c>
      <c r="I293" t="n">
        <v>40</v>
      </c>
      <c r="J293" t="n">
        <v>125.16</v>
      </c>
      <c r="K293" t="n">
        <v>43.4</v>
      </c>
      <c r="L293" t="n">
        <v>8</v>
      </c>
      <c r="M293" t="n">
        <v>38</v>
      </c>
      <c r="N293" t="n">
        <v>18.76</v>
      </c>
      <c r="O293" t="n">
        <v>15670.68</v>
      </c>
      <c r="P293" t="n">
        <v>430.37</v>
      </c>
      <c r="Q293" t="n">
        <v>1189.11</v>
      </c>
      <c r="R293" t="n">
        <v>226.05</v>
      </c>
      <c r="S293" t="n">
        <v>152.24</v>
      </c>
      <c r="T293" t="n">
        <v>30753.89</v>
      </c>
      <c r="U293" t="n">
        <v>0.67</v>
      </c>
      <c r="V293" t="n">
        <v>0.85</v>
      </c>
      <c r="W293" t="n">
        <v>19.04</v>
      </c>
      <c r="X293" t="n">
        <v>1.8</v>
      </c>
      <c r="Y293" t="n">
        <v>2</v>
      </c>
      <c r="Z293" t="n">
        <v>10</v>
      </c>
    </row>
    <row r="294">
      <c r="A294" t="n">
        <v>8</v>
      </c>
      <c r="B294" t="n">
        <v>55</v>
      </c>
      <c r="C294" t="inlineStr">
        <is>
          <t xml:space="preserve">CONCLUIDO	</t>
        </is>
      </c>
      <c r="D294" t="n">
        <v>2.0105</v>
      </c>
      <c r="E294" t="n">
        <v>49.74</v>
      </c>
      <c r="F294" t="n">
        <v>46.82</v>
      </c>
      <c r="G294" t="n">
        <v>80.26000000000001</v>
      </c>
      <c r="H294" t="n">
        <v>1.26</v>
      </c>
      <c r="I294" t="n">
        <v>35</v>
      </c>
      <c r="J294" t="n">
        <v>126.48</v>
      </c>
      <c r="K294" t="n">
        <v>43.4</v>
      </c>
      <c r="L294" t="n">
        <v>9</v>
      </c>
      <c r="M294" t="n">
        <v>33</v>
      </c>
      <c r="N294" t="n">
        <v>19.08</v>
      </c>
      <c r="O294" t="n">
        <v>15833.12</v>
      </c>
      <c r="P294" t="n">
        <v>420.79</v>
      </c>
      <c r="Q294" t="n">
        <v>1188.98</v>
      </c>
      <c r="R294" t="n">
        <v>218.27</v>
      </c>
      <c r="S294" t="n">
        <v>152.24</v>
      </c>
      <c r="T294" t="n">
        <v>26890.04</v>
      </c>
      <c r="U294" t="n">
        <v>0.7</v>
      </c>
      <c r="V294" t="n">
        <v>0.85</v>
      </c>
      <c r="W294" t="n">
        <v>19.03</v>
      </c>
      <c r="X294" t="n">
        <v>1.57</v>
      </c>
      <c r="Y294" t="n">
        <v>2</v>
      </c>
      <c r="Z294" t="n">
        <v>10</v>
      </c>
    </row>
    <row r="295">
      <c r="A295" t="n">
        <v>9</v>
      </c>
      <c r="B295" t="n">
        <v>55</v>
      </c>
      <c r="C295" t="inlineStr">
        <is>
          <t xml:space="preserve">CONCLUIDO	</t>
        </is>
      </c>
      <c r="D295" t="n">
        <v>2.0219</v>
      </c>
      <c r="E295" t="n">
        <v>49.46</v>
      </c>
      <c r="F295" t="n">
        <v>46.63</v>
      </c>
      <c r="G295" t="n">
        <v>90.26000000000001</v>
      </c>
      <c r="H295" t="n">
        <v>1.38</v>
      </c>
      <c r="I295" t="n">
        <v>31</v>
      </c>
      <c r="J295" t="n">
        <v>127.8</v>
      </c>
      <c r="K295" t="n">
        <v>43.4</v>
      </c>
      <c r="L295" t="n">
        <v>10</v>
      </c>
      <c r="M295" t="n">
        <v>29</v>
      </c>
      <c r="N295" t="n">
        <v>19.4</v>
      </c>
      <c r="O295" t="n">
        <v>15996.02</v>
      </c>
      <c r="P295" t="n">
        <v>411.31</v>
      </c>
      <c r="Q295" t="n">
        <v>1189.04</v>
      </c>
      <c r="R295" t="n">
        <v>211.69</v>
      </c>
      <c r="S295" t="n">
        <v>152.24</v>
      </c>
      <c r="T295" t="n">
        <v>23616.61</v>
      </c>
      <c r="U295" t="n">
        <v>0.72</v>
      </c>
      <c r="V295" t="n">
        <v>0.85</v>
      </c>
      <c r="W295" t="n">
        <v>19.03</v>
      </c>
      <c r="X295" t="n">
        <v>1.38</v>
      </c>
      <c r="Y295" t="n">
        <v>2</v>
      </c>
      <c r="Z295" t="n">
        <v>10</v>
      </c>
    </row>
    <row r="296">
      <c r="A296" t="n">
        <v>10</v>
      </c>
      <c r="B296" t="n">
        <v>55</v>
      </c>
      <c r="C296" t="inlineStr">
        <is>
          <t xml:space="preserve">CONCLUIDO	</t>
        </is>
      </c>
      <c r="D296" t="n">
        <v>2.0343</v>
      </c>
      <c r="E296" t="n">
        <v>49.16</v>
      </c>
      <c r="F296" t="n">
        <v>46.43</v>
      </c>
      <c r="G296" t="n">
        <v>103.17</v>
      </c>
      <c r="H296" t="n">
        <v>1.5</v>
      </c>
      <c r="I296" t="n">
        <v>27</v>
      </c>
      <c r="J296" t="n">
        <v>129.13</v>
      </c>
      <c r="K296" t="n">
        <v>43.4</v>
      </c>
      <c r="L296" t="n">
        <v>11</v>
      </c>
      <c r="M296" t="n">
        <v>25</v>
      </c>
      <c r="N296" t="n">
        <v>19.73</v>
      </c>
      <c r="O296" t="n">
        <v>16159.39</v>
      </c>
      <c r="P296" t="n">
        <v>399.43</v>
      </c>
      <c r="Q296" t="n">
        <v>1189.13</v>
      </c>
      <c r="R296" t="n">
        <v>205.04</v>
      </c>
      <c r="S296" t="n">
        <v>152.24</v>
      </c>
      <c r="T296" t="n">
        <v>20311.55</v>
      </c>
      <c r="U296" t="n">
        <v>0.74</v>
      </c>
      <c r="V296" t="n">
        <v>0.86</v>
      </c>
      <c r="W296" t="n">
        <v>19.01</v>
      </c>
      <c r="X296" t="n">
        <v>1.17</v>
      </c>
      <c r="Y296" t="n">
        <v>2</v>
      </c>
      <c r="Z296" t="n">
        <v>10</v>
      </c>
    </row>
    <row r="297">
      <c r="A297" t="n">
        <v>11</v>
      </c>
      <c r="B297" t="n">
        <v>55</v>
      </c>
      <c r="C297" t="inlineStr">
        <is>
          <t xml:space="preserve">CONCLUIDO	</t>
        </is>
      </c>
      <c r="D297" t="n">
        <v>2.0395</v>
      </c>
      <c r="E297" t="n">
        <v>49.03</v>
      </c>
      <c r="F297" t="n">
        <v>46.35</v>
      </c>
      <c r="G297" t="n">
        <v>111.24</v>
      </c>
      <c r="H297" t="n">
        <v>1.63</v>
      </c>
      <c r="I297" t="n">
        <v>25</v>
      </c>
      <c r="J297" t="n">
        <v>130.45</v>
      </c>
      <c r="K297" t="n">
        <v>43.4</v>
      </c>
      <c r="L297" t="n">
        <v>12</v>
      </c>
      <c r="M297" t="n">
        <v>21</v>
      </c>
      <c r="N297" t="n">
        <v>20.05</v>
      </c>
      <c r="O297" t="n">
        <v>16323.22</v>
      </c>
      <c r="P297" t="n">
        <v>392.11</v>
      </c>
      <c r="Q297" t="n">
        <v>1189.21</v>
      </c>
      <c r="R297" t="n">
        <v>202.33</v>
      </c>
      <c r="S297" t="n">
        <v>152.24</v>
      </c>
      <c r="T297" t="n">
        <v>18969.56</v>
      </c>
      <c r="U297" t="n">
        <v>0.75</v>
      </c>
      <c r="V297" t="n">
        <v>0.86</v>
      </c>
      <c r="W297" t="n">
        <v>19.01</v>
      </c>
      <c r="X297" t="n">
        <v>1.1</v>
      </c>
      <c r="Y297" t="n">
        <v>2</v>
      </c>
      <c r="Z297" t="n">
        <v>10</v>
      </c>
    </row>
    <row r="298">
      <c r="A298" t="n">
        <v>12</v>
      </c>
      <c r="B298" t="n">
        <v>55</v>
      </c>
      <c r="C298" t="inlineStr">
        <is>
          <t xml:space="preserve">CONCLUIDO	</t>
        </is>
      </c>
      <c r="D298" t="n">
        <v>2.045</v>
      </c>
      <c r="E298" t="n">
        <v>48.9</v>
      </c>
      <c r="F298" t="n">
        <v>46.27</v>
      </c>
      <c r="G298" t="n">
        <v>120.7</v>
      </c>
      <c r="H298" t="n">
        <v>1.74</v>
      </c>
      <c r="I298" t="n">
        <v>23</v>
      </c>
      <c r="J298" t="n">
        <v>131.79</v>
      </c>
      <c r="K298" t="n">
        <v>43.4</v>
      </c>
      <c r="L298" t="n">
        <v>13</v>
      </c>
      <c r="M298" t="n">
        <v>5</v>
      </c>
      <c r="N298" t="n">
        <v>20.39</v>
      </c>
      <c r="O298" t="n">
        <v>16487.53</v>
      </c>
      <c r="P298" t="n">
        <v>386.6</v>
      </c>
      <c r="Q298" t="n">
        <v>1189.19</v>
      </c>
      <c r="R298" t="n">
        <v>198.78</v>
      </c>
      <c r="S298" t="n">
        <v>152.24</v>
      </c>
      <c r="T298" t="n">
        <v>17205.17</v>
      </c>
      <c r="U298" t="n">
        <v>0.77</v>
      </c>
      <c r="V298" t="n">
        <v>0.86</v>
      </c>
      <c r="W298" t="n">
        <v>19.03</v>
      </c>
      <c r="X298" t="n">
        <v>1.01</v>
      </c>
      <c r="Y298" t="n">
        <v>2</v>
      </c>
      <c r="Z298" t="n">
        <v>10</v>
      </c>
    </row>
    <row r="299">
      <c r="A299" t="n">
        <v>13</v>
      </c>
      <c r="B299" t="n">
        <v>55</v>
      </c>
      <c r="C299" t="inlineStr">
        <is>
          <t xml:space="preserve">CONCLUIDO	</t>
        </is>
      </c>
      <c r="D299" t="n">
        <v>2.0448</v>
      </c>
      <c r="E299" t="n">
        <v>48.9</v>
      </c>
      <c r="F299" t="n">
        <v>46.27</v>
      </c>
      <c r="G299" t="n">
        <v>120.71</v>
      </c>
      <c r="H299" t="n">
        <v>1.86</v>
      </c>
      <c r="I299" t="n">
        <v>23</v>
      </c>
      <c r="J299" t="n">
        <v>133.12</v>
      </c>
      <c r="K299" t="n">
        <v>43.4</v>
      </c>
      <c r="L299" t="n">
        <v>14</v>
      </c>
      <c r="M299" t="n">
        <v>0</v>
      </c>
      <c r="N299" t="n">
        <v>20.72</v>
      </c>
      <c r="O299" t="n">
        <v>16652.31</v>
      </c>
      <c r="P299" t="n">
        <v>389.62</v>
      </c>
      <c r="Q299" t="n">
        <v>1189.18</v>
      </c>
      <c r="R299" t="n">
        <v>198.64</v>
      </c>
      <c r="S299" t="n">
        <v>152.24</v>
      </c>
      <c r="T299" t="n">
        <v>17132.95</v>
      </c>
      <c r="U299" t="n">
        <v>0.77</v>
      </c>
      <c r="V299" t="n">
        <v>0.86</v>
      </c>
      <c r="W299" t="n">
        <v>19.04</v>
      </c>
      <c r="X299" t="n">
        <v>1.02</v>
      </c>
      <c r="Y299" t="n">
        <v>2</v>
      </c>
      <c r="Z2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INDEX(resultados!$A$2:$ZZ$299, 1, MATCH($B$1, resultados!$A$1:$ZZ$1, 0))</f>
        <v/>
      </c>
      <c r="B7">
        <f>INDEX(resultados!$A$2:$ZZ$299, 1, MATCH($B$2, resultados!$A$1:$ZZ$1, 0))</f>
        <v/>
      </c>
      <c r="C7">
        <f>INDEX(resultados!$A$2:$ZZ$299, 1, MATCH($B$3, resultados!$A$1:$ZZ$1, 0))</f>
        <v/>
      </c>
    </row>
    <row r="8">
      <c r="A8">
        <f>INDEX(resultados!$A$2:$ZZ$299, 2, MATCH($B$1, resultados!$A$1:$ZZ$1, 0))</f>
        <v/>
      </c>
      <c r="B8">
        <f>INDEX(resultados!$A$2:$ZZ$299, 2, MATCH($B$2, resultados!$A$1:$ZZ$1, 0))</f>
        <v/>
      </c>
      <c r="C8">
        <f>INDEX(resultados!$A$2:$ZZ$299, 2, MATCH($B$3, resultados!$A$1:$ZZ$1, 0))</f>
        <v/>
      </c>
    </row>
    <row r="9">
      <c r="A9">
        <f>INDEX(resultados!$A$2:$ZZ$299, 3, MATCH($B$1, resultados!$A$1:$ZZ$1, 0))</f>
        <v/>
      </c>
      <c r="B9">
        <f>INDEX(resultados!$A$2:$ZZ$299, 3, MATCH($B$2, resultados!$A$1:$ZZ$1, 0))</f>
        <v/>
      </c>
      <c r="C9">
        <f>INDEX(resultados!$A$2:$ZZ$299, 3, MATCH($B$3, resultados!$A$1:$ZZ$1, 0))</f>
        <v/>
      </c>
    </row>
    <row r="10">
      <c r="A10">
        <f>INDEX(resultados!$A$2:$ZZ$299, 4, MATCH($B$1, resultados!$A$1:$ZZ$1, 0))</f>
        <v/>
      </c>
      <c r="B10">
        <f>INDEX(resultados!$A$2:$ZZ$299, 4, MATCH($B$2, resultados!$A$1:$ZZ$1, 0))</f>
        <v/>
      </c>
      <c r="C10">
        <f>INDEX(resultados!$A$2:$ZZ$299, 4, MATCH($B$3, resultados!$A$1:$ZZ$1, 0))</f>
        <v/>
      </c>
    </row>
    <row r="11">
      <c r="A11">
        <f>INDEX(resultados!$A$2:$ZZ$299, 5, MATCH($B$1, resultados!$A$1:$ZZ$1, 0))</f>
        <v/>
      </c>
      <c r="B11">
        <f>INDEX(resultados!$A$2:$ZZ$299, 5, MATCH($B$2, resultados!$A$1:$ZZ$1, 0))</f>
        <v/>
      </c>
      <c r="C11">
        <f>INDEX(resultados!$A$2:$ZZ$299, 5, MATCH($B$3, resultados!$A$1:$ZZ$1, 0))</f>
        <v/>
      </c>
    </row>
    <row r="12">
      <c r="A12">
        <f>INDEX(resultados!$A$2:$ZZ$299, 6, MATCH($B$1, resultados!$A$1:$ZZ$1, 0))</f>
        <v/>
      </c>
      <c r="B12">
        <f>INDEX(resultados!$A$2:$ZZ$299, 6, MATCH($B$2, resultados!$A$1:$ZZ$1, 0))</f>
        <v/>
      </c>
      <c r="C12">
        <f>INDEX(resultados!$A$2:$ZZ$299, 6, MATCH($B$3, resultados!$A$1:$ZZ$1, 0))</f>
        <v/>
      </c>
    </row>
    <row r="13">
      <c r="A13">
        <f>INDEX(resultados!$A$2:$ZZ$299, 7, MATCH($B$1, resultados!$A$1:$ZZ$1, 0))</f>
        <v/>
      </c>
      <c r="B13">
        <f>INDEX(resultados!$A$2:$ZZ$299, 7, MATCH($B$2, resultados!$A$1:$ZZ$1, 0))</f>
        <v/>
      </c>
      <c r="C13">
        <f>INDEX(resultados!$A$2:$ZZ$299, 7, MATCH($B$3, resultados!$A$1:$ZZ$1, 0))</f>
        <v/>
      </c>
    </row>
    <row r="14">
      <c r="A14">
        <f>INDEX(resultados!$A$2:$ZZ$299, 8, MATCH($B$1, resultados!$A$1:$ZZ$1, 0))</f>
        <v/>
      </c>
      <c r="B14">
        <f>INDEX(resultados!$A$2:$ZZ$299, 8, MATCH($B$2, resultados!$A$1:$ZZ$1, 0))</f>
        <v/>
      </c>
      <c r="C14">
        <f>INDEX(resultados!$A$2:$ZZ$299, 8, MATCH($B$3, resultados!$A$1:$ZZ$1, 0))</f>
        <v/>
      </c>
    </row>
    <row r="15">
      <c r="A15">
        <f>INDEX(resultados!$A$2:$ZZ$299, 9, MATCH($B$1, resultados!$A$1:$ZZ$1, 0))</f>
        <v/>
      </c>
      <c r="B15">
        <f>INDEX(resultados!$A$2:$ZZ$299, 9, MATCH($B$2, resultados!$A$1:$ZZ$1, 0))</f>
        <v/>
      </c>
      <c r="C15">
        <f>INDEX(resultados!$A$2:$ZZ$299, 9, MATCH($B$3, resultados!$A$1:$ZZ$1, 0))</f>
        <v/>
      </c>
    </row>
    <row r="16">
      <c r="A16">
        <f>INDEX(resultados!$A$2:$ZZ$299, 10, MATCH($B$1, resultados!$A$1:$ZZ$1, 0))</f>
        <v/>
      </c>
      <c r="B16">
        <f>INDEX(resultados!$A$2:$ZZ$299, 10, MATCH($B$2, resultados!$A$1:$ZZ$1, 0))</f>
        <v/>
      </c>
      <c r="C16">
        <f>INDEX(resultados!$A$2:$ZZ$299, 10, MATCH($B$3, resultados!$A$1:$ZZ$1, 0))</f>
        <v/>
      </c>
    </row>
    <row r="17">
      <c r="A17">
        <f>INDEX(resultados!$A$2:$ZZ$299, 11, MATCH($B$1, resultados!$A$1:$ZZ$1, 0))</f>
        <v/>
      </c>
      <c r="B17">
        <f>INDEX(resultados!$A$2:$ZZ$299, 11, MATCH($B$2, resultados!$A$1:$ZZ$1, 0))</f>
        <v/>
      </c>
      <c r="C17">
        <f>INDEX(resultados!$A$2:$ZZ$299, 11, MATCH($B$3, resultados!$A$1:$ZZ$1, 0))</f>
        <v/>
      </c>
    </row>
    <row r="18">
      <c r="A18">
        <f>INDEX(resultados!$A$2:$ZZ$299, 12, MATCH($B$1, resultados!$A$1:$ZZ$1, 0))</f>
        <v/>
      </c>
      <c r="B18">
        <f>INDEX(resultados!$A$2:$ZZ$299, 12, MATCH($B$2, resultados!$A$1:$ZZ$1, 0))</f>
        <v/>
      </c>
      <c r="C18">
        <f>INDEX(resultados!$A$2:$ZZ$299, 12, MATCH($B$3, resultados!$A$1:$ZZ$1, 0))</f>
        <v/>
      </c>
    </row>
    <row r="19">
      <c r="A19">
        <f>INDEX(resultados!$A$2:$ZZ$299, 13, MATCH($B$1, resultados!$A$1:$ZZ$1, 0))</f>
        <v/>
      </c>
      <c r="B19">
        <f>INDEX(resultados!$A$2:$ZZ$299, 13, MATCH($B$2, resultados!$A$1:$ZZ$1, 0))</f>
        <v/>
      </c>
      <c r="C19">
        <f>INDEX(resultados!$A$2:$ZZ$299, 13, MATCH($B$3, resultados!$A$1:$ZZ$1, 0))</f>
        <v/>
      </c>
    </row>
    <row r="20">
      <c r="A20">
        <f>INDEX(resultados!$A$2:$ZZ$299, 14, MATCH($B$1, resultados!$A$1:$ZZ$1, 0))</f>
        <v/>
      </c>
      <c r="B20">
        <f>INDEX(resultados!$A$2:$ZZ$299, 14, MATCH($B$2, resultados!$A$1:$ZZ$1, 0))</f>
        <v/>
      </c>
      <c r="C20">
        <f>INDEX(resultados!$A$2:$ZZ$299, 14, MATCH($B$3, resultados!$A$1:$ZZ$1, 0))</f>
        <v/>
      </c>
    </row>
    <row r="21">
      <c r="A21">
        <f>INDEX(resultados!$A$2:$ZZ$299, 15, MATCH($B$1, resultados!$A$1:$ZZ$1, 0))</f>
        <v/>
      </c>
      <c r="B21">
        <f>INDEX(resultados!$A$2:$ZZ$299, 15, MATCH($B$2, resultados!$A$1:$ZZ$1, 0))</f>
        <v/>
      </c>
      <c r="C21">
        <f>INDEX(resultados!$A$2:$ZZ$299, 15, MATCH($B$3, resultados!$A$1:$ZZ$1, 0))</f>
        <v/>
      </c>
    </row>
    <row r="22">
      <c r="A22">
        <f>INDEX(resultados!$A$2:$ZZ$299, 16, MATCH($B$1, resultados!$A$1:$ZZ$1, 0))</f>
        <v/>
      </c>
      <c r="B22">
        <f>INDEX(resultados!$A$2:$ZZ$299, 16, MATCH($B$2, resultados!$A$1:$ZZ$1, 0))</f>
        <v/>
      </c>
      <c r="C22">
        <f>INDEX(resultados!$A$2:$ZZ$299, 16, MATCH($B$3, resultados!$A$1:$ZZ$1, 0))</f>
        <v/>
      </c>
    </row>
    <row r="23">
      <c r="A23">
        <f>INDEX(resultados!$A$2:$ZZ$299, 17, MATCH($B$1, resultados!$A$1:$ZZ$1, 0))</f>
        <v/>
      </c>
      <c r="B23">
        <f>INDEX(resultados!$A$2:$ZZ$299, 17, MATCH($B$2, resultados!$A$1:$ZZ$1, 0))</f>
        <v/>
      </c>
      <c r="C23">
        <f>INDEX(resultados!$A$2:$ZZ$299, 17, MATCH($B$3, resultados!$A$1:$ZZ$1, 0))</f>
        <v/>
      </c>
    </row>
    <row r="24">
      <c r="A24">
        <f>INDEX(resultados!$A$2:$ZZ$299, 18, MATCH($B$1, resultados!$A$1:$ZZ$1, 0))</f>
        <v/>
      </c>
      <c r="B24">
        <f>INDEX(resultados!$A$2:$ZZ$299, 18, MATCH($B$2, resultados!$A$1:$ZZ$1, 0))</f>
        <v/>
      </c>
      <c r="C24">
        <f>INDEX(resultados!$A$2:$ZZ$299, 18, MATCH($B$3, resultados!$A$1:$ZZ$1, 0))</f>
        <v/>
      </c>
    </row>
    <row r="25">
      <c r="A25">
        <f>INDEX(resultados!$A$2:$ZZ$299, 19, MATCH($B$1, resultados!$A$1:$ZZ$1, 0))</f>
        <v/>
      </c>
      <c r="B25">
        <f>INDEX(resultados!$A$2:$ZZ$299, 19, MATCH($B$2, resultados!$A$1:$ZZ$1, 0))</f>
        <v/>
      </c>
      <c r="C25">
        <f>INDEX(resultados!$A$2:$ZZ$299, 19, MATCH($B$3, resultados!$A$1:$ZZ$1, 0))</f>
        <v/>
      </c>
    </row>
    <row r="26">
      <c r="A26">
        <f>INDEX(resultados!$A$2:$ZZ$299, 20, MATCH($B$1, resultados!$A$1:$ZZ$1, 0))</f>
        <v/>
      </c>
      <c r="B26">
        <f>INDEX(resultados!$A$2:$ZZ$299, 20, MATCH($B$2, resultados!$A$1:$ZZ$1, 0))</f>
        <v/>
      </c>
      <c r="C26">
        <f>INDEX(resultados!$A$2:$ZZ$299, 20, MATCH($B$3, resultados!$A$1:$ZZ$1, 0))</f>
        <v/>
      </c>
    </row>
    <row r="27">
      <c r="A27">
        <f>INDEX(resultados!$A$2:$ZZ$299, 21, MATCH($B$1, resultados!$A$1:$ZZ$1, 0))</f>
        <v/>
      </c>
      <c r="B27">
        <f>INDEX(resultados!$A$2:$ZZ$299, 21, MATCH($B$2, resultados!$A$1:$ZZ$1, 0))</f>
        <v/>
      </c>
      <c r="C27">
        <f>INDEX(resultados!$A$2:$ZZ$299, 21, MATCH($B$3, resultados!$A$1:$ZZ$1, 0))</f>
        <v/>
      </c>
    </row>
    <row r="28">
      <c r="A28">
        <f>INDEX(resultados!$A$2:$ZZ$299, 22, MATCH($B$1, resultados!$A$1:$ZZ$1, 0))</f>
        <v/>
      </c>
      <c r="B28">
        <f>INDEX(resultados!$A$2:$ZZ$299, 22, MATCH($B$2, resultados!$A$1:$ZZ$1, 0))</f>
        <v/>
      </c>
      <c r="C28">
        <f>INDEX(resultados!$A$2:$ZZ$299, 22, MATCH($B$3, resultados!$A$1:$ZZ$1, 0))</f>
        <v/>
      </c>
    </row>
    <row r="29">
      <c r="A29">
        <f>INDEX(resultados!$A$2:$ZZ$299, 23, MATCH($B$1, resultados!$A$1:$ZZ$1, 0))</f>
        <v/>
      </c>
      <c r="B29">
        <f>INDEX(resultados!$A$2:$ZZ$299, 23, MATCH($B$2, resultados!$A$1:$ZZ$1, 0))</f>
        <v/>
      </c>
      <c r="C29">
        <f>INDEX(resultados!$A$2:$ZZ$299, 23, MATCH($B$3, resultados!$A$1:$ZZ$1, 0))</f>
        <v/>
      </c>
    </row>
    <row r="30">
      <c r="A30">
        <f>INDEX(resultados!$A$2:$ZZ$299, 24, MATCH($B$1, resultados!$A$1:$ZZ$1, 0))</f>
        <v/>
      </c>
      <c r="B30">
        <f>INDEX(resultados!$A$2:$ZZ$299, 24, MATCH($B$2, resultados!$A$1:$ZZ$1, 0))</f>
        <v/>
      </c>
      <c r="C30">
        <f>INDEX(resultados!$A$2:$ZZ$299, 24, MATCH($B$3, resultados!$A$1:$ZZ$1, 0))</f>
        <v/>
      </c>
    </row>
    <row r="31">
      <c r="A31">
        <f>INDEX(resultados!$A$2:$ZZ$299, 25, MATCH($B$1, resultados!$A$1:$ZZ$1, 0))</f>
        <v/>
      </c>
      <c r="B31">
        <f>INDEX(resultados!$A$2:$ZZ$299, 25, MATCH($B$2, resultados!$A$1:$ZZ$1, 0))</f>
        <v/>
      </c>
      <c r="C31">
        <f>INDEX(resultados!$A$2:$ZZ$299, 25, MATCH($B$3, resultados!$A$1:$ZZ$1, 0))</f>
        <v/>
      </c>
    </row>
    <row r="32">
      <c r="A32">
        <f>INDEX(resultados!$A$2:$ZZ$299, 26, MATCH($B$1, resultados!$A$1:$ZZ$1, 0))</f>
        <v/>
      </c>
      <c r="B32">
        <f>INDEX(resultados!$A$2:$ZZ$299, 26, MATCH($B$2, resultados!$A$1:$ZZ$1, 0))</f>
        <v/>
      </c>
      <c r="C32">
        <f>INDEX(resultados!$A$2:$ZZ$299, 26, MATCH($B$3, resultados!$A$1:$ZZ$1, 0))</f>
        <v/>
      </c>
    </row>
    <row r="33">
      <c r="A33">
        <f>INDEX(resultados!$A$2:$ZZ$299, 27, MATCH($B$1, resultados!$A$1:$ZZ$1, 0))</f>
        <v/>
      </c>
      <c r="B33">
        <f>INDEX(resultados!$A$2:$ZZ$299, 27, MATCH($B$2, resultados!$A$1:$ZZ$1, 0))</f>
        <v/>
      </c>
      <c r="C33">
        <f>INDEX(resultados!$A$2:$ZZ$299, 27, MATCH($B$3, resultados!$A$1:$ZZ$1, 0))</f>
        <v/>
      </c>
    </row>
    <row r="34">
      <c r="A34">
        <f>INDEX(resultados!$A$2:$ZZ$299, 28, MATCH($B$1, resultados!$A$1:$ZZ$1, 0))</f>
        <v/>
      </c>
      <c r="B34">
        <f>INDEX(resultados!$A$2:$ZZ$299, 28, MATCH($B$2, resultados!$A$1:$ZZ$1, 0))</f>
        <v/>
      </c>
      <c r="C34">
        <f>INDEX(resultados!$A$2:$ZZ$299, 28, MATCH($B$3, resultados!$A$1:$ZZ$1, 0))</f>
        <v/>
      </c>
    </row>
    <row r="35">
      <c r="A35">
        <f>INDEX(resultados!$A$2:$ZZ$299, 29, MATCH($B$1, resultados!$A$1:$ZZ$1, 0))</f>
        <v/>
      </c>
      <c r="B35">
        <f>INDEX(resultados!$A$2:$ZZ$299, 29, MATCH($B$2, resultados!$A$1:$ZZ$1, 0))</f>
        <v/>
      </c>
      <c r="C35">
        <f>INDEX(resultados!$A$2:$ZZ$299, 29, MATCH($B$3, resultados!$A$1:$ZZ$1, 0))</f>
        <v/>
      </c>
    </row>
    <row r="36">
      <c r="A36">
        <f>INDEX(resultados!$A$2:$ZZ$299, 30, MATCH($B$1, resultados!$A$1:$ZZ$1, 0))</f>
        <v/>
      </c>
      <c r="B36">
        <f>INDEX(resultados!$A$2:$ZZ$299, 30, MATCH($B$2, resultados!$A$1:$ZZ$1, 0))</f>
        <v/>
      </c>
      <c r="C36">
        <f>INDEX(resultados!$A$2:$ZZ$299, 30, MATCH($B$3, resultados!$A$1:$ZZ$1, 0))</f>
        <v/>
      </c>
    </row>
    <row r="37">
      <c r="A37">
        <f>INDEX(resultados!$A$2:$ZZ$299, 31, MATCH($B$1, resultados!$A$1:$ZZ$1, 0))</f>
        <v/>
      </c>
      <c r="B37">
        <f>INDEX(resultados!$A$2:$ZZ$299, 31, MATCH($B$2, resultados!$A$1:$ZZ$1, 0))</f>
        <v/>
      </c>
      <c r="C37">
        <f>INDEX(resultados!$A$2:$ZZ$299, 31, MATCH($B$3, resultados!$A$1:$ZZ$1, 0))</f>
        <v/>
      </c>
    </row>
    <row r="38">
      <c r="A38">
        <f>INDEX(resultados!$A$2:$ZZ$299, 32, MATCH($B$1, resultados!$A$1:$ZZ$1, 0))</f>
        <v/>
      </c>
      <c r="B38">
        <f>INDEX(resultados!$A$2:$ZZ$299, 32, MATCH($B$2, resultados!$A$1:$ZZ$1, 0))</f>
        <v/>
      </c>
      <c r="C38">
        <f>INDEX(resultados!$A$2:$ZZ$299, 32, MATCH($B$3, resultados!$A$1:$ZZ$1, 0))</f>
        <v/>
      </c>
    </row>
    <row r="39">
      <c r="A39">
        <f>INDEX(resultados!$A$2:$ZZ$299, 33, MATCH($B$1, resultados!$A$1:$ZZ$1, 0))</f>
        <v/>
      </c>
      <c r="B39">
        <f>INDEX(resultados!$A$2:$ZZ$299, 33, MATCH($B$2, resultados!$A$1:$ZZ$1, 0))</f>
        <v/>
      </c>
      <c r="C39">
        <f>INDEX(resultados!$A$2:$ZZ$299, 33, MATCH($B$3, resultados!$A$1:$ZZ$1, 0))</f>
        <v/>
      </c>
    </row>
    <row r="40">
      <c r="A40">
        <f>INDEX(resultados!$A$2:$ZZ$299, 34, MATCH($B$1, resultados!$A$1:$ZZ$1, 0))</f>
        <v/>
      </c>
      <c r="B40">
        <f>INDEX(resultados!$A$2:$ZZ$299, 34, MATCH($B$2, resultados!$A$1:$ZZ$1, 0))</f>
        <v/>
      </c>
      <c r="C40">
        <f>INDEX(resultados!$A$2:$ZZ$299, 34, MATCH($B$3, resultados!$A$1:$ZZ$1, 0))</f>
        <v/>
      </c>
    </row>
    <row r="41">
      <c r="A41">
        <f>INDEX(resultados!$A$2:$ZZ$299, 35, MATCH($B$1, resultados!$A$1:$ZZ$1, 0))</f>
        <v/>
      </c>
      <c r="B41">
        <f>INDEX(resultados!$A$2:$ZZ$299, 35, MATCH($B$2, resultados!$A$1:$ZZ$1, 0))</f>
        <v/>
      </c>
      <c r="C41">
        <f>INDEX(resultados!$A$2:$ZZ$299, 35, MATCH($B$3, resultados!$A$1:$ZZ$1, 0))</f>
        <v/>
      </c>
    </row>
    <row r="42">
      <c r="A42">
        <f>INDEX(resultados!$A$2:$ZZ$299, 36, MATCH($B$1, resultados!$A$1:$ZZ$1, 0))</f>
        <v/>
      </c>
      <c r="B42">
        <f>INDEX(resultados!$A$2:$ZZ$299, 36, MATCH($B$2, resultados!$A$1:$ZZ$1, 0))</f>
        <v/>
      </c>
      <c r="C42">
        <f>INDEX(resultados!$A$2:$ZZ$299, 36, MATCH($B$3, resultados!$A$1:$ZZ$1, 0))</f>
        <v/>
      </c>
    </row>
    <row r="43">
      <c r="A43">
        <f>INDEX(resultados!$A$2:$ZZ$299, 37, MATCH($B$1, resultados!$A$1:$ZZ$1, 0))</f>
        <v/>
      </c>
      <c r="B43">
        <f>INDEX(resultados!$A$2:$ZZ$299, 37, MATCH($B$2, resultados!$A$1:$ZZ$1, 0))</f>
        <v/>
      </c>
      <c r="C43">
        <f>INDEX(resultados!$A$2:$ZZ$299, 37, MATCH($B$3, resultados!$A$1:$ZZ$1, 0))</f>
        <v/>
      </c>
    </row>
    <row r="44">
      <c r="A44">
        <f>INDEX(resultados!$A$2:$ZZ$299, 38, MATCH($B$1, resultados!$A$1:$ZZ$1, 0))</f>
        <v/>
      </c>
      <c r="B44">
        <f>INDEX(resultados!$A$2:$ZZ$299, 38, MATCH($B$2, resultados!$A$1:$ZZ$1, 0))</f>
        <v/>
      </c>
      <c r="C44">
        <f>INDEX(resultados!$A$2:$ZZ$299, 38, MATCH($B$3, resultados!$A$1:$ZZ$1, 0))</f>
        <v/>
      </c>
    </row>
    <row r="45">
      <c r="A45">
        <f>INDEX(resultados!$A$2:$ZZ$299, 39, MATCH($B$1, resultados!$A$1:$ZZ$1, 0))</f>
        <v/>
      </c>
      <c r="B45">
        <f>INDEX(resultados!$A$2:$ZZ$299, 39, MATCH($B$2, resultados!$A$1:$ZZ$1, 0))</f>
        <v/>
      </c>
      <c r="C45">
        <f>INDEX(resultados!$A$2:$ZZ$299, 39, MATCH($B$3, resultados!$A$1:$ZZ$1, 0))</f>
        <v/>
      </c>
    </row>
    <row r="46">
      <c r="A46">
        <f>INDEX(resultados!$A$2:$ZZ$299, 40, MATCH($B$1, resultados!$A$1:$ZZ$1, 0))</f>
        <v/>
      </c>
      <c r="B46">
        <f>INDEX(resultados!$A$2:$ZZ$299, 40, MATCH($B$2, resultados!$A$1:$ZZ$1, 0))</f>
        <v/>
      </c>
      <c r="C46">
        <f>INDEX(resultados!$A$2:$ZZ$299, 40, MATCH($B$3, resultados!$A$1:$ZZ$1, 0))</f>
        <v/>
      </c>
    </row>
    <row r="47">
      <c r="A47">
        <f>INDEX(resultados!$A$2:$ZZ$299, 41, MATCH($B$1, resultados!$A$1:$ZZ$1, 0))</f>
        <v/>
      </c>
      <c r="B47">
        <f>INDEX(resultados!$A$2:$ZZ$299, 41, MATCH($B$2, resultados!$A$1:$ZZ$1, 0))</f>
        <v/>
      </c>
      <c r="C47">
        <f>INDEX(resultados!$A$2:$ZZ$299, 41, MATCH($B$3, resultados!$A$1:$ZZ$1, 0))</f>
        <v/>
      </c>
    </row>
    <row r="48">
      <c r="A48">
        <f>INDEX(resultados!$A$2:$ZZ$299, 42, MATCH($B$1, resultados!$A$1:$ZZ$1, 0))</f>
        <v/>
      </c>
      <c r="B48">
        <f>INDEX(resultados!$A$2:$ZZ$299, 42, MATCH($B$2, resultados!$A$1:$ZZ$1, 0))</f>
        <v/>
      </c>
      <c r="C48">
        <f>INDEX(resultados!$A$2:$ZZ$299, 42, MATCH($B$3, resultados!$A$1:$ZZ$1, 0))</f>
        <v/>
      </c>
    </row>
    <row r="49">
      <c r="A49">
        <f>INDEX(resultados!$A$2:$ZZ$299, 43, MATCH($B$1, resultados!$A$1:$ZZ$1, 0))</f>
        <v/>
      </c>
      <c r="B49">
        <f>INDEX(resultados!$A$2:$ZZ$299, 43, MATCH($B$2, resultados!$A$1:$ZZ$1, 0))</f>
        <v/>
      </c>
      <c r="C49">
        <f>INDEX(resultados!$A$2:$ZZ$299, 43, MATCH($B$3, resultados!$A$1:$ZZ$1, 0))</f>
        <v/>
      </c>
    </row>
    <row r="50">
      <c r="A50">
        <f>INDEX(resultados!$A$2:$ZZ$299, 44, MATCH($B$1, resultados!$A$1:$ZZ$1, 0))</f>
        <v/>
      </c>
      <c r="B50">
        <f>INDEX(resultados!$A$2:$ZZ$299, 44, MATCH($B$2, resultados!$A$1:$ZZ$1, 0))</f>
        <v/>
      </c>
      <c r="C50">
        <f>INDEX(resultados!$A$2:$ZZ$299, 44, MATCH($B$3, resultados!$A$1:$ZZ$1, 0))</f>
        <v/>
      </c>
    </row>
    <row r="51">
      <c r="A51">
        <f>INDEX(resultados!$A$2:$ZZ$299, 45, MATCH($B$1, resultados!$A$1:$ZZ$1, 0))</f>
        <v/>
      </c>
      <c r="B51">
        <f>INDEX(resultados!$A$2:$ZZ$299, 45, MATCH($B$2, resultados!$A$1:$ZZ$1, 0))</f>
        <v/>
      </c>
      <c r="C51">
        <f>INDEX(resultados!$A$2:$ZZ$299, 45, MATCH($B$3, resultados!$A$1:$ZZ$1, 0))</f>
        <v/>
      </c>
    </row>
    <row r="52">
      <c r="A52">
        <f>INDEX(resultados!$A$2:$ZZ$299, 46, MATCH($B$1, resultados!$A$1:$ZZ$1, 0))</f>
        <v/>
      </c>
      <c r="B52">
        <f>INDEX(resultados!$A$2:$ZZ$299, 46, MATCH($B$2, resultados!$A$1:$ZZ$1, 0))</f>
        <v/>
      </c>
      <c r="C52">
        <f>INDEX(resultados!$A$2:$ZZ$299, 46, MATCH($B$3, resultados!$A$1:$ZZ$1, 0))</f>
        <v/>
      </c>
    </row>
    <row r="53">
      <c r="A53">
        <f>INDEX(resultados!$A$2:$ZZ$299, 47, MATCH($B$1, resultados!$A$1:$ZZ$1, 0))</f>
        <v/>
      </c>
      <c r="B53">
        <f>INDEX(resultados!$A$2:$ZZ$299, 47, MATCH($B$2, resultados!$A$1:$ZZ$1, 0))</f>
        <v/>
      </c>
      <c r="C53">
        <f>INDEX(resultados!$A$2:$ZZ$299, 47, MATCH($B$3, resultados!$A$1:$ZZ$1, 0))</f>
        <v/>
      </c>
    </row>
    <row r="54">
      <c r="A54">
        <f>INDEX(resultados!$A$2:$ZZ$299, 48, MATCH($B$1, resultados!$A$1:$ZZ$1, 0))</f>
        <v/>
      </c>
      <c r="B54">
        <f>INDEX(resultados!$A$2:$ZZ$299, 48, MATCH($B$2, resultados!$A$1:$ZZ$1, 0))</f>
        <v/>
      </c>
      <c r="C54">
        <f>INDEX(resultados!$A$2:$ZZ$299, 48, MATCH($B$3, resultados!$A$1:$ZZ$1, 0))</f>
        <v/>
      </c>
    </row>
    <row r="55">
      <c r="A55">
        <f>INDEX(resultados!$A$2:$ZZ$299, 49, MATCH($B$1, resultados!$A$1:$ZZ$1, 0))</f>
        <v/>
      </c>
      <c r="B55">
        <f>INDEX(resultados!$A$2:$ZZ$299, 49, MATCH($B$2, resultados!$A$1:$ZZ$1, 0))</f>
        <v/>
      </c>
      <c r="C55">
        <f>INDEX(resultados!$A$2:$ZZ$299, 49, MATCH($B$3, resultados!$A$1:$ZZ$1, 0))</f>
        <v/>
      </c>
    </row>
    <row r="56">
      <c r="A56">
        <f>INDEX(resultados!$A$2:$ZZ$299, 50, MATCH($B$1, resultados!$A$1:$ZZ$1, 0))</f>
        <v/>
      </c>
      <c r="B56">
        <f>INDEX(resultados!$A$2:$ZZ$299, 50, MATCH($B$2, resultados!$A$1:$ZZ$1, 0))</f>
        <v/>
      </c>
      <c r="C56">
        <f>INDEX(resultados!$A$2:$ZZ$299, 50, MATCH($B$3, resultados!$A$1:$ZZ$1, 0))</f>
        <v/>
      </c>
    </row>
    <row r="57">
      <c r="A57">
        <f>INDEX(resultados!$A$2:$ZZ$299, 51, MATCH($B$1, resultados!$A$1:$ZZ$1, 0))</f>
        <v/>
      </c>
      <c r="B57">
        <f>INDEX(resultados!$A$2:$ZZ$299, 51, MATCH($B$2, resultados!$A$1:$ZZ$1, 0))</f>
        <v/>
      </c>
      <c r="C57">
        <f>INDEX(resultados!$A$2:$ZZ$299, 51, MATCH($B$3, resultados!$A$1:$ZZ$1, 0))</f>
        <v/>
      </c>
    </row>
    <row r="58">
      <c r="A58">
        <f>INDEX(resultados!$A$2:$ZZ$299, 52, MATCH($B$1, resultados!$A$1:$ZZ$1, 0))</f>
        <v/>
      </c>
      <c r="B58">
        <f>INDEX(resultados!$A$2:$ZZ$299, 52, MATCH($B$2, resultados!$A$1:$ZZ$1, 0))</f>
        <v/>
      </c>
      <c r="C58">
        <f>INDEX(resultados!$A$2:$ZZ$299, 52, MATCH($B$3, resultados!$A$1:$ZZ$1, 0))</f>
        <v/>
      </c>
    </row>
    <row r="59">
      <c r="A59">
        <f>INDEX(resultados!$A$2:$ZZ$299, 53, MATCH($B$1, resultados!$A$1:$ZZ$1, 0))</f>
        <v/>
      </c>
      <c r="B59">
        <f>INDEX(resultados!$A$2:$ZZ$299, 53, MATCH($B$2, resultados!$A$1:$ZZ$1, 0))</f>
        <v/>
      </c>
      <c r="C59">
        <f>INDEX(resultados!$A$2:$ZZ$299, 53, MATCH($B$3, resultados!$A$1:$ZZ$1, 0))</f>
        <v/>
      </c>
    </row>
    <row r="60">
      <c r="A60">
        <f>INDEX(resultados!$A$2:$ZZ$299, 54, MATCH($B$1, resultados!$A$1:$ZZ$1, 0))</f>
        <v/>
      </c>
      <c r="B60">
        <f>INDEX(resultados!$A$2:$ZZ$299, 54, MATCH($B$2, resultados!$A$1:$ZZ$1, 0))</f>
        <v/>
      </c>
      <c r="C60">
        <f>INDEX(resultados!$A$2:$ZZ$299, 54, MATCH($B$3, resultados!$A$1:$ZZ$1, 0))</f>
        <v/>
      </c>
    </row>
    <row r="61">
      <c r="A61">
        <f>INDEX(resultados!$A$2:$ZZ$299, 55, MATCH($B$1, resultados!$A$1:$ZZ$1, 0))</f>
        <v/>
      </c>
      <c r="B61">
        <f>INDEX(resultados!$A$2:$ZZ$299, 55, MATCH($B$2, resultados!$A$1:$ZZ$1, 0))</f>
        <v/>
      </c>
      <c r="C61">
        <f>INDEX(resultados!$A$2:$ZZ$299, 55, MATCH($B$3, resultados!$A$1:$ZZ$1, 0))</f>
        <v/>
      </c>
    </row>
    <row r="62">
      <c r="A62">
        <f>INDEX(resultados!$A$2:$ZZ$299, 56, MATCH($B$1, resultados!$A$1:$ZZ$1, 0))</f>
        <v/>
      </c>
      <c r="B62">
        <f>INDEX(resultados!$A$2:$ZZ$299, 56, MATCH($B$2, resultados!$A$1:$ZZ$1, 0))</f>
        <v/>
      </c>
      <c r="C62">
        <f>INDEX(resultados!$A$2:$ZZ$299, 56, MATCH($B$3, resultados!$A$1:$ZZ$1, 0))</f>
        <v/>
      </c>
    </row>
    <row r="63">
      <c r="A63">
        <f>INDEX(resultados!$A$2:$ZZ$299, 57, MATCH($B$1, resultados!$A$1:$ZZ$1, 0))</f>
        <v/>
      </c>
      <c r="B63">
        <f>INDEX(resultados!$A$2:$ZZ$299, 57, MATCH($B$2, resultados!$A$1:$ZZ$1, 0))</f>
        <v/>
      </c>
      <c r="C63">
        <f>INDEX(resultados!$A$2:$ZZ$299, 57, MATCH($B$3, resultados!$A$1:$ZZ$1, 0))</f>
        <v/>
      </c>
    </row>
    <row r="64">
      <c r="A64">
        <f>INDEX(resultados!$A$2:$ZZ$299, 58, MATCH($B$1, resultados!$A$1:$ZZ$1, 0))</f>
        <v/>
      </c>
      <c r="B64">
        <f>INDEX(resultados!$A$2:$ZZ$299, 58, MATCH($B$2, resultados!$A$1:$ZZ$1, 0))</f>
        <v/>
      </c>
      <c r="C64">
        <f>INDEX(resultados!$A$2:$ZZ$299, 58, MATCH($B$3, resultados!$A$1:$ZZ$1, 0))</f>
        <v/>
      </c>
    </row>
    <row r="65">
      <c r="A65">
        <f>INDEX(resultados!$A$2:$ZZ$299, 59, MATCH($B$1, resultados!$A$1:$ZZ$1, 0))</f>
        <v/>
      </c>
      <c r="B65">
        <f>INDEX(resultados!$A$2:$ZZ$299, 59, MATCH($B$2, resultados!$A$1:$ZZ$1, 0))</f>
        <v/>
      </c>
      <c r="C65">
        <f>INDEX(resultados!$A$2:$ZZ$299, 59, MATCH($B$3, resultados!$A$1:$ZZ$1, 0))</f>
        <v/>
      </c>
    </row>
    <row r="66">
      <c r="A66">
        <f>INDEX(resultados!$A$2:$ZZ$299, 60, MATCH($B$1, resultados!$A$1:$ZZ$1, 0))</f>
        <v/>
      </c>
      <c r="B66">
        <f>INDEX(resultados!$A$2:$ZZ$299, 60, MATCH($B$2, resultados!$A$1:$ZZ$1, 0))</f>
        <v/>
      </c>
      <c r="C66">
        <f>INDEX(resultados!$A$2:$ZZ$299, 60, MATCH($B$3, resultados!$A$1:$ZZ$1, 0))</f>
        <v/>
      </c>
    </row>
    <row r="67">
      <c r="A67">
        <f>INDEX(resultados!$A$2:$ZZ$299, 61, MATCH($B$1, resultados!$A$1:$ZZ$1, 0))</f>
        <v/>
      </c>
      <c r="B67">
        <f>INDEX(resultados!$A$2:$ZZ$299, 61, MATCH($B$2, resultados!$A$1:$ZZ$1, 0))</f>
        <v/>
      </c>
      <c r="C67">
        <f>INDEX(resultados!$A$2:$ZZ$299, 61, MATCH($B$3, resultados!$A$1:$ZZ$1, 0))</f>
        <v/>
      </c>
    </row>
    <row r="68">
      <c r="A68">
        <f>INDEX(resultados!$A$2:$ZZ$299, 62, MATCH($B$1, resultados!$A$1:$ZZ$1, 0))</f>
        <v/>
      </c>
      <c r="B68">
        <f>INDEX(resultados!$A$2:$ZZ$299, 62, MATCH($B$2, resultados!$A$1:$ZZ$1, 0))</f>
        <v/>
      </c>
      <c r="C68">
        <f>INDEX(resultados!$A$2:$ZZ$299, 62, MATCH($B$3, resultados!$A$1:$ZZ$1, 0))</f>
        <v/>
      </c>
    </row>
    <row r="69">
      <c r="A69">
        <f>INDEX(resultados!$A$2:$ZZ$299, 63, MATCH($B$1, resultados!$A$1:$ZZ$1, 0))</f>
        <v/>
      </c>
      <c r="B69">
        <f>INDEX(resultados!$A$2:$ZZ$299, 63, MATCH($B$2, resultados!$A$1:$ZZ$1, 0))</f>
        <v/>
      </c>
      <c r="C69">
        <f>INDEX(resultados!$A$2:$ZZ$299, 63, MATCH($B$3, resultados!$A$1:$ZZ$1, 0))</f>
        <v/>
      </c>
    </row>
    <row r="70">
      <c r="A70">
        <f>INDEX(resultados!$A$2:$ZZ$299, 64, MATCH($B$1, resultados!$A$1:$ZZ$1, 0))</f>
        <v/>
      </c>
      <c r="B70">
        <f>INDEX(resultados!$A$2:$ZZ$299, 64, MATCH($B$2, resultados!$A$1:$ZZ$1, 0))</f>
        <v/>
      </c>
      <c r="C70">
        <f>INDEX(resultados!$A$2:$ZZ$299, 64, MATCH($B$3, resultados!$A$1:$ZZ$1, 0))</f>
        <v/>
      </c>
    </row>
    <row r="71">
      <c r="A71">
        <f>INDEX(resultados!$A$2:$ZZ$299, 65, MATCH($B$1, resultados!$A$1:$ZZ$1, 0))</f>
        <v/>
      </c>
      <c r="B71">
        <f>INDEX(resultados!$A$2:$ZZ$299, 65, MATCH($B$2, resultados!$A$1:$ZZ$1, 0))</f>
        <v/>
      </c>
      <c r="C71">
        <f>INDEX(resultados!$A$2:$ZZ$299, 65, MATCH($B$3, resultados!$A$1:$ZZ$1, 0))</f>
        <v/>
      </c>
    </row>
    <row r="72">
      <c r="A72">
        <f>INDEX(resultados!$A$2:$ZZ$299, 66, MATCH($B$1, resultados!$A$1:$ZZ$1, 0))</f>
        <v/>
      </c>
      <c r="B72">
        <f>INDEX(resultados!$A$2:$ZZ$299, 66, MATCH($B$2, resultados!$A$1:$ZZ$1, 0))</f>
        <v/>
      </c>
      <c r="C72">
        <f>INDEX(resultados!$A$2:$ZZ$299, 66, MATCH($B$3, resultados!$A$1:$ZZ$1, 0))</f>
        <v/>
      </c>
    </row>
    <row r="73">
      <c r="A73">
        <f>INDEX(resultados!$A$2:$ZZ$299, 67, MATCH($B$1, resultados!$A$1:$ZZ$1, 0))</f>
        <v/>
      </c>
      <c r="B73">
        <f>INDEX(resultados!$A$2:$ZZ$299, 67, MATCH($B$2, resultados!$A$1:$ZZ$1, 0))</f>
        <v/>
      </c>
      <c r="C73">
        <f>INDEX(resultados!$A$2:$ZZ$299, 67, MATCH($B$3, resultados!$A$1:$ZZ$1, 0))</f>
        <v/>
      </c>
    </row>
    <row r="74">
      <c r="A74">
        <f>INDEX(resultados!$A$2:$ZZ$299, 68, MATCH($B$1, resultados!$A$1:$ZZ$1, 0))</f>
        <v/>
      </c>
      <c r="B74">
        <f>INDEX(resultados!$A$2:$ZZ$299, 68, MATCH($B$2, resultados!$A$1:$ZZ$1, 0))</f>
        <v/>
      </c>
      <c r="C74">
        <f>INDEX(resultados!$A$2:$ZZ$299, 68, MATCH($B$3, resultados!$A$1:$ZZ$1, 0))</f>
        <v/>
      </c>
    </row>
    <row r="75">
      <c r="A75">
        <f>INDEX(resultados!$A$2:$ZZ$299, 69, MATCH($B$1, resultados!$A$1:$ZZ$1, 0))</f>
        <v/>
      </c>
      <c r="B75">
        <f>INDEX(resultados!$A$2:$ZZ$299, 69, MATCH($B$2, resultados!$A$1:$ZZ$1, 0))</f>
        <v/>
      </c>
      <c r="C75">
        <f>INDEX(resultados!$A$2:$ZZ$299, 69, MATCH($B$3, resultados!$A$1:$ZZ$1, 0))</f>
        <v/>
      </c>
    </row>
    <row r="76">
      <c r="A76">
        <f>INDEX(resultados!$A$2:$ZZ$299, 70, MATCH($B$1, resultados!$A$1:$ZZ$1, 0))</f>
        <v/>
      </c>
      <c r="B76">
        <f>INDEX(resultados!$A$2:$ZZ$299, 70, MATCH($B$2, resultados!$A$1:$ZZ$1, 0))</f>
        <v/>
      </c>
      <c r="C76">
        <f>INDEX(resultados!$A$2:$ZZ$299, 70, MATCH($B$3, resultados!$A$1:$ZZ$1, 0))</f>
        <v/>
      </c>
    </row>
    <row r="77">
      <c r="A77">
        <f>INDEX(resultados!$A$2:$ZZ$299, 71, MATCH($B$1, resultados!$A$1:$ZZ$1, 0))</f>
        <v/>
      </c>
      <c r="B77">
        <f>INDEX(resultados!$A$2:$ZZ$299, 71, MATCH($B$2, resultados!$A$1:$ZZ$1, 0))</f>
        <v/>
      </c>
      <c r="C77">
        <f>INDEX(resultados!$A$2:$ZZ$299, 71, MATCH($B$3, resultados!$A$1:$ZZ$1, 0))</f>
        <v/>
      </c>
    </row>
    <row r="78">
      <c r="A78">
        <f>INDEX(resultados!$A$2:$ZZ$299, 72, MATCH($B$1, resultados!$A$1:$ZZ$1, 0))</f>
        <v/>
      </c>
      <c r="B78">
        <f>INDEX(resultados!$A$2:$ZZ$299, 72, MATCH($B$2, resultados!$A$1:$ZZ$1, 0))</f>
        <v/>
      </c>
      <c r="C78">
        <f>INDEX(resultados!$A$2:$ZZ$299, 72, MATCH($B$3, resultados!$A$1:$ZZ$1, 0))</f>
        <v/>
      </c>
    </row>
    <row r="79">
      <c r="A79">
        <f>INDEX(resultados!$A$2:$ZZ$299, 73, MATCH($B$1, resultados!$A$1:$ZZ$1, 0))</f>
        <v/>
      </c>
      <c r="B79">
        <f>INDEX(resultados!$A$2:$ZZ$299, 73, MATCH($B$2, resultados!$A$1:$ZZ$1, 0))</f>
        <v/>
      </c>
      <c r="C79">
        <f>INDEX(resultados!$A$2:$ZZ$299, 73, MATCH($B$3, resultados!$A$1:$ZZ$1, 0))</f>
        <v/>
      </c>
    </row>
    <row r="80">
      <c r="A80">
        <f>INDEX(resultados!$A$2:$ZZ$299, 74, MATCH($B$1, resultados!$A$1:$ZZ$1, 0))</f>
        <v/>
      </c>
      <c r="B80">
        <f>INDEX(resultados!$A$2:$ZZ$299, 74, MATCH($B$2, resultados!$A$1:$ZZ$1, 0))</f>
        <v/>
      </c>
      <c r="C80">
        <f>INDEX(resultados!$A$2:$ZZ$299, 74, MATCH($B$3, resultados!$A$1:$ZZ$1, 0))</f>
        <v/>
      </c>
    </row>
    <row r="81">
      <c r="A81">
        <f>INDEX(resultados!$A$2:$ZZ$299, 75, MATCH($B$1, resultados!$A$1:$ZZ$1, 0))</f>
        <v/>
      </c>
      <c r="B81">
        <f>INDEX(resultados!$A$2:$ZZ$299, 75, MATCH($B$2, resultados!$A$1:$ZZ$1, 0))</f>
        <v/>
      </c>
      <c r="C81">
        <f>INDEX(resultados!$A$2:$ZZ$299, 75, MATCH($B$3, resultados!$A$1:$ZZ$1, 0))</f>
        <v/>
      </c>
    </row>
    <row r="82">
      <c r="A82">
        <f>INDEX(resultados!$A$2:$ZZ$299, 76, MATCH($B$1, resultados!$A$1:$ZZ$1, 0))</f>
        <v/>
      </c>
      <c r="B82">
        <f>INDEX(resultados!$A$2:$ZZ$299, 76, MATCH($B$2, resultados!$A$1:$ZZ$1, 0))</f>
        <v/>
      </c>
      <c r="C82">
        <f>INDEX(resultados!$A$2:$ZZ$299, 76, MATCH($B$3, resultados!$A$1:$ZZ$1, 0))</f>
        <v/>
      </c>
    </row>
    <row r="83">
      <c r="A83">
        <f>INDEX(resultados!$A$2:$ZZ$299, 77, MATCH($B$1, resultados!$A$1:$ZZ$1, 0))</f>
        <v/>
      </c>
      <c r="B83">
        <f>INDEX(resultados!$A$2:$ZZ$299, 77, MATCH($B$2, resultados!$A$1:$ZZ$1, 0))</f>
        <v/>
      </c>
      <c r="C83">
        <f>INDEX(resultados!$A$2:$ZZ$299, 77, MATCH($B$3, resultados!$A$1:$ZZ$1, 0))</f>
        <v/>
      </c>
    </row>
    <row r="84">
      <c r="A84">
        <f>INDEX(resultados!$A$2:$ZZ$299, 78, MATCH($B$1, resultados!$A$1:$ZZ$1, 0))</f>
        <v/>
      </c>
      <c r="B84">
        <f>INDEX(resultados!$A$2:$ZZ$299, 78, MATCH($B$2, resultados!$A$1:$ZZ$1, 0))</f>
        <v/>
      </c>
      <c r="C84">
        <f>INDEX(resultados!$A$2:$ZZ$299, 78, MATCH($B$3, resultados!$A$1:$ZZ$1, 0))</f>
        <v/>
      </c>
    </row>
    <row r="85">
      <c r="A85">
        <f>INDEX(resultados!$A$2:$ZZ$299, 79, MATCH($B$1, resultados!$A$1:$ZZ$1, 0))</f>
        <v/>
      </c>
      <c r="B85">
        <f>INDEX(resultados!$A$2:$ZZ$299, 79, MATCH($B$2, resultados!$A$1:$ZZ$1, 0))</f>
        <v/>
      </c>
      <c r="C85">
        <f>INDEX(resultados!$A$2:$ZZ$299, 79, MATCH($B$3, resultados!$A$1:$ZZ$1, 0))</f>
        <v/>
      </c>
    </row>
    <row r="86">
      <c r="A86">
        <f>INDEX(resultados!$A$2:$ZZ$299, 80, MATCH($B$1, resultados!$A$1:$ZZ$1, 0))</f>
        <v/>
      </c>
      <c r="B86">
        <f>INDEX(resultados!$A$2:$ZZ$299, 80, MATCH($B$2, resultados!$A$1:$ZZ$1, 0))</f>
        <v/>
      </c>
      <c r="C86">
        <f>INDEX(resultados!$A$2:$ZZ$299, 80, MATCH($B$3, resultados!$A$1:$ZZ$1, 0))</f>
        <v/>
      </c>
    </row>
    <row r="87">
      <c r="A87">
        <f>INDEX(resultados!$A$2:$ZZ$299, 81, MATCH($B$1, resultados!$A$1:$ZZ$1, 0))</f>
        <v/>
      </c>
      <c r="B87">
        <f>INDEX(resultados!$A$2:$ZZ$299, 81, MATCH($B$2, resultados!$A$1:$ZZ$1, 0))</f>
        <v/>
      </c>
      <c r="C87">
        <f>INDEX(resultados!$A$2:$ZZ$299, 81, MATCH($B$3, resultados!$A$1:$ZZ$1, 0))</f>
        <v/>
      </c>
    </row>
    <row r="88">
      <c r="A88">
        <f>INDEX(resultados!$A$2:$ZZ$299, 82, MATCH($B$1, resultados!$A$1:$ZZ$1, 0))</f>
        <v/>
      </c>
      <c r="B88">
        <f>INDEX(resultados!$A$2:$ZZ$299, 82, MATCH($B$2, resultados!$A$1:$ZZ$1, 0))</f>
        <v/>
      </c>
      <c r="C88">
        <f>INDEX(resultados!$A$2:$ZZ$299, 82, MATCH($B$3, resultados!$A$1:$ZZ$1, 0))</f>
        <v/>
      </c>
    </row>
    <row r="89">
      <c r="A89">
        <f>INDEX(resultados!$A$2:$ZZ$299, 83, MATCH($B$1, resultados!$A$1:$ZZ$1, 0))</f>
        <v/>
      </c>
      <c r="B89">
        <f>INDEX(resultados!$A$2:$ZZ$299, 83, MATCH($B$2, resultados!$A$1:$ZZ$1, 0))</f>
        <v/>
      </c>
      <c r="C89">
        <f>INDEX(resultados!$A$2:$ZZ$299, 83, MATCH($B$3, resultados!$A$1:$ZZ$1, 0))</f>
        <v/>
      </c>
    </row>
    <row r="90">
      <c r="A90">
        <f>INDEX(resultados!$A$2:$ZZ$299, 84, MATCH($B$1, resultados!$A$1:$ZZ$1, 0))</f>
        <v/>
      </c>
      <c r="B90">
        <f>INDEX(resultados!$A$2:$ZZ$299, 84, MATCH($B$2, resultados!$A$1:$ZZ$1, 0))</f>
        <v/>
      </c>
      <c r="C90">
        <f>INDEX(resultados!$A$2:$ZZ$299, 84, MATCH($B$3, resultados!$A$1:$ZZ$1, 0))</f>
        <v/>
      </c>
    </row>
    <row r="91">
      <c r="A91">
        <f>INDEX(resultados!$A$2:$ZZ$299, 85, MATCH($B$1, resultados!$A$1:$ZZ$1, 0))</f>
        <v/>
      </c>
      <c r="B91">
        <f>INDEX(resultados!$A$2:$ZZ$299, 85, MATCH($B$2, resultados!$A$1:$ZZ$1, 0))</f>
        <v/>
      </c>
      <c r="C91">
        <f>INDEX(resultados!$A$2:$ZZ$299, 85, MATCH($B$3, resultados!$A$1:$ZZ$1, 0))</f>
        <v/>
      </c>
    </row>
    <row r="92">
      <c r="A92">
        <f>INDEX(resultados!$A$2:$ZZ$299, 86, MATCH($B$1, resultados!$A$1:$ZZ$1, 0))</f>
        <v/>
      </c>
      <c r="B92">
        <f>INDEX(resultados!$A$2:$ZZ$299, 86, MATCH($B$2, resultados!$A$1:$ZZ$1, 0))</f>
        <v/>
      </c>
      <c r="C92">
        <f>INDEX(resultados!$A$2:$ZZ$299, 86, MATCH($B$3, resultados!$A$1:$ZZ$1, 0))</f>
        <v/>
      </c>
    </row>
    <row r="93">
      <c r="A93">
        <f>INDEX(resultados!$A$2:$ZZ$299, 87, MATCH($B$1, resultados!$A$1:$ZZ$1, 0))</f>
        <v/>
      </c>
      <c r="B93">
        <f>INDEX(resultados!$A$2:$ZZ$299, 87, MATCH($B$2, resultados!$A$1:$ZZ$1, 0))</f>
        <v/>
      </c>
      <c r="C93">
        <f>INDEX(resultados!$A$2:$ZZ$299, 87, MATCH($B$3, resultados!$A$1:$ZZ$1, 0))</f>
        <v/>
      </c>
    </row>
    <row r="94">
      <c r="A94">
        <f>INDEX(resultados!$A$2:$ZZ$299, 88, MATCH($B$1, resultados!$A$1:$ZZ$1, 0))</f>
        <v/>
      </c>
      <c r="B94">
        <f>INDEX(resultados!$A$2:$ZZ$299, 88, MATCH($B$2, resultados!$A$1:$ZZ$1, 0))</f>
        <v/>
      </c>
      <c r="C94">
        <f>INDEX(resultados!$A$2:$ZZ$299, 88, MATCH($B$3, resultados!$A$1:$ZZ$1, 0))</f>
        <v/>
      </c>
    </row>
    <row r="95">
      <c r="A95">
        <f>INDEX(resultados!$A$2:$ZZ$299, 89, MATCH($B$1, resultados!$A$1:$ZZ$1, 0))</f>
        <v/>
      </c>
      <c r="B95">
        <f>INDEX(resultados!$A$2:$ZZ$299, 89, MATCH($B$2, resultados!$A$1:$ZZ$1, 0))</f>
        <v/>
      </c>
      <c r="C95">
        <f>INDEX(resultados!$A$2:$ZZ$299, 89, MATCH($B$3, resultados!$A$1:$ZZ$1, 0))</f>
        <v/>
      </c>
    </row>
    <row r="96">
      <c r="A96">
        <f>INDEX(resultados!$A$2:$ZZ$299, 90, MATCH($B$1, resultados!$A$1:$ZZ$1, 0))</f>
        <v/>
      </c>
      <c r="B96">
        <f>INDEX(resultados!$A$2:$ZZ$299, 90, MATCH($B$2, resultados!$A$1:$ZZ$1, 0))</f>
        <v/>
      </c>
      <c r="C96">
        <f>INDEX(resultados!$A$2:$ZZ$299, 90, MATCH($B$3, resultados!$A$1:$ZZ$1, 0))</f>
        <v/>
      </c>
    </row>
    <row r="97">
      <c r="A97">
        <f>INDEX(resultados!$A$2:$ZZ$299, 91, MATCH($B$1, resultados!$A$1:$ZZ$1, 0))</f>
        <v/>
      </c>
      <c r="B97">
        <f>INDEX(resultados!$A$2:$ZZ$299, 91, MATCH($B$2, resultados!$A$1:$ZZ$1, 0))</f>
        <v/>
      </c>
      <c r="C97">
        <f>INDEX(resultados!$A$2:$ZZ$299, 91, MATCH($B$3, resultados!$A$1:$ZZ$1, 0))</f>
        <v/>
      </c>
    </row>
    <row r="98">
      <c r="A98">
        <f>INDEX(resultados!$A$2:$ZZ$299, 92, MATCH($B$1, resultados!$A$1:$ZZ$1, 0))</f>
        <v/>
      </c>
      <c r="B98">
        <f>INDEX(resultados!$A$2:$ZZ$299, 92, MATCH($B$2, resultados!$A$1:$ZZ$1, 0))</f>
        <v/>
      </c>
      <c r="C98">
        <f>INDEX(resultados!$A$2:$ZZ$299, 92, MATCH($B$3, resultados!$A$1:$ZZ$1, 0))</f>
        <v/>
      </c>
    </row>
    <row r="99">
      <c r="A99">
        <f>INDEX(resultados!$A$2:$ZZ$299, 93, MATCH($B$1, resultados!$A$1:$ZZ$1, 0))</f>
        <v/>
      </c>
      <c r="B99">
        <f>INDEX(resultados!$A$2:$ZZ$299, 93, MATCH($B$2, resultados!$A$1:$ZZ$1, 0))</f>
        <v/>
      </c>
      <c r="C99">
        <f>INDEX(resultados!$A$2:$ZZ$299, 93, MATCH($B$3, resultados!$A$1:$ZZ$1, 0))</f>
        <v/>
      </c>
    </row>
    <row r="100">
      <c r="A100">
        <f>INDEX(resultados!$A$2:$ZZ$299, 94, MATCH($B$1, resultados!$A$1:$ZZ$1, 0))</f>
        <v/>
      </c>
      <c r="B100">
        <f>INDEX(resultados!$A$2:$ZZ$299, 94, MATCH($B$2, resultados!$A$1:$ZZ$1, 0))</f>
        <v/>
      </c>
      <c r="C100">
        <f>INDEX(resultados!$A$2:$ZZ$299, 94, MATCH($B$3, resultados!$A$1:$ZZ$1, 0))</f>
        <v/>
      </c>
    </row>
    <row r="101">
      <c r="A101">
        <f>INDEX(resultados!$A$2:$ZZ$299, 95, MATCH($B$1, resultados!$A$1:$ZZ$1, 0))</f>
        <v/>
      </c>
      <c r="B101">
        <f>INDEX(resultados!$A$2:$ZZ$299, 95, MATCH($B$2, resultados!$A$1:$ZZ$1, 0))</f>
        <v/>
      </c>
      <c r="C101">
        <f>INDEX(resultados!$A$2:$ZZ$299, 95, MATCH($B$3, resultados!$A$1:$ZZ$1, 0))</f>
        <v/>
      </c>
    </row>
    <row r="102">
      <c r="A102">
        <f>INDEX(resultados!$A$2:$ZZ$299, 96, MATCH($B$1, resultados!$A$1:$ZZ$1, 0))</f>
        <v/>
      </c>
      <c r="B102">
        <f>INDEX(resultados!$A$2:$ZZ$299, 96, MATCH($B$2, resultados!$A$1:$ZZ$1, 0))</f>
        <v/>
      </c>
      <c r="C102">
        <f>INDEX(resultados!$A$2:$ZZ$299, 96, MATCH($B$3, resultados!$A$1:$ZZ$1, 0))</f>
        <v/>
      </c>
    </row>
    <row r="103">
      <c r="A103">
        <f>INDEX(resultados!$A$2:$ZZ$299, 97, MATCH($B$1, resultados!$A$1:$ZZ$1, 0))</f>
        <v/>
      </c>
      <c r="B103">
        <f>INDEX(resultados!$A$2:$ZZ$299, 97, MATCH($B$2, resultados!$A$1:$ZZ$1, 0))</f>
        <v/>
      </c>
      <c r="C103">
        <f>INDEX(resultados!$A$2:$ZZ$299, 97, MATCH($B$3, resultados!$A$1:$ZZ$1, 0))</f>
        <v/>
      </c>
    </row>
    <row r="104">
      <c r="A104">
        <f>INDEX(resultados!$A$2:$ZZ$299, 98, MATCH($B$1, resultados!$A$1:$ZZ$1, 0))</f>
        <v/>
      </c>
      <c r="B104">
        <f>INDEX(resultados!$A$2:$ZZ$299, 98, MATCH($B$2, resultados!$A$1:$ZZ$1, 0))</f>
        <v/>
      </c>
      <c r="C104">
        <f>INDEX(resultados!$A$2:$ZZ$299, 98, MATCH($B$3, resultados!$A$1:$ZZ$1, 0))</f>
        <v/>
      </c>
    </row>
    <row r="105">
      <c r="A105">
        <f>INDEX(resultados!$A$2:$ZZ$299, 99, MATCH($B$1, resultados!$A$1:$ZZ$1, 0))</f>
        <v/>
      </c>
      <c r="B105">
        <f>INDEX(resultados!$A$2:$ZZ$299, 99, MATCH($B$2, resultados!$A$1:$ZZ$1, 0))</f>
        <v/>
      </c>
      <c r="C105">
        <f>INDEX(resultados!$A$2:$ZZ$299, 99, MATCH($B$3, resultados!$A$1:$ZZ$1, 0))</f>
        <v/>
      </c>
    </row>
    <row r="106">
      <c r="A106">
        <f>INDEX(resultados!$A$2:$ZZ$299, 100, MATCH($B$1, resultados!$A$1:$ZZ$1, 0))</f>
        <v/>
      </c>
      <c r="B106">
        <f>INDEX(resultados!$A$2:$ZZ$299, 100, MATCH($B$2, resultados!$A$1:$ZZ$1, 0))</f>
        <v/>
      </c>
      <c r="C106">
        <f>INDEX(resultados!$A$2:$ZZ$299, 100, MATCH($B$3, resultados!$A$1:$ZZ$1, 0))</f>
        <v/>
      </c>
    </row>
    <row r="107">
      <c r="A107">
        <f>INDEX(resultados!$A$2:$ZZ$299, 101, MATCH($B$1, resultados!$A$1:$ZZ$1, 0))</f>
        <v/>
      </c>
      <c r="B107">
        <f>INDEX(resultados!$A$2:$ZZ$299, 101, MATCH($B$2, resultados!$A$1:$ZZ$1, 0))</f>
        <v/>
      </c>
      <c r="C107">
        <f>INDEX(resultados!$A$2:$ZZ$299, 101, MATCH($B$3, resultados!$A$1:$ZZ$1, 0))</f>
        <v/>
      </c>
    </row>
    <row r="108">
      <c r="A108">
        <f>INDEX(resultados!$A$2:$ZZ$299, 102, MATCH($B$1, resultados!$A$1:$ZZ$1, 0))</f>
        <v/>
      </c>
      <c r="B108">
        <f>INDEX(resultados!$A$2:$ZZ$299, 102, MATCH($B$2, resultados!$A$1:$ZZ$1, 0))</f>
        <v/>
      </c>
      <c r="C108">
        <f>INDEX(resultados!$A$2:$ZZ$299, 102, MATCH($B$3, resultados!$A$1:$ZZ$1, 0))</f>
        <v/>
      </c>
    </row>
    <row r="109">
      <c r="A109">
        <f>INDEX(resultados!$A$2:$ZZ$299, 103, MATCH($B$1, resultados!$A$1:$ZZ$1, 0))</f>
        <v/>
      </c>
      <c r="B109">
        <f>INDEX(resultados!$A$2:$ZZ$299, 103, MATCH($B$2, resultados!$A$1:$ZZ$1, 0))</f>
        <v/>
      </c>
      <c r="C109">
        <f>INDEX(resultados!$A$2:$ZZ$299, 103, MATCH($B$3, resultados!$A$1:$ZZ$1, 0))</f>
        <v/>
      </c>
    </row>
    <row r="110">
      <c r="A110">
        <f>INDEX(resultados!$A$2:$ZZ$299, 104, MATCH($B$1, resultados!$A$1:$ZZ$1, 0))</f>
        <v/>
      </c>
      <c r="B110">
        <f>INDEX(resultados!$A$2:$ZZ$299, 104, MATCH($B$2, resultados!$A$1:$ZZ$1, 0))</f>
        <v/>
      </c>
      <c r="C110">
        <f>INDEX(resultados!$A$2:$ZZ$299, 104, MATCH($B$3, resultados!$A$1:$ZZ$1, 0))</f>
        <v/>
      </c>
    </row>
    <row r="111">
      <c r="A111">
        <f>INDEX(resultados!$A$2:$ZZ$299, 105, MATCH($B$1, resultados!$A$1:$ZZ$1, 0))</f>
        <v/>
      </c>
      <c r="B111">
        <f>INDEX(resultados!$A$2:$ZZ$299, 105, MATCH($B$2, resultados!$A$1:$ZZ$1, 0))</f>
        <v/>
      </c>
      <c r="C111">
        <f>INDEX(resultados!$A$2:$ZZ$299, 105, MATCH($B$3, resultados!$A$1:$ZZ$1, 0))</f>
        <v/>
      </c>
    </row>
    <row r="112">
      <c r="A112">
        <f>INDEX(resultados!$A$2:$ZZ$299, 106, MATCH($B$1, resultados!$A$1:$ZZ$1, 0))</f>
        <v/>
      </c>
      <c r="B112">
        <f>INDEX(resultados!$A$2:$ZZ$299, 106, MATCH($B$2, resultados!$A$1:$ZZ$1, 0))</f>
        <v/>
      </c>
      <c r="C112">
        <f>INDEX(resultados!$A$2:$ZZ$299, 106, MATCH($B$3, resultados!$A$1:$ZZ$1, 0))</f>
        <v/>
      </c>
    </row>
    <row r="113">
      <c r="A113">
        <f>INDEX(resultados!$A$2:$ZZ$299, 107, MATCH($B$1, resultados!$A$1:$ZZ$1, 0))</f>
        <v/>
      </c>
      <c r="B113">
        <f>INDEX(resultados!$A$2:$ZZ$299, 107, MATCH($B$2, resultados!$A$1:$ZZ$1, 0))</f>
        <v/>
      </c>
      <c r="C113">
        <f>INDEX(resultados!$A$2:$ZZ$299, 107, MATCH($B$3, resultados!$A$1:$ZZ$1, 0))</f>
        <v/>
      </c>
    </row>
    <row r="114">
      <c r="A114">
        <f>INDEX(resultados!$A$2:$ZZ$299, 108, MATCH($B$1, resultados!$A$1:$ZZ$1, 0))</f>
        <v/>
      </c>
      <c r="B114">
        <f>INDEX(resultados!$A$2:$ZZ$299, 108, MATCH($B$2, resultados!$A$1:$ZZ$1, 0))</f>
        <v/>
      </c>
      <c r="C114">
        <f>INDEX(resultados!$A$2:$ZZ$299, 108, MATCH($B$3, resultados!$A$1:$ZZ$1, 0))</f>
        <v/>
      </c>
    </row>
    <row r="115">
      <c r="A115">
        <f>INDEX(resultados!$A$2:$ZZ$299, 109, MATCH($B$1, resultados!$A$1:$ZZ$1, 0))</f>
        <v/>
      </c>
      <c r="B115">
        <f>INDEX(resultados!$A$2:$ZZ$299, 109, MATCH($B$2, resultados!$A$1:$ZZ$1, 0))</f>
        <v/>
      </c>
      <c r="C115">
        <f>INDEX(resultados!$A$2:$ZZ$299, 109, MATCH($B$3, resultados!$A$1:$ZZ$1, 0))</f>
        <v/>
      </c>
    </row>
    <row r="116">
      <c r="A116">
        <f>INDEX(resultados!$A$2:$ZZ$299, 110, MATCH($B$1, resultados!$A$1:$ZZ$1, 0))</f>
        <v/>
      </c>
      <c r="B116">
        <f>INDEX(resultados!$A$2:$ZZ$299, 110, MATCH($B$2, resultados!$A$1:$ZZ$1, 0))</f>
        <v/>
      </c>
      <c r="C116">
        <f>INDEX(resultados!$A$2:$ZZ$299, 110, MATCH($B$3, resultados!$A$1:$ZZ$1, 0))</f>
        <v/>
      </c>
    </row>
    <row r="117">
      <c r="A117">
        <f>INDEX(resultados!$A$2:$ZZ$299, 111, MATCH($B$1, resultados!$A$1:$ZZ$1, 0))</f>
        <v/>
      </c>
      <c r="B117">
        <f>INDEX(resultados!$A$2:$ZZ$299, 111, MATCH($B$2, resultados!$A$1:$ZZ$1, 0))</f>
        <v/>
      </c>
      <c r="C117">
        <f>INDEX(resultados!$A$2:$ZZ$299, 111, MATCH($B$3, resultados!$A$1:$ZZ$1, 0))</f>
        <v/>
      </c>
    </row>
    <row r="118">
      <c r="A118">
        <f>INDEX(resultados!$A$2:$ZZ$299, 112, MATCH($B$1, resultados!$A$1:$ZZ$1, 0))</f>
        <v/>
      </c>
      <c r="B118">
        <f>INDEX(resultados!$A$2:$ZZ$299, 112, MATCH($B$2, resultados!$A$1:$ZZ$1, 0))</f>
        <v/>
      </c>
      <c r="C118">
        <f>INDEX(resultados!$A$2:$ZZ$299, 112, MATCH($B$3, resultados!$A$1:$ZZ$1, 0))</f>
        <v/>
      </c>
    </row>
    <row r="119">
      <c r="A119">
        <f>INDEX(resultados!$A$2:$ZZ$299, 113, MATCH($B$1, resultados!$A$1:$ZZ$1, 0))</f>
        <v/>
      </c>
      <c r="B119">
        <f>INDEX(resultados!$A$2:$ZZ$299, 113, MATCH($B$2, resultados!$A$1:$ZZ$1, 0))</f>
        <v/>
      </c>
      <c r="C119">
        <f>INDEX(resultados!$A$2:$ZZ$299, 113, MATCH($B$3, resultados!$A$1:$ZZ$1, 0))</f>
        <v/>
      </c>
    </row>
    <row r="120">
      <c r="A120">
        <f>INDEX(resultados!$A$2:$ZZ$299, 114, MATCH($B$1, resultados!$A$1:$ZZ$1, 0))</f>
        <v/>
      </c>
      <c r="B120">
        <f>INDEX(resultados!$A$2:$ZZ$299, 114, MATCH($B$2, resultados!$A$1:$ZZ$1, 0))</f>
        <v/>
      </c>
      <c r="C120">
        <f>INDEX(resultados!$A$2:$ZZ$299, 114, MATCH($B$3, resultados!$A$1:$ZZ$1, 0))</f>
        <v/>
      </c>
    </row>
    <row r="121">
      <c r="A121">
        <f>INDEX(resultados!$A$2:$ZZ$299, 115, MATCH($B$1, resultados!$A$1:$ZZ$1, 0))</f>
        <v/>
      </c>
      <c r="B121">
        <f>INDEX(resultados!$A$2:$ZZ$299, 115, MATCH($B$2, resultados!$A$1:$ZZ$1, 0))</f>
        <v/>
      </c>
      <c r="C121">
        <f>INDEX(resultados!$A$2:$ZZ$299, 115, MATCH($B$3, resultados!$A$1:$ZZ$1, 0))</f>
        <v/>
      </c>
    </row>
    <row r="122">
      <c r="A122">
        <f>INDEX(resultados!$A$2:$ZZ$299, 116, MATCH($B$1, resultados!$A$1:$ZZ$1, 0))</f>
        <v/>
      </c>
      <c r="B122">
        <f>INDEX(resultados!$A$2:$ZZ$299, 116, MATCH($B$2, resultados!$A$1:$ZZ$1, 0))</f>
        <v/>
      </c>
      <c r="C122">
        <f>INDEX(resultados!$A$2:$ZZ$299, 116, MATCH($B$3, resultados!$A$1:$ZZ$1, 0))</f>
        <v/>
      </c>
    </row>
    <row r="123">
      <c r="A123">
        <f>INDEX(resultados!$A$2:$ZZ$299, 117, MATCH($B$1, resultados!$A$1:$ZZ$1, 0))</f>
        <v/>
      </c>
      <c r="B123">
        <f>INDEX(resultados!$A$2:$ZZ$299, 117, MATCH($B$2, resultados!$A$1:$ZZ$1, 0))</f>
        <v/>
      </c>
      <c r="C123">
        <f>INDEX(resultados!$A$2:$ZZ$299, 117, MATCH($B$3, resultados!$A$1:$ZZ$1, 0))</f>
        <v/>
      </c>
    </row>
    <row r="124">
      <c r="A124">
        <f>INDEX(resultados!$A$2:$ZZ$299, 118, MATCH($B$1, resultados!$A$1:$ZZ$1, 0))</f>
        <v/>
      </c>
      <c r="B124">
        <f>INDEX(resultados!$A$2:$ZZ$299, 118, MATCH($B$2, resultados!$A$1:$ZZ$1, 0))</f>
        <v/>
      </c>
      <c r="C124">
        <f>INDEX(resultados!$A$2:$ZZ$299, 118, MATCH($B$3, resultados!$A$1:$ZZ$1, 0))</f>
        <v/>
      </c>
    </row>
    <row r="125">
      <c r="A125">
        <f>INDEX(resultados!$A$2:$ZZ$299, 119, MATCH($B$1, resultados!$A$1:$ZZ$1, 0))</f>
        <v/>
      </c>
      <c r="B125">
        <f>INDEX(resultados!$A$2:$ZZ$299, 119, MATCH($B$2, resultados!$A$1:$ZZ$1, 0))</f>
        <v/>
      </c>
      <c r="C125">
        <f>INDEX(resultados!$A$2:$ZZ$299, 119, MATCH($B$3, resultados!$A$1:$ZZ$1, 0))</f>
        <v/>
      </c>
    </row>
    <row r="126">
      <c r="A126">
        <f>INDEX(resultados!$A$2:$ZZ$299, 120, MATCH($B$1, resultados!$A$1:$ZZ$1, 0))</f>
        <v/>
      </c>
      <c r="B126">
        <f>INDEX(resultados!$A$2:$ZZ$299, 120, MATCH($B$2, resultados!$A$1:$ZZ$1, 0))</f>
        <v/>
      </c>
      <c r="C126">
        <f>INDEX(resultados!$A$2:$ZZ$299, 120, MATCH($B$3, resultados!$A$1:$ZZ$1, 0))</f>
        <v/>
      </c>
    </row>
    <row r="127">
      <c r="A127">
        <f>INDEX(resultados!$A$2:$ZZ$299, 121, MATCH($B$1, resultados!$A$1:$ZZ$1, 0))</f>
        <v/>
      </c>
      <c r="B127">
        <f>INDEX(resultados!$A$2:$ZZ$299, 121, MATCH($B$2, resultados!$A$1:$ZZ$1, 0))</f>
        <v/>
      </c>
      <c r="C127">
        <f>INDEX(resultados!$A$2:$ZZ$299, 121, MATCH($B$3, resultados!$A$1:$ZZ$1, 0))</f>
        <v/>
      </c>
    </row>
    <row r="128">
      <c r="A128">
        <f>INDEX(resultados!$A$2:$ZZ$299, 122, MATCH($B$1, resultados!$A$1:$ZZ$1, 0))</f>
        <v/>
      </c>
      <c r="B128">
        <f>INDEX(resultados!$A$2:$ZZ$299, 122, MATCH($B$2, resultados!$A$1:$ZZ$1, 0))</f>
        <v/>
      </c>
      <c r="C128">
        <f>INDEX(resultados!$A$2:$ZZ$299, 122, MATCH($B$3, resultados!$A$1:$ZZ$1, 0))</f>
        <v/>
      </c>
    </row>
    <row r="129">
      <c r="A129">
        <f>INDEX(resultados!$A$2:$ZZ$299, 123, MATCH($B$1, resultados!$A$1:$ZZ$1, 0))</f>
        <v/>
      </c>
      <c r="B129">
        <f>INDEX(resultados!$A$2:$ZZ$299, 123, MATCH($B$2, resultados!$A$1:$ZZ$1, 0))</f>
        <v/>
      </c>
      <c r="C129">
        <f>INDEX(resultados!$A$2:$ZZ$299, 123, MATCH($B$3, resultados!$A$1:$ZZ$1, 0))</f>
        <v/>
      </c>
    </row>
    <row r="130">
      <c r="A130">
        <f>INDEX(resultados!$A$2:$ZZ$299, 124, MATCH($B$1, resultados!$A$1:$ZZ$1, 0))</f>
        <v/>
      </c>
      <c r="B130">
        <f>INDEX(resultados!$A$2:$ZZ$299, 124, MATCH($B$2, resultados!$A$1:$ZZ$1, 0))</f>
        <v/>
      </c>
      <c r="C130">
        <f>INDEX(resultados!$A$2:$ZZ$299, 124, MATCH($B$3, resultados!$A$1:$ZZ$1, 0))</f>
        <v/>
      </c>
    </row>
    <row r="131">
      <c r="A131">
        <f>INDEX(resultados!$A$2:$ZZ$299, 125, MATCH($B$1, resultados!$A$1:$ZZ$1, 0))</f>
        <v/>
      </c>
      <c r="B131">
        <f>INDEX(resultados!$A$2:$ZZ$299, 125, MATCH($B$2, resultados!$A$1:$ZZ$1, 0))</f>
        <v/>
      </c>
      <c r="C131">
        <f>INDEX(resultados!$A$2:$ZZ$299, 125, MATCH($B$3, resultados!$A$1:$ZZ$1, 0))</f>
        <v/>
      </c>
    </row>
    <row r="132">
      <c r="A132">
        <f>INDEX(resultados!$A$2:$ZZ$299, 126, MATCH($B$1, resultados!$A$1:$ZZ$1, 0))</f>
        <v/>
      </c>
      <c r="B132">
        <f>INDEX(resultados!$A$2:$ZZ$299, 126, MATCH($B$2, resultados!$A$1:$ZZ$1, 0))</f>
        <v/>
      </c>
      <c r="C132">
        <f>INDEX(resultados!$A$2:$ZZ$299, 126, MATCH($B$3, resultados!$A$1:$ZZ$1, 0))</f>
        <v/>
      </c>
    </row>
    <row r="133">
      <c r="A133">
        <f>INDEX(resultados!$A$2:$ZZ$299, 127, MATCH($B$1, resultados!$A$1:$ZZ$1, 0))</f>
        <v/>
      </c>
      <c r="B133">
        <f>INDEX(resultados!$A$2:$ZZ$299, 127, MATCH($B$2, resultados!$A$1:$ZZ$1, 0))</f>
        <v/>
      </c>
      <c r="C133">
        <f>INDEX(resultados!$A$2:$ZZ$299, 127, MATCH($B$3, resultados!$A$1:$ZZ$1, 0))</f>
        <v/>
      </c>
    </row>
    <row r="134">
      <c r="A134">
        <f>INDEX(resultados!$A$2:$ZZ$299, 128, MATCH($B$1, resultados!$A$1:$ZZ$1, 0))</f>
        <v/>
      </c>
      <c r="B134">
        <f>INDEX(resultados!$A$2:$ZZ$299, 128, MATCH($B$2, resultados!$A$1:$ZZ$1, 0))</f>
        <v/>
      </c>
      <c r="C134">
        <f>INDEX(resultados!$A$2:$ZZ$299, 128, MATCH($B$3, resultados!$A$1:$ZZ$1, 0))</f>
        <v/>
      </c>
    </row>
    <row r="135">
      <c r="A135">
        <f>INDEX(resultados!$A$2:$ZZ$299, 129, MATCH($B$1, resultados!$A$1:$ZZ$1, 0))</f>
        <v/>
      </c>
      <c r="B135">
        <f>INDEX(resultados!$A$2:$ZZ$299, 129, MATCH($B$2, resultados!$A$1:$ZZ$1, 0))</f>
        <v/>
      </c>
      <c r="C135">
        <f>INDEX(resultados!$A$2:$ZZ$299, 129, MATCH($B$3, resultados!$A$1:$ZZ$1, 0))</f>
        <v/>
      </c>
    </row>
    <row r="136">
      <c r="A136">
        <f>INDEX(resultados!$A$2:$ZZ$299, 130, MATCH($B$1, resultados!$A$1:$ZZ$1, 0))</f>
        <v/>
      </c>
      <c r="B136">
        <f>INDEX(resultados!$A$2:$ZZ$299, 130, MATCH($B$2, resultados!$A$1:$ZZ$1, 0))</f>
        <v/>
      </c>
      <c r="C136">
        <f>INDEX(resultados!$A$2:$ZZ$299, 130, MATCH($B$3, resultados!$A$1:$ZZ$1, 0))</f>
        <v/>
      </c>
    </row>
    <row r="137">
      <c r="A137">
        <f>INDEX(resultados!$A$2:$ZZ$299, 131, MATCH($B$1, resultados!$A$1:$ZZ$1, 0))</f>
        <v/>
      </c>
      <c r="B137">
        <f>INDEX(resultados!$A$2:$ZZ$299, 131, MATCH($B$2, resultados!$A$1:$ZZ$1, 0))</f>
        <v/>
      </c>
      <c r="C137">
        <f>INDEX(resultados!$A$2:$ZZ$299, 131, MATCH($B$3, resultados!$A$1:$ZZ$1, 0))</f>
        <v/>
      </c>
    </row>
    <row r="138">
      <c r="A138">
        <f>INDEX(resultados!$A$2:$ZZ$299, 132, MATCH($B$1, resultados!$A$1:$ZZ$1, 0))</f>
        <v/>
      </c>
      <c r="B138">
        <f>INDEX(resultados!$A$2:$ZZ$299, 132, MATCH($B$2, resultados!$A$1:$ZZ$1, 0))</f>
        <v/>
      </c>
      <c r="C138">
        <f>INDEX(resultados!$A$2:$ZZ$299, 132, MATCH($B$3, resultados!$A$1:$ZZ$1, 0))</f>
        <v/>
      </c>
    </row>
    <row r="139">
      <c r="A139">
        <f>INDEX(resultados!$A$2:$ZZ$299, 133, MATCH($B$1, resultados!$A$1:$ZZ$1, 0))</f>
        <v/>
      </c>
      <c r="B139">
        <f>INDEX(resultados!$A$2:$ZZ$299, 133, MATCH($B$2, resultados!$A$1:$ZZ$1, 0))</f>
        <v/>
      </c>
      <c r="C139">
        <f>INDEX(resultados!$A$2:$ZZ$299, 133, MATCH($B$3, resultados!$A$1:$ZZ$1, 0))</f>
        <v/>
      </c>
    </row>
    <row r="140">
      <c r="A140">
        <f>INDEX(resultados!$A$2:$ZZ$299, 134, MATCH($B$1, resultados!$A$1:$ZZ$1, 0))</f>
        <v/>
      </c>
      <c r="B140">
        <f>INDEX(resultados!$A$2:$ZZ$299, 134, MATCH($B$2, resultados!$A$1:$ZZ$1, 0))</f>
        <v/>
      </c>
      <c r="C140">
        <f>INDEX(resultados!$A$2:$ZZ$299, 134, MATCH($B$3, resultados!$A$1:$ZZ$1, 0))</f>
        <v/>
      </c>
    </row>
    <row r="141">
      <c r="A141">
        <f>INDEX(resultados!$A$2:$ZZ$299, 135, MATCH($B$1, resultados!$A$1:$ZZ$1, 0))</f>
        <v/>
      </c>
      <c r="B141">
        <f>INDEX(resultados!$A$2:$ZZ$299, 135, MATCH($B$2, resultados!$A$1:$ZZ$1, 0))</f>
        <v/>
      </c>
      <c r="C141">
        <f>INDEX(resultados!$A$2:$ZZ$299, 135, MATCH($B$3, resultados!$A$1:$ZZ$1, 0))</f>
        <v/>
      </c>
    </row>
    <row r="142">
      <c r="A142">
        <f>INDEX(resultados!$A$2:$ZZ$299, 136, MATCH($B$1, resultados!$A$1:$ZZ$1, 0))</f>
        <v/>
      </c>
      <c r="B142">
        <f>INDEX(resultados!$A$2:$ZZ$299, 136, MATCH($B$2, resultados!$A$1:$ZZ$1, 0))</f>
        <v/>
      </c>
      <c r="C142">
        <f>INDEX(resultados!$A$2:$ZZ$299, 136, MATCH($B$3, resultados!$A$1:$ZZ$1, 0))</f>
        <v/>
      </c>
    </row>
    <row r="143">
      <c r="A143">
        <f>INDEX(resultados!$A$2:$ZZ$299, 137, MATCH($B$1, resultados!$A$1:$ZZ$1, 0))</f>
        <v/>
      </c>
      <c r="B143">
        <f>INDEX(resultados!$A$2:$ZZ$299, 137, MATCH($B$2, resultados!$A$1:$ZZ$1, 0))</f>
        <v/>
      </c>
      <c r="C143">
        <f>INDEX(resultados!$A$2:$ZZ$299, 137, MATCH($B$3, resultados!$A$1:$ZZ$1, 0))</f>
        <v/>
      </c>
    </row>
    <row r="144">
      <c r="A144">
        <f>INDEX(resultados!$A$2:$ZZ$299, 138, MATCH($B$1, resultados!$A$1:$ZZ$1, 0))</f>
        <v/>
      </c>
      <c r="B144">
        <f>INDEX(resultados!$A$2:$ZZ$299, 138, MATCH($B$2, resultados!$A$1:$ZZ$1, 0))</f>
        <v/>
      </c>
      <c r="C144">
        <f>INDEX(resultados!$A$2:$ZZ$299, 138, MATCH($B$3, resultados!$A$1:$ZZ$1, 0))</f>
        <v/>
      </c>
    </row>
    <row r="145">
      <c r="A145">
        <f>INDEX(resultados!$A$2:$ZZ$299, 139, MATCH($B$1, resultados!$A$1:$ZZ$1, 0))</f>
        <v/>
      </c>
      <c r="B145">
        <f>INDEX(resultados!$A$2:$ZZ$299, 139, MATCH($B$2, resultados!$A$1:$ZZ$1, 0))</f>
        <v/>
      </c>
      <c r="C145">
        <f>INDEX(resultados!$A$2:$ZZ$299, 139, MATCH($B$3, resultados!$A$1:$ZZ$1, 0))</f>
        <v/>
      </c>
    </row>
    <row r="146">
      <c r="A146">
        <f>INDEX(resultados!$A$2:$ZZ$299, 140, MATCH($B$1, resultados!$A$1:$ZZ$1, 0))</f>
        <v/>
      </c>
      <c r="B146">
        <f>INDEX(resultados!$A$2:$ZZ$299, 140, MATCH($B$2, resultados!$A$1:$ZZ$1, 0))</f>
        <v/>
      </c>
      <c r="C146">
        <f>INDEX(resultados!$A$2:$ZZ$299, 140, MATCH($B$3, resultados!$A$1:$ZZ$1, 0))</f>
        <v/>
      </c>
    </row>
    <row r="147">
      <c r="A147">
        <f>INDEX(resultados!$A$2:$ZZ$299, 141, MATCH($B$1, resultados!$A$1:$ZZ$1, 0))</f>
        <v/>
      </c>
      <c r="B147">
        <f>INDEX(resultados!$A$2:$ZZ$299, 141, MATCH($B$2, resultados!$A$1:$ZZ$1, 0))</f>
        <v/>
      </c>
      <c r="C147">
        <f>INDEX(resultados!$A$2:$ZZ$299, 141, MATCH($B$3, resultados!$A$1:$ZZ$1, 0))</f>
        <v/>
      </c>
    </row>
    <row r="148">
      <c r="A148">
        <f>INDEX(resultados!$A$2:$ZZ$299, 142, MATCH($B$1, resultados!$A$1:$ZZ$1, 0))</f>
        <v/>
      </c>
      <c r="B148">
        <f>INDEX(resultados!$A$2:$ZZ$299, 142, MATCH($B$2, resultados!$A$1:$ZZ$1, 0))</f>
        <v/>
      </c>
      <c r="C148">
        <f>INDEX(resultados!$A$2:$ZZ$299, 142, MATCH($B$3, resultados!$A$1:$ZZ$1, 0))</f>
        <v/>
      </c>
    </row>
    <row r="149">
      <c r="A149">
        <f>INDEX(resultados!$A$2:$ZZ$299, 143, MATCH($B$1, resultados!$A$1:$ZZ$1, 0))</f>
        <v/>
      </c>
      <c r="B149">
        <f>INDEX(resultados!$A$2:$ZZ$299, 143, MATCH($B$2, resultados!$A$1:$ZZ$1, 0))</f>
        <v/>
      </c>
      <c r="C149">
        <f>INDEX(resultados!$A$2:$ZZ$299, 143, MATCH($B$3, resultados!$A$1:$ZZ$1, 0))</f>
        <v/>
      </c>
    </row>
    <row r="150">
      <c r="A150">
        <f>INDEX(resultados!$A$2:$ZZ$299, 144, MATCH($B$1, resultados!$A$1:$ZZ$1, 0))</f>
        <v/>
      </c>
      <c r="B150">
        <f>INDEX(resultados!$A$2:$ZZ$299, 144, MATCH($B$2, resultados!$A$1:$ZZ$1, 0))</f>
        <v/>
      </c>
      <c r="C150">
        <f>INDEX(resultados!$A$2:$ZZ$299, 144, MATCH($B$3, resultados!$A$1:$ZZ$1, 0))</f>
        <v/>
      </c>
    </row>
    <row r="151">
      <c r="A151">
        <f>INDEX(resultados!$A$2:$ZZ$299, 145, MATCH($B$1, resultados!$A$1:$ZZ$1, 0))</f>
        <v/>
      </c>
      <c r="B151">
        <f>INDEX(resultados!$A$2:$ZZ$299, 145, MATCH($B$2, resultados!$A$1:$ZZ$1, 0))</f>
        <v/>
      </c>
      <c r="C151">
        <f>INDEX(resultados!$A$2:$ZZ$299, 145, MATCH($B$3, resultados!$A$1:$ZZ$1, 0))</f>
        <v/>
      </c>
    </row>
    <row r="152">
      <c r="A152">
        <f>INDEX(resultados!$A$2:$ZZ$299, 146, MATCH($B$1, resultados!$A$1:$ZZ$1, 0))</f>
        <v/>
      </c>
      <c r="B152">
        <f>INDEX(resultados!$A$2:$ZZ$299, 146, MATCH($B$2, resultados!$A$1:$ZZ$1, 0))</f>
        <v/>
      </c>
      <c r="C152">
        <f>INDEX(resultados!$A$2:$ZZ$299, 146, MATCH($B$3, resultados!$A$1:$ZZ$1, 0))</f>
        <v/>
      </c>
    </row>
    <row r="153">
      <c r="A153">
        <f>INDEX(resultados!$A$2:$ZZ$299, 147, MATCH($B$1, resultados!$A$1:$ZZ$1, 0))</f>
        <v/>
      </c>
      <c r="B153">
        <f>INDEX(resultados!$A$2:$ZZ$299, 147, MATCH($B$2, resultados!$A$1:$ZZ$1, 0))</f>
        <v/>
      </c>
      <c r="C153">
        <f>INDEX(resultados!$A$2:$ZZ$299, 147, MATCH($B$3, resultados!$A$1:$ZZ$1, 0))</f>
        <v/>
      </c>
    </row>
    <row r="154">
      <c r="A154">
        <f>INDEX(resultados!$A$2:$ZZ$299, 148, MATCH($B$1, resultados!$A$1:$ZZ$1, 0))</f>
        <v/>
      </c>
      <c r="B154">
        <f>INDEX(resultados!$A$2:$ZZ$299, 148, MATCH($B$2, resultados!$A$1:$ZZ$1, 0))</f>
        <v/>
      </c>
      <c r="C154">
        <f>INDEX(resultados!$A$2:$ZZ$299, 148, MATCH($B$3, resultados!$A$1:$ZZ$1, 0))</f>
        <v/>
      </c>
    </row>
    <row r="155">
      <c r="A155">
        <f>INDEX(resultados!$A$2:$ZZ$299, 149, MATCH($B$1, resultados!$A$1:$ZZ$1, 0))</f>
        <v/>
      </c>
      <c r="B155">
        <f>INDEX(resultados!$A$2:$ZZ$299, 149, MATCH($B$2, resultados!$A$1:$ZZ$1, 0))</f>
        <v/>
      </c>
      <c r="C155">
        <f>INDEX(resultados!$A$2:$ZZ$299, 149, MATCH($B$3, resultados!$A$1:$ZZ$1, 0))</f>
        <v/>
      </c>
    </row>
    <row r="156">
      <c r="A156">
        <f>INDEX(resultados!$A$2:$ZZ$299, 150, MATCH($B$1, resultados!$A$1:$ZZ$1, 0))</f>
        <v/>
      </c>
      <c r="B156">
        <f>INDEX(resultados!$A$2:$ZZ$299, 150, MATCH($B$2, resultados!$A$1:$ZZ$1, 0))</f>
        <v/>
      </c>
      <c r="C156">
        <f>INDEX(resultados!$A$2:$ZZ$299, 150, MATCH($B$3, resultados!$A$1:$ZZ$1, 0))</f>
        <v/>
      </c>
    </row>
    <row r="157">
      <c r="A157">
        <f>INDEX(resultados!$A$2:$ZZ$299, 151, MATCH($B$1, resultados!$A$1:$ZZ$1, 0))</f>
        <v/>
      </c>
      <c r="B157">
        <f>INDEX(resultados!$A$2:$ZZ$299, 151, MATCH($B$2, resultados!$A$1:$ZZ$1, 0))</f>
        <v/>
      </c>
      <c r="C157">
        <f>INDEX(resultados!$A$2:$ZZ$299, 151, MATCH($B$3, resultados!$A$1:$ZZ$1, 0))</f>
        <v/>
      </c>
    </row>
    <row r="158">
      <c r="A158">
        <f>INDEX(resultados!$A$2:$ZZ$299, 152, MATCH($B$1, resultados!$A$1:$ZZ$1, 0))</f>
        <v/>
      </c>
      <c r="B158">
        <f>INDEX(resultados!$A$2:$ZZ$299, 152, MATCH($B$2, resultados!$A$1:$ZZ$1, 0))</f>
        <v/>
      </c>
      <c r="C158">
        <f>INDEX(resultados!$A$2:$ZZ$299, 152, MATCH($B$3, resultados!$A$1:$ZZ$1, 0))</f>
        <v/>
      </c>
    </row>
    <row r="159">
      <c r="A159">
        <f>INDEX(resultados!$A$2:$ZZ$299, 153, MATCH($B$1, resultados!$A$1:$ZZ$1, 0))</f>
        <v/>
      </c>
      <c r="B159">
        <f>INDEX(resultados!$A$2:$ZZ$299, 153, MATCH($B$2, resultados!$A$1:$ZZ$1, 0))</f>
        <v/>
      </c>
      <c r="C159">
        <f>INDEX(resultados!$A$2:$ZZ$299, 153, MATCH($B$3, resultados!$A$1:$ZZ$1, 0))</f>
        <v/>
      </c>
    </row>
    <row r="160">
      <c r="A160">
        <f>INDEX(resultados!$A$2:$ZZ$299, 154, MATCH($B$1, resultados!$A$1:$ZZ$1, 0))</f>
        <v/>
      </c>
      <c r="B160">
        <f>INDEX(resultados!$A$2:$ZZ$299, 154, MATCH($B$2, resultados!$A$1:$ZZ$1, 0))</f>
        <v/>
      </c>
      <c r="C160">
        <f>INDEX(resultados!$A$2:$ZZ$299, 154, MATCH($B$3, resultados!$A$1:$ZZ$1, 0))</f>
        <v/>
      </c>
    </row>
    <row r="161">
      <c r="A161">
        <f>INDEX(resultados!$A$2:$ZZ$299, 155, MATCH($B$1, resultados!$A$1:$ZZ$1, 0))</f>
        <v/>
      </c>
      <c r="B161">
        <f>INDEX(resultados!$A$2:$ZZ$299, 155, MATCH($B$2, resultados!$A$1:$ZZ$1, 0))</f>
        <v/>
      </c>
      <c r="C161">
        <f>INDEX(resultados!$A$2:$ZZ$299, 155, MATCH($B$3, resultados!$A$1:$ZZ$1, 0))</f>
        <v/>
      </c>
    </row>
    <row r="162">
      <c r="A162">
        <f>INDEX(resultados!$A$2:$ZZ$299, 156, MATCH($B$1, resultados!$A$1:$ZZ$1, 0))</f>
        <v/>
      </c>
      <c r="B162">
        <f>INDEX(resultados!$A$2:$ZZ$299, 156, MATCH($B$2, resultados!$A$1:$ZZ$1, 0))</f>
        <v/>
      </c>
      <c r="C162">
        <f>INDEX(resultados!$A$2:$ZZ$299, 156, MATCH($B$3, resultados!$A$1:$ZZ$1, 0))</f>
        <v/>
      </c>
    </row>
    <row r="163">
      <c r="A163">
        <f>INDEX(resultados!$A$2:$ZZ$299, 157, MATCH($B$1, resultados!$A$1:$ZZ$1, 0))</f>
        <v/>
      </c>
      <c r="B163">
        <f>INDEX(resultados!$A$2:$ZZ$299, 157, MATCH($B$2, resultados!$A$1:$ZZ$1, 0))</f>
        <v/>
      </c>
      <c r="C163">
        <f>INDEX(resultados!$A$2:$ZZ$299, 157, MATCH($B$3, resultados!$A$1:$ZZ$1, 0))</f>
        <v/>
      </c>
    </row>
    <row r="164">
      <c r="A164">
        <f>INDEX(resultados!$A$2:$ZZ$299, 158, MATCH($B$1, resultados!$A$1:$ZZ$1, 0))</f>
        <v/>
      </c>
      <c r="B164">
        <f>INDEX(resultados!$A$2:$ZZ$299, 158, MATCH($B$2, resultados!$A$1:$ZZ$1, 0))</f>
        <v/>
      </c>
      <c r="C164">
        <f>INDEX(resultados!$A$2:$ZZ$299, 158, MATCH($B$3, resultados!$A$1:$ZZ$1, 0))</f>
        <v/>
      </c>
    </row>
    <row r="165">
      <c r="A165">
        <f>INDEX(resultados!$A$2:$ZZ$299, 159, MATCH($B$1, resultados!$A$1:$ZZ$1, 0))</f>
        <v/>
      </c>
      <c r="B165">
        <f>INDEX(resultados!$A$2:$ZZ$299, 159, MATCH($B$2, resultados!$A$1:$ZZ$1, 0))</f>
        <v/>
      </c>
      <c r="C165">
        <f>INDEX(resultados!$A$2:$ZZ$299, 159, MATCH($B$3, resultados!$A$1:$ZZ$1, 0))</f>
        <v/>
      </c>
    </row>
    <row r="166">
      <c r="A166">
        <f>INDEX(resultados!$A$2:$ZZ$299, 160, MATCH($B$1, resultados!$A$1:$ZZ$1, 0))</f>
        <v/>
      </c>
      <c r="B166">
        <f>INDEX(resultados!$A$2:$ZZ$299, 160, MATCH($B$2, resultados!$A$1:$ZZ$1, 0))</f>
        <v/>
      </c>
      <c r="C166">
        <f>INDEX(resultados!$A$2:$ZZ$299, 160, MATCH($B$3, resultados!$A$1:$ZZ$1, 0))</f>
        <v/>
      </c>
    </row>
    <row r="167">
      <c r="A167">
        <f>INDEX(resultados!$A$2:$ZZ$299, 161, MATCH($B$1, resultados!$A$1:$ZZ$1, 0))</f>
        <v/>
      </c>
      <c r="B167">
        <f>INDEX(resultados!$A$2:$ZZ$299, 161, MATCH($B$2, resultados!$A$1:$ZZ$1, 0))</f>
        <v/>
      </c>
      <c r="C167">
        <f>INDEX(resultados!$A$2:$ZZ$299, 161, MATCH($B$3, resultados!$A$1:$ZZ$1, 0))</f>
        <v/>
      </c>
    </row>
    <row r="168">
      <c r="A168">
        <f>INDEX(resultados!$A$2:$ZZ$299, 162, MATCH($B$1, resultados!$A$1:$ZZ$1, 0))</f>
        <v/>
      </c>
      <c r="B168">
        <f>INDEX(resultados!$A$2:$ZZ$299, 162, MATCH($B$2, resultados!$A$1:$ZZ$1, 0))</f>
        <v/>
      </c>
      <c r="C168">
        <f>INDEX(resultados!$A$2:$ZZ$299, 162, MATCH($B$3, resultados!$A$1:$ZZ$1, 0))</f>
        <v/>
      </c>
    </row>
    <row r="169">
      <c r="A169">
        <f>INDEX(resultados!$A$2:$ZZ$299, 163, MATCH($B$1, resultados!$A$1:$ZZ$1, 0))</f>
        <v/>
      </c>
      <c r="B169">
        <f>INDEX(resultados!$A$2:$ZZ$299, 163, MATCH($B$2, resultados!$A$1:$ZZ$1, 0))</f>
        <v/>
      </c>
      <c r="C169">
        <f>INDEX(resultados!$A$2:$ZZ$299, 163, MATCH($B$3, resultados!$A$1:$ZZ$1, 0))</f>
        <v/>
      </c>
    </row>
    <row r="170">
      <c r="A170">
        <f>INDEX(resultados!$A$2:$ZZ$299, 164, MATCH($B$1, resultados!$A$1:$ZZ$1, 0))</f>
        <v/>
      </c>
      <c r="B170">
        <f>INDEX(resultados!$A$2:$ZZ$299, 164, MATCH($B$2, resultados!$A$1:$ZZ$1, 0))</f>
        <v/>
      </c>
      <c r="C170">
        <f>INDEX(resultados!$A$2:$ZZ$299, 164, MATCH($B$3, resultados!$A$1:$ZZ$1, 0))</f>
        <v/>
      </c>
    </row>
    <row r="171">
      <c r="A171">
        <f>INDEX(resultados!$A$2:$ZZ$299, 165, MATCH($B$1, resultados!$A$1:$ZZ$1, 0))</f>
        <v/>
      </c>
      <c r="B171">
        <f>INDEX(resultados!$A$2:$ZZ$299, 165, MATCH($B$2, resultados!$A$1:$ZZ$1, 0))</f>
        <v/>
      </c>
      <c r="C171">
        <f>INDEX(resultados!$A$2:$ZZ$299, 165, MATCH($B$3, resultados!$A$1:$ZZ$1, 0))</f>
        <v/>
      </c>
    </row>
    <row r="172">
      <c r="A172">
        <f>INDEX(resultados!$A$2:$ZZ$299, 166, MATCH($B$1, resultados!$A$1:$ZZ$1, 0))</f>
        <v/>
      </c>
      <c r="B172">
        <f>INDEX(resultados!$A$2:$ZZ$299, 166, MATCH($B$2, resultados!$A$1:$ZZ$1, 0))</f>
        <v/>
      </c>
      <c r="C172">
        <f>INDEX(resultados!$A$2:$ZZ$299, 166, MATCH($B$3, resultados!$A$1:$ZZ$1, 0))</f>
        <v/>
      </c>
    </row>
    <row r="173">
      <c r="A173">
        <f>INDEX(resultados!$A$2:$ZZ$299, 167, MATCH($B$1, resultados!$A$1:$ZZ$1, 0))</f>
        <v/>
      </c>
      <c r="B173">
        <f>INDEX(resultados!$A$2:$ZZ$299, 167, MATCH($B$2, resultados!$A$1:$ZZ$1, 0))</f>
        <v/>
      </c>
      <c r="C173">
        <f>INDEX(resultados!$A$2:$ZZ$299, 167, MATCH($B$3, resultados!$A$1:$ZZ$1, 0))</f>
        <v/>
      </c>
    </row>
    <row r="174">
      <c r="A174">
        <f>INDEX(resultados!$A$2:$ZZ$299, 168, MATCH($B$1, resultados!$A$1:$ZZ$1, 0))</f>
        <v/>
      </c>
      <c r="B174">
        <f>INDEX(resultados!$A$2:$ZZ$299, 168, MATCH($B$2, resultados!$A$1:$ZZ$1, 0))</f>
        <v/>
      </c>
      <c r="C174">
        <f>INDEX(resultados!$A$2:$ZZ$299, 168, MATCH($B$3, resultados!$A$1:$ZZ$1, 0))</f>
        <v/>
      </c>
    </row>
    <row r="175">
      <c r="A175">
        <f>INDEX(resultados!$A$2:$ZZ$299, 169, MATCH($B$1, resultados!$A$1:$ZZ$1, 0))</f>
        <v/>
      </c>
      <c r="B175">
        <f>INDEX(resultados!$A$2:$ZZ$299, 169, MATCH($B$2, resultados!$A$1:$ZZ$1, 0))</f>
        <v/>
      </c>
      <c r="C175">
        <f>INDEX(resultados!$A$2:$ZZ$299, 169, MATCH($B$3, resultados!$A$1:$ZZ$1, 0))</f>
        <v/>
      </c>
    </row>
    <row r="176">
      <c r="A176">
        <f>INDEX(resultados!$A$2:$ZZ$299, 170, MATCH($B$1, resultados!$A$1:$ZZ$1, 0))</f>
        <v/>
      </c>
      <c r="B176">
        <f>INDEX(resultados!$A$2:$ZZ$299, 170, MATCH($B$2, resultados!$A$1:$ZZ$1, 0))</f>
        <v/>
      </c>
      <c r="C176">
        <f>INDEX(resultados!$A$2:$ZZ$299, 170, MATCH($B$3, resultados!$A$1:$ZZ$1, 0))</f>
        <v/>
      </c>
    </row>
    <row r="177">
      <c r="A177">
        <f>INDEX(resultados!$A$2:$ZZ$299, 171, MATCH($B$1, resultados!$A$1:$ZZ$1, 0))</f>
        <v/>
      </c>
      <c r="B177">
        <f>INDEX(resultados!$A$2:$ZZ$299, 171, MATCH($B$2, resultados!$A$1:$ZZ$1, 0))</f>
        <v/>
      </c>
      <c r="C177">
        <f>INDEX(resultados!$A$2:$ZZ$299, 171, MATCH($B$3, resultados!$A$1:$ZZ$1, 0))</f>
        <v/>
      </c>
    </row>
    <row r="178">
      <c r="A178">
        <f>INDEX(resultados!$A$2:$ZZ$299, 172, MATCH($B$1, resultados!$A$1:$ZZ$1, 0))</f>
        <v/>
      </c>
      <c r="B178">
        <f>INDEX(resultados!$A$2:$ZZ$299, 172, MATCH($B$2, resultados!$A$1:$ZZ$1, 0))</f>
        <v/>
      </c>
      <c r="C178">
        <f>INDEX(resultados!$A$2:$ZZ$299, 172, MATCH($B$3, resultados!$A$1:$ZZ$1, 0))</f>
        <v/>
      </c>
    </row>
    <row r="179">
      <c r="A179">
        <f>INDEX(resultados!$A$2:$ZZ$299, 173, MATCH($B$1, resultados!$A$1:$ZZ$1, 0))</f>
        <v/>
      </c>
      <c r="B179">
        <f>INDEX(resultados!$A$2:$ZZ$299, 173, MATCH($B$2, resultados!$A$1:$ZZ$1, 0))</f>
        <v/>
      </c>
      <c r="C179">
        <f>INDEX(resultados!$A$2:$ZZ$299, 173, MATCH($B$3, resultados!$A$1:$ZZ$1, 0))</f>
        <v/>
      </c>
    </row>
    <row r="180">
      <c r="A180">
        <f>INDEX(resultados!$A$2:$ZZ$299, 174, MATCH($B$1, resultados!$A$1:$ZZ$1, 0))</f>
        <v/>
      </c>
      <c r="B180">
        <f>INDEX(resultados!$A$2:$ZZ$299, 174, MATCH($B$2, resultados!$A$1:$ZZ$1, 0))</f>
        <v/>
      </c>
      <c r="C180">
        <f>INDEX(resultados!$A$2:$ZZ$299, 174, MATCH($B$3, resultados!$A$1:$ZZ$1, 0))</f>
        <v/>
      </c>
    </row>
    <row r="181">
      <c r="A181">
        <f>INDEX(resultados!$A$2:$ZZ$299, 175, MATCH($B$1, resultados!$A$1:$ZZ$1, 0))</f>
        <v/>
      </c>
      <c r="B181">
        <f>INDEX(resultados!$A$2:$ZZ$299, 175, MATCH($B$2, resultados!$A$1:$ZZ$1, 0))</f>
        <v/>
      </c>
      <c r="C181">
        <f>INDEX(resultados!$A$2:$ZZ$299, 175, MATCH($B$3, resultados!$A$1:$ZZ$1, 0))</f>
        <v/>
      </c>
    </row>
    <row r="182">
      <c r="A182">
        <f>INDEX(resultados!$A$2:$ZZ$299, 176, MATCH($B$1, resultados!$A$1:$ZZ$1, 0))</f>
        <v/>
      </c>
      <c r="B182">
        <f>INDEX(resultados!$A$2:$ZZ$299, 176, MATCH($B$2, resultados!$A$1:$ZZ$1, 0))</f>
        <v/>
      </c>
      <c r="C182">
        <f>INDEX(resultados!$A$2:$ZZ$299, 176, MATCH($B$3, resultados!$A$1:$ZZ$1, 0))</f>
        <v/>
      </c>
    </row>
    <row r="183">
      <c r="A183">
        <f>INDEX(resultados!$A$2:$ZZ$299, 177, MATCH($B$1, resultados!$A$1:$ZZ$1, 0))</f>
        <v/>
      </c>
      <c r="B183">
        <f>INDEX(resultados!$A$2:$ZZ$299, 177, MATCH($B$2, resultados!$A$1:$ZZ$1, 0))</f>
        <v/>
      </c>
      <c r="C183">
        <f>INDEX(resultados!$A$2:$ZZ$299, 177, MATCH($B$3, resultados!$A$1:$ZZ$1, 0))</f>
        <v/>
      </c>
    </row>
    <row r="184">
      <c r="A184">
        <f>INDEX(resultados!$A$2:$ZZ$299, 178, MATCH($B$1, resultados!$A$1:$ZZ$1, 0))</f>
        <v/>
      </c>
      <c r="B184">
        <f>INDEX(resultados!$A$2:$ZZ$299, 178, MATCH($B$2, resultados!$A$1:$ZZ$1, 0))</f>
        <v/>
      </c>
      <c r="C184">
        <f>INDEX(resultados!$A$2:$ZZ$299, 178, MATCH($B$3, resultados!$A$1:$ZZ$1, 0))</f>
        <v/>
      </c>
    </row>
    <row r="185">
      <c r="A185">
        <f>INDEX(resultados!$A$2:$ZZ$299, 179, MATCH($B$1, resultados!$A$1:$ZZ$1, 0))</f>
        <v/>
      </c>
      <c r="B185">
        <f>INDEX(resultados!$A$2:$ZZ$299, 179, MATCH($B$2, resultados!$A$1:$ZZ$1, 0))</f>
        <v/>
      </c>
      <c r="C185">
        <f>INDEX(resultados!$A$2:$ZZ$299, 179, MATCH($B$3, resultados!$A$1:$ZZ$1, 0))</f>
        <v/>
      </c>
    </row>
    <row r="186">
      <c r="A186">
        <f>INDEX(resultados!$A$2:$ZZ$299, 180, MATCH($B$1, resultados!$A$1:$ZZ$1, 0))</f>
        <v/>
      </c>
      <c r="B186">
        <f>INDEX(resultados!$A$2:$ZZ$299, 180, MATCH($B$2, resultados!$A$1:$ZZ$1, 0))</f>
        <v/>
      </c>
      <c r="C186">
        <f>INDEX(resultados!$A$2:$ZZ$299, 180, MATCH($B$3, resultados!$A$1:$ZZ$1, 0))</f>
        <v/>
      </c>
    </row>
    <row r="187">
      <c r="A187">
        <f>INDEX(resultados!$A$2:$ZZ$299, 181, MATCH($B$1, resultados!$A$1:$ZZ$1, 0))</f>
        <v/>
      </c>
      <c r="B187">
        <f>INDEX(resultados!$A$2:$ZZ$299, 181, MATCH($B$2, resultados!$A$1:$ZZ$1, 0))</f>
        <v/>
      </c>
      <c r="C187">
        <f>INDEX(resultados!$A$2:$ZZ$299, 181, MATCH($B$3, resultados!$A$1:$ZZ$1, 0))</f>
        <v/>
      </c>
    </row>
    <row r="188">
      <c r="A188">
        <f>INDEX(resultados!$A$2:$ZZ$299, 182, MATCH($B$1, resultados!$A$1:$ZZ$1, 0))</f>
        <v/>
      </c>
      <c r="B188">
        <f>INDEX(resultados!$A$2:$ZZ$299, 182, MATCH($B$2, resultados!$A$1:$ZZ$1, 0))</f>
        <v/>
      </c>
      <c r="C188">
        <f>INDEX(resultados!$A$2:$ZZ$299, 182, MATCH($B$3, resultados!$A$1:$ZZ$1, 0))</f>
        <v/>
      </c>
    </row>
    <row r="189">
      <c r="A189">
        <f>INDEX(resultados!$A$2:$ZZ$299, 183, MATCH($B$1, resultados!$A$1:$ZZ$1, 0))</f>
        <v/>
      </c>
      <c r="B189">
        <f>INDEX(resultados!$A$2:$ZZ$299, 183, MATCH($B$2, resultados!$A$1:$ZZ$1, 0))</f>
        <v/>
      </c>
      <c r="C189">
        <f>INDEX(resultados!$A$2:$ZZ$299, 183, MATCH($B$3, resultados!$A$1:$ZZ$1, 0))</f>
        <v/>
      </c>
    </row>
    <row r="190">
      <c r="A190">
        <f>INDEX(resultados!$A$2:$ZZ$299, 184, MATCH($B$1, resultados!$A$1:$ZZ$1, 0))</f>
        <v/>
      </c>
      <c r="B190">
        <f>INDEX(resultados!$A$2:$ZZ$299, 184, MATCH($B$2, resultados!$A$1:$ZZ$1, 0))</f>
        <v/>
      </c>
      <c r="C190">
        <f>INDEX(resultados!$A$2:$ZZ$299, 184, MATCH($B$3, resultados!$A$1:$ZZ$1, 0))</f>
        <v/>
      </c>
    </row>
    <row r="191">
      <c r="A191">
        <f>INDEX(resultados!$A$2:$ZZ$299, 185, MATCH($B$1, resultados!$A$1:$ZZ$1, 0))</f>
        <v/>
      </c>
      <c r="B191">
        <f>INDEX(resultados!$A$2:$ZZ$299, 185, MATCH($B$2, resultados!$A$1:$ZZ$1, 0))</f>
        <v/>
      </c>
      <c r="C191">
        <f>INDEX(resultados!$A$2:$ZZ$299, 185, MATCH($B$3, resultados!$A$1:$ZZ$1, 0))</f>
        <v/>
      </c>
    </row>
    <row r="192">
      <c r="A192">
        <f>INDEX(resultados!$A$2:$ZZ$299, 186, MATCH($B$1, resultados!$A$1:$ZZ$1, 0))</f>
        <v/>
      </c>
      <c r="B192">
        <f>INDEX(resultados!$A$2:$ZZ$299, 186, MATCH($B$2, resultados!$A$1:$ZZ$1, 0))</f>
        <v/>
      </c>
      <c r="C192">
        <f>INDEX(resultados!$A$2:$ZZ$299, 186, MATCH($B$3, resultados!$A$1:$ZZ$1, 0))</f>
        <v/>
      </c>
    </row>
    <row r="193">
      <c r="A193">
        <f>INDEX(resultados!$A$2:$ZZ$299, 187, MATCH($B$1, resultados!$A$1:$ZZ$1, 0))</f>
        <v/>
      </c>
      <c r="B193">
        <f>INDEX(resultados!$A$2:$ZZ$299, 187, MATCH($B$2, resultados!$A$1:$ZZ$1, 0))</f>
        <v/>
      </c>
      <c r="C193">
        <f>INDEX(resultados!$A$2:$ZZ$299, 187, MATCH($B$3, resultados!$A$1:$ZZ$1, 0))</f>
        <v/>
      </c>
    </row>
    <row r="194">
      <c r="A194">
        <f>INDEX(resultados!$A$2:$ZZ$299, 188, MATCH($B$1, resultados!$A$1:$ZZ$1, 0))</f>
        <v/>
      </c>
      <c r="B194">
        <f>INDEX(resultados!$A$2:$ZZ$299, 188, MATCH($B$2, resultados!$A$1:$ZZ$1, 0))</f>
        <v/>
      </c>
      <c r="C194">
        <f>INDEX(resultados!$A$2:$ZZ$299, 188, MATCH($B$3, resultados!$A$1:$ZZ$1, 0))</f>
        <v/>
      </c>
    </row>
    <row r="195">
      <c r="A195">
        <f>INDEX(resultados!$A$2:$ZZ$299, 189, MATCH($B$1, resultados!$A$1:$ZZ$1, 0))</f>
        <v/>
      </c>
      <c r="B195">
        <f>INDEX(resultados!$A$2:$ZZ$299, 189, MATCH($B$2, resultados!$A$1:$ZZ$1, 0))</f>
        <v/>
      </c>
      <c r="C195">
        <f>INDEX(resultados!$A$2:$ZZ$299, 189, MATCH($B$3, resultados!$A$1:$ZZ$1, 0))</f>
        <v/>
      </c>
    </row>
    <row r="196">
      <c r="A196">
        <f>INDEX(resultados!$A$2:$ZZ$299, 190, MATCH($B$1, resultados!$A$1:$ZZ$1, 0))</f>
        <v/>
      </c>
      <c r="B196">
        <f>INDEX(resultados!$A$2:$ZZ$299, 190, MATCH($B$2, resultados!$A$1:$ZZ$1, 0))</f>
        <v/>
      </c>
      <c r="C196">
        <f>INDEX(resultados!$A$2:$ZZ$299, 190, MATCH($B$3, resultados!$A$1:$ZZ$1, 0))</f>
        <v/>
      </c>
    </row>
    <row r="197">
      <c r="A197">
        <f>INDEX(resultados!$A$2:$ZZ$299, 191, MATCH($B$1, resultados!$A$1:$ZZ$1, 0))</f>
        <v/>
      </c>
      <c r="B197">
        <f>INDEX(resultados!$A$2:$ZZ$299, 191, MATCH($B$2, resultados!$A$1:$ZZ$1, 0))</f>
        <v/>
      </c>
      <c r="C197">
        <f>INDEX(resultados!$A$2:$ZZ$299, 191, MATCH($B$3, resultados!$A$1:$ZZ$1, 0))</f>
        <v/>
      </c>
    </row>
    <row r="198">
      <c r="A198">
        <f>INDEX(resultados!$A$2:$ZZ$299, 192, MATCH($B$1, resultados!$A$1:$ZZ$1, 0))</f>
        <v/>
      </c>
      <c r="B198">
        <f>INDEX(resultados!$A$2:$ZZ$299, 192, MATCH($B$2, resultados!$A$1:$ZZ$1, 0))</f>
        <v/>
      </c>
      <c r="C198">
        <f>INDEX(resultados!$A$2:$ZZ$299, 192, MATCH($B$3, resultados!$A$1:$ZZ$1, 0))</f>
        <v/>
      </c>
    </row>
    <row r="199">
      <c r="A199">
        <f>INDEX(resultados!$A$2:$ZZ$299, 193, MATCH($B$1, resultados!$A$1:$ZZ$1, 0))</f>
        <v/>
      </c>
      <c r="B199">
        <f>INDEX(resultados!$A$2:$ZZ$299, 193, MATCH($B$2, resultados!$A$1:$ZZ$1, 0))</f>
        <v/>
      </c>
      <c r="C199">
        <f>INDEX(resultados!$A$2:$ZZ$299, 193, MATCH($B$3, resultados!$A$1:$ZZ$1, 0))</f>
        <v/>
      </c>
    </row>
    <row r="200">
      <c r="A200">
        <f>INDEX(resultados!$A$2:$ZZ$299, 194, MATCH($B$1, resultados!$A$1:$ZZ$1, 0))</f>
        <v/>
      </c>
      <c r="B200">
        <f>INDEX(resultados!$A$2:$ZZ$299, 194, MATCH($B$2, resultados!$A$1:$ZZ$1, 0))</f>
        <v/>
      </c>
      <c r="C200">
        <f>INDEX(resultados!$A$2:$ZZ$299, 194, MATCH($B$3, resultados!$A$1:$ZZ$1, 0))</f>
        <v/>
      </c>
    </row>
    <row r="201">
      <c r="A201">
        <f>INDEX(resultados!$A$2:$ZZ$299, 195, MATCH($B$1, resultados!$A$1:$ZZ$1, 0))</f>
        <v/>
      </c>
      <c r="B201">
        <f>INDEX(resultados!$A$2:$ZZ$299, 195, MATCH($B$2, resultados!$A$1:$ZZ$1, 0))</f>
        <v/>
      </c>
      <c r="C201">
        <f>INDEX(resultados!$A$2:$ZZ$299, 195, MATCH($B$3, resultados!$A$1:$ZZ$1, 0))</f>
        <v/>
      </c>
    </row>
    <row r="202">
      <c r="A202">
        <f>INDEX(resultados!$A$2:$ZZ$299, 196, MATCH($B$1, resultados!$A$1:$ZZ$1, 0))</f>
        <v/>
      </c>
      <c r="B202">
        <f>INDEX(resultados!$A$2:$ZZ$299, 196, MATCH($B$2, resultados!$A$1:$ZZ$1, 0))</f>
        <v/>
      </c>
      <c r="C202">
        <f>INDEX(resultados!$A$2:$ZZ$299, 196, MATCH($B$3, resultados!$A$1:$ZZ$1, 0))</f>
        <v/>
      </c>
    </row>
    <row r="203">
      <c r="A203">
        <f>INDEX(resultados!$A$2:$ZZ$299, 197, MATCH($B$1, resultados!$A$1:$ZZ$1, 0))</f>
        <v/>
      </c>
      <c r="B203">
        <f>INDEX(resultados!$A$2:$ZZ$299, 197, MATCH($B$2, resultados!$A$1:$ZZ$1, 0))</f>
        <v/>
      </c>
      <c r="C203">
        <f>INDEX(resultados!$A$2:$ZZ$299, 197, MATCH($B$3, resultados!$A$1:$ZZ$1, 0))</f>
        <v/>
      </c>
    </row>
    <row r="204">
      <c r="A204">
        <f>INDEX(resultados!$A$2:$ZZ$299, 198, MATCH($B$1, resultados!$A$1:$ZZ$1, 0))</f>
        <v/>
      </c>
      <c r="B204">
        <f>INDEX(resultados!$A$2:$ZZ$299, 198, MATCH($B$2, resultados!$A$1:$ZZ$1, 0))</f>
        <v/>
      </c>
      <c r="C204">
        <f>INDEX(resultados!$A$2:$ZZ$299, 198, MATCH($B$3, resultados!$A$1:$ZZ$1, 0))</f>
        <v/>
      </c>
    </row>
    <row r="205">
      <c r="A205">
        <f>INDEX(resultados!$A$2:$ZZ$299, 199, MATCH($B$1, resultados!$A$1:$ZZ$1, 0))</f>
        <v/>
      </c>
      <c r="B205">
        <f>INDEX(resultados!$A$2:$ZZ$299, 199, MATCH($B$2, resultados!$A$1:$ZZ$1, 0))</f>
        <v/>
      </c>
      <c r="C205">
        <f>INDEX(resultados!$A$2:$ZZ$299, 199, MATCH($B$3, resultados!$A$1:$ZZ$1, 0))</f>
        <v/>
      </c>
    </row>
    <row r="206">
      <c r="A206">
        <f>INDEX(resultados!$A$2:$ZZ$299, 200, MATCH($B$1, resultados!$A$1:$ZZ$1, 0))</f>
        <v/>
      </c>
      <c r="B206">
        <f>INDEX(resultados!$A$2:$ZZ$299, 200, MATCH($B$2, resultados!$A$1:$ZZ$1, 0))</f>
        <v/>
      </c>
      <c r="C206">
        <f>INDEX(resultados!$A$2:$ZZ$299, 200, MATCH($B$3, resultados!$A$1:$ZZ$1, 0))</f>
        <v/>
      </c>
    </row>
    <row r="207">
      <c r="A207">
        <f>INDEX(resultados!$A$2:$ZZ$299, 201, MATCH($B$1, resultados!$A$1:$ZZ$1, 0))</f>
        <v/>
      </c>
      <c r="B207">
        <f>INDEX(resultados!$A$2:$ZZ$299, 201, MATCH($B$2, resultados!$A$1:$ZZ$1, 0))</f>
        <v/>
      </c>
      <c r="C207">
        <f>INDEX(resultados!$A$2:$ZZ$299, 201, MATCH($B$3, resultados!$A$1:$ZZ$1, 0))</f>
        <v/>
      </c>
    </row>
    <row r="208">
      <c r="A208">
        <f>INDEX(resultados!$A$2:$ZZ$299, 202, MATCH($B$1, resultados!$A$1:$ZZ$1, 0))</f>
        <v/>
      </c>
      <c r="B208">
        <f>INDEX(resultados!$A$2:$ZZ$299, 202, MATCH($B$2, resultados!$A$1:$ZZ$1, 0))</f>
        <v/>
      </c>
      <c r="C208">
        <f>INDEX(resultados!$A$2:$ZZ$299, 202, MATCH($B$3, resultados!$A$1:$ZZ$1, 0))</f>
        <v/>
      </c>
    </row>
    <row r="209">
      <c r="A209">
        <f>INDEX(resultados!$A$2:$ZZ$299, 203, MATCH($B$1, resultados!$A$1:$ZZ$1, 0))</f>
        <v/>
      </c>
      <c r="B209">
        <f>INDEX(resultados!$A$2:$ZZ$299, 203, MATCH($B$2, resultados!$A$1:$ZZ$1, 0))</f>
        <v/>
      </c>
      <c r="C209">
        <f>INDEX(resultados!$A$2:$ZZ$299, 203, MATCH($B$3, resultados!$A$1:$ZZ$1, 0))</f>
        <v/>
      </c>
    </row>
    <row r="210">
      <c r="A210">
        <f>INDEX(resultados!$A$2:$ZZ$299, 204, MATCH($B$1, resultados!$A$1:$ZZ$1, 0))</f>
        <v/>
      </c>
      <c r="B210">
        <f>INDEX(resultados!$A$2:$ZZ$299, 204, MATCH($B$2, resultados!$A$1:$ZZ$1, 0))</f>
        <v/>
      </c>
      <c r="C210">
        <f>INDEX(resultados!$A$2:$ZZ$299, 204, MATCH($B$3, resultados!$A$1:$ZZ$1, 0))</f>
        <v/>
      </c>
    </row>
    <row r="211">
      <c r="A211">
        <f>INDEX(resultados!$A$2:$ZZ$299, 205, MATCH($B$1, resultados!$A$1:$ZZ$1, 0))</f>
        <v/>
      </c>
      <c r="B211">
        <f>INDEX(resultados!$A$2:$ZZ$299, 205, MATCH($B$2, resultados!$A$1:$ZZ$1, 0))</f>
        <v/>
      </c>
      <c r="C211">
        <f>INDEX(resultados!$A$2:$ZZ$299, 205, MATCH($B$3, resultados!$A$1:$ZZ$1, 0))</f>
        <v/>
      </c>
    </row>
    <row r="212">
      <c r="A212">
        <f>INDEX(resultados!$A$2:$ZZ$299, 206, MATCH($B$1, resultados!$A$1:$ZZ$1, 0))</f>
        <v/>
      </c>
      <c r="B212">
        <f>INDEX(resultados!$A$2:$ZZ$299, 206, MATCH($B$2, resultados!$A$1:$ZZ$1, 0))</f>
        <v/>
      </c>
      <c r="C212">
        <f>INDEX(resultados!$A$2:$ZZ$299, 206, MATCH($B$3, resultados!$A$1:$ZZ$1, 0))</f>
        <v/>
      </c>
    </row>
    <row r="213">
      <c r="A213">
        <f>INDEX(resultados!$A$2:$ZZ$299, 207, MATCH($B$1, resultados!$A$1:$ZZ$1, 0))</f>
        <v/>
      </c>
      <c r="B213">
        <f>INDEX(resultados!$A$2:$ZZ$299, 207, MATCH($B$2, resultados!$A$1:$ZZ$1, 0))</f>
        <v/>
      </c>
      <c r="C213">
        <f>INDEX(resultados!$A$2:$ZZ$299, 207, MATCH($B$3, resultados!$A$1:$ZZ$1, 0))</f>
        <v/>
      </c>
    </row>
    <row r="214">
      <c r="A214">
        <f>INDEX(resultados!$A$2:$ZZ$299, 208, MATCH($B$1, resultados!$A$1:$ZZ$1, 0))</f>
        <v/>
      </c>
      <c r="B214">
        <f>INDEX(resultados!$A$2:$ZZ$299, 208, MATCH($B$2, resultados!$A$1:$ZZ$1, 0))</f>
        <v/>
      </c>
      <c r="C214">
        <f>INDEX(resultados!$A$2:$ZZ$299, 208, MATCH($B$3, resultados!$A$1:$ZZ$1, 0))</f>
        <v/>
      </c>
    </row>
    <row r="215">
      <c r="A215">
        <f>INDEX(resultados!$A$2:$ZZ$299, 209, MATCH($B$1, resultados!$A$1:$ZZ$1, 0))</f>
        <v/>
      </c>
      <c r="B215">
        <f>INDEX(resultados!$A$2:$ZZ$299, 209, MATCH($B$2, resultados!$A$1:$ZZ$1, 0))</f>
        <v/>
      </c>
      <c r="C215">
        <f>INDEX(resultados!$A$2:$ZZ$299, 209, MATCH($B$3, resultados!$A$1:$ZZ$1, 0))</f>
        <v/>
      </c>
    </row>
    <row r="216">
      <c r="A216">
        <f>INDEX(resultados!$A$2:$ZZ$299, 210, MATCH($B$1, resultados!$A$1:$ZZ$1, 0))</f>
        <v/>
      </c>
      <c r="B216">
        <f>INDEX(resultados!$A$2:$ZZ$299, 210, MATCH($B$2, resultados!$A$1:$ZZ$1, 0))</f>
        <v/>
      </c>
      <c r="C216">
        <f>INDEX(resultados!$A$2:$ZZ$299, 210, MATCH($B$3, resultados!$A$1:$ZZ$1, 0))</f>
        <v/>
      </c>
    </row>
    <row r="217">
      <c r="A217">
        <f>INDEX(resultados!$A$2:$ZZ$299, 211, MATCH($B$1, resultados!$A$1:$ZZ$1, 0))</f>
        <v/>
      </c>
      <c r="B217">
        <f>INDEX(resultados!$A$2:$ZZ$299, 211, MATCH($B$2, resultados!$A$1:$ZZ$1, 0))</f>
        <v/>
      </c>
      <c r="C217">
        <f>INDEX(resultados!$A$2:$ZZ$299, 211, MATCH($B$3, resultados!$A$1:$ZZ$1, 0))</f>
        <v/>
      </c>
    </row>
    <row r="218">
      <c r="A218">
        <f>INDEX(resultados!$A$2:$ZZ$299, 212, MATCH($B$1, resultados!$A$1:$ZZ$1, 0))</f>
        <v/>
      </c>
      <c r="B218">
        <f>INDEX(resultados!$A$2:$ZZ$299, 212, MATCH($B$2, resultados!$A$1:$ZZ$1, 0))</f>
        <v/>
      </c>
      <c r="C218">
        <f>INDEX(resultados!$A$2:$ZZ$299, 212, MATCH($B$3, resultados!$A$1:$ZZ$1, 0))</f>
        <v/>
      </c>
    </row>
    <row r="219">
      <c r="A219">
        <f>INDEX(resultados!$A$2:$ZZ$299, 213, MATCH($B$1, resultados!$A$1:$ZZ$1, 0))</f>
        <v/>
      </c>
      <c r="B219">
        <f>INDEX(resultados!$A$2:$ZZ$299, 213, MATCH($B$2, resultados!$A$1:$ZZ$1, 0))</f>
        <v/>
      </c>
      <c r="C219">
        <f>INDEX(resultados!$A$2:$ZZ$299, 213, MATCH($B$3, resultados!$A$1:$ZZ$1, 0))</f>
        <v/>
      </c>
    </row>
    <row r="220">
      <c r="A220">
        <f>INDEX(resultados!$A$2:$ZZ$299, 214, MATCH($B$1, resultados!$A$1:$ZZ$1, 0))</f>
        <v/>
      </c>
      <c r="B220">
        <f>INDEX(resultados!$A$2:$ZZ$299, 214, MATCH($B$2, resultados!$A$1:$ZZ$1, 0))</f>
        <v/>
      </c>
      <c r="C220">
        <f>INDEX(resultados!$A$2:$ZZ$299, 214, MATCH($B$3, resultados!$A$1:$ZZ$1, 0))</f>
        <v/>
      </c>
    </row>
    <row r="221">
      <c r="A221">
        <f>INDEX(resultados!$A$2:$ZZ$299, 215, MATCH($B$1, resultados!$A$1:$ZZ$1, 0))</f>
        <v/>
      </c>
      <c r="B221">
        <f>INDEX(resultados!$A$2:$ZZ$299, 215, MATCH($B$2, resultados!$A$1:$ZZ$1, 0))</f>
        <v/>
      </c>
      <c r="C221">
        <f>INDEX(resultados!$A$2:$ZZ$299, 215, MATCH($B$3, resultados!$A$1:$ZZ$1, 0))</f>
        <v/>
      </c>
    </row>
    <row r="222">
      <c r="A222">
        <f>INDEX(resultados!$A$2:$ZZ$299, 216, MATCH($B$1, resultados!$A$1:$ZZ$1, 0))</f>
        <v/>
      </c>
      <c r="B222">
        <f>INDEX(resultados!$A$2:$ZZ$299, 216, MATCH($B$2, resultados!$A$1:$ZZ$1, 0))</f>
        <v/>
      </c>
      <c r="C222">
        <f>INDEX(resultados!$A$2:$ZZ$299, 216, MATCH($B$3, resultados!$A$1:$ZZ$1, 0))</f>
        <v/>
      </c>
    </row>
    <row r="223">
      <c r="A223">
        <f>INDEX(resultados!$A$2:$ZZ$299, 217, MATCH($B$1, resultados!$A$1:$ZZ$1, 0))</f>
        <v/>
      </c>
      <c r="B223">
        <f>INDEX(resultados!$A$2:$ZZ$299, 217, MATCH($B$2, resultados!$A$1:$ZZ$1, 0))</f>
        <v/>
      </c>
      <c r="C223">
        <f>INDEX(resultados!$A$2:$ZZ$299, 217, MATCH($B$3, resultados!$A$1:$ZZ$1, 0))</f>
        <v/>
      </c>
    </row>
    <row r="224">
      <c r="A224">
        <f>INDEX(resultados!$A$2:$ZZ$299, 218, MATCH($B$1, resultados!$A$1:$ZZ$1, 0))</f>
        <v/>
      </c>
      <c r="B224">
        <f>INDEX(resultados!$A$2:$ZZ$299, 218, MATCH($B$2, resultados!$A$1:$ZZ$1, 0))</f>
        <v/>
      </c>
      <c r="C224">
        <f>INDEX(resultados!$A$2:$ZZ$299, 218, MATCH($B$3, resultados!$A$1:$ZZ$1, 0))</f>
        <v/>
      </c>
    </row>
    <row r="225">
      <c r="A225">
        <f>INDEX(resultados!$A$2:$ZZ$299, 219, MATCH($B$1, resultados!$A$1:$ZZ$1, 0))</f>
        <v/>
      </c>
      <c r="B225">
        <f>INDEX(resultados!$A$2:$ZZ$299, 219, MATCH($B$2, resultados!$A$1:$ZZ$1, 0))</f>
        <v/>
      </c>
      <c r="C225">
        <f>INDEX(resultados!$A$2:$ZZ$299, 219, MATCH($B$3, resultados!$A$1:$ZZ$1, 0))</f>
        <v/>
      </c>
    </row>
    <row r="226">
      <c r="A226">
        <f>INDEX(resultados!$A$2:$ZZ$299, 220, MATCH($B$1, resultados!$A$1:$ZZ$1, 0))</f>
        <v/>
      </c>
      <c r="B226">
        <f>INDEX(resultados!$A$2:$ZZ$299, 220, MATCH($B$2, resultados!$A$1:$ZZ$1, 0))</f>
        <v/>
      </c>
      <c r="C226">
        <f>INDEX(resultados!$A$2:$ZZ$299, 220, MATCH($B$3, resultados!$A$1:$ZZ$1, 0))</f>
        <v/>
      </c>
    </row>
    <row r="227">
      <c r="A227">
        <f>INDEX(resultados!$A$2:$ZZ$299, 221, MATCH($B$1, resultados!$A$1:$ZZ$1, 0))</f>
        <v/>
      </c>
      <c r="B227">
        <f>INDEX(resultados!$A$2:$ZZ$299, 221, MATCH($B$2, resultados!$A$1:$ZZ$1, 0))</f>
        <v/>
      </c>
      <c r="C227">
        <f>INDEX(resultados!$A$2:$ZZ$299, 221, MATCH($B$3, resultados!$A$1:$ZZ$1, 0))</f>
        <v/>
      </c>
    </row>
    <row r="228">
      <c r="A228">
        <f>INDEX(resultados!$A$2:$ZZ$299, 222, MATCH($B$1, resultados!$A$1:$ZZ$1, 0))</f>
        <v/>
      </c>
      <c r="B228">
        <f>INDEX(resultados!$A$2:$ZZ$299, 222, MATCH($B$2, resultados!$A$1:$ZZ$1, 0))</f>
        <v/>
      </c>
      <c r="C228">
        <f>INDEX(resultados!$A$2:$ZZ$299, 222, MATCH($B$3, resultados!$A$1:$ZZ$1, 0))</f>
        <v/>
      </c>
    </row>
    <row r="229">
      <c r="A229">
        <f>INDEX(resultados!$A$2:$ZZ$299, 223, MATCH($B$1, resultados!$A$1:$ZZ$1, 0))</f>
        <v/>
      </c>
      <c r="B229">
        <f>INDEX(resultados!$A$2:$ZZ$299, 223, MATCH($B$2, resultados!$A$1:$ZZ$1, 0))</f>
        <v/>
      </c>
      <c r="C229">
        <f>INDEX(resultados!$A$2:$ZZ$299, 223, MATCH($B$3, resultados!$A$1:$ZZ$1, 0))</f>
        <v/>
      </c>
    </row>
    <row r="230">
      <c r="A230">
        <f>INDEX(resultados!$A$2:$ZZ$299, 224, MATCH($B$1, resultados!$A$1:$ZZ$1, 0))</f>
        <v/>
      </c>
      <c r="B230">
        <f>INDEX(resultados!$A$2:$ZZ$299, 224, MATCH($B$2, resultados!$A$1:$ZZ$1, 0))</f>
        <v/>
      </c>
      <c r="C230">
        <f>INDEX(resultados!$A$2:$ZZ$299, 224, MATCH($B$3, resultados!$A$1:$ZZ$1, 0))</f>
        <v/>
      </c>
    </row>
    <row r="231">
      <c r="A231">
        <f>INDEX(resultados!$A$2:$ZZ$299, 225, MATCH($B$1, resultados!$A$1:$ZZ$1, 0))</f>
        <v/>
      </c>
      <c r="B231">
        <f>INDEX(resultados!$A$2:$ZZ$299, 225, MATCH($B$2, resultados!$A$1:$ZZ$1, 0))</f>
        <v/>
      </c>
      <c r="C231">
        <f>INDEX(resultados!$A$2:$ZZ$299, 225, MATCH($B$3, resultados!$A$1:$ZZ$1, 0))</f>
        <v/>
      </c>
    </row>
    <row r="232">
      <c r="A232">
        <f>INDEX(resultados!$A$2:$ZZ$299, 226, MATCH($B$1, resultados!$A$1:$ZZ$1, 0))</f>
        <v/>
      </c>
      <c r="B232">
        <f>INDEX(resultados!$A$2:$ZZ$299, 226, MATCH($B$2, resultados!$A$1:$ZZ$1, 0))</f>
        <v/>
      </c>
      <c r="C232">
        <f>INDEX(resultados!$A$2:$ZZ$299, 226, MATCH($B$3, resultados!$A$1:$ZZ$1, 0))</f>
        <v/>
      </c>
    </row>
    <row r="233">
      <c r="A233">
        <f>INDEX(resultados!$A$2:$ZZ$299, 227, MATCH($B$1, resultados!$A$1:$ZZ$1, 0))</f>
        <v/>
      </c>
      <c r="B233">
        <f>INDEX(resultados!$A$2:$ZZ$299, 227, MATCH($B$2, resultados!$A$1:$ZZ$1, 0))</f>
        <v/>
      </c>
      <c r="C233">
        <f>INDEX(resultados!$A$2:$ZZ$299, 227, MATCH($B$3, resultados!$A$1:$ZZ$1, 0))</f>
        <v/>
      </c>
    </row>
    <row r="234">
      <c r="A234">
        <f>INDEX(resultados!$A$2:$ZZ$299, 228, MATCH($B$1, resultados!$A$1:$ZZ$1, 0))</f>
        <v/>
      </c>
      <c r="B234">
        <f>INDEX(resultados!$A$2:$ZZ$299, 228, MATCH($B$2, resultados!$A$1:$ZZ$1, 0))</f>
        <v/>
      </c>
      <c r="C234">
        <f>INDEX(resultados!$A$2:$ZZ$299, 228, MATCH($B$3, resultados!$A$1:$ZZ$1, 0))</f>
        <v/>
      </c>
    </row>
    <row r="235">
      <c r="A235">
        <f>INDEX(resultados!$A$2:$ZZ$299, 229, MATCH($B$1, resultados!$A$1:$ZZ$1, 0))</f>
        <v/>
      </c>
      <c r="B235">
        <f>INDEX(resultados!$A$2:$ZZ$299, 229, MATCH($B$2, resultados!$A$1:$ZZ$1, 0))</f>
        <v/>
      </c>
      <c r="C235">
        <f>INDEX(resultados!$A$2:$ZZ$299, 229, MATCH($B$3, resultados!$A$1:$ZZ$1, 0))</f>
        <v/>
      </c>
    </row>
    <row r="236">
      <c r="A236">
        <f>INDEX(resultados!$A$2:$ZZ$299, 230, MATCH($B$1, resultados!$A$1:$ZZ$1, 0))</f>
        <v/>
      </c>
      <c r="B236">
        <f>INDEX(resultados!$A$2:$ZZ$299, 230, MATCH($B$2, resultados!$A$1:$ZZ$1, 0))</f>
        <v/>
      </c>
      <c r="C236">
        <f>INDEX(resultados!$A$2:$ZZ$299, 230, MATCH($B$3, resultados!$A$1:$ZZ$1, 0))</f>
        <v/>
      </c>
    </row>
    <row r="237">
      <c r="A237">
        <f>INDEX(resultados!$A$2:$ZZ$299, 231, MATCH($B$1, resultados!$A$1:$ZZ$1, 0))</f>
        <v/>
      </c>
      <c r="B237">
        <f>INDEX(resultados!$A$2:$ZZ$299, 231, MATCH($B$2, resultados!$A$1:$ZZ$1, 0))</f>
        <v/>
      </c>
      <c r="C237">
        <f>INDEX(resultados!$A$2:$ZZ$299, 231, MATCH($B$3, resultados!$A$1:$ZZ$1, 0))</f>
        <v/>
      </c>
    </row>
    <row r="238">
      <c r="A238">
        <f>INDEX(resultados!$A$2:$ZZ$299, 232, MATCH($B$1, resultados!$A$1:$ZZ$1, 0))</f>
        <v/>
      </c>
      <c r="B238">
        <f>INDEX(resultados!$A$2:$ZZ$299, 232, MATCH($B$2, resultados!$A$1:$ZZ$1, 0))</f>
        <v/>
      </c>
      <c r="C238">
        <f>INDEX(resultados!$A$2:$ZZ$299, 232, MATCH($B$3, resultados!$A$1:$ZZ$1, 0))</f>
        <v/>
      </c>
    </row>
    <row r="239">
      <c r="A239">
        <f>INDEX(resultados!$A$2:$ZZ$299, 233, MATCH($B$1, resultados!$A$1:$ZZ$1, 0))</f>
        <v/>
      </c>
      <c r="B239">
        <f>INDEX(resultados!$A$2:$ZZ$299, 233, MATCH($B$2, resultados!$A$1:$ZZ$1, 0))</f>
        <v/>
      </c>
      <c r="C239">
        <f>INDEX(resultados!$A$2:$ZZ$299, 233, MATCH($B$3, resultados!$A$1:$ZZ$1, 0))</f>
        <v/>
      </c>
    </row>
    <row r="240">
      <c r="A240">
        <f>INDEX(resultados!$A$2:$ZZ$299, 234, MATCH($B$1, resultados!$A$1:$ZZ$1, 0))</f>
        <v/>
      </c>
      <c r="B240">
        <f>INDEX(resultados!$A$2:$ZZ$299, 234, MATCH($B$2, resultados!$A$1:$ZZ$1, 0))</f>
        <v/>
      </c>
      <c r="C240">
        <f>INDEX(resultados!$A$2:$ZZ$299, 234, MATCH($B$3, resultados!$A$1:$ZZ$1, 0))</f>
        <v/>
      </c>
    </row>
    <row r="241">
      <c r="A241">
        <f>INDEX(resultados!$A$2:$ZZ$299, 235, MATCH($B$1, resultados!$A$1:$ZZ$1, 0))</f>
        <v/>
      </c>
      <c r="B241">
        <f>INDEX(resultados!$A$2:$ZZ$299, 235, MATCH($B$2, resultados!$A$1:$ZZ$1, 0))</f>
        <v/>
      </c>
      <c r="C241">
        <f>INDEX(resultados!$A$2:$ZZ$299, 235, MATCH($B$3, resultados!$A$1:$ZZ$1, 0))</f>
        <v/>
      </c>
    </row>
    <row r="242">
      <c r="A242">
        <f>INDEX(resultados!$A$2:$ZZ$299, 236, MATCH($B$1, resultados!$A$1:$ZZ$1, 0))</f>
        <v/>
      </c>
      <c r="B242">
        <f>INDEX(resultados!$A$2:$ZZ$299, 236, MATCH($B$2, resultados!$A$1:$ZZ$1, 0))</f>
        <v/>
      </c>
      <c r="C242">
        <f>INDEX(resultados!$A$2:$ZZ$299, 236, MATCH($B$3, resultados!$A$1:$ZZ$1, 0))</f>
        <v/>
      </c>
    </row>
    <row r="243">
      <c r="A243">
        <f>INDEX(resultados!$A$2:$ZZ$299, 237, MATCH($B$1, resultados!$A$1:$ZZ$1, 0))</f>
        <v/>
      </c>
      <c r="B243">
        <f>INDEX(resultados!$A$2:$ZZ$299, 237, MATCH($B$2, resultados!$A$1:$ZZ$1, 0))</f>
        <v/>
      </c>
      <c r="C243">
        <f>INDEX(resultados!$A$2:$ZZ$299, 237, MATCH($B$3, resultados!$A$1:$ZZ$1, 0))</f>
        <v/>
      </c>
    </row>
    <row r="244">
      <c r="A244">
        <f>INDEX(resultados!$A$2:$ZZ$299, 238, MATCH($B$1, resultados!$A$1:$ZZ$1, 0))</f>
        <v/>
      </c>
      <c r="B244">
        <f>INDEX(resultados!$A$2:$ZZ$299, 238, MATCH($B$2, resultados!$A$1:$ZZ$1, 0))</f>
        <v/>
      </c>
      <c r="C244">
        <f>INDEX(resultados!$A$2:$ZZ$299, 238, MATCH($B$3, resultados!$A$1:$ZZ$1, 0))</f>
        <v/>
      </c>
    </row>
    <row r="245">
      <c r="A245">
        <f>INDEX(resultados!$A$2:$ZZ$299, 239, MATCH($B$1, resultados!$A$1:$ZZ$1, 0))</f>
        <v/>
      </c>
      <c r="B245">
        <f>INDEX(resultados!$A$2:$ZZ$299, 239, MATCH($B$2, resultados!$A$1:$ZZ$1, 0))</f>
        <v/>
      </c>
      <c r="C245">
        <f>INDEX(resultados!$A$2:$ZZ$299, 239, MATCH($B$3, resultados!$A$1:$ZZ$1, 0))</f>
        <v/>
      </c>
    </row>
    <row r="246">
      <c r="A246">
        <f>INDEX(resultados!$A$2:$ZZ$299, 240, MATCH($B$1, resultados!$A$1:$ZZ$1, 0))</f>
        <v/>
      </c>
      <c r="B246">
        <f>INDEX(resultados!$A$2:$ZZ$299, 240, MATCH($B$2, resultados!$A$1:$ZZ$1, 0))</f>
        <v/>
      </c>
      <c r="C246">
        <f>INDEX(resultados!$A$2:$ZZ$299, 240, MATCH($B$3, resultados!$A$1:$ZZ$1, 0))</f>
        <v/>
      </c>
    </row>
    <row r="247">
      <c r="A247">
        <f>INDEX(resultados!$A$2:$ZZ$299, 241, MATCH($B$1, resultados!$A$1:$ZZ$1, 0))</f>
        <v/>
      </c>
      <c r="B247">
        <f>INDEX(resultados!$A$2:$ZZ$299, 241, MATCH($B$2, resultados!$A$1:$ZZ$1, 0))</f>
        <v/>
      </c>
      <c r="C247">
        <f>INDEX(resultados!$A$2:$ZZ$299, 241, MATCH($B$3, resultados!$A$1:$ZZ$1, 0))</f>
        <v/>
      </c>
    </row>
    <row r="248">
      <c r="A248">
        <f>INDEX(resultados!$A$2:$ZZ$299, 242, MATCH($B$1, resultados!$A$1:$ZZ$1, 0))</f>
        <v/>
      </c>
      <c r="B248">
        <f>INDEX(resultados!$A$2:$ZZ$299, 242, MATCH($B$2, resultados!$A$1:$ZZ$1, 0))</f>
        <v/>
      </c>
      <c r="C248">
        <f>INDEX(resultados!$A$2:$ZZ$299, 242, MATCH($B$3, resultados!$A$1:$ZZ$1, 0))</f>
        <v/>
      </c>
    </row>
    <row r="249">
      <c r="A249">
        <f>INDEX(resultados!$A$2:$ZZ$299, 243, MATCH($B$1, resultados!$A$1:$ZZ$1, 0))</f>
        <v/>
      </c>
      <c r="B249">
        <f>INDEX(resultados!$A$2:$ZZ$299, 243, MATCH($B$2, resultados!$A$1:$ZZ$1, 0))</f>
        <v/>
      </c>
      <c r="C249">
        <f>INDEX(resultados!$A$2:$ZZ$299, 243, MATCH($B$3, resultados!$A$1:$ZZ$1, 0))</f>
        <v/>
      </c>
    </row>
    <row r="250">
      <c r="A250">
        <f>INDEX(resultados!$A$2:$ZZ$299, 244, MATCH($B$1, resultados!$A$1:$ZZ$1, 0))</f>
        <v/>
      </c>
      <c r="B250">
        <f>INDEX(resultados!$A$2:$ZZ$299, 244, MATCH($B$2, resultados!$A$1:$ZZ$1, 0))</f>
        <v/>
      </c>
      <c r="C250">
        <f>INDEX(resultados!$A$2:$ZZ$299, 244, MATCH($B$3, resultados!$A$1:$ZZ$1, 0))</f>
        <v/>
      </c>
    </row>
    <row r="251">
      <c r="A251">
        <f>INDEX(resultados!$A$2:$ZZ$299, 245, MATCH($B$1, resultados!$A$1:$ZZ$1, 0))</f>
        <v/>
      </c>
      <c r="B251">
        <f>INDEX(resultados!$A$2:$ZZ$299, 245, MATCH($B$2, resultados!$A$1:$ZZ$1, 0))</f>
        <v/>
      </c>
      <c r="C251">
        <f>INDEX(resultados!$A$2:$ZZ$299, 245, MATCH($B$3, resultados!$A$1:$ZZ$1, 0))</f>
        <v/>
      </c>
    </row>
    <row r="252">
      <c r="A252">
        <f>INDEX(resultados!$A$2:$ZZ$299, 246, MATCH($B$1, resultados!$A$1:$ZZ$1, 0))</f>
        <v/>
      </c>
      <c r="B252">
        <f>INDEX(resultados!$A$2:$ZZ$299, 246, MATCH($B$2, resultados!$A$1:$ZZ$1, 0))</f>
        <v/>
      </c>
      <c r="C252">
        <f>INDEX(resultados!$A$2:$ZZ$299, 246, MATCH($B$3, resultados!$A$1:$ZZ$1, 0))</f>
        <v/>
      </c>
    </row>
    <row r="253">
      <c r="A253">
        <f>INDEX(resultados!$A$2:$ZZ$299, 247, MATCH($B$1, resultados!$A$1:$ZZ$1, 0))</f>
        <v/>
      </c>
      <c r="B253">
        <f>INDEX(resultados!$A$2:$ZZ$299, 247, MATCH($B$2, resultados!$A$1:$ZZ$1, 0))</f>
        <v/>
      </c>
      <c r="C253">
        <f>INDEX(resultados!$A$2:$ZZ$299, 247, MATCH($B$3, resultados!$A$1:$ZZ$1, 0))</f>
        <v/>
      </c>
    </row>
    <row r="254">
      <c r="A254">
        <f>INDEX(resultados!$A$2:$ZZ$299, 248, MATCH($B$1, resultados!$A$1:$ZZ$1, 0))</f>
        <v/>
      </c>
      <c r="B254">
        <f>INDEX(resultados!$A$2:$ZZ$299, 248, MATCH($B$2, resultados!$A$1:$ZZ$1, 0))</f>
        <v/>
      </c>
      <c r="C254">
        <f>INDEX(resultados!$A$2:$ZZ$299, 248, MATCH($B$3, resultados!$A$1:$ZZ$1, 0))</f>
        <v/>
      </c>
    </row>
    <row r="255">
      <c r="A255">
        <f>INDEX(resultados!$A$2:$ZZ$299, 249, MATCH($B$1, resultados!$A$1:$ZZ$1, 0))</f>
        <v/>
      </c>
      <c r="B255">
        <f>INDEX(resultados!$A$2:$ZZ$299, 249, MATCH($B$2, resultados!$A$1:$ZZ$1, 0))</f>
        <v/>
      </c>
      <c r="C255">
        <f>INDEX(resultados!$A$2:$ZZ$299, 249, MATCH($B$3, resultados!$A$1:$ZZ$1, 0))</f>
        <v/>
      </c>
    </row>
    <row r="256">
      <c r="A256">
        <f>INDEX(resultados!$A$2:$ZZ$299, 250, MATCH($B$1, resultados!$A$1:$ZZ$1, 0))</f>
        <v/>
      </c>
      <c r="B256">
        <f>INDEX(resultados!$A$2:$ZZ$299, 250, MATCH($B$2, resultados!$A$1:$ZZ$1, 0))</f>
        <v/>
      </c>
      <c r="C256">
        <f>INDEX(resultados!$A$2:$ZZ$299, 250, MATCH($B$3, resultados!$A$1:$ZZ$1, 0))</f>
        <v/>
      </c>
    </row>
    <row r="257">
      <c r="A257">
        <f>INDEX(resultados!$A$2:$ZZ$299, 251, MATCH($B$1, resultados!$A$1:$ZZ$1, 0))</f>
        <v/>
      </c>
      <c r="B257">
        <f>INDEX(resultados!$A$2:$ZZ$299, 251, MATCH($B$2, resultados!$A$1:$ZZ$1, 0))</f>
        <v/>
      </c>
      <c r="C257">
        <f>INDEX(resultados!$A$2:$ZZ$299, 251, MATCH($B$3, resultados!$A$1:$ZZ$1, 0))</f>
        <v/>
      </c>
    </row>
    <row r="258">
      <c r="A258">
        <f>INDEX(resultados!$A$2:$ZZ$299, 252, MATCH($B$1, resultados!$A$1:$ZZ$1, 0))</f>
        <v/>
      </c>
      <c r="B258">
        <f>INDEX(resultados!$A$2:$ZZ$299, 252, MATCH($B$2, resultados!$A$1:$ZZ$1, 0))</f>
        <v/>
      </c>
      <c r="C258">
        <f>INDEX(resultados!$A$2:$ZZ$299, 252, MATCH($B$3, resultados!$A$1:$ZZ$1, 0))</f>
        <v/>
      </c>
    </row>
    <row r="259">
      <c r="A259">
        <f>INDEX(resultados!$A$2:$ZZ$299, 253, MATCH($B$1, resultados!$A$1:$ZZ$1, 0))</f>
        <v/>
      </c>
      <c r="B259">
        <f>INDEX(resultados!$A$2:$ZZ$299, 253, MATCH($B$2, resultados!$A$1:$ZZ$1, 0))</f>
        <v/>
      </c>
      <c r="C259">
        <f>INDEX(resultados!$A$2:$ZZ$299, 253, MATCH($B$3, resultados!$A$1:$ZZ$1, 0))</f>
        <v/>
      </c>
    </row>
    <row r="260">
      <c r="A260">
        <f>INDEX(resultados!$A$2:$ZZ$299, 254, MATCH($B$1, resultados!$A$1:$ZZ$1, 0))</f>
        <v/>
      </c>
      <c r="B260">
        <f>INDEX(resultados!$A$2:$ZZ$299, 254, MATCH($B$2, resultados!$A$1:$ZZ$1, 0))</f>
        <v/>
      </c>
      <c r="C260">
        <f>INDEX(resultados!$A$2:$ZZ$299, 254, MATCH($B$3, resultados!$A$1:$ZZ$1, 0))</f>
        <v/>
      </c>
    </row>
    <row r="261">
      <c r="A261">
        <f>INDEX(resultados!$A$2:$ZZ$299, 255, MATCH($B$1, resultados!$A$1:$ZZ$1, 0))</f>
        <v/>
      </c>
      <c r="B261">
        <f>INDEX(resultados!$A$2:$ZZ$299, 255, MATCH($B$2, resultados!$A$1:$ZZ$1, 0))</f>
        <v/>
      </c>
      <c r="C261">
        <f>INDEX(resultados!$A$2:$ZZ$299, 255, MATCH($B$3, resultados!$A$1:$ZZ$1, 0))</f>
        <v/>
      </c>
    </row>
    <row r="262">
      <c r="A262">
        <f>INDEX(resultados!$A$2:$ZZ$299, 256, MATCH($B$1, resultados!$A$1:$ZZ$1, 0))</f>
        <v/>
      </c>
      <c r="B262">
        <f>INDEX(resultados!$A$2:$ZZ$299, 256, MATCH($B$2, resultados!$A$1:$ZZ$1, 0))</f>
        <v/>
      </c>
      <c r="C262">
        <f>INDEX(resultados!$A$2:$ZZ$299, 256, MATCH($B$3, resultados!$A$1:$ZZ$1, 0))</f>
        <v/>
      </c>
    </row>
    <row r="263">
      <c r="A263">
        <f>INDEX(resultados!$A$2:$ZZ$299, 257, MATCH($B$1, resultados!$A$1:$ZZ$1, 0))</f>
        <v/>
      </c>
      <c r="B263">
        <f>INDEX(resultados!$A$2:$ZZ$299, 257, MATCH($B$2, resultados!$A$1:$ZZ$1, 0))</f>
        <v/>
      </c>
      <c r="C263">
        <f>INDEX(resultados!$A$2:$ZZ$299, 257, MATCH($B$3, resultados!$A$1:$ZZ$1, 0))</f>
        <v/>
      </c>
    </row>
    <row r="264">
      <c r="A264">
        <f>INDEX(resultados!$A$2:$ZZ$299, 258, MATCH($B$1, resultados!$A$1:$ZZ$1, 0))</f>
        <v/>
      </c>
      <c r="B264">
        <f>INDEX(resultados!$A$2:$ZZ$299, 258, MATCH($B$2, resultados!$A$1:$ZZ$1, 0))</f>
        <v/>
      </c>
      <c r="C264">
        <f>INDEX(resultados!$A$2:$ZZ$299, 258, MATCH($B$3, resultados!$A$1:$ZZ$1, 0))</f>
        <v/>
      </c>
    </row>
    <row r="265">
      <c r="A265">
        <f>INDEX(resultados!$A$2:$ZZ$299, 259, MATCH($B$1, resultados!$A$1:$ZZ$1, 0))</f>
        <v/>
      </c>
      <c r="B265">
        <f>INDEX(resultados!$A$2:$ZZ$299, 259, MATCH($B$2, resultados!$A$1:$ZZ$1, 0))</f>
        <v/>
      </c>
      <c r="C265">
        <f>INDEX(resultados!$A$2:$ZZ$299, 259, MATCH($B$3, resultados!$A$1:$ZZ$1, 0))</f>
        <v/>
      </c>
    </row>
    <row r="266">
      <c r="A266">
        <f>INDEX(resultados!$A$2:$ZZ$299, 260, MATCH($B$1, resultados!$A$1:$ZZ$1, 0))</f>
        <v/>
      </c>
      <c r="B266">
        <f>INDEX(resultados!$A$2:$ZZ$299, 260, MATCH($B$2, resultados!$A$1:$ZZ$1, 0))</f>
        <v/>
      </c>
      <c r="C266">
        <f>INDEX(resultados!$A$2:$ZZ$299, 260, MATCH($B$3, resultados!$A$1:$ZZ$1, 0))</f>
        <v/>
      </c>
    </row>
    <row r="267">
      <c r="A267">
        <f>INDEX(resultados!$A$2:$ZZ$299, 261, MATCH($B$1, resultados!$A$1:$ZZ$1, 0))</f>
        <v/>
      </c>
      <c r="B267">
        <f>INDEX(resultados!$A$2:$ZZ$299, 261, MATCH($B$2, resultados!$A$1:$ZZ$1, 0))</f>
        <v/>
      </c>
      <c r="C267">
        <f>INDEX(resultados!$A$2:$ZZ$299, 261, MATCH($B$3, resultados!$A$1:$ZZ$1, 0))</f>
        <v/>
      </c>
    </row>
    <row r="268">
      <c r="A268">
        <f>INDEX(resultados!$A$2:$ZZ$299, 262, MATCH($B$1, resultados!$A$1:$ZZ$1, 0))</f>
        <v/>
      </c>
      <c r="B268">
        <f>INDEX(resultados!$A$2:$ZZ$299, 262, MATCH($B$2, resultados!$A$1:$ZZ$1, 0))</f>
        <v/>
      </c>
      <c r="C268">
        <f>INDEX(resultados!$A$2:$ZZ$299, 262, MATCH($B$3, resultados!$A$1:$ZZ$1, 0))</f>
        <v/>
      </c>
    </row>
    <row r="269">
      <c r="A269">
        <f>INDEX(resultados!$A$2:$ZZ$299, 263, MATCH($B$1, resultados!$A$1:$ZZ$1, 0))</f>
        <v/>
      </c>
      <c r="B269">
        <f>INDEX(resultados!$A$2:$ZZ$299, 263, MATCH($B$2, resultados!$A$1:$ZZ$1, 0))</f>
        <v/>
      </c>
      <c r="C269">
        <f>INDEX(resultados!$A$2:$ZZ$299, 263, MATCH($B$3, resultados!$A$1:$ZZ$1, 0))</f>
        <v/>
      </c>
    </row>
    <row r="270">
      <c r="A270">
        <f>INDEX(resultados!$A$2:$ZZ$299, 264, MATCH($B$1, resultados!$A$1:$ZZ$1, 0))</f>
        <v/>
      </c>
      <c r="B270">
        <f>INDEX(resultados!$A$2:$ZZ$299, 264, MATCH($B$2, resultados!$A$1:$ZZ$1, 0))</f>
        <v/>
      </c>
      <c r="C270">
        <f>INDEX(resultados!$A$2:$ZZ$299, 264, MATCH($B$3, resultados!$A$1:$ZZ$1, 0))</f>
        <v/>
      </c>
    </row>
    <row r="271">
      <c r="A271">
        <f>INDEX(resultados!$A$2:$ZZ$299, 265, MATCH($B$1, resultados!$A$1:$ZZ$1, 0))</f>
        <v/>
      </c>
      <c r="B271">
        <f>INDEX(resultados!$A$2:$ZZ$299, 265, MATCH($B$2, resultados!$A$1:$ZZ$1, 0))</f>
        <v/>
      </c>
      <c r="C271">
        <f>INDEX(resultados!$A$2:$ZZ$299, 265, MATCH($B$3, resultados!$A$1:$ZZ$1, 0))</f>
        <v/>
      </c>
    </row>
    <row r="272">
      <c r="A272">
        <f>INDEX(resultados!$A$2:$ZZ$299, 266, MATCH($B$1, resultados!$A$1:$ZZ$1, 0))</f>
        <v/>
      </c>
      <c r="B272">
        <f>INDEX(resultados!$A$2:$ZZ$299, 266, MATCH($B$2, resultados!$A$1:$ZZ$1, 0))</f>
        <v/>
      </c>
      <c r="C272">
        <f>INDEX(resultados!$A$2:$ZZ$299, 266, MATCH($B$3, resultados!$A$1:$ZZ$1, 0))</f>
        <v/>
      </c>
    </row>
    <row r="273">
      <c r="A273">
        <f>INDEX(resultados!$A$2:$ZZ$299, 267, MATCH($B$1, resultados!$A$1:$ZZ$1, 0))</f>
        <v/>
      </c>
      <c r="B273">
        <f>INDEX(resultados!$A$2:$ZZ$299, 267, MATCH($B$2, resultados!$A$1:$ZZ$1, 0))</f>
        <v/>
      </c>
      <c r="C273">
        <f>INDEX(resultados!$A$2:$ZZ$299, 267, MATCH($B$3, resultados!$A$1:$ZZ$1, 0))</f>
        <v/>
      </c>
    </row>
    <row r="274">
      <c r="A274">
        <f>INDEX(resultados!$A$2:$ZZ$299, 268, MATCH($B$1, resultados!$A$1:$ZZ$1, 0))</f>
        <v/>
      </c>
      <c r="B274">
        <f>INDEX(resultados!$A$2:$ZZ$299, 268, MATCH($B$2, resultados!$A$1:$ZZ$1, 0))</f>
        <v/>
      </c>
      <c r="C274">
        <f>INDEX(resultados!$A$2:$ZZ$299, 268, MATCH($B$3, resultados!$A$1:$ZZ$1, 0))</f>
        <v/>
      </c>
    </row>
    <row r="275">
      <c r="A275">
        <f>INDEX(resultados!$A$2:$ZZ$299, 269, MATCH($B$1, resultados!$A$1:$ZZ$1, 0))</f>
        <v/>
      </c>
      <c r="B275">
        <f>INDEX(resultados!$A$2:$ZZ$299, 269, MATCH($B$2, resultados!$A$1:$ZZ$1, 0))</f>
        <v/>
      </c>
      <c r="C275">
        <f>INDEX(resultados!$A$2:$ZZ$299, 269, MATCH($B$3, resultados!$A$1:$ZZ$1, 0))</f>
        <v/>
      </c>
    </row>
    <row r="276">
      <c r="A276">
        <f>INDEX(resultados!$A$2:$ZZ$299, 270, MATCH($B$1, resultados!$A$1:$ZZ$1, 0))</f>
        <v/>
      </c>
      <c r="B276">
        <f>INDEX(resultados!$A$2:$ZZ$299, 270, MATCH($B$2, resultados!$A$1:$ZZ$1, 0))</f>
        <v/>
      </c>
      <c r="C276">
        <f>INDEX(resultados!$A$2:$ZZ$299, 270, MATCH($B$3, resultados!$A$1:$ZZ$1, 0))</f>
        <v/>
      </c>
    </row>
    <row r="277">
      <c r="A277">
        <f>INDEX(resultados!$A$2:$ZZ$299, 271, MATCH($B$1, resultados!$A$1:$ZZ$1, 0))</f>
        <v/>
      </c>
      <c r="B277">
        <f>INDEX(resultados!$A$2:$ZZ$299, 271, MATCH($B$2, resultados!$A$1:$ZZ$1, 0))</f>
        <v/>
      </c>
      <c r="C277">
        <f>INDEX(resultados!$A$2:$ZZ$299, 271, MATCH($B$3, resultados!$A$1:$ZZ$1, 0))</f>
        <v/>
      </c>
    </row>
    <row r="278">
      <c r="A278">
        <f>INDEX(resultados!$A$2:$ZZ$299, 272, MATCH($B$1, resultados!$A$1:$ZZ$1, 0))</f>
        <v/>
      </c>
      <c r="B278">
        <f>INDEX(resultados!$A$2:$ZZ$299, 272, MATCH($B$2, resultados!$A$1:$ZZ$1, 0))</f>
        <v/>
      </c>
      <c r="C278">
        <f>INDEX(resultados!$A$2:$ZZ$299, 272, MATCH($B$3, resultados!$A$1:$ZZ$1, 0))</f>
        <v/>
      </c>
    </row>
    <row r="279">
      <c r="A279">
        <f>INDEX(resultados!$A$2:$ZZ$299, 273, MATCH($B$1, resultados!$A$1:$ZZ$1, 0))</f>
        <v/>
      </c>
      <c r="B279">
        <f>INDEX(resultados!$A$2:$ZZ$299, 273, MATCH($B$2, resultados!$A$1:$ZZ$1, 0))</f>
        <v/>
      </c>
      <c r="C279">
        <f>INDEX(resultados!$A$2:$ZZ$299, 273, MATCH($B$3, resultados!$A$1:$ZZ$1, 0))</f>
        <v/>
      </c>
    </row>
    <row r="280">
      <c r="A280">
        <f>INDEX(resultados!$A$2:$ZZ$299, 274, MATCH($B$1, resultados!$A$1:$ZZ$1, 0))</f>
        <v/>
      </c>
      <c r="B280">
        <f>INDEX(resultados!$A$2:$ZZ$299, 274, MATCH($B$2, resultados!$A$1:$ZZ$1, 0))</f>
        <v/>
      </c>
      <c r="C280">
        <f>INDEX(resultados!$A$2:$ZZ$299, 274, MATCH($B$3, resultados!$A$1:$ZZ$1, 0))</f>
        <v/>
      </c>
    </row>
    <row r="281">
      <c r="A281">
        <f>INDEX(resultados!$A$2:$ZZ$299, 275, MATCH($B$1, resultados!$A$1:$ZZ$1, 0))</f>
        <v/>
      </c>
      <c r="B281">
        <f>INDEX(resultados!$A$2:$ZZ$299, 275, MATCH($B$2, resultados!$A$1:$ZZ$1, 0))</f>
        <v/>
      </c>
      <c r="C281">
        <f>INDEX(resultados!$A$2:$ZZ$299, 275, MATCH($B$3, resultados!$A$1:$ZZ$1, 0))</f>
        <v/>
      </c>
    </row>
    <row r="282">
      <c r="A282">
        <f>INDEX(resultados!$A$2:$ZZ$299, 276, MATCH($B$1, resultados!$A$1:$ZZ$1, 0))</f>
        <v/>
      </c>
      <c r="B282">
        <f>INDEX(resultados!$A$2:$ZZ$299, 276, MATCH($B$2, resultados!$A$1:$ZZ$1, 0))</f>
        <v/>
      </c>
      <c r="C282">
        <f>INDEX(resultados!$A$2:$ZZ$299, 276, MATCH($B$3, resultados!$A$1:$ZZ$1, 0))</f>
        <v/>
      </c>
    </row>
    <row r="283">
      <c r="A283">
        <f>INDEX(resultados!$A$2:$ZZ$299, 277, MATCH($B$1, resultados!$A$1:$ZZ$1, 0))</f>
        <v/>
      </c>
      <c r="B283">
        <f>INDEX(resultados!$A$2:$ZZ$299, 277, MATCH($B$2, resultados!$A$1:$ZZ$1, 0))</f>
        <v/>
      </c>
      <c r="C283">
        <f>INDEX(resultados!$A$2:$ZZ$299, 277, MATCH($B$3, resultados!$A$1:$ZZ$1, 0))</f>
        <v/>
      </c>
    </row>
    <row r="284">
      <c r="A284">
        <f>INDEX(resultados!$A$2:$ZZ$299, 278, MATCH($B$1, resultados!$A$1:$ZZ$1, 0))</f>
        <v/>
      </c>
      <c r="B284">
        <f>INDEX(resultados!$A$2:$ZZ$299, 278, MATCH($B$2, resultados!$A$1:$ZZ$1, 0))</f>
        <v/>
      </c>
      <c r="C284">
        <f>INDEX(resultados!$A$2:$ZZ$299, 278, MATCH($B$3, resultados!$A$1:$ZZ$1, 0))</f>
        <v/>
      </c>
    </row>
    <row r="285">
      <c r="A285">
        <f>INDEX(resultados!$A$2:$ZZ$299, 279, MATCH($B$1, resultados!$A$1:$ZZ$1, 0))</f>
        <v/>
      </c>
      <c r="B285">
        <f>INDEX(resultados!$A$2:$ZZ$299, 279, MATCH($B$2, resultados!$A$1:$ZZ$1, 0))</f>
        <v/>
      </c>
      <c r="C285">
        <f>INDEX(resultados!$A$2:$ZZ$299, 279, MATCH($B$3, resultados!$A$1:$ZZ$1, 0))</f>
        <v/>
      </c>
    </row>
    <row r="286">
      <c r="A286">
        <f>INDEX(resultados!$A$2:$ZZ$299, 280, MATCH($B$1, resultados!$A$1:$ZZ$1, 0))</f>
        <v/>
      </c>
      <c r="B286">
        <f>INDEX(resultados!$A$2:$ZZ$299, 280, MATCH($B$2, resultados!$A$1:$ZZ$1, 0))</f>
        <v/>
      </c>
      <c r="C286">
        <f>INDEX(resultados!$A$2:$ZZ$299, 280, MATCH($B$3, resultados!$A$1:$ZZ$1, 0))</f>
        <v/>
      </c>
    </row>
    <row r="287">
      <c r="A287">
        <f>INDEX(resultados!$A$2:$ZZ$299, 281, MATCH($B$1, resultados!$A$1:$ZZ$1, 0))</f>
        <v/>
      </c>
      <c r="B287">
        <f>INDEX(resultados!$A$2:$ZZ$299, 281, MATCH($B$2, resultados!$A$1:$ZZ$1, 0))</f>
        <v/>
      </c>
      <c r="C287">
        <f>INDEX(resultados!$A$2:$ZZ$299, 281, MATCH($B$3, resultados!$A$1:$ZZ$1, 0))</f>
        <v/>
      </c>
    </row>
    <row r="288">
      <c r="A288">
        <f>INDEX(resultados!$A$2:$ZZ$299, 282, MATCH($B$1, resultados!$A$1:$ZZ$1, 0))</f>
        <v/>
      </c>
      <c r="B288">
        <f>INDEX(resultados!$A$2:$ZZ$299, 282, MATCH($B$2, resultados!$A$1:$ZZ$1, 0))</f>
        <v/>
      </c>
      <c r="C288">
        <f>INDEX(resultados!$A$2:$ZZ$299, 282, MATCH($B$3, resultados!$A$1:$ZZ$1, 0))</f>
        <v/>
      </c>
    </row>
    <row r="289">
      <c r="A289">
        <f>INDEX(resultados!$A$2:$ZZ$299, 283, MATCH($B$1, resultados!$A$1:$ZZ$1, 0))</f>
        <v/>
      </c>
      <c r="B289">
        <f>INDEX(resultados!$A$2:$ZZ$299, 283, MATCH($B$2, resultados!$A$1:$ZZ$1, 0))</f>
        <v/>
      </c>
      <c r="C289">
        <f>INDEX(resultados!$A$2:$ZZ$299, 283, MATCH($B$3, resultados!$A$1:$ZZ$1, 0))</f>
        <v/>
      </c>
    </row>
    <row r="290">
      <c r="A290">
        <f>INDEX(resultados!$A$2:$ZZ$299, 284, MATCH($B$1, resultados!$A$1:$ZZ$1, 0))</f>
        <v/>
      </c>
      <c r="B290">
        <f>INDEX(resultados!$A$2:$ZZ$299, 284, MATCH($B$2, resultados!$A$1:$ZZ$1, 0))</f>
        <v/>
      </c>
      <c r="C290">
        <f>INDEX(resultados!$A$2:$ZZ$299, 284, MATCH($B$3, resultados!$A$1:$ZZ$1, 0))</f>
        <v/>
      </c>
    </row>
    <row r="291">
      <c r="A291">
        <f>INDEX(resultados!$A$2:$ZZ$299, 285, MATCH($B$1, resultados!$A$1:$ZZ$1, 0))</f>
        <v/>
      </c>
      <c r="B291">
        <f>INDEX(resultados!$A$2:$ZZ$299, 285, MATCH($B$2, resultados!$A$1:$ZZ$1, 0))</f>
        <v/>
      </c>
      <c r="C291">
        <f>INDEX(resultados!$A$2:$ZZ$299, 285, MATCH($B$3, resultados!$A$1:$ZZ$1, 0))</f>
        <v/>
      </c>
    </row>
    <row r="292">
      <c r="A292">
        <f>INDEX(resultados!$A$2:$ZZ$299, 286, MATCH($B$1, resultados!$A$1:$ZZ$1, 0))</f>
        <v/>
      </c>
      <c r="B292">
        <f>INDEX(resultados!$A$2:$ZZ$299, 286, MATCH($B$2, resultados!$A$1:$ZZ$1, 0))</f>
        <v/>
      </c>
      <c r="C292">
        <f>INDEX(resultados!$A$2:$ZZ$299, 286, MATCH($B$3, resultados!$A$1:$ZZ$1, 0))</f>
        <v/>
      </c>
    </row>
    <row r="293">
      <c r="A293">
        <f>INDEX(resultados!$A$2:$ZZ$299, 287, MATCH($B$1, resultados!$A$1:$ZZ$1, 0))</f>
        <v/>
      </c>
      <c r="B293">
        <f>INDEX(resultados!$A$2:$ZZ$299, 287, MATCH($B$2, resultados!$A$1:$ZZ$1, 0))</f>
        <v/>
      </c>
      <c r="C293">
        <f>INDEX(resultados!$A$2:$ZZ$299, 287, MATCH($B$3, resultados!$A$1:$ZZ$1, 0))</f>
        <v/>
      </c>
    </row>
    <row r="294">
      <c r="A294">
        <f>INDEX(resultados!$A$2:$ZZ$299, 288, MATCH($B$1, resultados!$A$1:$ZZ$1, 0))</f>
        <v/>
      </c>
      <c r="B294">
        <f>INDEX(resultados!$A$2:$ZZ$299, 288, MATCH($B$2, resultados!$A$1:$ZZ$1, 0))</f>
        <v/>
      </c>
      <c r="C294">
        <f>INDEX(resultados!$A$2:$ZZ$299, 288, MATCH($B$3, resultados!$A$1:$ZZ$1, 0))</f>
        <v/>
      </c>
    </row>
    <row r="295">
      <c r="A295">
        <f>INDEX(resultados!$A$2:$ZZ$299, 289, MATCH($B$1, resultados!$A$1:$ZZ$1, 0))</f>
        <v/>
      </c>
      <c r="B295">
        <f>INDEX(resultados!$A$2:$ZZ$299, 289, MATCH($B$2, resultados!$A$1:$ZZ$1, 0))</f>
        <v/>
      </c>
      <c r="C295">
        <f>INDEX(resultados!$A$2:$ZZ$299, 289, MATCH($B$3, resultados!$A$1:$ZZ$1, 0))</f>
        <v/>
      </c>
    </row>
    <row r="296">
      <c r="A296">
        <f>INDEX(resultados!$A$2:$ZZ$299, 290, MATCH($B$1, resultados!$A$1:$ZZ$1, 0))</f>
        <v/>
      </c>
      <c r="B296">
        <f>INDEX(resultados!$A$2:$ZZ$299, 290, MATCH($B$2, resultados!$A$1:$ZZ$1, 0))</f>
        <v/>
      </c>
      <c r="C296">
        <f>INDEX(resultados!$A$2:$ZZ$299, 290, MATCH($B$3, resultados!$A$1:$ZZ$1, 0))</f>
        <v/>
      </c>
    </row>
    <row r="297">
      <c r="A297">
        <f>INDEX(resultados!$A$2:$ZZ$299, 291, MATCH($B$1, resultados!$A$1:$ZZ$1, 0))</f>
        <v/>
      </c>
      <c r="B297">
        <f>INDEX(resultados!$A$2:$ZZ$299, 291, MATCH($B$2, resultados!$A$1:$ZZ$1, 0))</f>
        <v/>
      </c>
      <c r="C297">
        <f>INDEX(resultados!$A$2:$ZZ$299, 291, MATCH($B$3, resultados!$A$1:$ZZ$1, 0))</f>
        <v/>
      </c>
    </row>
    <row r="298">
      <c r="A298">
        <f>INDEX(resultados!$A$2:$ZZ$299, 292, MATCH($B$1, resultados!$A$1:$ZZ$1, 0))</f>
        <v/>
      </c>
      <c r="B298">
        <f>INDEX(resultados!$A$2:$ZZ$299, 292, MATCH($B$2, resultados!$A$1:$ZZ$1, 0))</f>
        <v/>
      </c>
      <c r="C298">
        <f>INDEX(resultados!$A$2:$ZZ$299, 292, MATCH($B$3, resultados!$A$1:$ZZ$1, 0))</f>
        <v/>
      </c>
    </row>
    <row r="299">
      <c r="A299">
        <f>INDEX(resultados!$A$2:$ZZ$299, 293, MATCH($B$1, resultados!$A$1:$ZZ$1, 0))</f>
        <v/>
      </c>
      <c r="B299">
        <f>INDEX(resultados!$A$2:$ZZ$299, 293, MATCH($B$2, resultados!$A$1:$ZZ$1, 0))</f>
        <v/>
      </c>
      <c r="C299">
        <f>INDEX(resultados!$A$2:$ZZ$299, 293, MATCH($B$3, resultados!$A$1:$ZZ$1, 0))</f>
        <v/>
      </c>
    </row>
    <row r="300">
      <c r="A300">
        <f>INDEX(resultados!$A$2:$ZZ$299, 294, MATCH($B$1, resultados!$A$1:$ZZ$1, 0))</f>
        <v/>
      </c>
      <c r="B300">
        <f>INDEX(resultados!$A$2:$ZZ$299, 294, MATCH($B$2, resultados!$A$1:$ZZ$1, 0))</f>
        <v/>
      </c>
      <c r="C300">
        <f>INDEX(resultados!$A$2:$ZZ$299, 294, MATCH($B$3, resultados!$A$1:$ZZ$1, 0))</f>
        <v/>
      </c>
    </row>
    <row r="301">
      <c r="A301">
        <f>INDEX(resultados!$A$2:$ZZ$299, 295, MATCH($B$1, resultados!$A$1:$ZZ$1, 0))</f>
        <v/>
      </c>
      <c r="B301">
        <f>INDEX(resultados!$A$2:$ZZ$299, 295, MATCH($B$2, resultados!$A$1:$ZZ$1, 0))</f>
        <v/>
      </c>
      <c r="C301">
        <f>INDEX(resultados!$A$2:$ZZ$299, 295, MATCH($B$3, resultados!$A$1:$ZZ$1, 0))</f>
        <v/>
      </c>
    </row>
    <row r="302">
      <c r="A302">
        <f>INDEX(resultados!$A$2:$ZZ$299, 296, MATCH($B$1, resultados!$A$1:$ZZ$1, 0))</f>
        <v/>
      </c>
      <c r="B302">
        <f>INDEX(resultados!$A$2:$ZZ$299, 296, MATCH($B$2, resultados!$A$1:$ZZ$1, 0))</f>
        <v/>
      </c>
      <c r="C302">
        <f>INDEX(resultados!$A$2:$ZZ$299, 296, MATCH($B$3, resultados!$A$1:$ZZ$1, 0))</f>
        <v/>
      </c>
    </row>
    <row r="303">
      <c r="A303">
        <f>INDEX(resultados!$A$2:$ZZ$299, 297, MATCH($B$1, resultados!$A$1:$ZZ$1, 0))</f>
        <v/>
      </c>
      <c r="B303">
        <f>INDEX(resultados!$A$2:$ZZ$299, 297, MATCH($B$2, resultados!$A$1:$ZZ$1, 0))</f>
        <v/>
      </c>
      <c r="C303">
        <f>INDEX(resultados!$A$2:$ZZ$299, 297, MATCH($B$3, resultados!$A$1:$ZZ$1, 0))</f>
        <v/>
      </c>
    </row>
    <row r="304">
      <c r="A304">
        <f>INDEX(resultados!$A$2:$ZZ$299, 298, MATCH($B$1, resultados!$A$1:$ZZ$1, 0))</f>
        <v/>
      </c>
      <c r="B304">
        <f>INDEX(resultados!$A$2:$ZZ$299, 298, MATCH($B$2, resultados!$A$1:$ZZ$1, 0))</f>
        <v/>
      </c>
      <c r="C304">
        <f>INDEX(resultados!$A$2:$ZZ$299, 298,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60.14</v>
      </c>
      <c r="G2" t="n">
        <v>11.46</v>
      </c>
      <c r="H2" t="n">
        <v>0.24</v>
      </c>
      <c r="I2" t="n">
        <v>315</v>
      </c>
      <c r="J2" t="n">
        <v>71.52</v>
      </c>
      <c r="K2" t="n">
        <v>32.27</v>
      </c>
      <c r="L2" t="n">
        <v>1</v>
      </c>
      <c r="M2" t="n">
        <v>313</v>
      </c>
      <c r="N2" t="n">
        <v>8.25</v>
      </c>
      <c r="O2" t="n">
        <v>9054.6</v>
      </c>
      <c r="P2" t="n">
        <v>433</v>
      </c>
      <c r="Q2" t="n">
        <v>1191.42</v>
      </c>
      <c r="R2" t="n">
        <v>668.5</v>
      </c>
      <c r="S2" t="n">
        <v>152.24</v>
      </c>
      <c r="T2" t="n">
        <v>250602.67</v>
      </c>
      <c r="U2" t="n">
        <v>0.23</v>
      </c>
      <c r="V2" t="n">
        <v>0.66</v>
      </c>
      <c r="W2" t="n">
        <v>19.49</v>
      </c>
      <c r="X2" t="n">
        <v>14.85</v>
      </c>
      <c r="Y2" t="n">
        <v>2</v>
      </c>
      <c r="Z2" t="n">
        <v>10</v>
      </c>
      <c r="AA2" t="n">
        <v>469.3506945171128</v>
      </c>
      <c r="AB2" t="n">
        <v>642.18632652958</v>
      </c>
      <c r="AC2" t="n">
        <v>580.8969648397662</v>
      </c>
      <c r="AD2" t="n">
        <v>469350.6945171128</v>
      </c>
      <c r="AE2" t="n">
        <v>642186.3265295801</v>
      </c>
      <c r="AF2" t="n">
        <v>5.571529401628372e-06</v>
      </c>
      <c r="AG2" t="n">
        <v>6.966666666666666</v>
      </c>
      <c r="AH2" t="n">
        <v>580896.9648397662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1.8146</v>
      </c>
      <c r="E3" t="n">
        <v>55.11</v>
      </c>
      <c r="F3" t="n">
        <v>51.24</v>
      </c>
      <c r="G3" t="n">
        <v>23.65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128</v>
      </c>
      <c r="N3" t="n">
        <v>8.43</v>
      </c>
      <c r="O3" t="n">
        <v>9200.25</v>
      </c>
      <c r="P3" t="n">
        <v>357.55</v>
      </c>
      <c r="Q3" t="n">
        <v>1190.11</v>
      </c>
      <c r="R3" t="n">
        <v>367.58</v>
      </c>
      <c r="S3" t="n">
        <v>152.24</v>
      </c>
      <c r="T3" t="n">
        <v>101068.38</v>
      </c>
      <c r="U3" t="n">
        <v>0.41</v>
      </c>
      <c r="V3" t="n">
        <v>0.78</v>
      </c>
      <c r="W3" t="n">
        <v>19.18</v>
      </c>
      <c r="X3" t="n">
        <v>5.98</v>
      </c>
      <c r="Y3" t="n">
        <v>2</v>
      </c>
      <c r="Z3" t="n">
        <v>10</v>
      </c>
      <c r="AA3" t="n">
        <v>337.7339724500304</v>
      </c>
      <c r="AB3" t="n">
        <v>462.1025208774241</v>
      </c>
      <c r="AC3" t="n">
        <v>418.0001048498434</v>
      </c>
      <c r="AD3" t="n">
        <v>337733.9724500304</v>
      </c>
      <c r="AE3" t="n">
        <v>462102.520877424</v>
      </c>
      <c r="AF3" t="n">
        <v>6.762154539626006e-06</v>
      </c>
      <c r="AG3" t="n">
        <v>5.740625000000001</v>
      </c>
      <c r="AH3" t="n">
        <v>418000.1048498434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1.9227</v>
      </c>
      <c r="E4" t="n">
        <v>52.01</v>
      </c>
      <c r="F4" t="n">
        <v>48.92</v>
      </c>
      <c r="G4" t="n">
        <v>36.69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78</v>
      </c>
      <c r="N4" t="n">
        <v>8.609999999999999</v>
      </c>
      <c r="O4" t="n">
        <v>9346.23</v>
      </c>
      <c r="P4" t="n">
        <v>328.75</v>
      </c>
      <c r="Q4" t="n">
        <v>1189.34</v>
      </c>
      <c r="R4" t="n">
        <v>288.84</v>
      </c>
      <c r="S4" t="n">
        <v>152.24</v>
      </c>
      <c r="T4" t="n">
        <v>61946.44</v>
      </c>
      <c r="U4" t="n">
        <v>0.53</v>
      </c>
      <c r="V4" t="n">
        <v>0.8100000000000001</v>
      </c>
      <c r="W4" t="n">
        <v>19.12</v>
      </c>
      <c r="X4" t="n">
        <v>3.66</v>
      </c>
      <c r="Y4" t="n">
        <v>2</v>
      </c>
      <c r="Z4" t="n">
        <v>10</v>
      </c>
      <c r="AA4" t="n">
        <v>307.7694993670489</v>
      </c>
      <c r="AB4" t="n">
        <v>421.1038068660341</v>
      </c>
      <c r="AC4" t="n">
        <v>380.9142505616439</v>
      </c>
      <c r="AD4" t="n">
        <v>307769.4993670488</v>
      </c>
      <c r="AE4" t="n">
        <v>421103.8068660341</v>
      </c>
      <c r="AF4" t="n">
        <v>7.16499202763084e-06</v>
      </c>
      <c r="AG4" t="n">
        <v>5.417708333333334</v>
      </c>
      <c r="AH4" t="n">
        <v>380914.2505616439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1.9806</v>
      </c>
      <c r="E5" t="n">
        <v>50.49</v>
      </c>
      <c r="F5" t="n">
        <v>47.78</v>
      </c>
      <c r="G5" t="n">
        <v>51.19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306.88</v>
      </c>
      <c r="Q5" t="n">
        <v>1189.41</v>
      </c>
      <c r="R5" t="n">
        <v>250.51</v>
      </c>
      <c r="S5" t="n">
        <v>152.24</v>
      </c>
      <c r="T5" t="n">
        <v>42901.37</v>
      </c>
      <c r="U5" t="n">
        <v>0.61</v>
      </c>
      <c r="V5" t="n">
        <v>0.83</v>
      </c>
      <c r="W5" t="n">
        <v>19.06</v>
      </c>
      <c r="X5" t="n">
        <v>2.52</v>
      </c>
      <c r="Y5" t="n">
        <v>2</v>
      </c>
      <c r="Z5" t="n">
        <v>10</v>
      </c>
      <c r="AA5" t="n">
        <v>280.3529563615672</v>
      </c>
      <c r="AB5" t="n">
        <v>383.5912831934212</v>
      </c>
      <c r="AC5" t="n">
        <v>346.9818694991876</v>
      </c>
      <c r="AD5" t="n">
        <v>280352.9563615673</v>
      </c>
      <c r="AE5" t="n">
        <v>383591.2831934212</v>
      </c>
      <c r="AF5" t="n">
        <v>7.380757897709285e-06</v>
      </c>
      <c r="AG5" t="n">
        <v>5.259375</v>
      </c>
      <c r="AH5" t="n">
        <v>346981.8694991876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2.0121</v>
      </c>
      <c r="E6" t="n">
        <v>49.7</v>
      </c>
      <c r="F6" t="n">
        <v>47.19</v>
      </c>
      <c r="G6" t="n">
        <v>65.84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31</v>
      </c>
      <c r="N6" t="n">
        <v>8.99</v>
      </c>
      <c r="O6" t="n">
        <v>9639.200000000001</v>
      </c>
      <c r="P6" t="n">
        <v>289.74</v>
      </c>
      <c r="Q6" t="n">
        <v>1189.37</v>
      </c>
      <c r="R6" t="n">
        <v>230.04</v>
      </c>
      <c r="S6" t="n">
        <v>152.24</v>
      </c>
      <c r="T6" t="n">
        <v>32731.35</v>
      </c>
      <c r="U6" t="n">
        <v>0.66</v>
      </c>
      <c r="V6" t="n">
        <v>0.84</v>
      </c>
      <c r="W6" t="n">
        <v>19.06</v>
      </c>
      <c r="X6" t="n">
        <v>1.93</v>
      </c>
      <c r="Y6" t="n">
        <v>2</v>
      </c>
      <c r="Z6" t="n">
        <v>10</v>
      </c>
      <c r="AA6" t="n">
        <v>269.117709684424</v>
      </c>
      <c r="AB6" t="n">
        <v>368.2187230256528</v>
      </c>
      <c r="AC6" t="n">
        <v>333.0764448983073</v>
      </c>
      <c r="AD6" t="n">
        <v>269117.709684424</v>
      </c>
      <c r="AE6" t="n">
        <v>368218.7230256528</v>
      </c>
      <c r="AF6" t="n">
        <v>7.498143474694969e-06</v>
      </c>
      <c r="AG6" t="n">
        <v>5.177083333333333</v>
      </c>
      <c r="AH6" t="n">
        <v>333076.4448983073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2.0161</v>
      </c>
      <c r="E7" t="n">
        <v>49.6</v>
      </c>
      <c r="F7" t="n">
        <v>47.12</v>
      </c>
      <c r="G7" t="n">
        <v>68.95</v>
      </c>
      <c r="H7" t="n">
        <v>1.36</v>
      </c>
      <c r="I7" t="n">
        <v>41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289.67</v>
      </c>
      <c r="Q7" t="n">
        <v>1189.59</v>
      </c>
      <c r="R7" t="n">
        <v>226.73</v>
      </c>
      <c r="S7" t="n">
        <v>152.24</v>
      </c>
      <c r="T7" t="n">
        <v>31086.04</v>
      </c>
      <c r="U7" t="n">
        <v>0.67</v>
      </c>
      <c r="V7" t="n">
        <v>0.84</v>
      </c>
      <c r="W7" t="n">
        <v>19.08</v>
      </c>
      <c r="X7" t="n">
        <v>1.86</v>
      </c>
      <c r="Y7" t="n">
        <v>2</v>
      </c>
      <c r="Z7" t="n">
        <v>10</v>
      </c>
      <c r="AA7" t="n">
        <v>268.6320985667315</v>
      </c>
      <c r="AB7" t="n">
        <v>367.5542884707754</v>
      </c>
      <c r="AC7" t="n">
        <v>332.4754230448075</v>
      </c>
      <c r="AD7" t="n">
        <v>268632.0985667316</v>
      </c>
      <c r="AE7" t="n">
        <v>367554.2884707754</v>
      </c>
      <c r="AF7" t="n">
        <v>7.513049579709022e-06</v>
      </c>
      <c r="AG7" t="n">
        <v>5.166666666666667</v>
      </c>
      <c r="AH7" t="n">
        <v>332475.4230448076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1.7585</v>
      </c>
      <c r="E2" t="n">
        <v>56.87</v>
      </c>
      <c r="F2" t="n">
        <v>53.26</v>
      </c>
      <c r="G2" t="n">
        <v>18.58</v>
      </c>
      <c r="H2" t="n">
        <v>0.43</v>
      </c>
      <c r="I2" t="n">
        <v>172</v>
      </c>
      <c r="J2" t="n">
        <v>39.78</v>
      </c>
      <c r="K2" t="n">
        <v>19.54</v>
      </c>
      <c r="L2" t="n">
        <v>1</v>
      </c>
      <c r="M2" t="n">
        <v>170</v>
      </c>
      <c r="N2" t="n">
        <v>4.24</v>
      </c>
      <c r="O2" t="n">
        <v>5140</v>
      </c>
      <c r="P2" t="n">
        <v>236.98</v>
      </c>
      <c r="Q2" t="n">
        <v>1190.28</v>
      </c>
      <c r="R2" t="n">
        <v>434.71</v>
      </c>
      <c r="S2" t="n">
        <v>152.24</v>
      </c>
      <c r="T2" t="n">
        <v>134421.53</v>
      </c>
      <c r="U2" t="n">
        <v>0.35</v>
      </c>
      <c r="V2" t="n">
        <v>0.75</v>
      </c>
      <c r="W2" t="n">
        <v>19.28</v>
      </c>
      <c r="X2" t="n">
        <v>7.98</v>
      </c>
      <c r="Y2" t="n">
        <v>2</v>
      </c>
      <c r="Z2" t="n">
        <v>10</v>
      </c>
      <c r="AA2" t="n">
        <v>263.156968077593</v>
      </c>
      <c r="AB2" t="n">
        <v>360.0629733898264</v>
      </c>
      <c r="AC2" t="n">
        <v>325.6990685610577</v>
      </c>
      <c r="AD2" t="n">
        <v>263156.968077593</v>
      </c>
      <c r="AE2" t="n">
        <v>360062.9733898264</v>
      </c>
      <c r="AF2" t="n">
        <v>7.695681477318453e-06</v>
      </c>
      <c r="AG2" t="n">
        <v>5.923958333333332</v>
      </c>
      <c r="AH2" t="n">
        <v>325699.0685610577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1.9383</v>
      </c>
      <c r="E3" t="n">
        <v>51.59</v>
      </c>
      <c r="F3" t="n">
        <v>48.99</v>
      </c>
      <c r="G3" t="n">
        <v>36.29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197.92</v>
      </c>
      <c r="Q3" t="n">
        <v>1190.14</v>
      </c>
      <c r="R3" t="n">
        <v>288.2</v>
      </c>
      <c r="S3" t="n">
        <v>152.24</v>
      </c>
      <c r="T3" t="n">
        <v>61621.49</v>
      </c>
      <c r="U3" t="n">
        <v>0.53</v>
      </c>
      <c r="V3" t="n">
        <v>0.8100000000000001</v>
      </c>
      <c r="W3" t="n">
        <v>19.2</v>
      </c>
      <c r="X3" t="n">
        <v>3.73</v>
      </c>
      <c r="Y3" t="n">
        <v>2</v>
      </c>
      <c r="Z3" t="n">
        <v>10</v>
      </c>
      <c r="AA3" t="n">
        <v>224.9180388562172</v>
      </c>
      <c r="AB3" t="n">
        <v>307.7427834464997</v>
      </c>
      <c r="AC3" t="n">
        <v>278.3722441141661</v>
      </c>
      <c r="AD3" t="n">
        <v>224918.0388562172</v>
      </c>
      <c r="AE3" t="n">
        <v>307742.7834464997</v>
      </c>
      <c r="AF3" t="n">
        <v>8.482535915545269e-06</v>
      </c>
      <c r="AG3" t="n">
        <v>5.373958333333334</v>
      </c>
      <c r="AH3" t="n">
        <v>278372.2441141661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1.9381</v>
      </c>
      <c r="E4" t="n">
        <v>51.6</v>
      </c>
      <c r="F4" t="n">
        <v>49</v>
      </c>
      <c r="G4" t="n">
        <v>36.29</v>
      </c>
      <c r="H4" t="n">
        <v>1.22</v>
      </c>
      <c r="I4" t="n">
        <v>81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203.1</v>
      </c>
      <c r="Q4" t="n">
        <v>1190.15</v>
      </c>
      <c r="R4" t="n">
        <v>287.67</v>
      </c>
      <c r="S4" t="n">
        <v>152.24</v>
      </c>
      <c r="T4" t="n">
        <v>61359.49</v>
      </c>
      <c r="U4" t="n">
        <v>0.53</v>
      </c>
      <c r="V4" t="n">
        <v>0.8100000000000001</v>
      </c>
      <c r="W4" t="n">
        <v>19.22</v>
      </c>
      <c r="X4" t="n">
        <v>3.74</v>
      </c>
      <c r="Y4" t="n">
        <v>2</v>
      </c>
      <c r="Z4" t="n">
        <v>10</v>
      </c>
      <c r="AA4" t="n">
        <v>227.2693225631524</v>
      </c>
      <c r="AB4" t="n">
        <v>310.959913545643</v>
      </c>
      <c r="AC4" t="n">
        <v>281.2823358319187</v>
      </c>
      <c r="AD4" t="n">
        <v>227269.3225631524</v>
      </c>
      <c r="AE4" t="n">
        <v>310959.913545643</v>
      </c>
      <c r="AF4" t="n">
        <v>8.481660660330336e-06</v>
      </c>
      <c r="AG4" t="n">
        <v>5.375</v>
      </c>
      <c r="AH4" t="n">
        <v>281282.3358319186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1.0145</v>
      </c>
      <c r="E2" t="n">
        <v>98.58</v>
      </c>
      <c r="F2" t="n">
        <v>77.45</v>
      </c>
      <c r="G2" t="n">
        <v>7.11</v>
      </c>
      <c r="H2" t="n">
        <v>0.12</v>
      </c>
      <c r="I2" t="n">
        <v>654</v>
      </c>
      <c r="J2" t="n">
        <v>141.81</v>
      </c>
      <c r="K2" t="n">
        <v>47.83</v>
      </c>
      <c r="L2" t="n">
        <v>1</v>
      </c>
      <c r="M2" t="n">
        <v>652</v>
      </c>
      <c r="N2" t="n">
        <v>22.98</v>
      </c>
      <c r="O2" t="n">
        <v>17723.39</v>
      </c>
      <c r="P2" t="n">
        <v>892.3</v>
      </c>
      <c r="Q2" t="n">
        <v>1194.44</v>
      </c>
      <c r="R2" t="n">
        <v>1257.02</v>
      </c>
      <c r="S2" t="n">
        <v>152.24</v>
      </c>
      <c r="T2" t="n">
        <v>543167.6899999999</v>
      </c>
      <c r="U2" t="n">
        <v>0.12</v>
      </c>
      <c r="V2" t="n">
        <v>0.51</v>
      </c>
      <c r="W2" t="n">
        <v>20.04</v>
      </c>
      <c r="X2" t="n">
        <v>32.12</v>
      </c>
      <c r="Y2" t="n">
        <v>2</v>
      </c>
      <c r="Z2" t="n">
        <v>10</v>
      </c>
      <c r="AA2" t="n">
        <v>1225.752465660092</v>
      </c>
      <c r="AB2" t="n">
        <v>1677.128599898404</v>
      </c>
      <c r="AC2" t="n">
        <v>1517.065800188873</v>
      </c>
      <c r="AD2" t="n">
        <v>1225752.465660092</v>
      </c>
      <c r="AE2" t="n">
        <v>1677128.599898404</v>
      </c>
      <c r="AF2" t="n">
        <v>3.029258980367304e-06</v>
      </c>
      <c r="AG2" t="n">
        <v>10.26875</v>
      </c>
      <c r="AH2" t="n">
        <v>1517065.800188873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1.534</v>
      </c>
      <c r="E3" t="n">
        <v>65.19</v>
      </c>
      <c r="F3" t="n">
        <v>56.2</v>
      </c>
      <c r="G3" t="n">
        <v>14.41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644.54</v>
      </c>
      <c r="Q3" t="n">
        <v>1191.14</v>
      </c>
      <c r="R3" t="n">
        <v>534.79</v>
      </c>
      <c r="S3" t="n">
        <v>152.24</v>
      </c>
      <c r="T3" t="n">
        <v>184151.68</v>
      </c>
      <c r="U3" t="n">
        <v>0.28</v>
      </c>
      <c r="V3" t="n">
        <v>0.71</v>
      </c>
      <c r="W3" t="n">
        <v>19.37</v>
      </c>
      <c r="X3" t="n">
        <v>10.92</v>
      </c>
      <c r="Y3" t="n">
        <v>2</v>
      </c>
      <c r="Z3" t="n">
        <v>10</v>
      </c>
      <c r="AA3" t="n">
        <v>625.6980881257333</v>
      </c>
      <c r="AB3" t="n">
        <v>856.1077280250952</v>
      </c>
      <c r="AC3" t="n">
        <v>774.4020080171221</v>
      </c>
      <c r="AD3" t="n">
        <v>625698.0881257333</v>
      </c>
      <c r="AE3" t="n">
        <v>856107.7280250952</v>
      </c>
      <c r="AF3" t="n">
        <v>4.580466511467171e-06</v>
      </c>
      <c r="AG3" t="n">
        <v>6.790624999999999</v>
      </c>
      <c r="AH3" t="n">
        <v>774402.008017122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1.7179</v>
      </c>
      <c r="E4" t="n">
        <v>58.21</v>
      </c>
      <c r="F4" t="n">
        <v>51.85</v>
      </c>
      <c r="G4" t="n">
        <v>21.76</v>
      </c>
      <c r="H4" t="n">
        <v>0.37</v>
      </c>
      <c r="I4" t="n">
        <v>143</v>
      </c>
      <c r="J4" t="n">
        <v>144.54</v>
      </c>
      <c r="K4" t="n">
        <v>47.83</v>
      </c>
      <c r="L4" t="n">
        <v>3</v>
      </c>
      <c r="M4" t="n">
        <v>141</v>
      </c>
      <c r="N4" t="n">
        <v>23.71</v>
      </c>
      <c r="O4" t="n">
        <v>18060.85</v>
      </c>
      <c r="P4" t="n">
        <v>589.99</v>
      </c>
      <c r="Q4" t="n">
        <v>1189.89</v>
      </c>
      <c r="R4" t="n">
        <v>387.91</v>
      </c>
      <c r="S4" t="n">
        <v>152.24</v>
      </c>
      <c r="T4" t="n">
        <v>111165.78</v>
      </c>
      <c r="U4" t="n">
        <v>0.39</v>
      </c>
      <c r="V4" t="n">
        <v>0.77</v>
      </c>
      <c r="W4" t="n">
        <v>19.21</v>
      </c>
      <c r="X4" t="n">
        <v>6.58</v>
      </c>
      <c r="Y4" t="n">
        <v>2</v>
      </c>
      <c r="Z4" t="n">
        <v>10</v>
      </c>
      <c r="AA4" t="n">
        <v>524.2635045973694</v>
      </c>
      <c r="AB4" t="n">
        <v>717.3204558635907</v>
      </c>
      <c r="AC4" t="n">
        <v>648.8603983215518</v>
      </c>
      <c r="AD4" t="n">
        <v>524263.5045973695</v>
      </c>
      <c r="AE4" t="n">
        <v>717320.4558635907</v>
      </c>
      <c r="AF4" t="n">
        <v>5.129585019588952e-06</v>
      </c>
      <c r="AG4" t="n">
        <v>6.063541666666667</v>
      </c>
      <c r="AH4" t="n">
        <v>648860.3983215517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1.8122</v>
      </c>
      <c r="E5" t="n">
        <v>55.18</v>
      </c>
      <c r="F5" t="n">
        <v>49.98</v>
      </c>
      <c r="G5" t="n">
        <v>29.11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563.8</v>
      </c>
      <c r="Q5" t="n">
        <v>1189.72</v>
      </c>
      <c r="R5" t="n">
        <v>324.68</v>
      </c>
      <c r="S5" t="n">
        <v>152.24</v>
      </c>
      <c r="T5" t="n">
        <v>79751.2</v>
      </c>
      <c r="U5" t="n">
        <v>0.47</v>
      </c>
      <c r="V5" t="n">
        <v>0.8</v>
      </c>
      <c r="W5" t="n">
        <v>19.14</v>
      </c>
      <c r="X5" t="n">
        <v>4.72</v>
      </c>
      <c r="Y5" t="n">
        <v>2</v>
      </c>
      <c r="Z5" t="n">
        <v>10</v>
      </c>
      <c r="AA5" t="n">
        <v>475.2818256593496</v>
      </c>
      <c r="AB5" t="n">
        <v>650.3015618214271</v>
      </c>
      <c r="AC5" t="n">
        <v>588.2376934651637</v>
      </c>
      <c r="AD5" t="n">
        <v>475281.8256593496</v>
      </c>
      <c r="AE5" t="n">
        <v>650301.5618214271</v>
      </c>
      <c r="AF5" t="n">
        <v>5.411161285580709e-06</v>
      </c>
      <c r="AG5" t="n">
        <v>5.747916666666666</v>
      </c>
      <c r="AH5" t="n">
        <v>588237.6934651637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1.871</v>
      </c>
      <c r="E6" t="n">
        <v>53.45</v>
      </c>
      <c r="F6" t="n">
        <v>48.91</v>
      </c>
      <c r="G6" t="n">
        <v>36.68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78</v>
      </c>
      <c r="N6" t="n">
        <v>24.47</v>
      </c>
      <c r="O6" t="n">
        <v>18400.38</v>
      </c>
      <c r="P6" t="n">
        <v>546.5</v>
      </c>
      <c r="Q6" t="n">
        <v>1189.59</v>
      </c>
      <c r="R6" t="n">
        <v>288.77</v>
      </c>
      <c r="S6" t="n">
        <v>152.24</v>
      </c>
      <c r="T6" t="n">
        <v>61913.14</v>
      </c>
      <c r="U6" t="n">
        <v>0.53</v>
      </c>
      <c r="V6" t="n">
        <v>0.8100000000000001</v>
      </c>
      <c r="W6" t="n">
        <v>19.1</v>
      </c>
      <c r="X6" t="n">
        <v>3.65</v>
      </c>
      <c r="Y6" t="n">
        <v>2</v>
      </c>
      <c r="Z6" t="n">
        <v>10</v>
      </c>
      <c r="AA6" t="n">
        <v>453.5686565585721</v>
      </c>
      <c r="AB6" t="n">
        <v>620.592645940329</v>
      </c>
      <c r="AC6" t="n">
        <v>561.3641548190324</v>
      </c>
      <c r="AD6" t="n">
        <v>453568.6565585721</v>
      </c>
      <c r="AE6" t="n">
        <v>620592.6459403291</v>
      </c>
      <c r="AF6" t="n">
        <v>5.586735881978538e-06</v>
      </c>
      <c r="AG6" t="n">
        <v>5.567708333333333</v>
      </c>
      <c r="AH6" t="n">
        <v>561364.1548190324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1.9121</v>
      </c>
      <c r="E7" t="n">
        <v>52.3</v>
      </c>
      <c r="F7" t="n">
        <v>48.19</v>
      </c>
      <c r="G7" t="n">
        <v>44.49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533.36</v>
      </c>
      <c r="Q7" t="n">
        <v>1189.39</v>
      </c>
      <c r="R7" t="n">
        <v>264.52</v>
      </c>
      <c r="S7" t="n">
        <v>152.24</v>
      </c>
      <c r="T7" t="n">
        <v>49864.68</v>
      </c>
      <c r="U7" t="n">
        <v>0.58</v>
      </c>
      <c r="V7" t="n">
        <v>0.83</v>
      </c>
      <c r="W7" t="n">
        <v>19.08</v>
      </c>
      <c r="X7" t="n">
        <v>2.94</v>
      </c>
      <c r="Y7" t="n">
        <v>2</v>
      </c>
      <c r="Z7" t="n">
        <v>10</v>
      </c>
      <c r="AA7" t="n">
        <v>438.5891143096965</v>
      </c>
      <c r="AB7" t="n">
        <v>600.096975384654</v>
      </c>
      <c r="AC7" t="n">
        <v>542.8245622953366</v>
      </c>
      <c r="AD7" t="n">
        <v>438589.1143096965</v>
      </c>
      <c r="AE7" t="n">
        <v>600096.975384654</v>
      </c>
      <c r="AF7" t="n">
        <v>5.709458941705591e-06</v>
      </c>
      <c r="AG7" t="n">
        <v>5.447916666666667</v>
      </c>
      <c r="AH7" t="n">
        <v>542824.5622953366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1.9396</v>
      </c>
      <c r="E8" t="n">
        <v>51.56</v>
      </c>
      <c r="F8" t="n">
        <v>47.74</v>
      </c>
      <c r="G8" t="n">
        <v>52.08</v>
      </c>
      <c r="H8" t="n">
        <v>0.83</v>
      </c>
      <c r="I8" t="n">
        <v>55</v>
      </c>
      <c r="J8" t="n">
        <v>150.07</v>
      </c>
      <c r="K8" t="n">
        <v>47.83</v>
      </c>
      <c r="L8" t="n">
        <v>7</v>
      </c>
      <c r="M8" t="n">
        <v>53</v>
      </c>
      <c r="N8" t="n">
        <v>25.24</v>
      </c>
      <c r="O8" t="n">
        <v>18742.03</v>
      </c>
      <c r="P8" t="n">
        <v>522.64</v>
      </c>
      <c r="Q8" t="n">
        <v>1189.3</v>
      </c>
      <c r="R8" t="n">
        <v>249.2</v>
      </c>
      <c r="S8" t="n">
        <v>152.24</v>
      </c>
      <c r="T8" t="n">
        <v>42252.67</v>
      </c>
      <c r="U8" t="n">
        <v>0.61</v>
      </c>
      <c r="V8" t="n">
        <v>0.83</v>
      </c>
      <c r="W8" t="n">
        <v>19.06</v>
      </c>
      <c r="X8" t="n">
        <v>2.48</v>
      </c>
      <c r="Y8" t="n">
        <v>2</v>
      </c>
      <c r="Z8" t="n">
        <v>10</v>
      </c>
      <c r="AA8" t="n">
        <v>428.2239708869587</v>
      </c>
      <c r="AB8" t="n">
        <v>585.9149288758096</v>
      </c>
      <c r="AC8" t="n">
        <v>529.9960304006689</v>
      </c>
      <c r="AD8" t="n">
        <v>428223.9708869588</v>
      </c>
      <c r="AE8" t="n">
        <v>585914.9288758095</v>
      </c>
      <c r="AF8" t="n">
        <v>5.791572911109338e-06</v>
      </c>
      <c r="AG8" t="n">
        <v>5.370833333333334</v>
      </c>
      <c r="AH8" t="n">
        <v>529996.030400669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1.9586</v>
      </c>
      <c r="E9" t="n">
        <v>51.06</v>
      </c>
      <c r="F9" t="n">
        <v>47.44</v>
      </c>
      <c r="G9" t="n">
        <v>59.3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514.25</v>
      </c>
      <c r="Q9" t="n">
        <v>1189.24</v>
      </c>
      <c r="R9" t="n">
        <v>239.37</v>
      </c>
      <c r="S9" t="n">
        <v>152.24</v>
      </c>
      <c r="T9" t="n">
        <v>37372.74</v>
      </c>
      <c r="U9" t="n">
        <v>0.64</v>
      </c>
      <c r="V9" t="n">
        <v>0.84</v>
      </c>
      <c r="W9" t="n">
        <v>19.05</v>
      </c>
      <c r="X9" t="n">
        <v>2.19</v>
      </c>
      <c r="Y9" t="n">
        <v>2</v>
      </c>
      <c r="Z9" t="n">
        <v>10</v>
      </c>
      <c r="AA9" t="n">
        <v>420.8153513827253</v>
      </c>
      <c r="AB9" t="n">
        <v>575.7781288248923</v>
      </c>
      <c r="AC9" t="n">
        <v>520.826672319523</v>
      </c>
      <c r="AD9" t="n">
        <v>420815.3513827253</v>
      </c>
      <c r="AE9" t="n">
        <v>575778.1288248923</v>
      </c>
      <c r="AF9" t="n">
        <v>5.848306199061017e-06</v>
      </c>
      <c r="AG9" t="n">
        <v>5.318750000000001</v>
      </c>
      <c r="AH9" t="n">
        <v>520826.6723195231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1.9765</v>
      </c>
      <c r="E10" t="n">
        <v>50.59</v>
      </c>
      <c r="F10" t="n">
        <v>47.15</v>
      </c>
      <c r="G10" t="n">
        <v>67.36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506.1</v>
      </c>
      <c r="Q10" t="n">
        <v>1189.19</v>
      </c>
      <c r="R10" t="n">
        <v>229.49</v>
      </c>
      <c r="S10" t="n">
        <v>152.24</v>
      </c>
      <c r="T10" t="n">
        <v>32460.23</v>
      </c>
      <c r="U10" t="n">
        <v>0.66</v>
      </c>
      <c r="V10" t="n">
        <v>0.84</v>
      </c>
      <c r="W10" t="n">
        <v>19.04</v>
      </c>
      <c r="X10" t="n">
        <v>1.9</v>
      </c>
      <c r="Y10" t="n">
        <v>2</v>
      </c>
      <c r="Z10" t="n">
        <v>10</v>
      </c>
      <c r="AA10" t="n">
        <v>402.4917860836525</v>
      </c>
      <c r="AB10" t="n">
        <v>550.7070184040524</v>
      </c>
      <c r="AC10" t="n">
        <v>498.1483134897236</v>
      </c>
      <c r="AD10" t="n">
        <v>402491.7860836525</v>
      </c>
      <c r="AE10" t="n">
        <v>550707.0184040524</v>
      </c>
      <c r="AF10" t="n">
        <v>5.901754928236547e-06</v>
      </c>
      <c r="AG10" t="n">
        <v>5.269791666666667</v>
      </c>
      <c r="AH10" t="n">
        <v>498148.3134897236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1.9924</v>
      </c>
      <c r="E11" t="n">
        <v>50.19</v>
      </c>
      <c r="F11" t="n">
        <v>46.89</v>
      </c>
      <c r="G11" t="n">
        <v>76.04000000000001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497.35</v>
      </c>
      <c r="Q11" t="n">
        <v>1189.23</v>
      </c>
      <c r="R11" t="n">
        <v>220.75</v>
      </c>
      <c r="S11" t="n">
        <v>152.24</v>
      </c>
      <c r="T11" t="n">
        <v>28119.24</v>
      </c>
      <c r="U11" t="n">
        <v>0.6899999999999999</v>
      </c>
      <c r="V11" t="n">
        <v>0.85</v>
      </c>
      <c r="W11" t="n">
        <v>19.03</v>
      </c>
      <c r="X11" t="n">
        <v>1.64</v>
      </c>
      <c r="Y11" t="n">
        <v>2</v>
      </c>
      <c r="Z11" t="n">
        <v>10</v>
      </c>
      <c r="AA11" t="n">
        <v>395.7402428508761</v>
      </c>
      <c r="AB11" t="n">
        <v>541.4692590959021</v>
      </c>
      <c r="AC11" t="n">
        <v>489.7921929646665</v>
      </c>
      <c r="AD11" t="n">
        <v>395740.2428508761</v>
      </c>
      <c r="AE11" t="n">
        <v>541469.2590959021</v>
      </c>
      <c r="AF11" t="n">
        <v>5.949231732364532e-06</v>
      </c>
      <c r="AG11" t="n">
        <v>5.228124999999999</v>
      </c>
      <c r="AH11" t="n">
        <v>489792.1929646665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2.0044</v>
      </c>
      <c r="E12" t="n">
        <v>49.89</v>
      </c>
      <c r="F12" t="n">
        <v>46.71</v>
      </c>
      <c r="G12" t="n">
        <v>84.92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489.44</v>
      </c>
      <c r="Q12" t="n">
        <v>1189.13</v>
      </c>
      <c r="R12" t="n">
        <v>214.27</v>
      </c>
      <c r="S12" t="n">
        <v>152.24</v>
      </c>
      <c r="T12" t="n">
        <v>24896.86</v>
      </c>
      <c r="U12" t="n">
        <v>0.71</v>
      </c>
      <c r="V12" t="n">
        <v>0.85</v>
      </c>
      <c r="W12" t="n">
        <v>19.03</v>
      </c>
      <c r="X12" t="n">
        <v>1.46</v>
      </c>
      <c r="Y12" t="n">
        <v>2</v>
      </c>
      <c r="Z12" t="n">
        <v>10</v>
      </c>
      <c r="AA12" t="n">
        <v>390.1772123433268</v>
      </c>
      <c r="AB12" t="n">
        <v>533.8576753318882</v>
      </c>
      <c r="AC12" t="n">
        <v>482.9070480721654</v>
      </c>
      <c r="AD12" t="n">
        <v>390177.2123433268</v>
      </c>
      <c r="AE12" t="n">
        <v>533857.6753318883</v>
      </c>
      <c r="AF12" t="n">
        <v>5.985063282649802e-06</v>
      </c>
      <c r="AG12" t="n">
        <v>5.196874999999999</v>
      </c>
      <c r="AH12" t="n">
        <v>482907.0480721653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2.0136</v>
      </c>
      <c r="E13" t="n">
        <v>49.66</v>
      </c>
      <c r="F13" t="n">
        <v>46.57</v>
      </c>
      <c r="G13" t="n">
        <v>93.13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482.81</v>
      </c>
      <c r="Q13" t="n">
        <v>1189.08</v>
      </c>
      <c r="R13" t="n">
        <v>209.57</v>
      </c>
      <c r="S13" t="n">
        <v>152.24</v>
      </c>
      <c r="T13" t="n">
        <v>22564.32</v>
      </c>
      <c r="U13" t="n">
        <v>0.73</v>
      </c>
      <c r="V13" t="n">
        <v>0.85</v>
      </c>
      <c r="W13" t="n">
        <v>19.02</v>
      </c>
      <c r="X13" t="n">
        <v>1.31</v>
      </c>
      <c r="Y13" t="n">
        <v>2</v>
      </c>
      <c r="Z13" t="n">
        <v>10</v>
      </c>
      <c r="AA13" t="n">
        <v>385.7089675237826</v>
      </c>
      <c r="AB13" t="n">
        <v>527.7440256447387</v>
      </c>
      <c r="AC13" t="n">
        <v>477.3768765305961</v>
      </c>
      <c r="AD13" t="n">
        <v>385708.9675237826</v>
      </c>
      <c r="AE13" t="n">
        <v>527744.0256447387</v>
      </c>
      <c r="AF13" t="n">
        <v>6.01253413786851e-06</v>
      </c>
      <c r="AG13" t="n">
        <v>5.172916666666667</v>
      </c>
      <c r="AH13" t="n">
        <v>477376.8765305961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2.0187</v>
      </c>
      <c r="E14" t="n">
        <v>49.54</v>
      </c>
      <c r="F14" t="n">
        <v>46.5</v>
      </c>
      <c r="G14" t="n">
        <v>99.64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475.25</v>
      </c>
      <c r="Q14" t="n">
        <v>1188.99</v>
      </c>
      <c r="R14" t="n">
        <v>207.33</v>
      </c>
      <c r="S14" t="n">
        <v>152.24</v>
      </c>
      <c r="T14" t="n">
        <v>21453.47</v>
      </c>
      <c r="U14" t="n">
        <v>0.73</v>
      </c>
      <c r="V14" t="n">
        <v>0.86</v>
      </c>
      <c r="W14" t="n">
        <v>19.02</v>
      </c>
      <c r="X14" t="n">
        <v>1.25</v>
      </c>
      <c r="Y14" t="n">
        <v>2</v>
      </c>
      <c r="Z14" t="n">
        <v>10</v>
      </c>
      <c r="AA14" t="n">
        <v>381.5874893270791</v>
      </c>
      <c r="AB14" t="n">
        <v>522.1048373492237</v>
      </c>
      <c r="AC14" t="n">
        <v>472.2758844513546</v>
      </c>
      <c r="AD14" t="n">
        <v>381587.4893270791</v>
      </c>
      <c r="AE14" t="n">
        <v>522104.8373492237</v>
      </c>
      <c r="AF14" t="n">
        <v>6.027762546739751e-06</v>
      </c>
      <c r="AG14" t="n">
        <v>5.160416666666666</v>
      </c>
      <c r="AH14" t="n">
        <v>472275.8844513546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2.0279</v>
      </c>
      <c r="E15" t="n">
        <v>49.31</v>
      </c>
      <c r="F15" t="n">
        <v>46.36</v>
      </c>
      <c r="G15" t="n">
        <v>111.27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467.92</v>
      </c>
      <c r="Q15" t="n">
        <v>1189.06</v>
      </c>
      <c r="R15" t="n">
        <v>202.44</v>
      </c>
      <c r="S15" t="n">
        <v>152.24</v>
      </c>
      <c r="T15" t="n">
        <v>19024.84</v>
      </c>
      <c r="U15" t="n">
        <v>0.75</v>
      </c>
      <c r="V15" t="n">
        <v>0.86</v>
      </c>
      <c r="W15" t="n">
        <v>19.02</v>
      </c>
      <c r="X15" t="n">
        <v>1.11</v>
      </c>
      <c r="Y15" t="n">
        <v>2</v>
      </c>
      <c r="Z15" t="n">
        <v>10</v>
      </c>
      <c r="AA15" t="n">
        <v>376.8891651116916</v>
      </c>
      <c r="AB15" t="n">
        <v>515.6763828822949</v>
      </c>
      <c r="AC15" t="n">
        <v>466.460952656357</v>
      </c>
      <c r="AD15" t="n">
        <v>376889.1651116916</v>
      </c>
      <c r="AE15" t="n">
        <v>515676.3828822949</v>
      </c>
      <c r="AF15" t="n">
        <v>6.055233401958458e-06</v>
      </c>
      <c r="AG15" t="n">
        <v>5.136458333333334</v>
      </c>
      <c r="AH15" t="n">
        <v>466460.952656357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2.0345</v>
      </c>
      <c r="E16" t="n">
        <v>49.15</v>
      </c>
      <c r="F16" t="n">
        <v>46.26</v>
      </c>
      <c r="G16" t="n">
        <v>120.68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461.07</v>
      </c>
      <c r="Q16" t="n">
        <v>1189.06</v>
      </c>
      <c r="R16" t="n">
        <v>199.35</v>
      </c>
      <c r="S16" t="n">
        <v>152.24</v>
      </c>
      <c r="T16" t="n">
        <v>17488.04</v>
      </c>
      <c r="U16" t="n">
        <v>0.76</v>
      </c>
      <c r="V16" t="n">
        <v>0.86</v>
      </c>
      <c r="W16" t="n">
        <v>19.01</v>
      </c>
      <c r="X16" t="n">
        <v>1.01</v>
      </c>
      <c r="Y16" t="n">
        <v>2</v>
      </c>
      <c r="Z16" t="n">
        <v>10</v>
      </c>
      <c r="AA16" t="n">
        <v>372.8644386064684</v>
      </c>
      <c r="AB16" t="n">
        <v>510.1695745194466</v>
      </c>
      <c r="AC16" t="n">
        <v>461.4797063548047</v>
      </c>
      <c r="AD16" t="n">
        <v>372864.4386064684</v>
      </c>
      <c r="AE16" t="n">
        <v>510169.5745194466</v>
      </c>
      <c r="AF16" t="n">
        <v>6.074940754615358e-06</v>
      </c>
      <c r="AG16" t="n">
        <v>5.119791666666667</v>
      </c>
      <c r="AH16" t="n">
        <v>461479.7063548047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2.038</v>
      </c>
      <c r="E17" t="n">
        <v>49.07</v>
      </c>
      <c r="F17" t="n">
        <v>46.2</v>
      </c>
      <c r="G17" t="n">
        <v>126.01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455.8</v>
      </c>
      <c r="Q17" t="n">
        <v>1189.02</v>
      </c>
      <c r="R17" t="n">
        <v>197.49</v>
      </c>
      <c r="S17" t="n">
        <v>152.24</v>
      </c>
      <c r="T17" t="n">
        <v>16562.77</v>
      </c>
      <c r="U17" t="n">
        <v>0.77</v>
      </c>
      <c r="V17" t="n">
        <v>0.86</v>
      </c>
      <c r="W17" t="n">
        <v>19.01</v>
      </c>
      <c r="X17" t="n">
        <v>0.95</v>
      </c>
      <c r="Y17" t="n">
        <v>2</v>
      </c>
      <c r="Z17" t="n">
        <v>10</v>
      </c>
      <c r="AA17" t="n">
        <v>370.0288797801956</v>
      </c>
      <c r="AB17" t="n">
        <v>506.2898378373135</v>
      </c>
      <c r="AC17" t="n">
        <v>457.9702462963698</v>
      </c>
      <c r="AD17" t="n">
        <v>370028.8797801955</v>
      </c>
      <c r="AE17" t="n">
        <v>506289.8378373135</v>
      </c>
      <c r="AF17" t="n">
        <v>6.085391623448562e-06</v>
      </c>
      <c r="AG17" t="n">
        <v>5.111458333333333</v>
      </c>
      <c r="AH17" t="n">
        <v>457970.2462963698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2.0438</v>
      </c>
      <c r="E18" t="n">
        <v>48.93</v>
      </c>
      <c r="F18" t="n">
        <v>46.12</v>
      </c>
      <c r="G18" t="n">
        <v>138.36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447.86</v>
      </c>
      <c r="Q18" t="n">
        <v>1188.94</v>
      </c>
      <c r="R18" t="n">
        <v>194.44</v>
      </c>
      <c r="S18" t="n">
        <v>152.24</v>
      </c>
      <c r="T18" t="n">
        <v>15046.67</v>
      </c>
      <c r="U18" t="n">
        <v>0.78</v>
      </c>
      <c r="V18" t="n">
        <v>0.86</v>
      </c>
      <c r="W18" t="n">
        <v>19.01</v>
      </c>
      <c r="X18" t="n">
        <v>0.87</v>
      </c>
      <c r="Y18" t="n">
        <v>2</v>
      </c>
      <c r="Z18" t="n">
        <v>10</v>
      </c>
      <c r="AA18" t="n">
        <v>365.7232580895737</v>
      </c>
      <c r="AB18" t="n">
        <v>500.3986962895817</v>
      </c>
      <c r="AC18" t="n">
        <v>452.6413470296845</v>
      </c>
      <c r="AD18" t="n">
        <v>365723.2580895737</v>
      </c>
      <c r="AE18" t="n">
        <v>500398.6962895817</v>
      </c>
      <c r="AF18" t="n">
        <v>6.102710206086443e-06</v>
      </c>
      <c r="AG18" t="n">
        <v>5.096875</v>
      </c>
      <c r="AH18" t="n">
        <v>452641.3470296845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2.0472</v>
      </c>
      <c r="E19" t="n">
        <v>48.85</v>
      </c>
      <c r="F19" t="n">
        <v>46.07</v>
      </c>
      <c r="G19" t="n">
        <v>145.48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12</v>
      </c>
      <c r="N19" t="n">
        <v>29.8</v>
      </c>
      <c r="O19" t="n">
        <v>20660.89</v>
      </c>
      <c r="P19" t="n">
        <v>442.78</v>
      </c>
      <c r="Q19" t="n">
        <v>1189.09</v>
      </c>
      <c r="R19" t="n">
        <v>192.52</v>
      </c>
      <c r="S19" t="n">
        <v>152.24</v>
      </c>
      <c r="T19" t="n">
        <v>14092.87</v>
      </c>
      <c r="U19" t="n">
        <v>0.79</v>
      </c>
      <c r="V19" t="n">
        <v>0.86</v>
      </c>
      <c r="W19" t="n">
        <v>19.01</v>
      </c>
      <c r="X19" t="n">
        <v>0.82</v>
      </c>
      <c r="Y19" t="n">
        <v>2</v>
      </c>
      <c r="Z19" t="n">
        <v>10</v>
      </c>
      <c r="AA19" t="n">
        <v>363.0242093568536</v>
      </c>
      <c r="AB19" t="n">
        <v>496.7057387398477</v>
      </c>
      <c r="AC19" t="n">
        <v>449.3008401653987</v>
      </c>
      <c r="AD19" t="n">
        <v>363024.2093568536</v>
      </c>
      <c r="AE19" t="n">
        <v>496705.7387398477</v>
      </c>
      <c r="AF19" t="n">
        <v>6.112862478667271e-06</v>
      </c>
      <c r="AG19" t="n">
        <v>5.088541666666667</v>
      </c>
      <c r="AH19" t="n">
        <v>449300.8401653987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2.046</v>
      </c>
      <c r="E20" t="n">
        <v>48.88</v>
      </c>
      <c r="F20" t="n">
        <v>46.1</v>
      </c>
      <c r="G20" t="n">
        <v>145.58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4</v>
      </c>
      <c r="N20" t="n">
        <v>30.24</v>
      </c>
      <c r="O20" t="n">
        <v>20838.81</v>
      </c>
      <c r="P20" t="n">
        <v>441.14</v>
      </c>
      <c r="Q20" t="n">
        <v>1189.19</v>
      </c>
      <c r="R20" t="n">
        <v>193.07</v>
      </c>
      <c r="S20" t="n">
        <v>152.24</v>
      </c>
      <c r="T20" t="n">
        <v>14367.52</v>
      </c>
      <c r="U20" t="n">
        <v>0.79</v>
      </c>
      <c r="V20" t="n">
        <v>0.86</v>
      </c>
      <c r="W20" t="n">
        <v>19.03</v>
      </c>
      <c r="X20" t="n">
        <v>0.85</v>
      </c>
      <c r="Y20" t="n">
        <v>2</v>
      </c>
      <c r="Z20" t="n">
        <v>10</v>
      </c>
      <c r="AA20" t="n">
        <v>362.536447235266</v>
      </c>
      <c r="AB20" t="n">
        <v>496.0383610865456</v>
      </c>
      <c r="AC20" t="n">
        <v>448.6971560986573</v>
      </c>
      <c r="AD20" t="n">
        <v>362536.447235266</v>
      </c>
      <c r="AE20" t="n">
        <v>496038.3610865456</v>
      </c>
      <c r="AF20" t="n">
        <v>6.109279323638742e-06</v>
      </c>
      <c r="AG20" t="n">
        <v>5.091666666666667</v>
      </c>
      <c r="AH20" t="n">
        <v>448697.1560986573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2.0502</v>
      </c>
      <c r="E21" t="n">
        <v>48.78</v>
      </c>
      <c r="F21" t="n">
        <v>46.03</v>
      </c>
      <c r="G21" t="n">
        <v>153.43</v>
      </c>
      <c r="H21" t="n">
        <v>2.1</v>
      </c>
      <c r="I21" t="n">
        <v>18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442.51</v>
      </c>
      <c r="Q21" t="n">
        <v>1189.08</v>
      </c>
      <c r="R21" t="n">
        <v>190.84</v>
      </c>
      <c r="S21" t="n">
        <v>152.24</v>
      </c>
      <c r="T21" t="n">
        <v>13257.37</v>
      </c>
      <c r="U21" t="n">
        <v>0.8</v>
      </c>
      <c r="V21" t="n">
        <v>0.86</v>
      </c>
      <c r="W21" t="n">
        <v>19.02</v>
      </c>
      <c r="X21" t="n">
        <v>0.78</v>
      </c>
      <c r="Y21" t="n">
        <v>2</v>
      </c>
      <c r="Z21" t="n">
        <v>10</v>
      </c>
      <c r="AA21" t="n">
        <v>362.4462909695087</v>
      </c>
      <c r="AB21" t="n">
        <v>495.9150053063227</v>
      </c>
      <c r="AC21" t="n">
        <v>448.5855732209679</v>
      </c>
      <c r="AD21" t="n">
        <v>362446.2909695087</v>
      </c>
      <c r="AE21" t="n">
        <v>495915.0053063227</v>
      </c>
      <c r="AF21" t="n">
        <v>6.121820366238587e-06</v>
      </c>
      <c r="AG21" t="n">
        <v>5.08125</v>
      </c>
      <c r="AH21" t="n">
        <v>448585.5732209679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0.8152</v>
      </c>
      <c r="E2" t="n">
        <v>122.67</v>
      </c>
      <c r="F2" t="n">
        <v>89.23999999999999</v>
      </c>
      <c r="G2" t="n">
        <v>6.14</v>
      </c>
      <c r="H2" t="n">
        <v>0.1</v>
      </c>
      <c r="I2" t="n">
        <v>872</v>
      </c>
      <c r="J2" t="n">
        <v>176.73</v>
      </c>
      <c r="K2" t="n">
        <v>52.44</v>
      </c>
      <c r="L2" t="n">
        <v>1</v>
      </c>
      <c r="M2" t="n">
        <v>870</v>
      </c>
      <c r="N2" t="n">
        <v>33.29</v>
      </c>
      <c r="O2" t="n">
        <v>22031.19</v>
      </c>
      <c r="P2" t="n">
        <v>1184.05</v>
      </c>
      <c r="Q2" t="n">
        <v>1195.38</v>
      </c>
      <c r="R2" t="n">
        <v>1658.74</v>
      </c>
      <c r="S2" t="n">
        <v>152.24</v>
      </c>
      <c r="T2" t="n">
        <v>742938.99</v>
      </c>
      <c r="U2" t="n">
        <v>0.09</v>
      </c>
      <c r="V2" t="n">
        <v>0.45</v>
      </c>
      <c r="W2" t="n">
        <v>20.41</v>
      </c>
      <c r="X2" t="n">
        <v>43.89</v>
      </c>
      <c r="Y2" t="n">
        <v>2</v>
      </c>
      <c r="Z2" t="n">
        <v>10</v>
      </c>
      <c r="AA2" t="n">
        <v>1940.498190604918</v>
      </c>
      <c r="AB2" t="n">
        <v>2655.075233123856</v>
      </c>
      <c r="AC2" t="n">
        <v>2401.678579296009</v>
      </c>
      <c r="AD2" t="n">
        <v>1940498.190604918</v>
      </c>
      <c r="AE2" t="n">
        <v>2655075.233123857</v>
      </c>
      <c r="AF2" t="n">
        <v>2.268047445333154e-06</v>
      </c>
      <c r="AG2" t="n">
        <v>12.778125</v>
      </c>
      <c r="AH2" t="n">
        <v>2401678.579296009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1.4092</v>
      </c>
      <c r="E3" t="n">
        <v>70.95999999999999</v>
      </c>
      <c r="F3" t="n">
        <v>58.52</v>
      </c>
      <c r="G3" t="n">
        <v>12.45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775.8200000000001</v>
      </c>
      <c r="Q3" t="n">
        <v>1191.16</v>
      </c>
      <c r="R3" t="n">
        <v>614.33</v>
      </c>
      <c r="S3" t="n">
        <v>152.24</v>
      </c>
      <c r="T3" t="n">
        <v>223681.51</v>
      </c>
      <c r="U3" t="n">
        <v>0.25</v>
      </c>
      <c r="V3" t="n">
        <v>0.68</v>
      </c>
      <c r="W3" t="n">
        <v>19.42</v>
      </c>
      <c r="X3" t="n">
        <v>13.24</v>
      </c>
      <c r="Y3" t="n">
        <v>2</v>
      </c>
      <c r="Z3" t="n">
        <v>10</v>
      </c>
      <c r="AA3" t="n">
        <v>789.6601610396767</v>
      </c>
      <c r="AB3" t="n">
        <v>1080.447869682095</v>
      </c>
      <c r="AC3" t="n">
        <v>977.331441417744</v>
      </c>
      <c r="AD3" t="n">
        <v>789660.1610396768</v>
      </c>
      <c r="AE3" t="n">
        <v>1080447.869682095</v>
      </c>
      <c r="AF3" t="n">
        <v>3.920672791908097e-06</v>
      </c>
      <c r="AG3" t="n">
        <v>7.391666666666666</v>
      </c>
      <c r="AH3" t="n">
        <v>977331.441417744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53.09</v>
      </c>
      <c r="G4" t="n">
        <v>18.74</v>
      </c>
      <c r="H4" t="n">
        <v>0.3</v>
      </c>
      <c r="I4" t="n">
        <v>170</v>
      </c>
      <c r="J4" t="n">
        <v>179.7</v>
      </c>
      <c r="K4" t="n">
        <v>52.44</v>
      </c>
      <c r="L4" t="n">
        <v>3</v>
      </c>
      <c r="M4" t="n">
        <v>168</v>
      </c>
      <c r="N4" t="n">
        <v>34.26</v>
      </c>
      <c r="O4" t="n">
        <v>22397.24</v>
      </c>
      <c r="P4" t="n">
        <v>700.92</v>
      </c>
      <c r="Q4" t="n">
        <v>1190.06</v>
      </c>
      <c r="R4" t="n">
        <v>429.85</v>
      </c>
      <c r="S4" t="n">
        <v>152.24</v>
      </c>
      <c r="T4" t="n">
        <v>132003.04</v>
      </c>
      <c r="U4" t="n">
        <v>0.35</v>
      </c>
      <c r="V4" t="n">
        <v>0.75</v>
      </c>
      <c r="W4" t="n">
        <v>19.25</v>
      </c>
      <c r="X4" t="n">
        <v>7.82</v>
      </c>
      <c r="Y4" t="n">
        <v>2</v>
      </c>
      <c r="Z4" t="n">
        <v>10</v>
      </c>
      <c r="AA4" t="n">
        <v>626.9708746571483</v>
      </c>
      <c r="AB4" t="n">
        <v>857.849210708756</v>
      </c>
      <c r="AC4" t="n">
        <v>775.9772860376406</v>
      </c>
      <c r="AD4" t="n">
        <v>626970.8746571484</v>
      </c>
      <c r="AE4" t="n">
        <v>857849.210708756</v>
      </c>
      <c r="AF4" t="n">
        <v>4.519679925102685e-06</v>
      </c>
      <c r="AG4" t="n">
        <v>6.412500000000001</v>
      </c>
      <c r="AH4" t="n">
        <v>775977.2860376406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1.7382</v>
      </c>
      <c r="E5" t="n">
        <v>57.53</v>
      </c>
      <c r="F5" t="n">
        <v>50.81</v>
      </c>
      <c r="G5" t="n">
        <v>25.19</v>
      </c>
      <c r="H5" t="n">
        <v>0.39</v>
      </c>
      <c r="I5" t="n">
        <v>121</v>
      </c>
      <c r="J5" t="n">
        <v>181.19</v>
      </c>
      <c r="K5" t="n">
        <v>52.44</v>
      </c>
      <c r="L5" t="n">
        <v>4</v>
      </c>
      <c r="M5" t="n">
        <v>119</v>
      </c>
      <c r="N5" t="n">
        <v>34.75</v>
      </c>
      <c r="O5" t="n">
        <v>22581.25</v>
      </c>
      <c r="P5" t="n">
        <v>667.23</v>
      </c>
      <c r="Q5" t="n">
        <v>1189.98</v>
      </c>
      <c r="R5" t="n">
        <v>352.23</v>
      </c>
      <c r="S5" t="n">
        <v>152.24</v>
      </c>
      <c r="T5" t="n">
        <v>93435.81</v>
      </c>
      <c r="U5" t="n">
        <v>0.43</v>
      </c>
      <c r="V5" t="n">
        <v>0.78</v>
      </c>
      <c r="W5" t="n">
        <v>19.19</v>
      </c>
      <c r="X5" t="n">
        <v>5.54</v>
      </c>
      <c r="Y5" t="n">
        <v>2</v>
      </c>
      <c r="Z5" t="n">
        <v>10</v>
      </c>
      <c r="AA5" t="n">
        <v>571.686757224962</v>
      </c>
      <c r="AB5" t="n">
        <v>782.207042274911</v>
      </c>
      <c r="AC5" t="n">
        <v>707.5542999946717</v>
      </c>
      <c r="AD5" t="n">
        <v>571686.757224962</v>
      </c>
      <c r="AE5" t="n">
        <v>782207.0422749111</v>
      </c>
      <c r="AF5" t="n">
        <v>4.836015786896575e-06</v>
      </c>
      <c r="AG5" t="n">
        <v>5.992708333333333</v>
      </c>
      <c r="AH5" t="n">
        <v>707554.2999946717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1.804</v>
      </c>
      <c r="E6" t="n">
        <v>55.43</v>
      </c>
      <c r="F6" t="n">
        <v>49.63</v>
      </c>
      <c r="G6" t="n">
        <v>31.35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648.24</v>
      </c>
      <c r="Q6" t="n">
        <v>1189.56</v>
      </c>
      <c r="R6" t="n">
        <v>313.21</v>
      </c>
      <c r="S6" t="n">
        <v>152.24</v>
      </c>
      <c r="T6" t="n">
        <v>74055.78999999999</v>
      </c>
      <c r="U6" t="n">
        <v>0.49</v>
      </c>
      <c r="V6" t="n">
        <v>0.8</v>
      </c>
      <c r="W6" t="n">
        <v>19.13</v>
      </c>
      <c r="X6" t="n">
        <v>4.37</v>
      </c>
      <c r="Y6" t="n">
        <v>2</v>
      </c>
      <c r="Z6" t="n">
        <v>10</v>
      </c>
      <c r="AA6" t="n">
        <v>531.7000326249752</v>
      </c>
      <c r="AB6" t="n">
        <v>727.4954415874229</v>
      </c>
      <c r="AC6" t="n">
        <v>658.0642976885835</v>
      </c>
      <c r="AD6" t="n">
        <v>531700.0326249752</v>
      </c>
      <c r="AE6" t="n">
        <v>727495.4415874229</v>
      </c>
      <c r="AF6" t="n">
        <v>5.019084385894271e-06</v>
      </c>
      <c r="AG6" t="n">
        <v>5.773958333333333</v>
      </c>
      <c r="AH6" t="n">
        <v>658064.2976885835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1.8552</v>
      </c>
      <c r="E7" t="n">
        <v>53.9</v>
      </c>
      <c r="F7" t="n">
        <v>48.74</v>
      </c>
      <c r="G7" t="n">
        <v>37.98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75</v>
      </c>
      <c r="N7" t="n">
        <v>35.75</v>
      </c>
      <c r="O7" t="n">
        <v>22951.43</v>
      </c>
      <c r="P7" t="n">
        <v>633.01</v>
      </c>
      <c r="Q7" t="n">
        <v>1189.6</v>
      </c>
      <c r="R7" t="n">
        <v>282.97</v>
      </c>
      <c r="S7" t="n">
        <v>152.24</v>
      </c>
      <c r="T7" t="n">
        <v>59029.4</v>
      </c>
      <c r="U7" t="n">
        <v>0.54</v>
      </c>
      <c r="V7" t="n">
        <v>0.82</v>
      </c>
      <c r="W7" t="n">
        <v>19.1</v>
      </c>
      <c r="X7" t="n">
        <v>3.48</v>
      </c>
      <c r="Y7" t="n">
        <v>2</v>
      </c>
      <c r="Z7" t="n">
        <v>10</v>
      </c>
      <c r="AA7" t="n">
        <v>511.0097466172651</v>
      </c>
      <c r="AB7" t="n">
        <v>699.1860794806768</v>
      </c>
      <c r="AC7" t="n">
        <v>632.4567413688662</v>
      </c>
      <c r="AD7" t="n">
        <v>511009.7466172651</v>
      </c>
      <c r="AE7" t="n">
        <v>699186.0794806768</v>
      </c>
      <c r="AF7" t="n">
        <v>5.161532900615883e-06</v>
      </c>
      <c r="AG7" t="n">
        <v>5.614583333333333</v>
      </c>
      <c r="AH7" t="n">
        <v>632456.7413688662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1.8893</v>
      </c>
      <c r="E8" t="n">
        <v>52.93</v>
      </c>
      <c r="F8" t="n">
        <v>48.2</v>
      </c>
      <c r="G8" t="n">
        <v>44.49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622.29</v>
      </c>
      <c r="Q8" t="n">
        <v>1189.46</v>
      </c>
      <c r="R8" t="n">
        <v>264.43</v>
      </c>
      <c r="S8" t="n">
        <v>152.24</v>
      </c>
      <c r="T8" t="n">
        <v>49816.59</v>
      </c>
      <c r="U8" t="n">
        <v>0.58</v>
      </c>
      <c r="V8" t="n">
        <v>0.83</v>
      </c>
      <c r="W8" t="n">
        <v>19.09</v>
      </c>
      <c r="X8" t="n">
        <v>2.94</v>
      </c>
      <c r="Y8" t="n">
        <v>2</v>
      </c>
      <c r="Z8" t="n">
        <v>10</v>
      </c>
      <c r="AA8" t="n">
        <v>497.6967187772806</v>
      </c>
      <c r="AB8" t="n">
        <v>680.9706074606734</v>
      </c>
      <c r="AC8" t="n">
        <v>615.9797284328762</v>
      </c>
      <c r="AD8" t="n">
        <v>497696.7187772806</v>
      </c>
      <c r="AE8" t="n">
        <v>680970.6074606733</v>
      </c>
      <c r="AF8" t="n">
        <v>5.256405837178518e-06</v>
      </c>
      <c r="AG8" t="n">
        <v>5.513541666666666</v>
      </c>
      <c r="AH8" t="n">
        <v>615979.7284328762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1.9157</v>
      </c>
      <c r="E9" t="n">
        <v>52.2</v>
      </c>
      <c r="F9" t="n">
        <v>47.79</v>
      </c>
      <c r="G9" t="n">
        <v>51.2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612.89</v>
      </c>
      <c r="Q9" t="n">
        <v>1189.38</v>
      </c>
      <c r="R9" t="n">
        <v>250.83</v>
      </c>
      <c r="S9" t="n">
        <v>152.24</v>
      </c>
      <c r="T9" t="n">
        <v>43064.53</v>
      </c>
      <c r="U9" t="n">
        <v>0.61</v>
      </c>
      <c r="V9" t="n">
        <v>0.83</v>
      </c>
      <c r="W9" t="n">
        <v>19.07</v>
      </c>
      <c r="X9" t="n">
        <v>2.53</v>
      </c>
      <c r="Y9" t="n">
        <v>2</v>
      </c>
      <c r="Z9" t="n">
        <v>10</v>
      </c>
      <c r="AA9" t="n">
        <v>487.0611836593745</v>
      </c>
      <c r="AB9" t="n">
        <v>666.4185991056598</v>
      </c>
      <c r="AC9" t="n">
        <v>602.8165433313932</v>
      </c>
      <c r="AD9" t="n">
        <v>487061.1836593745</v>
      </c>
      <c r="AE9" t="n">
        <v>666418.5991056599</v>
      </c>
      <c r="AF9" t="n">
        <v>5.329855852581849e-06</v>
      </c>
      <c r="AG9" t="n">
        <v>5.4375</v>
      </c>
      <c r="AH9" t="n">
        <v>602816.5433313932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1.9326</v>
      </c>
      <c r="E10" t="n">
        <v>51.74</v>
      </c>
      <c r="F10" t="n">
        <v>47.55</v>
      </c>
      <c r="G10" t="n">
        <v>57.05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606.4</v>
      </c>
      <c r="Q10" t="n">
        <v>1189.21</v>
      </c>
      <c r="R10" t="n">
        <v>242.3</v>
      </c>
      <c r="S10" t="n">
        <v>152.24</v>
      </c>
      <c r="T10" t="n">
        <v>38828.76</v>
      </c>
      <c r="U10" t="n">
        <v>0.63</v>
      </c>
      <c r="V10" t="n">
        <v>0.84</v>
      </c>
      <c r="W10" t="n">
        <v>19.07</v>
      </c>
      <c r="X10" t="n">
        <v>2.29</v>
      </c>
      <c r="Y10" t="n">
        <v>2</v>
      </c>
      <c r="Z10" t="n">
        <v>10</v>
      </c>
      <c r="AA10" t="n">
        <v>480.3452512913788</v>
      </c>
      <c r="AB10" t="n">
        <v>657.2295641537429</v>
      </c>
      <c r="AC10" t="n">
        <v>594.5044969783957</v>
      </c>
      <c r="AD10" t="n">
        <v>480345.2512913788</v>
      </c>
      <c r="AE10" t="n">
        <v>657229.5641537429</v>
      </c>
      <c r="AF10" t="n">
        <v>5.376874991230194e-06</v>
      </c>
      <c r="AG10" t="n">
        <v>5.389583333333333</v>
      </c>
      <c r="AH10" t="n">
        <v>594504.4969783956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1.9524</v>
      </c>
      <c r="E11" t="n">
        <v>51.22</v>
      </c>
      <c r="F11" t="n">
        <v>47.23</v>
      </c>
      <c r="G11" t="n">
        <v>64.41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42</v>
      </c>
      <c r="N11" t="n">
        <v>37.82</v>
      </c>
      <c r="O11" t="n">
        <v>23699.85</v>
      </c>
      <c r="P11" t="n">
        <v>598.87</v>
      </c>
      <c r="Q11" t="n">
        <v>1189.35</v>
      </c>
      <c r="R11" t="n">
        <v>232.06</v>
      </c>
      <c r="S11" t="n">
        <v>152.24</v>
      </c>
      <c r="T11" t="n">
        <v>33740.18</v>
      </c>
      <c r="U11" t="n">
        <v>0.66</v>
      </c>
      <c r="V11" t="n">
        <v>0.84</v>
      </c>
      <c r="W11" t="n">
        <v>19.05</v>
      </c>
      <c r="X11" t="n">
        <v>1.98</v>
      </c>
      <c r="Y11" t="n">
        <v>2</v>
      </c>
      <c r="Z11" t="n">
        <v>10</v>
      </c>
      <c r="AA11" t="n">
        <v>472.5788917959583</v>
      </c>
      <c r="AB11" t="n">
        <v>646.603288464509</v>
      </c>
      <c r="AC11" t="n">
        <v>584.8923781268707</v>
      </c>
      <c r="AD11" t="n">
        <v>472578.8917959583</v>
      </c>
      <c r="AE11" t="n">
        <v>646603.288464509</v>
      </c>
      <c r="AF11" t="n">
        <v>5.431962502782691e-06</v>
      </c>
      <c r="AG11" t="n">
        <v>5.335416666666667</v>
      </c>
      <c r="AH11" t="n">
        <v>584892.3781268706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1.9648</v>
      </c>
      <c r="E12" t="n">
        <v>50.9</v>
      </c>
      <c r="F12" t="n">
        <v>47.05</v>
      </c>
      <c r="G12" t="n">
        <v>70.58</v>
      </c>
      <c r="H12" t="n">
        <v>1.02</v>
      </c>
      <c r="I12" t="n">
        <v>40</v>
      </c>
      <c r="J12" t="n">
        <v>191.79</v>
      </c>
      <c r="K12" t="n">
        <v>52.44</v>
      </c>
      <c r="L12" t="n">
        <v>11</v>
      </c>
      <c r="M12" t="n">
        <v>38</v>
      </c>
      <c r="N12" t="n">
        <v>38.35</v>
      </c>
      <c r="O12" t="n">
        <v>23888.73</v>
      </c>
      <c r="P12" t="n">
        <v>592.72</v>
      </c>
      <c r="Q12" t="n">
        <v>1189.04</v>
      </c>
      <c r="R12" t="n">
        <v>225.82</v>
      </c>
      <c r="S12" t="n">
        <v>152.24</v>
      </c>
      <c r="T12" t="n">
        <v>30639.37</v>
      </c>
      <c r="U12" t="n">
        <v>0.67</v>
      </c>
      <c r="V12" t="n">
        <v>0.85</v>
      </c>
      <c r="W12" t="n">
        <v>19.05</v>
      </c>
      <c r="X12" t="n">
        <v>1.8</v>
      </c>
      <c r="Y12" t="n">
        <v>2</v>
      </c>
      <c r="Z12" t="n">
        <v>10</v>
      </c>
      <c r="AA12" t="n">
        <v>467.2003601670518</v>
      </c>
      <c r="AB12" t="n">
        <v>639.2441442057705</v>
      </c>
      <c r="AC12" t="n">
        <v>578.2355802675623</v>
      </c>
      <c r="AD12" t="n">
        <v>467200.3601670518</v>
      </c>
      <c r="AE12" t="n">
        <v>639244.1442057705</v>
      </c>
      <c r="AF12" t="n">
        <v>5.466461752441832e-06</v>
      </c>
      <c r="AG12" t="n">
        <v>5.302083333333333</v>
      </c>
      <c r="AH12" t="n">
        <v>578235.5802675623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1.9772</v>
      </c>
      <c r="E13" t="n">
        <v>50.58</v>
      </c>
      <c r="F13" t="n">
        <v>46.88</v>
      </c>
      <c r="G13" t="n">
        <v>78.13</v>
      </c>
      <c r="H13" t="n">
        <v>1.1</v>
      </c>
      <c r="I13" t="n">
        <v>36</v>
      </c>
      <c r="J13" t="n">
        <v>193.33</v>
      </c>
      <c r="K13" t="n">
        <v>52.44</v>
      </c>
      <c r="L13" t="n">
        <v>12</v>
      </c>
      <c r="M13" t="n">
        <v>34</v>
      </c>
      <c r="N13" t="n">
        <v>38.89</v>
      </c>
      <c r="O13" t="n">
        <v>24078.33</v>
      </c>
      <c r="P13" t="n">
        <v>586.34</v>
      </c>
      <c r="Q13" t="n">
        <v>1189.06</v>
      </c>
      <c r="R13" t="n">
        <v>219.87</v>
      </c>
      <c r="S13" t="n">
        <v>152.24</v>
      </c>
      <c r="T13" t="n">
        <v>27682.52</v>
      </c>
      <c r="U13" t="n">
        <v>0.6899999999999999</v>
      </c>
      <c r="V13" t="n">
        <v>0.85</v>
      </c>
      <c r="W13" t="n">
        <v>19.04</v>
      </c>
      <c r="X13" t="n">
        <v>1.62</v>
      </c>
      <c r="Y13" t="n">
        <v>2</v>
      </c>
      <c r="Z13" t="n">
        <v>10</v>
      </c>
      <c r="AA13" t="n">
        <v>449.9918884114461</v>
      </c>
      <c r="AB13" t="n">
        <v>615.6987539655574</v>
      </c>
      <c r="AC13" t="n">
        <v>556.9373290257123</v>
      </c>
      <c r="AD13" t="n">
        <v>449991.8884114461</v>
      </c>
      <c r="AE13" t="n">
        <v>615698.7539655574</v>
      </c>
      <c r="AF13" t="n">
        <v>5.500961002100972e-06</v>
      </c>
      <c r="AG13" t="n">
        <v>5.26875</v>
      </c>
      <c r="AH13" t="n">
        <v>556937.3290257123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1.9874</v>
      </c>
      <c r="E14" t="n">
        <v>50.32</v>
      </c>
      <c r="F14" t="n">
        <v>46.72</v>
      </c>
      <c r="G14" t="n">
        <v>84.95</v>
      </c>
      <c r="H14" t="n">
        <v>1.18</v>
      </c>
      <c r="I14" t="n">
        <v>33</v>
      </c>
      <c r="J14" t="n">
        <v>194.88</v>
      </c>
      <c r="K14" t="n">
        <v>52.44</v>
      </c>
      <c r="L14" t="n">
        <v>13</v>
      </c>
      <c r="M14" t="n">
        <v>31</v>
      </c>
      <c r="N14" t="n">
        <v>39.43</v>
      </c>
      <c r="O14" t="n">
        <v>24268.67</v>
      </c>
      <c r="P14" t="n">
        <v>580.58</v>
      </c>
      <c r="Q14" t="n">
        <v>1189.24</v>
      </c>
      <c r="R14" t="n">
        <v>214.81</v>
      </c>
      <c r="S14" t="n">
        <v>152.24</v>
      </c>
      <c r="T14" t="n">
        <v>25170.02</v>
      </c>
      <c r="U14" t="n">
        <v>0.71</v>
      </c>
      <c r="V14" t="n">
        <v>0.85</v>
      </c>
      <c r="W14" t="n">
        <v>19.03</v>
      </c>
      <c r="X14" t="n">
        <v>1.47</v>
      </c>
      <c r="Y14" t="n">
        <v>2</v>
      </c>
      <c r="Z14" t="n">
        <v>10</v>
      </c>
      <c r="AA14" t="n">
        <v>445.3422395810363</v>
      </c>
      <c r="AB14" t="n">
        <v>609.3368993077614</v>
      </c>
      <c r="AC14" t="n">
        <v>551.1826408475373</v>
      </c>
      <c r="AD14" t="n">
        <v>445342.2395810363</v>
      </c>
      <c r="AE14" t="n">
        <v>609336.8993077615</v>
      </c>
      <c r="AF14" t="n">
        <v>5.529339417143168e-06</v>
      </c>
      <c r="AG14" t="n">
        <v>5.241666666666666</v>
      </c>
      <c r="AH14" t="n">
        <v>551182.6408475373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1.9932</v>
      </c>
      <c r="E15" t="n">
        <v>50.17</v>
      </c>
      <c r="F15" t="n">
        <v>46.65</v>
      </c>
      <c r="G15" t="n">
        <v>90.28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576.89</v>
      </c>
      <c r="Q15" t="n">
        <v>1189.12</v>
      </c>
      <c r="R15" t="n">
        <v>212.26</v>
      </c>
      <c r="S15" t="n">
        <v>152.24</v>
      </c>
      <c r="T15" t="n">
        <v>23903.07</v>
      </c>
      <c r="U15" t="n">
        <v>0.72</v>
      </c>
      <c r="V15" t="n">
        <v>0.85</v>
      </c>
      <c r="W15" t="n">
        <v>19.03</v>
      </c>
      <c r="X15" t="n">
        <v>1.39</v>
      </c>
      <c r="Y15" t="n">
        <v>2</v>
      </c>
      <c r="Z15" t="n">
        <v>10</v>
      </c>
      <c r="AA15" t="n">
        <v>442.5800762161086</v>
      </c>
      <c r="AB15" t="n">
        <v>605.55758553382</v>
      </c>
      <c r="AC15" t="n">
        <v>547.7640194758807</v>
      </c>
      <c r="AD15" t="n">
        <v>442580.0762161086</v>
      </c>
      <c r="AE15" t="n">
        <v>605557.58553382</v>
      </c>
      <c r="AF15" t="n">
        <v>5.545476162951476e-06</v>
      </c>
      <c r="AG15" t="n">
        <v>5.226041666666667</v>
      </c>
      <c r="AH15" t="n">
        <v>547764.0194758807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2.0004</v>
      </c>
      <c r="E16" t="n">
        <v>49.99</v>
      </c>
      <c r="F16" t="n">
        <v>46.54</v>
      </c>
      <c r="G16" t="n">
        <v>96.29000000000001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571.77</v>
      </c>
      <c r="Q16" t="n">
        <v>1188.93</v>
      </c>
      <c r="R16" t="n">
        <v>208.73</v>
      </c>
      <c r="S16" t="n">
        <v>152.24</v>
      </c>
      <c r="T16" t="n">
        <v>22148.59</v>
      </c>
      <c r="U16" t="n">
        <v>0.73</v>
      </c>
      <c r="V16" t="n">
        <v>0.85</v>
      </c>
      <c r="W16" t="n">
        <v>19.02</v>
      </c>
      <c r="X16" t="n">
        <v>1.29</v>
      </c>
      <c r="Y16" t="n">
        <v>2</v>
      </c>
      <c r="Z16" t="n">
        <v>10</v>
      </c>
      <c r="AA16" t="n">
        <v>438.8929760040632</v>
      </c>
      <c r="AB16" t="n">
        <v>600.5127323603184</v>
      </c>
      <c r="AC16" t="n">
        <v>543.2006400087622</v>
      </c>
      <c r="AD16" t="n">
        <v>438892.9760040632</v>
      </c>
      <c r="AE16" t="n">
        <v>600512.7323603184</v>
      </c>
      <c r="AF16" t="n">
        <v>5.565507985334202e-06</v>
      </c>
      <c r="AG16" t="n">
        <v>5.207291666666667</v>
      </c>
      <c r="AH16" t="n">
        <v>543200.6400087622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2.0063</v>
      </c>
      <c r="E17" t="n">
        <v>49.84</v>
      </c>
      <c r="F17" t="n">
        <v>46.46</v>
      </c>
      <c r="G17" t="n">
        <v>103.25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567.15</v>
      </c>
      <c r="Q17" t="n">
        <v>1189.11</v>
      </c>
      <c r="R17" t="n">
        <v>206.11</v>
      </c>
      <c r="S17" t="n">
        <v>152.24</v>
      </c>
      <c r="T17" t="n">
        <v>20846.93</v>
      </c>
      <c r="U17" t="n">
        <v>0.74</v>
      </c>
      <c r="V17" t="n">
        <v>0.86</v>
      </c>
      <c r="W17" t="n">
        <v>19.02</v>
      </c>
      <c r="X17" t="n">
        <v>1.21</v>
      </c>
      <c r="Y17" t="n">
        <v>2</v>
      </c>
      <c r="Z17" t="n">
        <v>10</v>
      </c>
      <c r="AA17" t="n">
        <v>435.7271419337237</v>
      </c>
      <c r="AB17" t="n">
        <v>596.1810985185379</v>
      </c>
      <c r="AC17" t="n">
        <v>539.2824112213549</v>
      </c>
      <c r="AD17" t="n">
        <v>435727.1419337236</v>
      </c>
      <c r="AE17" t="n">
        <v>596181.0985185378</v>
      </c>
      <c r="AF17" t="n">
        <v>5.581922950897825e-06</v>
      </c>
      <c r="AG17" t="n">
        <v>5.191666666666667</v>
      </c>
      <c r="AH17" t="n">
        <v>539282.4112213549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2.0139</v>
      </c>
      <c r="E18" t="n">
        <v>49.66</v>
      </c>
      <c r="F18" t="n">
        <v>46.35</v>
      </c>
      <c r="G18" t="n">
        <v>111.23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560.86</v>
      </c>
      <c r="Q18" t="n">
        <v>1188.98</v>
      </c>
      <c r="R18" t="n">
        <v>202.11</v>
      </c>
      <c r="S18" t="n">
        <v>152.24</v>
      </c>
      <c r="T18" t="n">
        <v>18858.85</v>
      </c>
      <c r="U18" t="n">
        <v>0.75</v>
      </c>
      <c r="V18" t="n">
        <v>0.86</v>
      </c>
      <c r="W18" t="n">
        <v>19.02</v>
      </c>
      <c r="X18" t="n">
        <v>1.1</v>
      </c>
      <c r="Y18" t="n">
        <v>2</v>
      </c>
      <c r="Z18" t="n">
        <v>10</v>
      </c>
      <c r="AA18" t="n">
        <v>431.5163010439878</v>
      </c>
      <c r="AB18" t="n">
        <v>590.419640244012</v>
      </c>
      <c r="AC18" t="n">
        <v>534.0708184382922</v>
      </c>
      <c r="AD18" t="n">
        <v>431516.3010439877</v>
      </c>
      <c r="AE18" t="n">
        <v>590419.640244012</v>
      </c>
      <c r="AF18" t="n">
        <v>5.603067652301815e-06</v>
      </c>
      <c r="AG18" t="n">
        <v>5.172916666666667</v>
      </c>
      <c r="AH18" t="n">
        <v>534070.8184382922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2.0166</v>
      </c>
      <c r="E19" t="n">
        <v>49.59</v>
      </c>
      <c r="F19" t="n">
        <v>46.31</v>
      </c>
      <c r="G19" t="n">
        <v>115.78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556.3</v>
      </c>
      <c r="Q19" t="n">
        <v>1189.07</v>
      </c>
      <c r="R19" t="n">
        <v>201.03</v>
      </c>
      <c r="S19" t="n">
        <v>152.24</v>
      </c>
      <c r="T19" t="n">
        <v>18322.72</v>
      </c>
      <c r="U19" t="n">
        <v>0.76</v>
      </c>
      <c r="V19" t="n">
        <v>0.86</v>
      </c>
      <c r="W19" t="n">
        <v>19.01</v>
      </c>
      <c r="X19" t="n">
        <v>1.06</v>
      </c>
      <c r="Y19" t="n">
        <v>2</v>
      </c>
      <c r="Z19" t="n">
        <v>10</v>
      </c>
      <c r="AA19" t="n">
        <v>429.0221335111949</v>
      </c>
      <c r="AB19" t="n">
        <v>587.0070101907392</v>
      </c>
      <c r="AC19" t="n">
        <v>530.9838850076475</v>
      </c>
      <c r="AD19" t="n">
        <v>429022.1335111948</v>
      </c>
      <c r="AE19" t="n">
        <v>587007.0101907392</v>
      </c>
      <c r="AF19" t="n">
        <v>5.610579585695337e-06</v>
      </c>
      <c r="AG19" t="n">
        <v>5.165625</v>
      </c>
      <c r="AH19" t="n">
        <v>530983.8850076474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2.0246</v>
      </c>
      <c r="E20" t="n">
        <v>49.39</v>
      </c>
      <c r="F20" t="n">
        <v>46.19</v>
      </c>
      <c r="G20" t="n">
        <v>125.97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551.62</v>
      </c>
      <c r="Q20" t="n">
        <v>1188.91</v>
      </c>
      <c r="R20" t="n">
        <v>196.94</v>
      </c>
      <c r="S20" t="n">
        <v>152.24</v>
      </c>
      <c r="T20" t="n">
        <v>16289.99</v>
      </c>
      <c r="U20" t="n">
        <v>0.77</v>
      </c>
      <c r="V20" t="n">
        <v>0.86</v>
      </c>
      <c r="W20" t="n">
        <v>19.01</v>
      </c>
      <c r="X20" t="n">
        <v>0.9399999999999999</v>
      </c>
      <c r="Y20" t="n">
        <v>2</v>
      </c>
      <c r="Z20" t="n">
        <v>10</v>
      </c>
      <c r="AA20" t="n">
        <v>425.4661341900418</v>
      </c>
      <c r="AB20" t="n">
        <v>582.1415350399195</v>
      </c>
      <c r="AC20" t="n">
        <v>526.5827639764848</v>
      </c>
      <c r="AD20" t="n">
        <v>425466.1341900418</v>
      </c>
      <c r="AE20" t="n">
        <v>582141.5350399195</v>
      </c>
      <c r="AF20" t="n">
        <v>5.632837166120589e-06</v>
      </c>
      <c r="AG20" t="n">
        <v>5.144791666666666</v>
      </c>
      <c r="AH20" t="n">
        <v>526582.7639764848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2.0266</v>
      </c>
      <c r="E21" t="n">
        <v>49.34</v>
      </c>
      <c r="F21" t="n">
        <v>46.18</v>
      </c>
      <c r="G21" t="n">
        <v>131.93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546.87</v>
      </c>
      <c r="Q21" t="n">
        <v>1188.98</v>
      </c>
      <c r="R21" t="n">
        <v>196.49</v>
      </c>
      <c r="S21" t="n">
        <v>152.24</v>
      </c>
      <c r="T21" t="n">
        <v>16066.87</v>
      </c>
      <c r="U21" t="n">
        <v>0.77</v>
      </c>
      <c r="V21" t="n">
        <v>0.86</v>
      </c>
      <c r="W21" t="n">
        <v>19.01</v>
      </c>
      <c r="X21" t="n">
        <v>0.92</v>
      </c>
      <c r="Y21" t="n">
        <v>2</v>
      </c>
      <c r="Z21" t="n">
        <v>10</v>
      </c>
      <c r="AA21" t="n">
        <v>423.0824898623772</v>
      </c>
      <c r="AB21" t="n">
        <v>578.8801277118426</v>
      </c>
      <c r="AC21" t="n">
        <v>523.6326207863857</v>
      </c>
      <c r="AD21" t="n">
        <v>423082.4898623772</v>
      </c>
      <c r="AE21" t="n">
        <v>578880.1277118427</v>
      </c>
      <c r="AF21" t="n">
        <v>5.638401561226902e-06</v>
      </c>
      <c r="AG21" t="n">
        <v>5.139583333333333</v>
      </c>
      <c r="AH21" t="n">
        <v>523632.6207863857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2.0312</v>
      </c>
      <c r="E22" t="n">
        <v>49.23</v>
      </c>
      <c r="F22" t="n">
        <v>46.1</v>
      </c>
      <c r="G22" t="n">
        <v>138.3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543.41</v>
      </c>
      <c r="Q22" t="n">
        <v>1189.01</v>
      </c>
      <c r="R22" t="n">
        <v>193.98</v>
      </c>
      <c r="S22" t="n">
        <v>152.24</v>
      </c>
      <c r="T22" t="n">
        <v>14819.87</v>
      </c>
      <c r="U22" t="n">
        <v>0.78</v>
      </c>
      <c r="V22" t="n">
        <v>0.86</v>
      </c>
      <c r="W22" t="n">
        <v>19</v>
      </c>
      <c r="X22" t="n">
        <v>0.85</v>
      </c>
      <c r="Y22" t="n">
        <v>2</v>
      </c>
      <c r="Z22" t="n">
        <v>10</v>
      </c>
      <c r="AA22" t="n">
        <v>420.7067885120548</v>
      </c>
      <c r="AB22" t="n">
        <v>575.629588315785</v>
      </c>
      <c r="AC22" t="n">
        <v>520.6923083081271</v>
      </c>
      <c r="AD22" t="n">
        <v>420706.7885120548</v>
      </c>
      <c r="AE22" t="n">
        <v>575629.5883157849</v>
      </c>
      <c r="AF22" t="n">
        <v>5.651199669971421e-06</v>
      </c>
      <c r="AG22" t="n">
        <v>5.128125</v>
      </c>
      <c r="AH22" t="n">
        <v>520692.308308127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2.0343</v>
      </c>
      <c r="E23" t="n">
        <v>49.16</v>
      </c>
      <c r="F23" t="n">
        <v>46.06</v>
      </c>
      <c r="G23" t="n">
        <v>145.45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538.51</v>
      </c>
      <c r="Q23" t="n">
        <v>1188.97</v>
      </c>
      <c r="R23" t="n">
        <v>192.67</v>
      </c>
      <c r="S23" t="n">
        <v>152.24</v>
      </c>
      <c r="T23" t="n">
        <v>14169.92</v>
      </c>
      <c r="U23" t="n">
        <v>0.79</v>
      </c>
      <c r="V23" t="n">
        <v>0.86</v>
      </c>
      <c r="W23" t="n">
        <v>19</v>
      </c>
      <c r="X23" t="n">
        <v>0.8100000000000001</v>
      </c>
      <c r="Y23" t="n">
        <v>2</v>
      </c>
      <c r="Z23" t="n">
        <v>10</v>
      </c>
      <c r="AA23" t="n">
        <v>418.0396643640776</v>
      </c>
      <c r="AB23" t="n">
        <v>571.9803113913097</v>
      </c>
      <c r="AC23" t="n">
        <v>517.3913132515314</v>
      </c>
      <c r="AD23" t="n">
        <v>418039.6643640776</v>
      </c>
      <c r="AE23" t="n">
        <v>571980.3113913097</v>
      </c>
      <c r="AF23" t="n">
        <v>5.659824482386206e-06</v>
      </c>
      <c r="AG23" t="n">
        <v>5.120833333333333</v>
      </c>
      <c r="AH23" t="n">
        <v>517391.3132515314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2.0374</v>
      </c>
      <c r="E24" t="n">
        <v>49.08</v>
      </c>
      <c r="F24" t="n">
        <v>46.02</v>
      </c>
      <c r="G24" t="n">
        <v>153.41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533.37</v>
      </c>
      <c r="Q24" t="n">
        <v>1188.93</v>
      </c>
      <c r="R24" t="n">
        <v>191.36</v>
      </c>
      <c r="S24" t="n">
        <v>152.24</v>
      </c>
      <c r="T24" t="n">
        <v>13517.48</v>
      </c>
      <c r="U24" t="n">
        <v>0.8</v>
      </c>
      <c r="V24" t="n">
        <v>0.86</v>
      </c>
      <c r="W24" t="n">
        <v>19</v>
      </c>
      <c r="X24" t="n">
        <v>0.77</v>
      </c>
      <c r="Y24" t="n">
        <v>2</v>
      </c>
      <c r="Z24" t="n">
        <v>10</v>
      </c>
      <c r="AA24" t="n">
        <v>415.2780889354223</v>
      </c>
      <c r="AB24" t="n">
        <v>568.2018020577141</v>
      </c>
      <c r="AC24" t="n">
        <v>513.973419545563</v>
      </c>
      <c r="AD24" t="n">
        <v>415278.0889354223</v>
      </c>
      <c r="AE24" t="n">
        <v>568201.8020577141</v>
      </c>
      <c r="AF24" t="n">
        <v>5.668449294800991e-06</v>
      </c>
      <c r="AG24" t="n">
        <v>5.1125</v>
      </c>
      <c r="AH24" t="n">
        <v>513973.419545563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2.0408</v>
      </c>
      <c r="E25" t="n">
        <v>49</v>
      </c>
      <c r="F25" t="n">
        <v>45.98</v>
      </c>
      <c r="G25" t="n">
        <v>162.27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527.97</v>
      </c>
      <c r="Q25" t="n">
        <v>1188.98</v>
      </c>
      <c r="R25" t="n">
        <v>189.64</v>
      </c>
      <c r="S25" t="n">
        <v>152.24</v>
      </c>
      <c r="T25" t="n">
        <v>12662.72</v>
      </c>
      <c r="U25" t="n">
        <v>0.8</v>
      </c>
      <c r="V25" t="n">
        <v>0.86</v>
      </c>
      <c r="W25" t="n">
        <v>19</v>
      </c>
      <c r="X25" t="n">
        <v>0.72</v>
      </c>
      <c r="Y25" t="n">
        <v>2</v>
      </c>
      <c r="Z25" t="n">
        <v>10</v>
      </c>
      <c r="AA25" t="n">
        <v>412.3677197566341</v>
      </c>
      <c r="AB25" t="n">
        <v>564.2197065508698</v>
      </c>
      <c r="AC25" t="n">
        <v>510.3713696449856</v>
      </c>
      <c r="AD25" t="n">
        <v>412367.7197566341</v>
      </c>
      <c r="AE25" t="n">
        <v>564219.7065508697</v>
      </c>
      <c r="AF25" t="n">
        <v>5.677908766481723e-06</v>
      </c>
      <c r="AG25" t="n">
        <v>5.104166666666667</v>
      </c>
      <c r="AH25" t="n">
        <v>510371.3696449857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2.0442</v>
      </c>
      <c r="E26" t="n">
        <v>48.92</v>
      </c>
      <c r="F26" t="n">
        <v>45.93</v>
      </c>
      <c r="G26" t="n">
        <v>172.23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521.28</v>
      </c>
      <c r="Q26" t="n">
        <v>1188.97</v>
      </c>
      <c r="R26" t="n">
        <v>187.97</v>
      </c>
      <c r="S26" t="n">
        <v>152.24</v>
      </c>
      <c r="T26" t="n">
        <v>11831.94</v>
      </c>
      <c r="U26" t="n">
        <v>0.8100000000000001</v>
      </c>
      <c r="V26" t="n">
        <v>0.87</v>
      </c>
      <c r="W26" t="n">
        <v>19</v>
      </c>
      <c r="X26" t="n">
        <v>0.68</v>
      </c>
      <c r="Y26" t="n">
        <v>2</v>
      </c>
      <c r="Z26" t="n">
        <v>10</v>
      </c>
      <c r="AA26" t="n">
        <v>408.898188850501</v>
      </c>
      <c r="AB26" t="n">
        <v>559.4725413001975</v>
      </c>
      <c r="AC26" t="n">
        <v>506.0772671831493</v>
      </c>
      <c r="AD26" t="n">
        <v>408898.188850501</v>
      </c>
      <c r="AE26" t="n">
        <v>559472.5413001975</v>
      </c>
      <c r="AF26" t="n">
        <v>5.687368238162455e-06</v>
      </c>
      <c r="AG26" t="n">
        <v>5.095833333333334</v>
      </c>
      <c r="AH26" t="n">
        <v>506077.2671831493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2.0441</v>
      </c>
      <c r="E27" t="n">
        <v>48.92</v>
      </c>
      <c r="F27" t="n">
        <v>45.93</v>
      </c>
      <c r="G27" t="n">
        <v>172.25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520.4</v>
      </c>
      <c r="Q27" t="n">
        <v>1188.94</v>
      </c>
      <c r="R27" t="n">
        <v>188.24</v>
      </c>
      <c r="S27" t="n">
        <v>152.24</v>
      </c>
      <c r="T27" t="n">
        <v>11965.73</v>
      </c>
      <c r="U27" t="n">
        <v>0.8100000000000001</v>
      </c>
      <c r="V27" t="n">
        <v>0.87</v>
      </c>
      <c r="W27" t="n">
        <v>19</v>
      </c>
      <c r="X27" t="n">
        <v>0.68</v>
      </c>
      <c r="Y27" t="n">
        <v>2</v>
      </c>
      <c r="Z27" t="n">
        <v>10</v>
      </c>
      <c r="AA27" t="n">
        <v>408.5385563766271</v>
      </c>
      <c r="AB27" t="n">
        <v>558.9804762835784</v>
      </c>
      <c r="AC27" t="n">
        <v>505.6321641610987</v>
      </c>
      <c r="AD27" t="n">
        <v>408538.5563766271</v>
      </c>
      <c r="AE27" t="n">
        <v>558980.4762835783</v>
      </c>
      <c r="AF27" t="n">
        <v>5.687090018407139e-06</v>
      </c>
      <c r="AG27" t="n">
        <v>5.095833333333334</v>
      </c>
      <c r="AH27" t="n">
        <v>505632.1641610987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2.0478</v>
      </c>
      <c r="E28" t="n">
        <v>48.83</v>
      </c>
      <c r="F28" t="n">
        <v>45.88</v>
      </c>
      <c r="G28" t="n">
        <v>183.52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10</v>
      </c>
      <c r="N28" t="n">
        <v>47.71</v>
      </c>
      <c r="O28" t="n">
        <v>27015.77</v>
      </c>
      <c r="P28" t="n">
        <v>516.78</v>
      </c>
      <c r="Q28" t="n">
        <v>1188.96</v>
      </c>
      <c r="R28" t="n">
        <v>186.25</v>
      </c>
      <c r="S28" t="n">
        <v>152.24</v>
      </c>
      <c r="T28" t="n">
        <v>10976.86</v>
      </c>
      <c r="U28" t="n">
        <v>0.82</v>
      </c>
      <c r="V28" t="n">
        <v>0.87</v>
      </c>
      <c r="W28" t="n">
        <v>19</v>
      </c>
      <c r="X28" t="n">
        <v>0.63</v>
      </c>
      <c r="Y28" t="n">
        <v>2</v>
      </c>
      <c r="Z28" t="n">
        <v>10</v>
      </c>
      <c r="AA28" t="n">
        <v>406.3413168687944</v>
      </c>
      <c r="AB28" t="n">
        <v>555.9741162535959</v>
      </c>
      <c r="AC28" t="n">
        <v>502.9127269129251</v>
      </c>
      <c r="AD28" t="n">
        <v>406341.3168687944</v>
      </c>
      <c r="AE28" t="n">
        <v>555974.1162535959</v>
      </c>
      <c r="AF28" t="n">
        <v>5.697384149353819e-06</v>
      </c>
      <c r="AG28" t="n">
        <v>5.086458333333333</v>
      </c>
      <c r="AH28" t="n">
        <v>502912.7269129251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2.0468</v>
      </c>
      <c r="E29" t="n">
        <v>48.86</v>
      </c>
      <c r="F29" t="n">
        <v>45.9</v>
      </c>
      <c r="G29" t="n">
        <v>183.61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514.29</v>
      </c>
      <c r="Q29" t="n">
        <v>1189.18</v>
      </c>
      <c r="R29" t="n">
        <v>186.83</v>
      </c>
      <c r="S29" t="n">
        <v>152.24</v>
      </c>
      <c r="T29" t="n">
        <v>11269.11</v>
      </c>
      <c r="U29" t="n">
        <v>0.8100000000000001</v>
      </c>
      <c r="V29" t="n">
        <v>0.87</v>
      </c>
      <c r="W29" t="n">
        <v>19.01</v>
      </c>
      <c r="X29" t="n">
        <v>0.65</v>
      </c>
      <c r="Y29" t="n">
        <v>2</v>
      </c>
      <c r="Z29" t="n">
        <v>10</v>
      </c>
      <c r="AA29" t="n">
        <v>405.4714783057847</v>
      </c>
      <c r="AB29" t="n">
        <v>554.783964757117</v>
      </c>
      <c r="AC29" t="n">
        <v>501.836161804882</v>
      </c>
      <c r="AD29" t="n">
        <v>405471.4783057848</v>
      </c>
      <c r="AE29" t="n">
        <v>554783.964757117</v>
      </c>
      <c r="AF29" t="n">
        <v>5.694601951800663e-06</v>
      </c>
      <c r="AG29" t="n">
        <v>5.089583333333334</v>
      </c>
      <c r="AH29" t="n">
        <v>501836.1618048819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2.047</v>
      </c>
      <c r="E30" t="n">
        <v>48.85</v>
      </c>
      <c r="F30" t="n">
        <v>45.9</v>
      </c>
      <c r="G30" t="n">
        <v>183.6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516.49</v>
      </c>
      <c r="Q30" t="n">
        <v>1188.97</v>
      </c>
      <c r="R30" t="n">
        <v>186.75</v>
      </c>
      <c r="S30" t="n">
        <v>152.24</v>
      </c>
      <c r="T30" t="n">
        <v>11225.99</v>
      </c>
      <c r="U30" t="n">
        <v>0.82</v>
      </c>
      <c r="V30" t="n">
        <v>0.87</v>
      </c>
      <c r="W30" t="n">
        <v>19.01</v>
      </c>
      <c r="X30" t="n">
        <v>0.65</v>
      </c>
      <c r="Y30" t="n">
        <v>2</v>
      </c>
      <c r="Z30" t="n">
        <v>10</v>
      </c>
      <c r="AA30" t="n">
        <v>406.377217780584</v>
      </c>
      <c r="AB30" t="n">
        <v>556.0232374649429</v>
      </c>
      <c r="AC30" t="n">
        <v>502.957160064803</v>
      </c>
      <c r="AD30" t="n">
        <v>406377.217780584</v>
      </c>
      <c r="AE30" t="n">
        <v>556023.2374649429</v>
      </c>
      <c r="AF30" t="n">
        <v>5.695158391311294e-06</v>
      </c>
      <c r="AG30" t="n">
        <v>5.088541666666667</v>
      </c>
      <c r="AH30" t="n">
        <v>502957.160064803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1.858</v>
      </c>
      <c r="E2" t="n">
        <v>53.82</v>
      </c>
      <c r="F2" t="n">
        <v>50.83</v>
      </c>
      <c r="G2" t="n">
        <v>25.21</v>
      </c>
      <c r="H2" t="n">
        <v>0.64</v>
      </c>
      <c r="I2" t="n">
        <v>121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146.93</v>
      </c>
      <c r="Q2" t="n">
        <v>1191.21</v>
      </c>
      <c r="R2" t="n">
        <v>348.02</v>
      </c>
      <c r="S2" t="n">
        <v>152.24</v>
      </c>
      <c r="T2" t="n">
        <v>91333.62</v>
      </c>
      <c r="U2" t="n">
        <v>0.44</v>
      </c>
      <c r="V2" t="n">
        <v>0.78</v>
      </c>
      <c r="W2" t="n">
        <v>19.32</v>
      </c>
      <c r="X2" t="n">
        <v>5.56</v>
      </c>
      <c r="Y2" t="n">
        <v>2</v>
      </c>
      <c r="Z2" t="n">
        <v>10</v>
      </c>
      <c r="AA2" t="n">
        <v>197.9342378831402</v>
      </c>
      <c r="AB2" t="n">
        <v>270.8223565138724</v>
      </c>
      <c r="AC2" t="n">
        <v>244.9754509098324</v>
      </c>
      <c r="AD2" t="n">
        <v>197934.2378831402</v>
      </c>
      <c r="AE2" t="n">
        <v>270822.3565138724</v>
      </c>
      <c r="AF2" t="n">
        <v>8.853069832540207e-06</v>
      </c>
      <c r="AG2" t="n">
        <v>5.60625</v>
      </c>
      <c r="AH2" t="n">
        <v>244975.4509098324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1.8592</v>
      </c>
      <c r="E3" t="n">
        <v>53.79</v>
      </c>
      <c r="F3" t="n">
        <v>50.81</v>
      </c>
      <c r="G3" t="n">
        <v>25.4</v>
      </c>
      <c r="H3" t="n">
        <v>1.23</v>
      </c>
      <c r="I3" t="n">
        <v>120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152.83</v>
      </c>
      <c r="Q3" t="n">
        <v>1190.96</v>
      </c>
      <c r="R3" t="n">
        <v>346.7</v>
      </c>
      <c r="S3" t="n">
        <v>152.24</v>
      </c>
      <c r="T3" t="n">
        <v>90676.42999999999</v>
      </c>
      <c r="U3" t="n">
        <v>0.44</v>
      </c>
      <c r="V3" t="n">
        <v>0.78</v>
      </c>
      <c r="W3" t="n">
        <v>19.34</v>
      </c>
      <c r="X3" t="n">
        <v>5.54</v>
      </c>
      <c r="Y3" t="n">
        <v>2</v>
      </c>
      <c r="Z3" t="n">
        <v>10</v>
      </c>
      <c r="AA3" t="n">
        <v>200.6065344355571</v>
      </c>
      <c r="AB3" t="n">
        <v>274.4787105502909</v>
      </c>
      <c r="AC3" t="n">
        <v>248.2828476487413</v>
      </c>
      <c r="AD3" t="n">
        <v>200606.5344355571</v>
      </c>
      <c r="AE3" t="n">
        <v>274478.7105502909</v>
      </c>
      <c r="AF3" t="n">
        <v>8.858787638675324e-06</v>
      </c>
      <c r="AG3" t="n">
        <v>5.603124999999999</v>
      </c>
      <c r="AH3" t="n">
        <v>248282.8476487413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1.294</v>
      </c>
      <c r="E2" t="n">
        <v>77.28</v>
      </c>
      <c r="F2" t="n">
        <v>66.29000000000001</v>
      </c>
      <c r="G2" t="n">
        <v>9.08</v>
      </c>
      <c r="H2" t="n">
        <v>0.18</v>
      </c>
      <c r="I2" t="n">
        <v>438</v>
      </c>
      <c r="J2" t="n">
        <v>98.70999999999999</v>
      </c>
      <c r="K2" t="n">
        <v>39.72</v>
      </c>
      <c r="L2" t="n">
        <v>1</v>
      </c>
      <c r="M2" t="n">
        <v>436</v>
      </c>
      <c r="N2" t="n">
        <v>12.99</v>
      </c>
      <c r="O2" t="n">
        <v>12407.75</v>
      </c>
      <c r="P2" t="n">
        <v>599.9299999999999</v>
      </c>
      <c r="Q2" t="n">
        <v>1192.44</v>
      </c>
      <c r="R2" t="n">
        <v>876.85</v>
      </c>
      <c r="S2" t="n">
        <v>152.24</v>
      </c>
      <c r="T2" t="n">
        <v>354163.6</v>
      </c>
      <c r="U2" t="n">
        <v>0.17</v>
      </c>
      <c r="V2" t="n">
        <v>0.6</v>
      </c>
      <c r="W2" t="n">
        <v>19.7</v>
      </c>
      <c r="X2" t="n">
        <v>20.98</v>
      </c>
      <c r="Y2" t="n">
        <v>2</v>
      </c>
      <c r="Z2" t="n">
        <v>10</v>
      </c>
      <c r="AA2" t="n">
        <v>699.8273392778078</v>
      </c>
      <c r="AB2" t="n">
        <v>957.5346398031145</v>
      </c>
      <c r="AC2" t="n">
        <v>866.1488776886121</v>
      </c>
      <c r="AD2" t="n">
        <v>699827.3392778079</v>
      </c>
      <c r="AE2" t="n">
        <v>957534.6398031145</v>
      </c>
      <c r="AF2" t="n">
        <v>4.351469189860955e-06</v>
      </c>
      <c r="AG2" t="n">
        <v>8.049999999999999</v>
      </c>
      <c r="AH2" t="n">
        <v>866148.8776886121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1.7025</v>
      </c>
      <c r="E3" t="n">
        <v>58.74</v>
      </c>
      <c r="F3" t="n">
        <v>53.21</v>
      </c>
      <c r="G3" t="n">
        <v>18.56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474.56</v>
      </c>
      <c r="Q3" t="n">
        <v>1190.19</v>
      </c>
      <c r="R3" t="n">
        <v>434.08</v>
      </c>
      <c r="S3" t="n">
        <v>152.24</v>
      </c>
      <c r="T3" t="n">
        <v>134109.6</v>
      </c>
      <c r="U3" t="n">
        <v>0.35</v>
      </c>
      <c r="V3" t="n">
        <v>0.75</v>
      </c>
      <c r="W3" t="n">
        <v>19.25</v>
      </c>
      <c r="X3" t="n">
        <v>7.94</v>
      </c>
      <c r="Y3" t="n">
        <v>2</v>
      </c>
      <c r="Z3" t="n">
        <v>10</v>
      </c>
      <c r="AA3" t="n">
        <v>446.4166908677351</v>
      </c>
      <c r="AB3" t="n">
        <v>610.8070109596681</v>
      </c>
      <c r="AC3" t="n">
        <v>552.5124471067007</v>
      </c>
      <c r="AD3" t="n">
        <v>446416.6908677351</v>
      </c>
      <c r="AE3" t="n">
        <v>610807.0109596681</v>
      </c>
      <c r="AF3" t="n">
        <v>5.725174880786921e-06</v>
      </c>
      <c r="AG3" t="n">
        <v>6.118749999999999</v>
      </c>
      <c r="AH3" t="n">
        <v>552512.4471067007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50.19</v>
      </c>
      <c r="G4" t="n">
        <v>28.15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439.31</v>
      </c>
      <c r="Q4" t="n">
        <v>1189.55</v>
      </c>
      <c r="R4" t="n">
        <v>332.09</v>
      </c>
      <c r="S4" t="n">
        <v>152.24</v>
      </c>
      <c r="T4" t="n">
        <v>83435.28</v>
      </c>
      <c r="U4" t="n">
        <v>0.46</v>
      </c>
      <c r="V4" t="n">
        <v>0.79</v>
      </c>
      <c r="W4" t="n">
        <v>19.15</v>
      </c>
      <c r="X4" t="n">
        <v>4.93</v>
      </c>
      <c r="Y4" t="n">
        <v>2</v>
      </c>
      <c r="Z4" t="n">
        <v>10</v>
      </c>
      <c r="AA4" t="n">
        <v>389.048506489094</v>
      </c>
      <c r="AB4" t="n">
        <v>532.3133301871388</v>
      </c>
      <c r="AC4" t="n">
        <v>481.5100930605288</v>
      </c>
      <c r="AD4" t="n">
        <v>389048.506489094</v>
      </c>
      <c r="AE4" t="n">
        <v>532313.3301871389</v>
      </c>
      <c r="AF4" t="n">
        <v>6.183861432175665e-06</v>
      </c>
      <c r="AG4" t="n">
        <v>5.664583333333334</v>
      </c>
      <c r="AH4" t="n">
        <v>481510.0930605288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1.9141</v>
      </c>
      <c r="E5" t="n">
        <v>52.24</v>
      </c>
      <c r="F5" t="n">
        <v>48.69</v>
      </c>
      <c r="G5" t="n">
        <v>38.44</v>
      </c>
      <c r="H5" t="n">
        <v>0.6899999999999999</v>
      </c>
      <c r="I5" t="n">
        <v>76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417.91</v>
      </c>
      <c r="Q5" t="n">
        <v>1189.52</v>
      </c>
      <c r="R5" t="n">
        <v>281.11</v>
      </c>
      <c r="S5" t="n">
        <v>152.24</v>
      </c>
      <c r="T5" t="n">
        <v>58102.73</v>
      </c>
      <c r="U5" t="n">
        <v>0.54</v>
      </c>
      <c r="V5" t="n">
        <v>0.82</v>
      </c>
      <c r="W5" t="n">
        <v>19.11</v>
      </c>
      <c r="X5" t="n">
        <v>3.43</v>
      </c>
      <c r="Y5" t="n">
        <v>2</v>
      </c>
      <c r="Z5" t="n">
        <v>10</v>
      </c>
      <c r="AA5" t="n">
        <v>365.4127794698798</v>
      </c>
      <c r="AB5" t="n">
        <v>499.9738857447665</v>
      </c>
      <c r="AC5" t="n">
        <v>452.2570798070411</v>
      </c>
      <c r="AD5" t="n">
        <v>365412.7794698798</v>
      </c>
      <c r="AE5" t="n">
        <v>499973.8857447665</v>
      </c>
      <c r="AF5" t="n">
        <v>6.436744340272685e-06</v>
      </c>
      <c r="AG5" t="n">
        <v>5.441666666666666</v>
      </c>
      <c r="AH5" t="n">
        <v>452257.0798070411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1.9565</v>
      </c>
      <c r="E6" t="n">
        <v>51.11</v>
      </c>
      <c r="F6" t="n">
        <v>47.91</v>
      </c>
      <c r="G6" t="n">
        <v>48.72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402.77</v>
      </c>
      <c r="Q6" t="n">
        <v>1189.19</v>
      </c>
      <c r="R6" t="n">
        <v>254.93</v>
      </c>
      <c r="S6" t="n">
        <v>152.24</v>
      </c>
      <c r="T6" t="n">
        <v>45096.84</v>
      </c>
      <c r="U6" t="n">
        <v>0.6</v>
      </c>
      <c r="V6" t="n">
        <v>0.83</v>
      </c>
      <c r="W6" t="n">
        <v>19.07</v>
      </c>
      <c r="X6" t="n">
        <v>2.66</v>
      </c>
      <c r="Y6" t="n">
        <v>2</v>
      </c>
      <c r="Z6" t="n">
        <v>10</v>
      </c>
      <c r="AA6" t="n">
        <v>351.7102518865653</v>
      </c>
      <c r="AB6" t="n">
        <v>481.2254829924231</v>
      </c>
      <c r="AC6" t="n">
        <v>435.2979982998328</v>
      </c>
      <c r="AD6" t="n">
        <v>351710.2518865654</v>
      </c>
      <c r="AE6" t="n">
        <v>481225.4829924231</v>
      </c>
      <c r="AF6" t="n">
        <v>6.579327256540153e-06</v>
      </c>
      <c r="AG6" t="n">
        <v>5.323958333333334</v>
      </c>
      <c r="AH6" t="n">
        <v>435297.9982998329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1.9849</v>
      </c>
      <c r="E7" t="n">
        <v>50.38</v>
      </c>
      <c r="F7" t="n">
        <v>47.4</v>
      </c>
      <c r="G7" t="n">
        <v>59.26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389.68</v>
      </c>
      <c r="Q7" t="n">
        <v>1189.23</v>
      </c>
      <c r="R7" t="n">
        <v>237.82</v>
      </c>
      <c r="S7" t="n">
        <v>152.24</v>
      </c>
      <c r="T7" t="n">
        <v>36596.63</v>
      </c>
      <c r="U7" t="n">
        <v>0.64</v>
      </c>
      <c r="V7" t="n">
        <v>0.84</v>
      </c>
      <c r="W7" t="n">
        <v>19.05</v>
      </c>
      <c r="X7" t="n">
        <v>2.15</v>
      </c>
      <c r="Y7" t="n">
        <v>2</v>
      </c>
      <c r="Z7" t="n">
        <v>10</v>
      </c>
      <c r="AA7" t="n">
        <v>330.9413851853246</v>
      </c>
      <c r="AB7" t="n">
        <v>452.8086033140528</v>
      </c>
      <c r="AC7" t="n">
        <v>409.5931857346252</v>
      </c>
      <c r="AD7" t="n">
        <v>330941.3851853246</v>
      </c>
      <c r="AE7" t="n">
        <v>452808.6033140529</v>
      </c>
      <c r="AF7" t="n">
        <v>6.674830908002327e-06</v>
      </c>
      <c r="AG7" t="n">
        <v>5.247916666666667</v>
      </c>
      <c r="AH7" t="n">
        <v>409593.1857346252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2.0061</v>
      </c>
      <c r="E8" t="n">
        <v>49.85</v>
      </c>
      <c r="F8" t="n">
        <v>47.04</v>
      </c>
      <c r="G8" t="n">
        <v>70.56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377.13</v>
      </c>
      <c r="Q8" t="n">
        <v>1189.14</v>
      </c>
      <c r="R8" t="n">
        <v>225.61</v>
      </c>
      <c r="S8" t="n">
        <v>152.24</v>
      </c>
      <c r="T8" t="n">
        <v>30533.74</v>
      </c>
      <c r="U8" t="n">
        <v>0.67</v>
      </c>
      <c r="V8" t="n">
        <v>0.85</v>
      </c>
      <c r="W8" t="n">
        <v>19.04</v>
      </c>
      <c r="X8" t="n">
        <v>1.78</v>
      </c>
      <c r="Y8" t="n">
        <v>2</v>
      </c>
      <c r="Z8" t="n">
        <v>10</v>
      </c>
      <c r="AA8" t="n">
        <v>322.3946275058553</v>
      </c>
      <c r="AB8" t="n">
        <v>441.1145524006656</v>
      </c>
      <c r="AC8" t="n">
        <v>399.015198627708</v>
      </c>
      <c r="AD8" t="n">
        <v>322394.6275058553</v>
      </c>
      <c r="AE8" t="n">
        <v>441114.5524006656</v>
      </c>
      <c r="AF8" t="n">
        <v>6.746122366136061e-06</v>
      </c>
      <c r="AG8" t="n">
        <v>5.192708333333333</v>
      </c>
      <c r="AH8" t="n">
        <v>399015.198627708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2.0223</v>
      </c>
      <c r="E9" t="n">
        <v>49.45</v>
      </c>
      <c r="F9" t="n">
        <v>46.76</v>
      </c>
      <c r="G9" t="n">
        <v>82.52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364.52</v>
      </c>
      <c r="Q9" t="n">
        <v>1189.02</v>
      </c>
      <c r="R9" t="n">
        <v>216.02</v>
      </c>
      <c r="S9" t="n">
        <v>152.24</v>
      </c>
      <c r="T9" t="n">
        <v>25768.02</v>
      </c>
      <c r="U9" t="n">
        <v>0.7</v>
      </c>
      <c r="V9" t="n">
        <v>0.85</v>
      </c>
      <c r="W9" t="n">
        <v>19.03</v>
      </c>
      <c r="X9" t="n">
        <v>1.51</v>
      </c>
      <c r="Y9" t="n">
        <v>2</v>
      </c>
      <c r="Z9" t="n">
        <v>10</v>
      </c>
      <c r="AA9" t="n">
        <v>314.6768946360801</v>
      </c>
      <c r="AB9" t="n">
        <v>430.5548098058949</v>
      </c>
      <c r="AC9" t="n">
        <v>389.4632630454904</v>
      </c>
      <c r="AD9" t="n">
        <v>314676.8946360801</v>
      </c>
      <c r="AE9" t="n">
        <v>430554.8098058949</v>
      </c>
      <c r="AF9" t="n">
        <v>6.800599801125047e-06</v>
      </c>
      <c r="AG9" t="n">
        <v>5.151041666666667</v>
      </c>
      <c r="AH9" t="n">
        <v>389463.2630454904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2.0331</v>
      </c>
      <c r="E10" t="n">
        <v>49.19</v>
      </c>
      <c r="F10" t="n">
        <v>46.58</v>
      </c>
      <c r="G10" t="n">
        <v>93.16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25</v>
      </c>
      <c r="N10" t="n">
        <v>15.05</v>
      </c>
      <c r="O10" t="n">
        <v>13648.58</v>
      </c>
      <c r="P10" t="n">
        <v>352.59</v>
      </c>
      <c r="Q10" t="n">
        <v>1189.1</v>
      </c>
      <c r="R10" t="n">
        <v>209.9</v>
      </c>
      <c r="S10" t="n">
        <v>152.24</v>
      </c>
      <c r="T10" t="n">
        <v>22727.7</v>
      </c>
      <c r="U10" t="n">
        <v>0.73</v>
      </c>
      <c r="V10" t="n">
        <v>0.85</v>
      </c>
      <c r="W10" t="n">
        <v>19.03</v>
      </c>
      <c r="X10" t="n">
        <v>1.33</v>
      </c>
      <c r="Y10" t="n">
        <v>2</v>
      </c>
      <c r="Z10" t="n">
        <v>10</v>
      </c>
      <c r="AA10" t="n">
        <v>308.1009543430089</v>
      </c>
      <c r="AB10" t="n">
        <v>421.5573181869042</v>
      </c>
      <c r="AC10" t="n">
        <v>381.3244793985573</v>
      </c>
      <c r="AD10" t="n">
        <v>308100.9543430089</v>
      </c>
      <c r="AE10" t="n">
        <v>421557.3181869042</v>
      </c>
      <c r="AF10" t="n">
        <v>6.836918091117704e-06</v>
      </c>
      <c r="AG10" t="n">
        <v>5.123958333333333</v>
      </c>
      <c r="AH10" t="n">
        <v>381324.4793985573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2.0385</v>
      </c>
      <c r="E11" t="n">
        <v>49.06</v>
      </c>
      <c r="F11" t="n">
        <v>46.49</v>
      </c>
      <c r="G11" t="n">
        <v>99.63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349.99</v>
      </c>
      <c r="Q11" t="n">
        <v>1189.21</v>
      </c>
      <c r="R11" t="n">
        <v>205.98</v>
      </c>
      <c r="S11" t="n">
        <v>152.24</v>
      </c>
      <c r="T11" t="n">
        <v>20779.16</v>
      </c>
      <c r="U11" t="n">
        <v>0.74</v>
      </c>
      <c r="V11" t="n">
        <v>0.86</v>
      </c>
      <c r="W11" t="n">
        <v>19.05</v>
      </c>
      <c r="X11" t="n">
        <v>1.24</v>
      </c>
      <c r="Y11" t="n">
        <v>2</v>
      </c>
      <c r="Z11" t="n">
        <v>10</v>
      </c>
      <c r="AA11" t="n">
        <v>306.2764208453939</v>
      </c>
      <c r="AB11" t="n">
        <v>419.0609109627302</v>
      </c>
      <c r="AC11" t="n">
        <v>379.066325776129</v>
      </c>
      <c r="AD11" t="n">
        <v>306276.4208453939</v>
      </c>
      <c r="AE11" t="n">
        <v>419060.9109627302</v>
      </c>
      <c r="AF11" t="n">
        <v>6.855077236114032e-06</v>
      </c>
      <c r="AG11" t="n">
        <v>5.110416666666667</v>
      </c>
      <c r="AH11" t="n">
        <v>379066.325776129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2.0383</v>
      </c>
      <c r="E12" t="n">
        <v>49.06</v>
      </c>
      <c r="F12" t="n">
        <v>46.5</v>
      </c>
      <c r="G12" t="n">
        <v>99.64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353.85</v>
      </c>
      <c r="Q12" t="n">
        <v>1189.24</v>
      </c>
      <c r="R12" t="n">
        <v>206.18</v>
      </c>
      <c r="S12" t="n">
        <v>152.24</v>
      </c>
      <c r="T12" t="n">
        <v>20876.18</v>
      </c>
      <c r="U12" t="n">
        <v>0.74</v>
      </c>
      <c r="V12" t="n">
        <v>0.86</v>
      </c>
      <c r="W12" t="n">
        <v>19.05</v>
      </c>
      <c r="X12" t="n">
        <v>1.24</v>
      </c>
      <c r="Y12" t="n">
        <v>2</v>
      </c>
      <c r="Z12" t="n">
        <v>10</v>
      </c>
      <c r="AA12" t="n">
        <v>307.9613836494938</v>
      </c>
      <c r="AB12" t="n">
        <v>421.3663514066122</v>
      </c>
      <c r="AC12" t="n">
        <v>381.1517382197529</v>
      </c>
      <c r="AD12" t="n">
        <v>307961.3836494937</v>
      </c>
      <c r="AE12" t="n">
        <v>421366.3514066123</v>
      </c>
      <c r="AF12" t="n">
        <v>6.854404675188242e-06</v>
      </c>
      <c r="AG12" t="n">
        <v>5.110416666666667</v>
      </c>
      <c r="AH12" t="n">
        <v>381151.7382197528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1.1212</v>
      </c>
      <c r="E2" t="n">
        <v>89.19</v>
      </c>
      <c r="F2" t="n">
        <v>72.67</v>
      </c>
      <c r="G2" t="n">
        <v>7.74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769.4</v>
      </c>
      <c r="Q2" t="n">
        <v>1193.65</v>
      </c>
      <c r="R2" t="n">
        <v>1093.78</v>
      </c>
      <c r="S2" t="n">
        <v>152.24</v>
      </c>
      <c r="T2" t="n">
        <v>462002.48</v>
      </c>
      <c r="U2" t="n">
        <v>0.14</v>
      </c>
      <c r="V2" t="n">
        <v>0.55</v>
      </c>
      <c r="W2" t="n">
        <v>19.9</v>
      </c>
      <c r="X2" t="n">
        <v>27.35</v>
      </c>
      <c r="Y2" t="n">
        <v>2</v>
      </c>
      <c r="Z2" t="n">
        <v>10</v>
      </c>
      <c r="AA2" t="n">
        <v>986.5597113933626</v>
      </c>
      <c r="AB2" t="n">
        <v>1349.8545210711</v>
      </c>
      <c r="AC2" t="n">
        <v>1221.026300112793</v>
      </c>
      <c r="AD2" t="n">
        <v>986559.7113933626</v>
      </c>
      <c r="AE2" t="n">
        <v>1349854.5210711</v>
      </c>
      <c r="AF2" t="n">
        <v>3.492392463907638e-06</v>
      </c>
      <c r="AG2" t="n">
        <v>9.290625</v>
      </c>
      <c r="AH2" t="n">
        <v>1221026.300112793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1.5987</v>
      </c>
      <c r="E3" t="n">
        <v>62.55</v>
      </c>
      <c r="F3" t="n">
        <v>55.05</v>
      </c>
      <c r="G3" t="n">
        <v>15.73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578.61</v>
      </c>
      <c r="Q3" t="n">
        <v>1190.29</v>
      </c>
      <c r="R3" t="n">
        <v>496.51</v>
      </c>
      <c r="S3" t="n">
        <v>152.24</v>
      </c>
      <c r="T3" t="n">
        <v>165132.74</v>
      </c>
      <c r="U3" t="n">
        <v>0.31</v>
      </c>
      <c r="V3" t="n">
        <v>0.72</v>
      </c>
      <c r="W3" t="n">
        <v>19.31</v>
      </c>
      <c r="X3" t="n">
        <v>9.779999999999999</v>
      </c>
      <c r="Y3" t="n">
        <v>2</v>
      </c>
      <c r="Z3" t="n">
        <v>10</v>
      </c>
      <c r="AA3" t="n">
        <v>545.7012864513366</v>
      </c>
      <c r="AB3" t="n">
        <v>746.6525747643749</v>
      </c>
      <c r="AC3" t="n">
        <v>675.3931009623325</v>
      </c>
      <c r="AD3" t="n">
        <v>545701.2864513366</v>
      </c>
      <c r="AE3" t="n">
        <v>746652.5747643749</v>
      </c>
      <c r="AF3" t="n">
        <v>4.979742982562559e-06</v>
      </c>
      <c r="AG3" t="n">
        <v>6.515625</v>
      </c>
      <c r="AH3" t="n">
        <v>675393.1009623324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1.7666</v>
      </c>
      <c r="E4" t="n">
        <v>56.61</v>
      </c>
      <c r="F4" t="n">
        <v>51.18</v>
      </c>
      <c r="G4" t="n">
        <v>23.8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532.16</v>
      </c>
      <c r="Q4" t="n">
        <v>1189.88</v>
      </c>
      <c r="R4" t="n">
        <v>365.79</v>
      </c>
      <c r="S4" t="n">
        <v>152.24</v>
      </c>
      <c r="T4" t="n">
        <v>100176.87</v>
      </c>
      <c r="U4" t="n">
        <v>0.42</v>
      </c>
      <c r="V4" t="n">
        <v>0.78</v>
      </c>
      <c r="W4" t="n">
        <v>19.17</v>
      </c>
      <c r="X4" t="n">
        <v>5.91</v>
      </c>
      <c r="Y4" t="n">
        <v>2</v>
      </c>
      <c r="Z4" t="n">
        <v>10</v>
      </c>
      <c r="AA4" t="n">
        <v>463.0501609072308</v>
      </c>
      <c r="AB4" t="n">
        <v>633.5656584846141</v>
      </c>
      <c r="AC4" t="n">
        <v>573.0990412538282</v>
      </c>
      <c r="AD4" t="n">
        <v>463050.1609072308</v>
      </c>
      <c r="AE4" t="n">
        <v>633565.6584846141</v>
      </c>
      <c r="AF4" t="n">
        <v>5.502729688493786e-06</v>
      </c>
      <c r="AG4" t="n">
        <v>5.896875000000001</v>
      </c>
      <c r="AH4" t="n">
        <v>573099.0412538282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1.8516</v>
      </c>
      <c r="E5" t="n">
        <v>54.01</v>
      </c>
      <c r="F5" t="n">
        <v>49.5</v>
      </c>
      <c r="G5" t="n">
        <v>31.93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508.51</v>
      </c>
      <c r="Q5" t="n">
        <v>1189.7</v>
      </c>
      <c r="R5" t="n">
        <v>308.81</v>
      </c>
      <c r="S5" t="n">
        <v>152.24</v>
      </c>
      <c r="T5" t="n">
        <v>71869.91</v>
      </c>
      <c r="U5" t="n">
        <v>0.49</v>
      </c>
      <c r="V5" t="n">
        <v>0.8</v>
      </c>
      <c r="W5" t="n">
        <v>19.12</v>
      </c>
      <c r="X5" t="n">
        <v>4.24</v>
      </c>
      <c r="Y5" t="n">
        <v>2</v>
      </c>
      <c r="Z5" t="n">
        <v>10</v>
      </c>
      <c r="AA5" t="n">
        <v>432.3635693933055</v>
      </c>
      <c r="AB5" t="n">
        <v>591.5789101783899</v>
      </c>
      <c r="AC5" t="n">
        <v>535.1194492771789</v>
      </c>
      <c r="AD5" t="n">
        <v>432363.5693933055</v>
      </c>
      <c r="AE5" t="n">
        <v>591578.91017839</v>
      </c>
      <c r="AF5" t="n">
        <v>5.767493655165343e-06</v>
      </c>
      <c r="AG5" t="n">
        <v>5.626041666666667</v>
      </c>
      <c r="AH5" t="n">
        <v>535119.4492771789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1.9049</v>
      </c>
      <c r="E6" t="n">
        <v>52.5</v>
      </c>
      <c r="F6" t="n">
        <v>48.52</v>
      </c>
      <c r="G6" t="n">
        <v>40.44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70</v>
      </c>
      <c r="N6" t="n">
        <v>19.92</v>
      </c>
      <c r="O6" t="n">
        <v>16257.24</v>
      </c>
      <c r="P6" t="n">
        <v>492.22</v>
      </c>
      <c r="Q6" t="n">
        <v>1189.16</v>
      </c>
      <c r="R6" t="n">
        <v>275.45</v>
      </c>
      <c r="S6" t="n">
        <v>152.24</v>
      </c>
      <c r="T6" t="n">
        <v>55291.71</v>
      </c>
      <c r="U6" t="n">
        <v>0.55</v>
      </c>
      <c r="V6" t="n">
        <v>0.82</v>
      </c>
      <c r="W6" t="n">
        <v>19.1</v>
      </c>
      <c r="X6" t="n">
        <v>3.27</v>
      </c>
      <c r="Y6" t="n">
        <v>2</v>
      </c>
      <c r="Z6" t="n">
        <v>10</v>
      </c>
      <c r="AA6" t="n">
        <v>413.8100305231958</v>
      </c>
      <c r="AB6" t="n">
        <v>566.1931397719396</v>
      </c>
      <c r="AC6" t="n">
        <v>512.1564611691675</v>
      </c>
      <c r="AD6" t="n">
        <v>413810.0305231958</v>
      </c>
      <c r="AE6" t="n">
        <v>566193.1397719396</v>
      </c>
      <c r="AF6" t="n">
        <v>5.93351623661939e-06</v>
      </c>
      <c r="AG6" t="n">
        <v>5.46875</v>
      </c>
      <c r="AH6" t="n">
        <v>512156.4611691675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1.9401</v>
      </c>
      <c r="E7" t="n">
        <v>51.54</v>
      </c>
      <c r="F7" t="n">
        <v>47.9</v>
      </c>
      <c r="G7" t="n">
        <v>48.71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479.22</v>
      </c>
      <c r="Q7" t="n">
        <v>1189.34</v>
      </c>
      <c r="R7" t="n">
        <v>254.75</v>
      </c>
      <c r="S7" t="n">
        <v>152.24</v>
      </c>
      <c r="T7" t="n">
        <v>45008.48</v>
      </c>
      <c r="U7" t="n">
        <v>0.6</v>
      </c>
      <c r="V7" t="n">
        <v>0.83</v>
      </c>
      <c r="W7" t="n">
        <v>19.07</v>
      </c>
      <c r="X7" t="n">
        <v>2.65</v>
      </c>
      <c r="Y7" t="n">
        <v>2</v>
      </c>
      <c r="Z7" t="n">
        <v>10</v>
      </c>
      <c r="AA7" t="n">
        <v>401.264504324061</v>
      </c>
      <c r="AB7" t="n">
        <v>549.0277973567294</v>
      </c>
      <c r="AC7" t="n">
        <v>496.6293549423555</v>
      </c>
      <c r="AD7" t="n">
        <v>401264.504324061</v>
      </c>
      <c r="AE7" t="n">
        <v>549027.7973567294</v>
      </c>
      <c r="AF7" t="n">
        <v>6.043159667523375e-06</v>
      </c>
      <c r="AG7" t="n">
        <v>5.368749999999999</v>
      </c>
      <c r="AH7" t="n">
        <v>496629.3549423555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1.9669</v>
      </c>
      <c r="E8" t="n">
        <v>50.84</v>
      </c>
      <c r="F8" t="n">
        <v>47.46</v>
      </c>
      <c r="G8" t="n">
        <v>58.11</v>
      </c>
      <c r="H8" t="n">
        <v>0.93</v>
      </c>
      <c r="I8" t="n">
        <v>49</v>
      </c>
      <c r="J8" t="n">
        <v>132.58</v>
      </c>
      <c r="K8" t="n">
        <v>45</v>
      </c>
      <c r="L8" t="n">
        <v>7</v>
      </c>
      <c r="M8" t="n">
        <v>47</v>
      </c>
      <c r="N8" t="n">
        <v>20.59</v>
      </c>
      <c r="O8" t="n">
        <v>16585.95</v>
      </c>
      <c r="P8" t="n">
        <v>468.28</v>
      </c>
      <c r="Q8" t="n">
        <v>1189.11</v>
      </c>
      <c r="R8" t="n">
        <v>239.64</v>
      </c>
      <c r="S8" t="n">
        <v>152.24</v>
      </c>
      <c r="T8" t="n">
        <v>37501.72</v>
      </c>
      <c r="U8" t="n">
        <v>0.64</v>
      </c>
      <c r="V8" t="n">
        <v>0.84</v>
      </c>
      <c r="W8" t="n">
        <v>19.05</v>
      </c>
      <c r="X8" t="n">
        <v>2.2</v>
      </c>
      <c r="Y8" t="n">
        <v>2</v>
      </c>
      <c r="Z8" t="n">
        <v>10</v>
      </c>
      <c r="AA8" t="n">
        <v>391.6072817533857</v>
      </c>
      <c r="AB8" t="n">
        <v>535.8143593889405</v>
      </c>
      <c r="AC8" t="n">
        <v>484.6769889490358</v>
      </c>
      <c r="AD8" t="n">
        <v>391607.2817533857</v>
      </c>
      <c r="AE8" t="n">
        <v>535814.3593889405</v>
      </c>
      <c r="AF8" t="n">
        <v>6.12663818877982e-06</v>
      </c>
      <c r="AG8" t="n">
        <v>5.295833333333333</v>
      </c>
      <c r="AH8" t="n">
        <v>484676.9889490358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1.9839</v>
      </c>
      <c r="E9" t="n">
        <v>50.41</v>
      </c>
      <c r="F9" t="n">
        <v>47.17</v>
      </c>
      <c r="G9" t="n">
        <v>65.81999999999999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459.18</v>
      </c>
      <c r="Q9" t="n">
        <v>1189.2</v>
      </c>
      <c r="R9" t="n">
        <v>230.46</v>
      </c>
      <c r="S9" t="n">
        <v>152.24</v>
      </c>
      <c r="T9" t="n">
        <v>32941.36</v>
      </c>
      <c r="U9" t="n">
        <v>0.66</v>
      </c>
      <c r="V9" t="n">
        <v>0.84</v>
      </c>
      <c r="W9" t="n">
        <v>19.04</v>
      </c>
      <c r="X9" t="n">
        <v>1.92</v>
      </c>
      <c r="Y9" t="n">
        <v>2</v>
      </c>
      <c r="Z9" t="n">
        <v>10</v>
      </c>
      <c r="AA9" t="n">
        <v>373.5593815253854</v>
      </c>
      <c r="AB9" t="n">
        <v>511.1204260798266</v>
      </c>
      <c r="AC9" t="n">
        <v>462.3398099767907</v>
      </c>
      <c r="AD9" t="n">
        <v>373559.3815253854</v>
      </c>
      <c r="AE9" t="n">
        <v>511120.4260798266</v>
      </c>
      <c r="AF9" t="n">
        <v>6.179590982114131e-06</v>
      </c>
      <c r="AG9" t="n">
        <v>5.251041666666667</v>
      </c>
      <c r="AH9" t="n">
        <v>462339.8099767907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2.0011</v>
      </c>
      <c r="E10" t="n">
        <v>49.97</v>
      </c>
      <c r="F10" t="n">
        <v>46.89</v>
      </c>
      <c r="G10" t="n">
        <v>76.04000000000001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449.98</v>
      </c>
      <c r="Q10" t="n">
        <v>1189.08</v>
      </c>
      <c r="R10" t="n">
        <v>220.93</v>
      </c>
      <c r="S10" t="n">
        <v>152.24</v>
      </c>
      <c r="T10" t="n">
        <v>28205.96</v>
      </c>
      <c r="U10" t="n">
        <v>0.6899999999999999</v>
      </c>
      <c r="V10" t="n">
        <v>0.85</v>
      </c>
      <c r="W10" t="n">
        <v>19.03</v>
      </c>
      <c r="X10" t="n">
        <v>1.64</v>
      </c>
      <c r="Y10" t="n">
        <v>2</v>
      </c>
      <c r="Z10" t="n">
        <v>10</v>
      </c>
      <c r="AA10" t="n">
        <v>366.6661721511957</v>
      </c>
      <c r="AB10" t="n">
        <v>501.6888329071254</v>
      </c>
      <c r="AC10" t="n">
        <v>453.8083548191681</v>
      </c>
      <c r="AD10" t="n">
        <v>366666.1721511957</v>
      </c>
      <c r="AE10" t="n">
        <v>501688.8329071254</v>
      </c>
      <c r="AF10" t="n">
        <v>6.233166749487669e-06</v>
      </c>
      <c r="AG10" t="n">
        <v>5.205208333333333</v>
      </c>
      <c r="AH10" t="n">
        <v>453808.354819168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2.0128</v>
      </c>
      <c r="E11" t="n">
        <v>49.68</v>
      </c>
      <c r="F11" t="n">
        <v>46.71</v>
      </c>
      <c r="G11" t="n">
        <v>84.92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441.13</v>
      </c>
      <c r="Q11" t="n">
        <v>1189.17</v>
      </c>
      <c r="R11" t="n">
        <v>214.28</v>
      </c>
      <c r="S11" t="n">
        <v>152.24</v>
      </c>
      <c r="T11" t="n">
        <v>24900.77</v>
      </c>
      <c r="U11" t="n">
        <v>0.71</v>
      </c>
      <c r="V11" t="n">
        <v>0.85</v>
      </c>
      <c r="W11" t="n">
        <v>19.03</v>
      </c>
      <c r="X11" t="n">
        <v>1.45</v>
      </c>
      <c r="Y11" t="n">
        <v>2</v>
      </c>
      <c r="Z11" t="n">
        <v>10</v>
      </c>
      <c r="AA11" t="n">
        <v>360.9407901623337</v>
      </c>
      <c r="AB11" t="n">
        <v>493.8551126839376</v>
      </c>
      <c r="AC11" t="n">
        <v>446.7222738593859</v>
      </c>
      <c r="AD11" t="n">
        <v>360940.7901623336</v>
      </c>
      <c r="AE11" t="n">
        <v>493855.1126839377</v>
      </c>
      <c r="AF11" t="n">
        <v>6.269610730782459e-06</v>
      </c>
      <c r="AG11" t="n">
        <v>5.175</v>
      </c>
      <c r="AH11" t="n">
        <v>446722.2738593859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2.0213</v>
      </c>
      <c r="E12" t="n">
        <v>49.47</v>
      </c>
      <c r="F12" t="n">
        <v>46.58</v>
      </c>
      <c r="G12" t="n">
        <v>93.15000000000001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432.05</v>
      </c>
      <c r="Q12" t="n">
        <v>1189.02</v>
      </c>
      <c r="R12" t="n">
        <v>209.9</v>
      </c>
      <c r="S12" t="n">
        <v>152.24</v>
      </c>
      <c r="T12" t="n">
        <v>22729.16</v>
      </c>
      <c r="U12" t="n">
        <v>0.73</v>
      </c>
      <c r="V12" t="n">
        <v>0.85</v>
      </c>
      <c r="W12" t="n">
        <v>19.02</v>
      </c>
      <c r="X12" t="n">
        <v>1.32</v>
      </c>
      <c r="Y12" t="n">
        <v>2</v>
      </c>
      <c r="Z12" t="n">
        <v>10</v>
      </c>
      <c r="AA12" t="n">
        <v>355.6824137041521</v>
      </c>
      <c r="AB12" t="n">
        <v>486.660370030657</v>
      </c>
      <c r="AC12" t="n">
        <v>440.2141873470495</v>
      </c>
      <c r="AD12" t="n">
        <v>355682.4137041521</v>
      </c>
      <c r="AE12" t="n">
        <v>486660.370030657</v>
      </c>
      <c r="AF12" t="n">
        <v>6.296087127449615e-06</v>
      </c>
      <c r="AG12" t="n">
        <v>5.153125</v>
      </c>
      <c r="AH12" t="n">
        <v>440214.1873470495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2.0287</v>
      </c>
      <c r="E13" t="n">
        <v>49.29</v>
      </c>
      <c r="F13" t="n">
        <v>46.47</v>
      </c>
      <c r="G13" t="n">
        <v>103.27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425.47</v>
      </c>
      <c r="Q13" t="n">
        <v>1189.08</v>
      </c>
      <c r="R13" t="n">
        <v>206.4</v>
      </c>
      <c r="S13" t="n">
        <v>152.24</v>
      </c>
      <c r="T13" t="n">
        <v>20990.67</v>
      </c>
      <c r="U13" t="n">
        <v>0.74</v>
      </c>
      <c r="V13" t="n">
        <v>0.86</v>
      </c>
      <c r="W13" t="n">
        <v>19.02</v>
      </c>
      <c r="X13" t="n">
        <v>1.22</v>
      </c>
      <c r="Y13" t="n">
        <v>2</v>
      </c>
      <c r="Z13" t="n">
        <v>10</v>
      </c>
      <c r="AA13" t="n">
        <v>351.7143400922672</v>
      </c>
      <c r="AB13" t="n">
        <v>481.2310766558232</v>
      </c>
      <c r="AC13" t="n">
        <v>435.3030581118488</v>
      </c>
      <c r="AD13" t="n">
        <v>351714.3400922671</v>
      </c>
      <c r="AE13" t="n">
        <v>481231.0766558233</v>
      </c>
      <c r="AF13" t="n">
        <v>6.319137166901023e-06</v>
      </c>
      <c r="AG13" t="n">
        <v>5.134374999999999</v>
      </c>
      <c r="AH13" t="n">
        <v>435303.0581118488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2.039</v>
      </c>
      <c r="E14" t="n">
        <v>49.04</v>
      </c>
      <c r="F14" t="n">
        <v>46.3</v>
      </c>
      <c r="G14" t="n">
        <v>115.74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414.97</v>
      </c>
      <c r="Q14" t="n">
        <v>1189.04</v>
      </c>
      <c r="R14" t="n">
        <v>200.61</v>
      </c>
      <c r="S14" t="n">
        <v>152.24</v>
      </c>
      <c r="T14" t="n">
        <v>18113.38</v>
      </c>
      <c r="U14" t="n">
        <v>0.76</v>
      </c>
      <c r="V14" t="n">
        <v>0.86</v>
      </c>
      <c r="W14" t="n">
        <v>19.01</v>
      </c>
      <c r="X14" t="n">
        <v>1.05</v>
      </c>
      <c r="Y14" t="n">
        <v>2</v>
      </c>
      <c r="Z14" t="n">
        <v>10</v>
      </c>
      <c r="AA14" t="n">
        <v>345.6384960331241</v>
      </c>
      <c r="AB14" t="n">
        <v>472.9178387667815</v>
      </c>
      <c r="AC14" t="n">
        <v>427.7832239792347</v>
      </c>
      <c r="AD14" t="n">
        <v>345638.496033124</v>
      </c>
      <c r="AE14" t="n">
        <v>472917.8387667816</v>
      </c>
      <c r="AF14" t="n">
        <v>6.351220329921223e-06</v>
      </c>
      <c r="AG14" t="n">
        <v>5.108333333333333</v>
      </c>
      <c r="AH14" t="n">
        <v>427783.2239792347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2.0445</v>
      </c>
      <c r="E15" t="n">
        <v>48.91</v>
      </c>
      <c r="F15" t="n">
        <v>46.22</v>
      </c>
      <c r="G15" t="n">
        <v>126.04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407.61</v>
      </c>
      <c r="Q15" t="n">
        <v>1188.95</v>
      </c>
      <c r="R15" t="n">
        <v>197.72</v>
      </c>
      <c r="S15" t="n">
        <v>152.24</v>
      </c>
      <c r="T15" t="n">
        <v>16676.15</v>
      </c>
      <c r="U15" t="n">
        <v>0.77</v>
      </c>
      <c r="V15" t="n">
        <v>0.86</v>
      </c>
      <c r="W15" t="n">
        <v>19.01</v>
      </c>
      <c r="X15" t="n">
        <v>0.96</v>
      </c>
      <c r="Y15" t="n">
        <v>2</v>
      </c>
      <c r="Z15" t="n">
        <v>10</v>
      </c>
      <c r="AA15" t="n">
        <v>341.6902580816651</v>
      </c>
      <c r="AB15" t="n">
        <v>467.5156854176303</v>
      </c>
      <c r="AC15" t="n">
        <v>422.8966445637565</v>
      </c>
      <c r="AD15" t="n">
        <v>341690.2580816651</v>
      </c>
      <c r="AE15" t="n">
        <v>467515.6854176303</v>
      </c>
      <c r="AF15" t="n">
        <v>6.368352115999971e-06</v>
      </c>
      <c r="AG15" t="n">
        <v>5.094791666666667</v>
      </c>
      <c r="AH15" t="n">
        <v>422896.6445637565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2.046</v>
      </c>
      <c r="E16" t="n">
        <v>48.87</v>
      </c>
      <c r="F16" t="n">
        <v>46.21</v>
      </c>
      <c r="G16" t="n">
        <v>132.02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404.4</v>
      </c>
      <c r="Q16" t="n">
        <v>1188.96</v>
      </c>
      <c r="R16" t="n">
        <v>196.84</v>
      </c>
      <c r="S16" t="n">
        <v>152.24</v>
      </c>
      <c r="T16" t="n">
        <v>16243.96</v>
      </c>
      <c r="U16" t="n">
        <v>0.77</v>
      </c>
      <c r="V16" t="n">
        <v>0.86</v>
      </c>
      <c r="W16" t="n">
        <v>19.03</v>
      </c>
      <c r="X16" t="n">
        <v>0.95</v>
      </c>
      <c r="Y16" t="n">
        <v>2</v>
      </c>
      <c r="Z16" t="n">
        <v>10</v>
      </c>
      <c r="AA16" t="n">
        <v>340.1247339788512</v>
      </c>
      <c r="AB16" t="n">
        <v>465.3736662741114</v>
      </c>
      <c r="AC16" t="n">
        <v>420.9590567209523</v>
      </c>
      <c r="AD16" t="n">
        <v>340124.7339788512</v>
      </c>
      <c r="AE16" t="n">
        <v>465373.6662741114</v>
      </c>
      <c r="AF16" t="n">
        <v>6.373024421294173e-06</v>
      </c>
      <c r="AG16" t="n">
        <v>5.090625</v>
      </c>
      <c r="AH16" t="n">
        <v>420959.0567209523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2.0459</v>
      </c>
      <c r="E17" t="n">
        <v>48.88</v>
      </c>
      <c r="F17" t="n">
        <v>46.21</v>
      </c>
      <c r="G17" t="n">
        <v>132.03</v>
      </c>
      <c r="H17" t="n">
        <v>1.96</v>
      </c>
      <c r="I17" t="n">
        <v>21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407.6</v>
      </c>
      <c r="Q17" t="n">
        <v>1189.22</v>
      </c>
      <c r="R17" t="n">
        <v>196.86</v>
      </c>
      <c r="S17" t="n">
        <v>152.24</v>
      </c>
      <c r="T17" t="n">
        <v>16250.96</v>
      </c>
      <c r="U17" t="n">
        <v>0.77</v>
      </c>
      <c r="V17" t="n">
        <v>0.86</v>
      </c>
      <c r="W17" t="n">
        <v>19.03</v>
      </c>
      <c r="X17" t="n">
        <v>0.96</v>
      </c>
      <c r="Y17" t="n">
        <v>2</v>
      </c>
      <c r="Z17" t="n">
        <v>10</v>
      </c>
      <c r="AA17" t="n">
        <v>341.4987448717972</v>
      </c>
      <c r="AB17" t="n">
        <v>467.2536485949224</v>
      </c>
      <c r="AC17" t="n">
        <v>422.6596161676369</v>
      </c>
      <c r="AD17" t="n">
        <v>341498.7448717972</v>
      </c>
      <c r="AE17" t="n">
        <v>467253.6485949224</v>
      </c>
      <c r="AF17" t="n">
        <v>6.37271293427456e-06</v>
      </c>
      <c r="AG17" t="n">
        <v>5.091666666666667</v>
      </c>
      <c r="AH17" t="n">
        <v>422659.6161676369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2024-09-25T23:16:30Z</dcterms:created>
  <dcterms:modified xmlns:dcterms="http://purl.org/dc/terms/" xmlns:xsi="http://www.w3.org/2001/XMLSchema-instance" xsi:type="dcterms:W3CDTF">2024-09-25T23:16:30Z</dcterms:modified>
</cp:coreProperties>
</file>