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gráficos!$A$7:$A$303</f>
              <numCache>
                <formatCode>General</formatCode>
                <ptCount val="29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</numCache>
            </numRef>
          </xVal>
          <yVal>
            <numRef>
              <f>gráficos!$B$7:$B$303</f>
              <numCache>
                <formatCode>General</formatCode>
                <ptCount val="29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0.6862</v>
      </c>
      <c r="E2" t="n">
        <v>145.74</v>
      </c>
      <c r="F2" t="n">
        <v>102.23</v>
      </c>
      <c r="G2" t="n">
        <v>5.82</v>
      </c>
      <c r="H2" t="n">
        <v>0.09</v>
      </c>
      <c r="I2" t="n">
        <v>1054</v>
      </c>
      <c r="J2" t="n">
        <v>194.77</v>
      </c>
      <c r="K2" t="n">
        <v>54.38</v>
      </c>
      <c r="L2" t="n">
        <v>1</v>
      </c>
      <c r="M2" t="n">
        <v>1052</v>
      </c>
      <c r="N2" t="n">
        <v>39.4</v>
      </c>
      <c r="O2" t="n">
        <v>24256.19</v>
      </c>
      <c r="P2" t="n">
        <v>1424.77</v>
      </c>
      <c r="Q2" t="n">
        <v>1207.1</v>
      </c>
      <c r="R2" t="n">
        <v>1939.85</v>
      </c>
      <c r="S2" t="n">
        <v>79.25</v>
      </c>
      <c r="T2" t="n">
        <v>922660.12</v>
      </c>
      <c r="U2" t="n">
        <v>0.04</v>
      </c>
      <c r="V2" t="n">
        <v>0.44</v>
      </c>
      <c r="W2" t="n">
        <v>1.84</v>
      </c>
      <c r="X2" t="n">
        <v>54.39</v>
      </c>
      <c r="Y2" t="n">
        <v>0.5</v>
      </c>
      <c r="Z2" t="n">
        <v>10</v>
      </c>
      <c r="AA2" t="n">
        <v>2206.027779024852</v>
      </c>
      <c r="AB2" t="n">
        <v>3018.384530338868</v>
      </c>
      <c r="AC2" t="n">
        <v>2730.314147092507</v>
      </c>
      <c r="AD2" t="n">
        <v>2206027.779024852</v>
      </c>
      <c r="AE2" t="n">
        <v>3018384.530338868</v>
      </c>
      <c r="AF2" t="n">
        <v>1.404401601267501e-06</v>
      </c>
      <c r="AG2" t="n">
        <v>31</v>
      </c>
      <c r="AH2" t="n">
        <v>2730314.147092508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1.2888</v>
      </c>
      <c r="E3" t="n">
        <v>77.59</v>
      </c>
      <c r="F3" t="n">
        <v>62.79</v>
      </c>
      <c r="G3" t="n">
        <v>11.92</v>
      </c>
      <c r="H3" t="n">
        <v>0.18</v>
      </c>
      <c r="I3" t="n">
        <v>316</v>
      </c>
      <c r="J3" t="n">
        <v>196.32</v>
      </c>
      <c r="K3" t="n">
        <v>54.38</v>
      </c>
      <c r="L3" t="n">
        <v>2</v>
      </c>
      <c r="M3" t="n">
        <v>314</v>
      </c>
      <c r="N3" t="n">
        <v>39.95</v>
      </c>
      <c r="O3" t="n">
        <v>24447.22</v>
      </c>
      <c r="P3" t="n">
        <v>868.73</v>
      </c>
      <c r="Q3" t="n">
        <v>1206.93</v>
      </c>
      <c r="R3" t="n">
        <v>592.5</v>
      </c>
      <c r="S3" t="n">
        <v>79.25</v>
      </c>
      <c r="T3" t="n">
        <v>252676.25</v>
      </c>
      <c r="U3" t="n">
        <v>0.13</v>
      </c>
      <c r="V3" t="n">
        <v>0.71</v>
      </c>
      <c r="W3" t="n">
        <v>0.65</v>
      </c>
      <c r="X3" t="n">
        <v>14.95</v>
      </c>
      <c r="Y3" t="n">
        <v>0.5</v>
      </c>
      <c r="Z3" t="n">
        <v>10</v>
      </c>
      <c r="AA3" t="n">
        <v>765.164352675745</v>
      </c>
      <c r="AB3" t="n">
        <v>1046.931623999769</v>
      </c>
      <c r="AC3" t="n">
        <v>947.0139391829931</v>
      </c>
      <c r="AD3" t="n">
        <v>765164.352675745</v>
      </c>
      <c r="AE3" t="n">
        <v>1046931.623999769</v>
      </c>
      <c r="AF3" t="n">
        <v>2.637704435607045e-06</v>
      </c>
      <c r="AG3" t="n">
        <v>17</v>
      </c>
      <c r="AH3" t="n">
        <v>947013.9391829931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1.5041</v>
      </c>
      <c r="E4" t="n">
        <v>66.48999999999999</v>
      </c>
      <c r="F4" t="n">
        <v>56.62</v>
      </c>
      <c r="G4" t="n">
        <v>17.97</v>
      </c>
      <c r="H4" t="n">
        <v>0.27</v>
      </c>
      <c r="I4" t="n">
        <v>189</v>
      </c>
      <c r="J4" t="n">
        <v>197.88</v>
      </c>
      <c r="K4" t="n">
        <v>54.38</v>
      </c>
      <c r="L4" t="n">
        <v>3</v>
      </c>
      <c r="M4" t="n">
        <v>187</v>
      </c>
      <c r="N4" t="n">
        <v>40.5</v>
      </c>
      <c r="O4" t="n">
        <v>24639</v>
      </c>
      <c r="P4" t="n">
        <v>779.12</v>
      </c>
      <c r="Q4" t="n">
        <v>1206.91</v>
      </c>
      <c r="R4" t="n">
        <v>383.02</v>
      </c>
      <c r="S4" t="n">
        <v>79.25</v>
      </c>
      <c r="T4" t="n">
        <v>148571.23</v>
      </c>
      <c r="U4" t="n">
        <v>0.21</v>
      </c>
      <c r="V4" t="n">
        <v>0.79</v>
      </c>
      <c r="W4" t="n">
        <v>0.44</v>
      </c>
      <c r="X4" t="n">
        <v>8.789999999999999</v>
      </c>
      <c r="Y4" t="n">
        <v>0.5</v>
      </c>
      <c r="Z4" t="n">
        <v>10</v>
      </c>
      <c r="AA4" t="n">
        <v>595.0173758059625</v>
      </c>
      <c r="AB4" t="n">
        <v>814.1290238916851</v>
      </c>
      <c r="AC4" t="n">
        <v>736.4296924887232</v>
      </c>
      <c r="AD4" t="n">
        <v>595017.3758059625</v>
      </c>
      <c r="AE4" t="n">
        <v>814129.0238916851</v>
      </c>
      <c r="AF4" t="n">
        <v>3.078345159525572e-06</v>
      </c>
      <c r="AG4" t="n">
        <v>14</v>
      </c>
      <c r="AH4" t="n">
        <v>736429.6924887232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1.6211</v>
      </c>
      <c r="E5" t="n">
        <v>61.69</v>
      </c>
      <c r="F5" t="n">
        <v>53.96</v>
      </c>
      <c r="G5" t="n">
        <v>24.16</v>
      </c>
      <c r="H5" t="n">
        <v>0.36</v>
      </c>
      <c r="I5" t="n">
        <v>134</v>
      </c>
      <c r="J5" t="n">
        <v>199.44</v>
      </c>
      <c r="K5" t="n">
        <v>54.38</v>
      </c>
      <c r="L5" t="n">
        <v>4</v>
      </c>
      <c r="M5" t="n">
        <v>132</v>
      </c>
      <c r="N5" t="n">
        <v>41.06</v>
      </c>
      <c r="O5" t="n">
        <v>24831.54</v>
      </c>
      <c r="P5" t="n">
        <v>738.33</v>
      </c>
      <c r="Q5" t="n">
        <v>1206.84</v>
      </c>
      <c r="R5" t="n">
        <v>292.42</v>
      </c>
      <c r="S5" t="n">
        <v>79.25</v>
      </c>
      <c r="T5" t="n">
        <v>103545.46</v>
      </c>
      <c r="U5" t="n">
        <v>0.27</v>
      </c>
      <c r="V5" t="n">
        <v>0.82</v>
      </c>
      <c r="W5" t="n">
        <v>0.36</v>
      </c>
      <c r="X5" t="n">
        <v>6.13</v>
      </c>
      <c r="Y5" t="n">
        <v>0.5</v>
      </c>
      <c r="Z5" t="n">
        <v>10</v>
      </c>
      <c r="AA5" t="n">
        <v>528.3137539918811</v>
      </c>
      <c r="AB5" t="n">
        <v>722.8621857695538</v>
      </c>
      <c r="AC5" t="n">
        <v>653.8732333031566</v>
      </c>
      <c r="AD5" t="n">
        <v>528313.753991881</v>
      </c>
      <c r="AE5" t="n">
        <v>722862.1857695538</v>
      </c>
      <c r="AF5" t="n">
        <v>3.317801567785988e-06</v>
      </c>
      <c r="AG5" t="n">
        <v>13</v>
      </c>
      <c r="AH5" t="n">
        <v>653873.2333031566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1.691</v>
      </c>
      <c r="E6" t="n">
        <v>59.14</v>
      </c>
      <c r="F6" t="n">
        <v>52.58</v>
      </c>
      <c r="G6" t="n">
        <v>30.33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102</v>
      </c>
      <c r="N6" t="n">
        <v>41.63</v>
      </c>
      <c r="O6" t="n">
        <v>25024.84</v>
      </c>
      <c r="P6" t="n">
        <v>715.73</v>
      </c>
      <c r="Q6" t="n">
        <v>1206.83</v>
      </c>
      <c r="R6" t="n">
        <v>245.83</v>
      </c>
      <c r="S6" t="n">
        <v>79.25</v>
      </c>
      <c r="T6" t="n">
        <v>80397.82000000001</v>
      </c>
      <c r="U6" t="n">
        <v>0.32</v>
      </c>
      <c r="V6" t="n">
        <v>0.85</v>
      </c>
      <c r="W6" t="n">
        <v>0.3</v>
      </c>
      <c r="X6" t="n">
        <v>4.75</v>
      </c>
      <c r="Y6" t="n">
        <v>0.5</v>
      </c>
      <c r="Z6" t="n">
        <v>10</v>
      </c>
      <c r="AA6" t="n">
        <v>497.5755877176704</v>
      </c>
      <c r="AB6" t="n">
        <v>680.8048706009896</v>
      </c>
      <c r="AC6" t="n">
        <v>615.8298092664674</v>
      </c>
      <c r="AD6" t="n">
        <v>497575.5877176704</v>
      </c>
      <c r="AE6" t="n">
        <v>680804.8706009896</v>
      </c>
      <c r="AF6" t="n">
        <v>3.460861421951826e-06</v>
      </c>
      <c r="AG6" t="n">
        <v>13</v>
      </c>
      <c r="AH6" t="n">
        <v>615829.8092664673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1.7382</v>
      </c>
      <c r="E7" t="n">
        <v>57.53</v>
      </c>
      <c r="F7" t="n">
        <v>51.71</v>
      </c>
      <c r="G7" t="n">
        <v>36.5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700.28</v>
      </c>
      <c r="Q7" t="n">
        <v>1206.83</v>
      </c>
      <c r="R7" t="n">
        <v>216.52</v>
      </c>
      <c r="S7" t="n">
        <v>79.25</v>
      </c>
      <c r="T7" t="n">
        <v>65838.78999999999</v>
      </c>
      <c r="U7" t="n">
        <v>0.37</v>
      </c>
      <c r="V7" t="n">
        <v>0.86</v>
      </c>
      <c r="W7" t="n">
        <v>0.27</v>
      </c>
      <c r="X7" t="n">
        <v>3.88</v>
      </c>
      <c r="Y7" t="n">
        <v>0.5</v>
      </c>
      <c r="Z7" t="n">
        <v>10</v>
      </c>
      <c r="AA7" t="n">
        <v>471.308915621627</v>
      </c>
      <c r="AB7" t="n">
        <v>644.8656510353945</v>
      </c>
      <c r="AC7" t="n">
        <v>583.3205783752012</v>
      </c>
      <c r="AD7" t="n">
        <v>471308.915621627</v>
      </c>
      <c r="AE7" t="n">
        <v>644865.6510353945</v>
      </c>
      <c r="AF7" t="n">
        <v>3.557462639643208e-06</v>
      </c>
      <c r="AG7" t="n">
        <v>12</v>
      </c>
      <c r="AH7" t="n">
        <v>583320.5783752012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1.773</v>
      </c>
      <c r="E8" t="n">
        <v>56.4</v>
      </c>
      <c r="F8" t="n">
        <v>51.08</v>
      </c>
      <c r="G8" t="n">
        <v>42.57</v>
      </c>
      <c r="H8" t="n">
        <v>0.61</v>
      </c>
      <c r="I8" t="n">
        <v>72</v>
      </c>
      <c r="J8" t="n">
        <v>204.16</v>
      </c>
      <c r="K8" t="n">
        <v>54.38</v>
      </c>
      <c r="L8" t="n">
        <v>7</v>
      </c>
      <c r="M8" t="n">
        <v>70</v>
      </c>
      <c r="N8" t="n">
        <v>42.78</v>
      </c>
      <c r="O8" t="n">
        <v>25413.94</v>
      </c>
      <c r="P8" t="n">
        <v>688.4400000000001</v>
      </c>
      <c r="Q8" t="n">
        <v>1206.84</v>
      </c>
      <c r="R8" t="n">
        <v>195.08</v>
      </c>
      <c r="S8" t="n">
        <v>79.25</v>
      </c>
      <c r="T8" t="n">
        <v>55183.17</v>
      </c>
      <c r="U8" t="n">
        <v>0.41</v>
      </c>
      <c r="V8" t="n">
        <v>0.87</v>
      </c>
      <c r="W8" t="n">
        <v>0.26</v>
      </c>
      <c r="X8" t="n">
        <v>3.25</v>
      </c>
      <c r="Y8" t="n">
        <v>0.5</v>
      </c>
      <c r="Z8" t="n">
        <v>10</v>
      </c>
      <c r="AA8" t="n">
        <v>457.4485620811437</v>
      </c>
      <c r="AB8" t="n">
        <v>625.9013038456628</v>
      </c>
      <c r="AC8" t="n">
        <v>566.1661618646291</v>
      </c>
      <c r="AD8" t="n">
        <v>457448.5620811437</v>
      </c>
      <c r="AE8" t="n">
        <v>625901.3038456629</v>
      </c>
      <c r="AF8" t="n">
        <v>3.628685571330921e-06</v>
      </c>
      <c r="AG8" t="n">
        <v>12</v>
      </c>
      <c r="AH8" t="n">
        <v>566166.1618646291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</v>
      </c>
      <c r="E9" t="n">
        <v>55.56</v>
      </c>
      <c r="F9" t="n">
        <v>50.63</v>
      </c>
      <c r="G9" t="n">
        <v>48.99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60</v>
      </c>
      <c r="N9" t="n">
        <v>43.37</v>
      </c>
      <c r="O9" t="n">
        <v>25609.61</v>
      </c>
      <c r="P9" t="n">
        <v>678.21</v>
      </c>
      <c r="Q9" t="n">
        <v>1206.85</v>
      </c>
      <c r="R9" t="n">
        <v>179.85</v>
      </c>
      <c r="S9" t="n">
        <v>79.25</v>
      </c>
      <c r="T9" t="n">
        <v>47617.99</v>
      </c>
      <c r="U9" t="n">
        <v>0.44</v>
      </c>
      <c r="V9" t="n">
        <v>0.88</v>
      </c>
      <c r="W9" t="n">
        <v>0.24</v>
      </c>
      <c r="X9" t="n">
        <v>2.8</v>
      </c>
      <c r="Y9" t="n">
        <v>0.5</v>
      </c>
      <c r="Z9" t="n">
        <v>10</v>
      </c>
      <c r="AA9" t="n">
        <v>446.5857670632708</v>
      </c>
      <c r="AB9" t="n">
        <v>611.0383484695153</v>
      </c>
      <c r="AC9" t="n">
        <v>552.7217060892924</v>
      </c>
      <c r="AD9" t="n">
        <v>446585.7670632708</v>
      </c>
      <c r="AE9" t="n">
        <v>611038.3484695153</v>
      </c>
      <c r="AF9" t="n">
        <v>3.683944742467941e-06</v>
      </c>
      <c r="AG9" t="n">
        <v>12</v>
      </c>
      <c r="AH9" t="n">
        <v>552721.7060892924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1.8204</v>
      </c>
      <c r="E10" t="n">
        <v>54.93</v>
      </c>
      <c r="F10" t="n">
        <v>50.28</v>
      </c>
      <c r="G10" t="n">
        <v>54.85</v>
      </c>
      <c r="H10" t="n">
        <v>0.77</v>
      </c>
      <c r="I10" t="n">
        <v>55</v>
      </c>
      <c r="J10" t="n">
        <v>207.34</v>
      </c>
      <c r="K10" t="n">
        <v>54.38</v>
      </c>
      <c r="L10" t="n">
        <v>9</v>
      </c>
      <c r="M10" t="n">
        <v>53</v>
      </c>
      <c r="N10" t="n">
        <v>43.96</v>
      </c>
      <c r="O10" t="n">
        <v>25806.1</v>
      </c>
      <c r="P10" t="n">
        <v>669.5</v>
      </c>
      <c r="Q10" t="n">
        <v>1206.81</v>
      </c>
      <c r="R10" t="n">
        <v>167.96</v>
      </c>
      <c r="S10" t="n">
        <v>79.25</v>
      </c>
      <c r="T10" t="n">
        <v>41712.2</v>
      </c>
      <c r="U10" t="n">
        <v>0.47</v>
      </c>
      <c r="V10" t="n">
        <v>0.88</v>
      </c>
      <c r="W10" t="n">
        <v>0.22</v>
      </c>
      <c r="X10" t="n">
        <v>2.45</v>
      </c>
      <c r="Y10" t="n">
        <v>0.5</v>
      </c>
      <c r="Z10" t="n">
        <v>10</v>
      </c>
      <c r="AA10" t="n">
        <v>438.1161800792988</v>
      </c>
      <c r="AB10" t="n">
        <v>599.4498859062381</v>
      </c>
      <c r="AC10" t="n">
        <v>542.2392301285449</v>
      </c>
      <c r="AD10" t="n">
        <v>438116.1800792988</v>
      </c>
      <c r="AE10" t="n">
        <v>599449.8859062381</v>
      </c>
      <c r="AF10" t="n">
        <v>3.725696116215911e-06</v>
      </c>
      <c r="AG10" t="n">
        <v>12</v>
      </c>
      <c r="AH10" t="n">
        <v>542239.230128545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1.8383</v>
      </c>
      <c r="E11" t="n">
        <v>54.4</v>
      </c>
      <c r="F11" t="n">
        <v>49.98</v>
      </c>
      <c r="G11" t="n">
        <v>61.19</v>
      </c>
      <c r="H11" t="n">
        <v>0.85</v>
      </c>
      <c r="I11" t="n">
        <v>49</v>
      </c>
      <c r="J11" t="n">
        <v>208.94</v>
      </c>
      <c r="K11" t="n">
        <v>54.38</v>
      </c>
      <c r="L11" t="n">
        <v>10</v>
      </c>
      <c r="M11" t="n">
        <v>47</v>
      </c>
      <c r="N11" t="n">
        <v>44.56</v>
      </c>
      <c r="O11" t="n">
        <v>26003.41</v>
      </c>
      <c r="P11" t="n">
        <v>662.53</v>
      </c>
      <c r="Q11" t="n">
        <v>1206.83</v>
      </c>
      <c r="R11" t="n">
        <v>157.55</v>
      </c>
      <c r="S11" t="n">
        <v>79.25</v>
      </c>
      <c r="T11" t="n">
        <v>36537.27</v>
      </c>
      <c r="U11" t="n">
        <v>0.5</v>
      </c>
      <c r="V11" t="n">
        <v>0.89</v>
      </c>
      <c r="W11" t="n">
        <v>0.22</v>
      </c>
      <c r="X11" t="n">
        <v>2.14</v>
      </c>
      <c r="Y11" t="n">
        <v>0.5</v>
      </c>
      <c r="Z11" t="n">
        <v>10</v>
      </c>
      <c r="AA11" t="n">
        <v>431.1627217148356</v>
      </c>
      <c r="AB11" t="n">
        <v>589.9358574070469</v>
      </c>
      <c r="AC11" t="n">
        <v>533.6332071562938</v>
      </c>
      <c r="AD11" t="n">
        <v>431162.7217148356</v>
      </c>
      <c r="AE11" t="n">
        <v>589935.8574070469</v>
      </c>
      <c r="AF11" t="n">
        <v>3.762330900043786e-06</v>
      </c>
      <c r="AG11" t="n">
        <v>12</v>
      </c>
      <c r="AH11" t="n">
        <v>533633.2071562938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1.867</v>
      </c>
      <c r="E12" t="n">
        <v>53.56</v>
      </c>
      <c r="F12" t="n">
        <v>49.33</v>
      </c>
      <c r="G12" t="n">
        <v>67.27</v>
      </c>
      <c r="H12" t="n">
        <v>0.93</v>
      </c>
      <c r="I12" t="n">
        <v>44</v>
      </c>
      <c r="J12" t="n">
        <v>210.55</v>
      </c>
      <c r="K12" t="n">
        <v>54.38</v>
      </c>
      <c r="L12" t="n">
        <v>11</v>
      </c>
      <c r="M12" t="n">
        <v>42</v>
      </c>
      <c r="N12" t="n">
        <v>45.17</v>
      </c>
      <c r="O12" t="n">
        <v>26201.54</v>
      </c>
      <c r="P12" t="n">
        <v>649.48</v>
      </c>
      <c r="Q12" t="n">
        <v>1206.82</v>
      </c>
      <c r="R12" t="n">
        <v>135.51</v>
      </c>
      <c r="S12" t="n">
        <v>79.25</v>
      </c>
      <c r="T12" t="n">
        <v>25541.08</v>
      </c>
      <c r="U12" t="n">
        <v>0.58</v>
      </c>
      <c r="V12" t="n">
        <v>0.9</v>
      </c>
      <c r="W12" t="n">
        <v>0.19</v>
      </c>
      <c r="X12" t="n">
        <v>1.5</v>
      </c>
      <c r="Y12" t="n">
        <v>0.5</v>
      </c>
      <c r="Z12" t="n">
        <v>10</v>
      </c>
      <c r="AA12" t="n">
        <v>419.3060333066041</v>
      </c>
      <c r="AB12" t="n">
        <v>573.7130132467292</v>
      </c>
      <c r="AC12" t="n">
        <v>518.958648473732</v>
      </c>
      <c r="AD12" t="n">
        <v>419306.0333066041</v>
      </c>
      <c r="AE12" t="n">
        <v>573713.0132467293</v>
      </c>
      <c r="AF12" t="n">
        <v>3.82106935232647e-06</v>
      </c>
      <c r="AG12" t="n">
        <v>12</v>
      </c>
      <c r="AH12" t="n">
        <v>518958.648473732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1.8608</v>
      </c>
      <c r="E13" t="n">
        <v>53.74</v>
      </c>
      <c r="F13" t="n">
        <v>49.67</v>
      </c>
      <c r="G13" t="n">
        <v>74.5</v>
      </c>
      <c r="H13" t="n">
        <v>1</v>
      </c>
      <c r="I13" t="n">
        <v>40</v>
      </c>
      <c r="J13" t="n">
        <v>212.16</v>
      </c>
      <c r="K13" t="n">
        <v>54.38</v>
      </c>
      <c r="L13" t="n">
        <v>12</v>
      </c>
      <c r="M13" t="n">
        <v>38</v>
      </c>
      <c r="N13" t="n">
        <v>45.78</v>
      </c>
      <c r="O13" t="n">
        <v>26400.51</v>
      </c>
      <c r="P13" t="n">
        <v>650.6900000000001</v>
      </c>
      <c r="Q13" t="n">
        <v>1206.81</v>
      </c>
      <c r="R13" t="n">
        <v>147.35</v>
      </c>
      <c r="S13" t="n">
        <v>79.25</v>
      </c>
      <c r="T13" t="n">
        <v>31482.08</v>
      </c>
      <c r="U13" t="n">
        <v>0.54</v>
      </c>
      <c r="V13" t="n">
        <v>0.9</v>
      </c>
      <c r="W13" t="n">
        <v>0.2</v>
      </c>
      <c r="X13" t="n">
        <v>1.84</v>
      </c>
      <c r="Y13" t="n">
        <v>0.5</v>
      </c>
      <c r="Z13" t="n">
        <v>10</v>
      </c>
      <c r="AA13" t="n">
        <v>421.2160000911904</v>
      </c>
      <c r="AB13" t="n">
        <v>576.326314063188</v>
      </c>
      <c r="AC13" t="n">
        <v>521.3225395280587</v>
      </c>
      <c r="AD13" t="n">
        <v>421216.0000911904</v>
      </c>
      <c r="AE13" t="n">
        <v>576326.3140631879</v>
      </c>
      <c r="AF13" t="n">
        <v>3.808380209324635e-06</v>
      </c>
      <c r="AG13" t="n">
        <v>12</v>
      </c>
      <c r="AH13" t="n">
        <v>521322.5395280586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1.8708</v>
      </c>
      <c r="E14" t="n">
        <v>53.45</v>
      </c>
      <c r="F14" t="n">
        <v>49.5</v>
      </c>
      <c r="G14" t="n">
        <v>80.27</v>
      </c>
      <c r="H14" t="n">
        <v>1.08</v>
      </c>
      <c r="I14" t="n">
        <v>37</v>
      </c>
      <c r="J14" t="n">
        <v>213.78</v>
      </c>
      <c r="K14" t="n">
        <v>54.38</v>
      </c>
      <c r="L14" t="n">
        <v>13</v>
      </c>
      <c r="M14" t="n">
        <v>35</v>
      </c>
      <c r="N14" t="n">
        <v>46.4</v>
      </c>
      <c r="O14" t="n">
        <v>26600.32</v>
      </c>
      <c r="P14" t="n">
        <v>645.62</v>
      </c>
      <c r="Q14" t="n">
        <v>1206.81</v>
      </c>
      <c r="R14" t="n">
        <v>141.59</v>
      </c>
      <c r="S14" t="n">
        <v>79.25</v>
      </c>
      <c r="T14" t="n">
        <v>28612.8</v>
      </c>
      <c r="U14" t="n">
        <v>0.5600000000000001</v>
      </c>
      <c r="V14" t="n">
        <v>0.9</v>
      </c>
      <c r="W14" t="n">
        <v>0.2</v>
      </c>
      <c r="X14" t="n">
        <v>1.67</v>
      </c>
      <c r="Y14" t="n">
        <v>0.5</v>
      </c>
      <c r="Z14" t="n">
        <v>10</v>
      </c>
      <c r="AA14" t="n">
        <v>416.9402158886587</v>
      </c>
      <c r="AB14" t="n">
        <v>570.4759974829981</v>
      </c>
      <c r="AC14" t="n">
        <v>516.030568951311</v>
      </c>
      <c r="AD14" t="n">
        <v>416940.2158886587</v>
      </c>
      <c r="AE14" t="n">
        <v>570475.9974829981</v>
      </c>
      <c r="AF14" t="n">
        <v>3.828846569005013e-06</v>
      </c>
      <c r="AG14" t="n">
        <v>12</v>
      </c>
      <c r="AH14" t="n">
        <v>516030.5689513111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1.8801</v>
      </c>
      <c r="E15" t="n">
        <v>53.19</v>
      </c>
      <c r="F15" t="n">
        <v>49.35</v>
      </c>
      <c r="G15" t="n">
        <v>87.09</v>
      </c>
      <c r="H15" t="n">
        <v>1.15</v>
      </c>
      <c r="I15" t="n">
        <v>34</v>
      </c>
      <c r="J15" t="n">
        <v>215.41</v>
      </c>
      <c r="K15" t="n">
        <v>54.38</v>
      </c>
      <c r="L15" t="n">
        <v>14</v>
      </c>
      <c r="M15" t="n">
        <v>32</v>
      </c>
      <c r="N15" t="n">
        <v>47.03</v>
      </c>
      <c r="O15" t="n">
        <v>26801</v>
      </c>
      <c r="P15" t="n">
        <v>640.8099999999999</v>
      </c>
      <c r="Q15" t="n">
        <v>1206.83</v>
      </c>
      <c r="R15" t="n">
        <v>136.62</v>
      </c>
      <c r="S15" t="n">
        <v>79.25</v>
      </c>
      <c r="T15" t="n">
        <v>26144.39</v>
      </c>
      <c r="U15" t="n">
        <v>0.58</v>
      </c>
      <c r="V15" t="n">
        <v>0.9</v>
      </c>
      <c r="W15" t="n">
        <v>0.19</v>
      </c>
      <c r="X15" t="n">
        <v>1.52</v>
      </c>
      <c r="Y15" t="n">
        <v>0.5</v>
      </c>
      <c r="Z15" t="n">
        <v>10</v>
      </c>
      <c r="AA15" t="n">
        <v>412.9659300827874</v>
      </c>
      <c r="AB15" t="n">
        <v>565.0382043102895</v>
      </c>
      <c r="AC15" t="n">
        <v>511.1117511270153</v>
      </c>
      <c r="AD15" t="n">
        <v>412965.9300827874</v>
      </c>
      <c r="AE15" t="n">
        <v>565038.2043102896</v>
      </c>
      <c r="AF15" t="n">
        <v>3.847880283507765e-06</v>
      </c>
      <c r="AG15" t="n">
        <v>12</v>
      </c>
      <c r="AH15" t="n">
        <v>511111.7511270153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1.8859</v>
      </c>
      <c r="E16" t="n">
        <v>53.03</v>
      </c>
      <c r="F16" t="n">
        <v>49.27</v>
      </c>
      <c r="G16" t="n">
        <v>92.37</v>
      </c>
      <c r="H16" t="n">
        <v>1.23</v>
      </c>
      <c r="I16" t="n">
        <v>32</v>
      </c>
      <c r="J16" t="n">
        <v>217.04</v>
      </c>
      <c r="K16" t="n">
        <v>54.38</v>
      </c>
      <c r="L16" t="n">
        <v>15</v>
      </c>
      <c r="M16" t="n">
        <v>30</v>
      </c>
      <c r="N16" t="n">
        <v>47.66</v>
      </c>
      <c r="O16" t="n">
        <v>27002.55</v>
      </c>
      <c r="P16" t="n">
        <v>634.9</v>
      </c>
      <c r="Q16" t="n">
        <v>1206.85</v>
      </c>
      <c r="R16" t="n">
        <v>133.51</v>
      </c>
      <c r="S16" t="n">
        <v>79.25</v>
      </c>
      <c r="T16" t="n">
        <v>24600.72</v>
      </c>
      <c r="U16" t="n">
        <v>0.59</v>
      </c>
      <c r="V16" t="n">
        <v>0.9</v>
      </c>
      <c r="W16" t="n">
        <v>0.19</v>
      </c>
      <c r="X16" t="n">
        <v>1.43</v>
      </c>
      <c r="Y16" t="n">
        <v>0.5</v>
      </c>
      <c r="Z16" t="n">
        <v>10</v>
      </c>
      <c r="AA16" t="n">
        <v>409.1724296024891</v>
      </c>
      <c r="AB16" t="n">
        <v>559.8477695957158</v>
      </c>
      <c r="AC16" t="n">
        <v>506.4166842167795</v>
      </c>
      <c r="AD16" t="n">
        <v>409172.4296024891</v>
      </c>
      <c r="AE16" t="n">
        <v>559847.7695957158</v>
      </c>
      <c r="AF16" t="n">
        <v>3.859750772122383e-06</v>
      </c>
      <c r="AG16" t="n">
        <v>12</v>
      </c>
      <c r="AH16" t="n">
        <v>506416.6842167795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1.8902</v>
      </c>
      <c r="E17" t="n">
        <v>52.91</v>
      </c>
      <c r="F17" t="n">
        <v>49.22</v>
      </c>
      <c r="G17" t="n">
        <v>98.44</v>
      </c>
      <c r="H17" t="n">
        <v>1.3</v>
      </c>
      <c r="I17" t="n">
        <v>30</v>
      </c>
      <c r="J17" t="n">
        <v>218.68</v>
      </c>
      <c r="K17" t="n">
        <v>54.38</v>
      </c>
      <c r="L17" t="n">
        <v>16</v>
      </c>
      <c r="M17" t="n">
        <v>28</v>
      </c>
      <c r="N17" t="n">
        <v>48.31</v>
      </c>
      <c r="O17" t="n">
        <v>27204.98</v>
      </c>
      <c r="P17" t="n">
        <v>630.62</v>
      </c>
      <c r="Q17" t="n">
        <v>1206.82</v>
      </c>
      <c r="R17" t="n">
        <v>132.43</v>
      </c>
      <c r="S17" t="n">
        <v>79.25</v>
      </c>
      <c r="T17" t="n">
        <v>24070.68</v>
      </c>
      <c r="U17" t="n">
        <v>0.6</v>
      </c>
      <c r="V17" t="n">
        <v>0.9</v>
      </c>
      <c r="W17" t="n">
        <v>0.18</v>
      </c>
      <c r="X17" t="n">
        <v>1.39</v>
      </c>
      <c r="Y17" t="n">
        <v>0.5</v>
      </c>
      <c r="Z17" t="n">
        <v>10</v>
      </c>
      <c r="AA17" t="n">
        <v>406.4279002364792</v>
      </c>
      <c r="AB17" t="n">
        <v>556.092583437051</v>
      </c>
      <c r="AC17" t="n">
        <v>503.0198877546607</v>
      </c>
      <c r="AD17" t="n">
        <v>406427.9002364792</v>
      </c>
      <c r="AE17" t="n">
        <v>556092.5834370509</v>
      </c>
      <c r="AF17" t="n">
        <v>3.868551306784945e-06</v>
      </c>
      <c r="AG17" t="n">
        <v>12</v>
      </c>
      <c r="AH17" t="n">
        <v>503019.8877546607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1.8979</v>
      </c>
      <c r="E18" t="n">
        <v>52.69</v>
      </c>
      <c r="F18" t="n">
        <v>49.08</v>
      </c>
      <c r="G18" t="n">
        <v>105.18</v>
      </c>
      <c r="H18" t="n">
        <v>1.37</v>
      </c>
      <c r="I18" t="n">
        <v>28</v>
      </c>
      <c r="J18" t="n">
        <v>220.33</v>
      </c>
      <c r="K18" t="n">
        <v>54.38</v>
      </c>
      <c r="L18" t="n">
        <v>17</v>
      </c>
      <c r="M18" t="n">
        <v>26</v>
      </c>
      <c r="N18" t="n">
        <v>48.95</v>
      </c>
      <c r="O18" t="n">
        <v>27408.3</v>
      </c>
      <c r="P18" t="n">
        <v>625.22</v>
      </c>
      <c r="Q18" t="n">
        <v>1206.83</v>
      </c>
      <c r="R18" t="n">
        <v>127.44</v>
      </c>
      <c r="S18" t="n">
        <v>79.25</v>
      </c>
      <c r="T18" t="n">
        <v>21583.72</v>
      </c>
      <c r="U18" t="n">
        <v>0.62</v>
      </c>
      <c r="V18" t="n">
        <v>0.91</v>
      </c>
      <c r="W18" t="n">
        <v>0.18</v>
      </c>
      <c r="X18" t="n">
        <v>1.25</v>
      </c>
      <c r="Y18" t="n">
        <v>0.5</v>
      </c>
      <c r="Z18" t="n">
        <v>10</v>
      </c>
      <c r="AA18" t="n">
        <v>395.6921230845308</v>
      </c>
      <c r="AB18" t="n">
        <v>541.4034195086942</v>
      </c>
      <c r="AC18" t="n">
        <v>489.7326370152554</v>
      </c>
      <c r="AD18" t="n">
        <v>395692.1230845308</v>
      </c>
      <c r="AE18" t="n">
        <v>541403.4195086942</v>
      </c>
      <c r="AF18" t="n">
        <v>3.884310403738835e-06</v>
      </c>
      <c r="AG18" t="n">
        <v>11</v>
      </c>
      <c r="AH18" t="n">
        <v>489732.6370152554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1.9047</v>
      </c>
      <c r="E19" t="n">
        <v>52.5</v>
      </c>
      <c r="F19" t="n">
        <v>48.97</v>
      </c>
      <c r="G19" t="n">
        <v>113.01</v>
      </c>
      <c r="H19" t="n">
        <v>1.44</v>
      </c>
      <c r="I19" t="n">
        <v>26</v>
      </c>
      <c r="J19" t="n">
        <v>221.99</v>
      </c>
      <c r="K19" t="n">
        <v>54.38</v>
      </c>
      <c r="L19" t="n">
        <v>18</v>
      </c>
      <c r="M19" t="n">
        <v>24</v>
      </c>
      <c r="N19" t="n">
        <v>49.61</v>
      </c>
      <c r="O19" t="n">
        <v>27612.53</v>
      </c>
      <c r="P19" t="n">
        <v>620.6</v>
      </c>
      <c r="Q19" t="n">
        <v>1206.81</v>
      </c>
      <c r="R19" t="n">
        <v>123.7</v>
      </c>
      <c r="S19" t="n">
        <v>79.25</v>
      </c>
      <c r="T19" t="n">
        <v>19724.09</v>
      </c>
      <c r="U19" t="n">
        <v>0.64</v>
      </c>
      <c r="V19" t="n">
        <v>0.91</v>
      </c>
      <c r="W19" t="n">
        <v>0.18</v>
      </c>
      <c r="X19" t="n">
        <v>1.14</v>
      </c>
      <c r="Y19" t="n">
        <v>0.5</v>
      </c>
      <c r="Z19" t="n">
        <v>10</v>
      </c>
      <c r="AA19" t="n">
        <v>392.3706598958548</v>
      </c>
      <c r="AB19" t="n">
        <v>536.8588470413334</v>
      </c>
      <c r="AC19" t="n">
        <v>485.621792165832</v>
      </c>
      <c r="AD19" t="n">
        <v>392370.6598958548</v>
      </c>
      <c r="AE19" t="n">
        <v>536858.8470413334</v>
      </c>
      <c r="AF19" t="n">
        <v>3.898227528321493e-06</v>
      </c>
      <c r="AG19" t="n">
        <v>11</v>
      </c>
      <c r="AH19" t="n">
        <v>485621.792165832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1.9079</v>
      </c>
      <c r="E20" t="n">
        <v>52.41</v>
      </c>
      <c r="F20" t="n">
        <v>48.92</v>
      </c>
      <c r="G20" t="n">
        <v>117.42</v>
      </c>
      <c r="H20" t="n">
        <v>1.51</v>
      </c>
      <c r="I20" t="n">
        <v>25</v>
      </c>
      <c r="J20" t="n">
        <v>223.65</v>
      </c>
      <c r="K20" t="n">
        <v>54.38</v>
      </c>
      <c r="L20" t="n">
        <v>19</v>
      </c>
      <c r="M20" t="n">
        <v>23</v>
      </c>
      <c r="N20" t="n">
        <v>50.27</v>
      </c>
      <c r="O20" t="n">
        <v>27817.81</v>
      </c>
      <c r="P20" t="n">
        <v>616.16</v>
      </c>
      <c r="Q20" t="n">
        <v>1206.81</v>
      </c>
      <c r="R20" t="n">
        <v>122</v>
      </c>
      <c r="S20" t="n">
        <v>79.25</v>
      </c>
      <c r="T20" t="n">
        <v>18879.35</v>
      </c>
      <c r="U20" t="n">
        <v>0.65</v>
      </c>
      <c r="V20" t="n">
        <v>0.91</v>
      </c>
      <c r="W20" t="n">
        <v>0.18</v>
      </c>
      <c r="X20" t="n">
        <v>1.09</v>
      </c>
      <c r="Y20" t="n">
        <v>0.5</v>
      </c>
      <c r="Z20" t="n">
        <v>10</v>
      </c>
      <c r="AA20" t="n">
        <v>389.7828670394102</v>
      </c>
      <c r="AB20" t="n">
        <v>533.3181146897825</v>
      </c>
      <c r="AC20" t="n">
        <v>482.4189823404641</v>
      </c>
      <c r="AD20" t="n">
        <v>389782.8670394102</v>
      </c>
      <c r="AE20" t="n">
        <v>533318.1146897825</v>
      </c>
      <c r="AF20" t="n">
        <v>3.904776763419214e-06</v>
      </c>
      <c r="AG20" t="n">
        <v>11</v>
      </c>
      <c r="AH20" t="n">
        <v>482418.9823404641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1.9156</v>
      </c>
      <c r="E21" t="n">
        <v>52.2</v>
      </c>
      <c r="F21" t="n">
        <v>48.79</v>
      </c>
      <c r="G21" t="n">
        <v>127.29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21</v>
      </c>
      <c r="N21" t="n">
        <v>50.95</v>
      </c>
      <c r="O21" t="n">
        <v>28023.89</v>
      </c>
      <c r="P21" t="n">
        <v>611.8099999999999</v>
      </c>
      <c r="Q21" t="n">
        <v>1206.82</v>
      </c>
      <c r="R21" t="n">
        <v>117.51</v>
      </c>
      <c r="S21" t="n">
        <v>79.25</v>
      </c>
      <c r="T21" t="n">
        <v>16643.13</v>
      </c>
      <c r="U21" t="n">
        <v>0.67</v>
      </c>
      <c r="V21" t="n">
        <v>0.91</v>
      </c>
      <c r="W21" t="n">
        <v>0.17</v>
      </c>
      <c r="X21" t="n">
        <v>0.96</v>
      </c>
      <c r="Y21" t="n">
        <v>0.5</v>
      </c>
      <c r="Z21" t="n">
        <v>10</v>
      </c>
      <c r="AA21" t="n">
        <v>386.4641046682663</v>
      </c>
      <c r="AB21" t="n">
        <v>528.7772376001209</v>
      </c>
      <c r="AC21" t="n">
        <v>478.3114801870787</v>
      </c>
      <c r="AD21" t="n">
        <v>386464.1046682663</v>
      </c>
      <c r="AE21" t="n">
        <v>528777.2376001208</v>
      </c>
      <c r="AF21" t="n">
        <v>3.920535860373104e-06</v>
      </c>
      <c r="AG21" t="n">
        <v>11</v>
      </c>
      <c r="AH21" t="n">
        <v>478311.4801870787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1.9133</v>
      </c>
      <c r="E22" t="n">
        <v>52.27</v>
      </c>
      <c r="F22" t="n">
        <v>48.89</v>
      </c>
      <c r="G22" t="n">
        <v>133.35</v>
      </c>
      <c r="H22" t="n">
        <v>1.64</v>
      </c>
      <c r="I22" t="n">
        <v>22</v>
      </c>
      <c r="J22" t="n">
        <v>227</v>
      </c>
      <c r="K22" t="n">
        <v>54.38</v>
      </c>
      <c r="L22" t="n">
        <v>21</v>
      </c>
      <c r="M22" t="n">
        <v>20</v>
      </c>
      <c r="N22" t="n">
        <v>51.62</v>
      </c>
      <c r="O22" t="n">
        <v>28230.92</v>
      </c>
      <c r="P22" t="n">
        <v>608.99</v>
      </c>
      <c r="Q22" t="n">
        <v>1206.82</v>
      </c>
      <c r="R22" t="n">
        <v>121.38</v>
      </c>
      <c r="S22" t="n">
        <v>79.25</v>
      </c>
      <c r="T22" t="n">
        <v>18585.93</v>
      </c>
      <c r="U22" t="n">
        <v>0.65</v>
      </c>
      <c r="V22" t="n">
        <v>0.91</v>
      </c>
      <c r="W22" t="n">
        <v>0.17</v>
      </c>
      <c r="X22" t="n">
        <v>1.06</v>
      </c>
      <c r="Y22" t="n">
        <v>0.5</v>
      </c>
      <c r="Z22" t="n">
        <v>10</v>
      </c>
      <c r="AA22" t="n">
        <v>385.6174760896582</v>
      </c>
      <c r="AB22" t="n">
        <v>527.6188430282526</v>
      </c>
      <c r="AC22" t="n">
        <v>477.2636411673324</v>
      </c>
      <c r="AD22" t="n">
        <v>385617.4760896582</v>
      </c>
      <c r="AE22" t="n">
        <v>527618.8430282526</v>
      </c>
      <c r="AF22" t="n">
        <v>3.915828597646617e-06</v>
      </c>
      <c r="AG22" t="n">
        <v>11</v>
      </c>
      <c r="AH22" t="n">
        <v>477263.6411673324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1.9194</v>
      </c>
      <c r="E23" t="n">
        <v>52.1</v>
      </c>
      <c r="F23" t="n">
        <v>48.77</v>
      </c>
      <c r="G23" t="n">
        <v>139.33</v>
      </c>
      <c r="H23" t="n">
        <v>1.71</v>
      </c>
      <c r="I23" t="n">
        <v>21</v>
      </c>
      <c r="J23" t="n">
        <v>228.69</v>
      </c>
      <c r="K23" t="n">
        <v>54.38</v>
      </c>
      <c r="L23" t="n">
        <v>22</v>
      </c>
      <c r="M23" t="n">
        <v>19</v>
      </c>
      <c r="N23" t="n">
        <v>52.31</v>
      </c>
      <c r="O23" t="n">
        <v>28438.91</v>
      </c>
      <c r="P23" t="n">
        <v>603.66</v>
      </c>
      <c r="Q23" t="n">
        <v>1206.81</v>
      </c>
      <c r="R23" t="n">
        <v>116.78</v>
      </c>
      <c r="S23" t="n">
        <v>79.25</v>
      </c>
      <c r="T23" t="n">
        <v>16292.02</v>
      </c>
      <c r="U23" t="n">
        <v>0.68</v>
      </c>
      <c r="V23" t="n">
        <v>0.91</v>
      </c>
      <c r="W23" t="n">
        <v>0.17</v>
      </c>
      <c r="X23" t="n">
        <v>0.9399999999999999</v>
      </c>
      <c r="Y23" t="n">
        <v>0.5</v>
      </c>
      <c r="Z23" t="n">
        <v>10</v>
      </c>
      <c r="AA23" t="n">
        <v>382.1412100096235</v>
      </c>
      <c r="AB23" t="n">
        <v>522.8624624155135</v>
      </c>
      <c r="AC23" t="n">
        <v>472.961202844651</v>
      </c>
      <c r="AD23" t="n">
        <v>382141.2100096236</v>
      </c>
      <c r="AE23" t="n">
        <v>522862.4624155135</v>
      </c>
      <c r="AF23" t="n">
        <v>3.928313077051648e-06</v>
      </c>
      <c r="AG23" t="n">
        <v>11</v>
      </c>
      <c r="AH23" t="n">
        <v>472961.2028446511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1.9224</v>
      </c>
      <c r="E24" t="n">
        <v>52.02</v>
      </c>
      <c r="F24" t="n">
        <v>48.72</v>
      </c>
      <c r="G24" t="n">
        <v>146.17</v>
      </c>
      <c r="H24" t="n">
        <v>1.77</v>
      </c>
      <c r="I24" t="n">
        <v>20</v>
      </c>
      <c r="J24" t="n">
        <v>230.38</v>
      </c>
      <c r="K24" t="n">
        <v>54.38</v>
      </c>
      <c r="L24" t="n">
        <v>23</v>
      </c>
      <c r="M24" t="n">
        <v>18</v>
      </c>
      <c r="N24" t="n">
        <v>53</v>
      </c>
      <c r="O24" t="n">
        <v>28647.87</v>
      </c>
      <c r="P24" t="n">
        <v>600.4400000000001</v>
      </c>
      <c r="Q24" t="n">
        <v>1206.81</v>
      </c>
      <c r="R24" t="n">
        <v>115.35</v>
      </c>
      <c r="S24" t="n">
        <v>79.25</v>
      </c>
      <c r="T24" t="n">
        <v>15581.95</v>
      </c>
      <c r="U24" t="n">
        <v>0.6899999999999999</v>
      </c>
      <c r="V24" t="n">
        <v>0.91</v>
      </c>
      <c r="W24" t="n">
        <v>0.17</v>
      </c>
      <c r="X24" t="n">
        <v>0.89</v>
      </c>
      <c r="Y24" t="n">
        <v>0.5</v>
      </c>
      <c r="Z24" t="n">
        <v>10</v>
      </c>
      <c r="AA24" t="n">
        <v>380.1742949411783</v>
      </c>
      <c r="AB24" t="n">
        <v>520.1712424446981</v>
      </c>
      <c r="AC24" t="n">
        <v>470.5268291306994</v>
      </c>
      <c r="AD24" t="n">
        <v>380174.2949411783</v>
      </c>
      <c r="AE24" t="n">
        <v>520171.2424446981</v>
      </c>
      <c r="AF24" t="n">
        <v>3.934452984955761e-06</v>
      </c>
      <c r="AG24" t="n">
        <v>11</v>
      </c>
      <c r="AH24" t="n">
        <v>470526.8291306994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1.9263</v>
      </c>
      <c r="E25" t="n">
        <v>51.91</v>
      </c>
      <c r="F25" t="n">
        <v>48.66</v>
      </c>
      <c r="G25" t="n">
        <v>153.66</v>
      </c>
      <c r="H25" t="n">
        <v>1.84</v>
      </c>
      <c r="I25" t="n">
        <v>19</v>
      </c>
      <c r="J25" t="n">
        <v>232.08</v>
      </c>
      <c r="K25" t="n">
        <v>54.38</v>
      </c>
      <c r="L25" t="n">
        <v>24</v>
      </c>
      <c r="M25" t="n">
        <v>17</v>
      </c>
      <c r="N25" t="n">
        <v>53.71</v>
      </c>
      <c r="O25" t="n">
        <v>28857.81</v>
      </c>
      <c r="P25" t="n">
        <v>595.51</v>
      </c>
      <c r="Q25" t="n">
        <v>1206.81</v>
      </c>
      <c r="R25" t="n">
        <v>113.03</v>
      </c>
      <c r="S25" t="n">
        <v>79.25</v>
      </c>
      <c r="T25" t="n">
        <v>14426.98</v>
      </c>
      <c r="U25" t="n">
        <v>0.7</v>
      </c>
      <c r="V25" t="n">
        <v>0.91</v>
      </c>
      <c r="W25" t="n">
        <v>0.17</v>
      </c>
      <c r="X25" t="n">
        <v>0.83</v>
      </c>
      <c r="Y25" t="n">
        <v>0.5</v>
      </c>
      <c r="Z25" t="n">
        <v>10</v>
      </c>
      <c r="AA25" t="n">
        <v>377.2933738050643</v>
      </c>
      <c r="AB25" t="n">
        <v>516.2294390489965</v>
      </c>
      <c r="AC25" t="n">
        <v>466.9612259187277</v>
      </c>
      <c r="AD25" t="n">
        <v>377293.3738050644</v>
      </c>
      <c r="AE25" t="n">
        <v>516229.4390489964</v>
      </c>
      <c r="AF25" t="n">
        <v>3.942434865231107e-06</v>
      </c>
      <c r="AG25" t="n">
        <v>11</v>
      </c>
      <c r="AH25" t="n">
        <v>466961.2259187277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1.9281</v>
      </c>
      <c r="E26" t="n">
        <v>51.86</v>
      </c>
      <c r="F26" t="n">
        <v>48.65</v>
      </c>
      <c r="G26" t="n">
        <v>162.16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589.34</v>
      </c>
      <c r="Q26" t="n">
        <v>1206.83</v>
      </c>
      <c r="R26" t="n">
        <v>112.55</v>
      </c>
      <c r="S26" t="n">
        <v>79.25</v>
      </c>
      <c r="T26" t="n">
        <v>14191.39</v>
      </c>
      <c r="U26" t="n">
        <v>0.7</v>
      </c>
      <c r="V26" t="n">
        <v>0.91</v>
      </c>
      <c r="W26" t="n">
        <v>0.17</v>
      </c>
      <c r="X26" t="n">
        <v>0.82</v>
      </c>
      <c r="Y26" t="n">
        <v>0.5</v>
      </c>
      <c r="Z26" t="n">
        <v>10</v>
      </c>
      <c r="AA26" t="n">
        <v>374.2202121667357</v>
      </c>
      <c r="AB26" t="n">
        <v>512.0246037171123</v>
      </c>
      <c r="AC26" t="n">
        <v>463.1576941693951</v>
      </c>
      <c r="AD26" t="n">
        <v>374220.2121667357</v>
      </c>
      <c r="AE26" t="n">
        <v>512024.6037171123</v>
      </c>
      <c r="AF26" t="n">
        <v>3.946118809973576e-06</v>
      </c>
      <c r="AG26" t="n">
        <v>11</v>
      </c>
      <c r="AH26" t="n">
        <v>463157.6941693951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1.9297</v>
      </c>
      <c r="E27" t="n">
        <v>51.82</v>
      </c>
      <c r="F27" t="n">
        <v>48.61</v>
      </c>
      <c r="G27" t="n">
        <v>162.02</v>
      </c>
      <c r="H27" t="n">
        <v>1.96</v>
      </c>
      <c r="I27" t="n">
        <v>18</v>
      </c>
      <c r="J27" t="n">
        <v>235.51</v>
      </c>
      <c r="K27" t="n">
        <v>54.38</v>
      </c>
      <c r="L27" t="n">
        <v>26</v>
      </c>
      <c r="M27" t="n">
        <v>16</v>
      </c>
      <c r="N27" t="n">
        <v>55.14</v>
      </c>
      <c r="O27" t="n">
        <v>29280.69</v>
      </c>
      <c r="P27" t="n">
        <v>583.36</v>
      </c>
      <c r="Q27" t="n">
        <v>1206.81</v>
      </c>
      <c r="R27" t="n">
        <v>111.29</v>
      </c>
      <c r="S27" t="n">
        <v>79.25</v>
      </c>
      <c r="T27" t="n">
        <v>13557.77</v>
      </c>
      <c r="U27" t="n">
        <v>0.71</v>
      </c>
      <c r="V27" t="n">
        <v>0.92</v>
      </c>
      <c r="W27" t="n">
        <v>0.17</v>
      </c>
      <c r="X27" t="n">
        <v>0.78</v>
      </c>
      <c r="Y27" t="n">
        <v>0.5</v>
      </c>
      <c r="Z27" t="n">
        <v>10</v>
      </c>
      <c r="AA27" t="n">
        <v>371.2498016914691</v>
      </c>
      <c r="AB27" t="n">
        <v>507.9603570595912</v>
      </c>
      <c r="AC27" t="n">
        <v>459.4813335086618</v>
      </c>
      <c r="AD27" t="n">
        <v>371249.8016914692</v>
      </c>
      <c r="AE27" t="n">
        <v>507960.3570595912</v>
      </c>
      <c r="AF27" t="n">
        <v>3.949393427522436e-06</v>
      </c>
      <c r="AG27" t="n">
        <v>11</v>
      </c>
      <c r="AH27" t="n">
        <v>459481.3335086618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1.9328</v>
      </c>
      <c r="E28" t="n">
        <v>51.74</v>
      </c>
      <c r="F28" t="n">
        <v>48.56</v>
      </c>
      <c r="G28" t="n">
        <v>171.39</v>
      </c>
      <c r="H28" t="n">
        <v>2.02</v>
      </c>
      <c r="I28" t="n">
        <v>17</v>
      </c>
      <c r="J28" t="n">
        <v>237.24</v>
      </c>
      <c r="K28" t="n">
        <v>54.38</v>
      </c>
      <c r="L28" t="n">
        <v>27</v>
      </c>
      <c r="M28" t="n">
        <v>15</v>
      </c>
      <c r="N28" t="n">
        <v>55.86</v>
      </c>
      <c r="O28" t="n">
        <v>29493.67</v>
      </c>
      <c r="P28" t="n">
        <v>582.22</v>
      </c>
      <c r="Q28" t="n">
        <v>1206.83</v>
      </c>
      <c r="R28" t="n">
        <v>109.74</v>
      </c>
      <c r="S28" t="n">
        <v>79.25</v>
      </c>
      <c r="T28" t="n">
        <v>12791.93</v>
      </c>
      <c r="U28" t="n">
        <v>0.72</v>
      </c>
      <c r="V28" t="n">
        <v>0.92</v>
      </c>
      <c r="W28" t="n">
        <v>0.16</v>
      </c>
      <c r="X28" t="n">
        <v>0.73</v>
      </c>
      <c r="Y28" t="n">
        <v>0.5</v>
      </c>
      <c r="Z28" t="n">
        <v>10</v>
      </c>
      <c r="AA28" t="n">
        <v>370.2321721869308</v>
      </c>
      <c r="AB28" t="n">
        <v>506.5679914768366</v>
      </c>
      <c r="AC28" t="n">
        <v>458.221853342928</v>
      </c>
      <c r="AD28" t="n">
        <v>370232.1721869308</v>
      </c>
      <c r="AE28" t="n">
        <v>506567.9914768366</v>
      </c>
      <c r="AF28" t="n">
        <v>3.955737999023353e-06</v>
      </c>
      <c r="AG28" t="n">
        <v>11</v>
      </c>
      <c r="AH28" t="n">
        <v>458221.853342928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1.9368</v>
      </c>
      <c r="E29" t="n">
        <v>51.63</v>
      </c>
      <c r="F29" t="n">
        <v>48.49</v>
      </c>
      <c r="G29" t="n">
        <v>181.85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577.92</v>
      </c>
      <c r="Q29" t="n">
        <v>1206.81</v>
      </c>
      <c r="R29" t="n">
        <v>107.34</v>
      </c>
      <c r="S29" t="n">
        <v>79.25</v>
      </c>
      <c r="T29" t="n">
        <v>11593.71</v>
      </c>
      <c r="U29" t="n">
        <v>0.74</v>
      </c>
      <c r="V29" t="n">
        <v>0.92</v>
      </c>
      <c r="W29" t="n">
        <v>0.17</v>
      </c>
      <c r="X29" t="n">
        <v>0.66</v>
      </c>
      <c r="Y29" t="n">
        <v>0.5</v>
      </c>
      <c r="Z29" t="n">
        <v>10</v>
      </c>
      <c r="AA29" t="n">
        <v>367.6485889078691</v>
      </c>
      <c r="AB29" t="n">
        <v>503.0330188547745</v>
      </c>
      <c r="AC29" t="n">
        <v>455.0242535465502</v>
      </c>
      <c r="AD29" t="n">
        <v>367648.5889078691</v>
      </c>
      <c r="AE29" t="n">
        <v>503033.0188547745</v>
      </c>
      <c r="AF29" t="n">
        <v>3.963924542895504e-06</v>
      </c>
      <c r="AG29" t="n">
        <v>11</v>
      </c>
      <c r="AH29" t="n">
        <v>455024.2535465502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1.9455</v>
      </c>
      <c r="E30" t="n">
        <v>51.4</v>
      </c>
      <c r="F30" t="n">
        <v>48.3</v>
      </c>
      <c r="G30" t="n">
        <v>193.2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566.47</v>
      </c>
      <c r="Q30" t="n">
        <v>1206.81</v>
      </c>
      <c r="R30" t="n">
        <v>100.92</v>
      </c>
      <c r="S30" t="n">
        <v>79.25</v>
      </c>
      <c r="T30" t="n">
        <v>8391.469999999999</v>
      </c>
      <c r="U30" t="n">
        <v>0.79</v>
      </c>
      <c r="V30" t="n">
        <v>0.92</v>
      </c>
      <c r="W30" t="n">
        <v>0.15</v>
      </c>
      <c r="X30" t="n">
        <v>0.47</v>
      </c>
      <c r="Y30" t="n">
        <v>0.5</v>
      </c>
      <c r="Z30" t="n">
        <v>10</v>
      </c>
      <c r="AA30" t="n">
        <v>361.1032600520772</v>
      </c>
      <c r="AB30" t="n">
        <v>494.0774111547506</v>
      </c>
      <c r="AC30" t="n">
        <v>446.9233564761422</v>
      </c>
      <c r="AD30" t="n">
        <v>361103.2600520772</v>
      </c>
      <c r="AE30" t="n">
        <v>494077.4111547506</v>
      </c>
      <c r="AF30" t="n">
        <v>3.981730275817433e-06</v>
      </c>
      <c r="AG30" t="n">
        <v>11</v>
      </c>
      <c r="AH30" t="n">
        <v>446923.3564761422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1.9383</v>
      </c>
      <c r="E31" t="n">
        <v>51.59</v>
      </c>
      <c r="F31" t="n">
        <v>48.49</v>
      </c>
      <c r="G31" t="n">
        <v>193.96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12</v>
      </c>
      <c r="N31" t="n">
        <v>58.1</v>
      </c>
      <c r="O31" t="n">
        <v>30139.04</v>
      </c>
      <c r="P31" t="n">
        <v>569.8099999999999</v>
      </c>
      <c r="Q31" t="n">
        <v>1206.81</v>
      </c>
      <c r="R31" t="n">
        <v>107.52</v>
      </c>
      <c r="S31" t="n">
        <v>79.25</v>
      </c>
      <c r="T31" t="n">
        <v>11691.94</v>
      </c>
      <c r="U31" t="n">
        <v>0.74</v>
      </c>
      <c r="V31" t="n">
        <v>0.92</v>
      </c>
      <c r="W31" t="n">
        <v>0.16</v>
      </c>
      <c r="X31" t="n">
        <v>0.66</v>
      </c>
      <c r="Y31" t="n">
        <v>0.5</v>
      </c>
      <c r="Z31" t="n">
        <v>10</v>
      </c>
      <c r="AA31" t="n">
        <v>363.7804540269053</v>
      </c>
      <c r="AB31" t="n">
        <v>497.7404660605725</v>
      </c>
      <c r="AC31" t="n">
        <v>450.2368145628823</v>
      </c>
      <c r="AD31" t="n">
        <v>363780.4540269052</v>
      </c>
      <c r="AE31" t="n">
        <v>497740.4660605725</v>
      </c>
      <c r="AF31" t="n">
        <v>3.96699449684756e-06</v>
      </c>
      <c r="AG31" t="n">
        <v>11</v>
      </c>
      <c r="AH31" t="n">
        <v>450236.8145628823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1.9384</v>
      </c>
      <c r="E32" t="n">
        <v>51.59</v>
      </c>
      <c r="F32" t="n">
        <v>48.49</v>
      </c>
      <c r="G32" t="n">
        <v>193.95</v>
      </c>
      <c r="H32" t="n">
        <v>2.26</v>
      </c>
      <c r="I32" t="n">
        <v>15</v>
      </c>
      <c r="J32" t="n">
        <v>244.23</v>
      </c>
      <c r="K32" t="n">
        <v>54.38</v>
      </c>
      <c r="L32" t="n">
        <v>31</v>
      </c>
      <c r="M32" t="n">
        <v>11</v>
      </c>
      <c r="N32" t="n">
        <v>58.86</v>
      </c>
      <c r="O32" t="n">
        <v>30356.28</v>
      </c>
      <c r="P32" t="n">
        <v>563.0700000000001</v>
      </c>
      <c r="Q32" t="n">
        <v>1206.81</v>
      </c>
      <c r="R32" t="n">
        <v>107.26</v>
      </c>
      <c r="S32" t="n">
        <v>79.25</v>
      </c>
      <c r="T32" t="n">
        <v>11559.11</v>
      </c>
      <c r="U32" t="n">
        <v>0.74</v>
      </c>
      <c r="V32" t="n">
        <v>0.92</v>
      </c>
      <c r="W32" t="n">
        <v>0.17</v>
      </c>
      <c r="X32" t="n">
        <v>0.66</v>
      </c>
      <c r="Y32" t="n">
        <v>0.5</v>
      </c>
      <c r="Z32" t="n">
        <v>10</v>
      </c>
      <c r="AA32" t="n">
        <v>360.7381015719565</v>
      </c>
      <c r="AB32" t="n">
        <v>493.5777852125943</v>
      </c>
      <c r="AC32" t="n">
        <v>446.4714141326759</v>
      </c>
      <c r="AD32" t="n">
        <v>360738.1015719565</v>
      </c>
      <c r="AE32" t="n">
        <v>493577.7852125943</v>
      </c>
      <c r="AF32" t="n">
        <v>3.967199160444365e-06</v>
      </c>
      <c r="AG32" t="n">
        <v>11</v>
      </c>
      <c r="AH32" t="n">
        <v>446471.4141326759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1.9423</v>
      </c>
      <c r="E33" t="n">
        <v>51.49</v>
      </c>
      <c r="F33" t="n">
        <v>48.42</v>
      </c>
      <c r="G33" t="n">
        <v>207.53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7</v>
      </c>
      <c r="N33" t="n">
        <v>59.63</v>
      </c>
      <c r="O33" t="n">
        <v>30574.64</v>
      </c>
      <c r="P33" t="n">
        <v>561.37</v>
      </c>
      <c r="Q33" t="n">
        <v>1206.81</v>
      </c>
      <c r="R33" t="n">
        <v>105</v>
      </c>
      <c r="S33" t="n">
        <v>79.25</v>
      </c>
      <c r="T33" t="n">
        <v>10432.63</v>
      </c>
      <c r="U33" t="n">
        <v>0.75</v>
      </c>
      <c r="V33" t="n">
        <v>0.92</v>
      </c>
      <c r="W33" t="n">
        <v>0.16</v>
      </c>
      <c r="X33" t="n">
        <v>0.59</v>
      </c>
      <c r="Y33" t="n">
        <v>0.5</v>
      </c>
      <c r="Z33" t="n">
        <v>10</v>
      </c>
      <c r="AA33" t="n">
        <v>359.3615534569624</v>
      </c>
      <c r="AB33" t="n">
        <v>491.6943313526426</v>
      </c>
      <c r="AC33" t="n">
        <v>444.7677144656739</v>
      </c>
      <c r="AD33" t="n">
        <v>359361.5534569625</v>
      </c>
      <c r="AE33" t="n">
        <v>491694.3313526426</v>
      </c>
      <c r="AF33" t="n">
        <v>3.975181040719712e-06</v>
      </c>
      <c r="AG33" t="n">
        <v>11</v>
      </c>
      <c r="AH33" t="n">
        <v>444767.7144656739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1.9418</v>
      </c>
      <c r="E34" t="n">
        <v>51.5</v>
      </c>
      <c r="F34" t="n">
        <v>48.44</v>
      </c>
      <c r="G34" t="n">
        <v>207.58</v>
      </c>
      <c r="H34" t="n">
        <v>2.37</v>
      </c>
      <c r="I34" t="n">
        <v>14</v>
      </c>
      <c r="J34" t="n">
        <v>247.78</v>
      </c>
      <c r="K34" t="n">
        <v>54.38</v>
      </c>
      <c r="L34" t="n">
        <v>33</v>
      </c>
      <c r="M34" t="n">
        <v>4</v>
      </c>
      <c r="N34" t="n">
        <v>60.41</v>
      </c>
      <c r="O34" t="n">
        <v>30794.11</v>
      </c>
      <c r="P34" t="n">
        <v>561.13</v>
      </c>
      <c r="Q34" t="n">
        <v>1206.81</v>
      </c>
      <c r="R34" t="n">
        <v>105.14</v>
      </c>
      <c r="S34" t="n">
        <v>79.25</v>
      </c>
      <c r="T34" t="n">
        <v>10505.78</v>
      </c>
      <c r="U34" t="n">
        <v>0.75</v>
      </c>
      <c r="V34" t="n">
        <v>0.92</v>
      </c>
      <c r="W34" t="n">
        <v>0.17</v>
      </c>
      <c r="X34" t="n">
        <v>0.61</v>
      </c>
      <c r="Y34" t="n">
        <v>0.5</v>
      </c>
      <c r="Z34" t="n">
        <v>10</v>
      </c>
      <c r="AA34" t="n">
        <v>359.3393943585315</v>
      </c>
      <c r="AB34" t="n">
        <v>491.6640122965788</v>
      </c>
      <c r="AC34" t="n">
        <v>444.7402890177679</v>
      </c>
      <c r="AD34" t="n">
        <v>359339.3943585315</v>
      </c>
      <c r="AE34" t="n">
        <v>491664.0122965788</v>
      </c>
      <c r="AF34" t="n">
        <v>3.974157722735693e-06</v>
      </c>
      <c r="AG34" t="n">
        <v>11</v>
      </c>
      <c r="AH34" t="n">
        <v>444740.2890177679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1.9412</v>
      </c>
      <c r="E35" t="n">
        <v>51.51</v>
      </c>
      <c r="F35" t="n">
        <v>48.45</v>
      </c>
      <c r="G35" t="n">
        <v>207.66</v>
      </c>
      <c r="H35" t="n">
        <v>2.42</v>
      </c>
      <c r="I35" t="n">
        <v>14</v>
      </c>
      <c r="J35" t="n">
        <v>249.57</v>
      </c>
      <c r="K35" t="n">
        <v>54.38</v>
      </c>
      <c r="L35" t="n">
        <v>34</v>
      </c>
      <c r="M35" t="n">
        <v>1</v>
      </c>
      <c r="N35" t="n">
        <v>61.2</v>
      </c>
      <c r="O35" t="n">
        <v>31014.73</v>
      </c>
      <c r="P35" t="n">
        <v>562.5700000000001</v>
      </c>
      <c r="Q35" t="n">
        <v>1206.83</v>
      </c>
      <c r="R35" t="n">
        <v>105.75</v>
      </c>
      <c r="S35" t="n">
        <v>79.25</v>
      </c>
      <c r="T35" t="n">
        <v>10811.26</v>
      </c>
      <c r="U35" t="n">
        <v>0.75</v>
      </c>
      <c r="V35" t="n">
        <v>0.92</v>
      </c>
      <c r="W35" t="n">
        <v>0.17</v>
      </c>
      <c r="X35" t="n">
        <v>0.62</v>
      </c>
      <c r="Y35" t="n">
        <v>0.5</v>
      </c>
      <c r="Z35" t="n">
        <v>10</v>
      </c>
      <c r="AA35" t="n">
        <v>360.0789607397458</v>
      </c>
      <c r="AB35" t="n">
        <v>492.6759196467223</v>
      </c>
      <c r="AC35" t="n">
        <v>445.6556213506344</v>
      </c>
      <c r="AD35" t="n">
        <v>360078.9607397458</v>
      </c>
      <c r="AE35" t="n">
        <v>492675.9196467223</v>
      </c>
      <c r="AF35" t="n">
        <v>3.972929741154871e-06</v>
      </c>
      <c r="AG35" t="n">
        <v>11</v>
      </c>
      <c r="AH35" t="n">
        <v>445655.6213506344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1.9409</v>
      </c>
      <c r="E36" t="n">
        <v>51.52</v>
      </c>
      <c r="F36" t="n">
        <v>48.46</v>
      </c>
      <c r="G36" t="n">
        <v>207.7</v>
      </c>
      <c r="H36" t="n">
        <v>2.48</v>
      </c>
      <c r="I36" t="n">
        <v>14</v>
      </c>
      <c r="J36" t="n">
        <v>251.37</v>
      </c>
      <c r="K36" t="n">
        <v>54.38</v>
      </c>
      <c r="L36" t="n">
        <v>35</v>
      </c>
      <c r="M36" t="n">
        <v>0</v>
      </c>
      <c r="N36" t="n">
        <v>61.99</v>
      </c>
      <c r="O36" t="n">
        <v>31236.5</v>
      </c>
      <c r="P36" t="n">
        <v>566.05</v>
      </c>
      <c r="Q36" t="n">
        <v>1206.83</v>
      </c>
      <c r="R36" t="n">
        <v>106.01</v>
      </c>
      <c r="S36" t="n">
        <v>79.25</v>
      </c>
      <c r="T36" t="n">
        <v>10939.98</v>
      </c>
      <c r="U36" t="n">
        <v>0.75</v>
      </c>
      <c r="V36" t="n">
        <v>0.92</v>
      </c>
      <c r="W36" t="n">
        <v>0.17</v>
      </c>
      <c r="X36" t="n">
        <v>0.63</v>
      </c>
      <c r="Y36" t="n">
        <v>0.5</v>
      </c>
      <c r="Z36" t="n">
        <v>10</v>
      </c>
      <c r="AA36" t="n">
        <v>361.6902709994655</v>
      </c>
      <c r="AB36" t="n">
        <v>494.8805854300624</v>
      </c>
      <c r="AC36" t="n">
        <v>447.6498769258804</v>
      </c>
      <c r="AD36" t="n">
        <v>361690.2709994655</v>
      </c>
      <c r="AE36" t="n">
        <v>494880.5854300624</v>
      </c>
      <c r="AF36" t="n">
        <v>3.972315750364459e-06</v>
      </c>
      <c r="AG36" t="n">
        <v>11</v>
      </c>
      <c r="AH36" t="n">
        <v>447649.8769258804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0.8726</v>
      </c>
      <c r="E2" t="n">
        <v>114.6</v>
      </c>
      <c r="F2" t="n">
        <v>87.04000000000001</v>
      </c>
      <c r="G2" t="n">
        <v>6.67</v>
      </c>
      <c r="H2" t="n">
        <v>0.11</v>
      </c>
      <c r="I2" t="n">
        <v>783</v>
      </c>
      <c r="J2" t="n">
        <v>159.12</v>
      </c>
      <c r="K2" t="n">
        <v>50.28</v>
      </c>
      <c r="L2" t="n">
        <v>1</v>
      </c>
      <c r="M2" t="n">
        <v>781</v>
      </c>
      <c r="N2" t="n">
        <v>27.84</v>
      </c>
      <c r="O2" t="n">
        <v>19859.16</v>
      </c>
      <c r="P2" t="n">
        <v>1063.51</v>
      </c>
      <c r="Q2" t="n">
        <v>1207.08</v>
      </c>
      <c r="R2" t="n">
        <v>1419.34</v>
      </c>
      <c r="S2" t="n">
        <v>79.25</v>
      </c>
      <c r="T2" t="n">
        <v>663758.01</v>
      </c>
      <c r="U2" t="n">
        <v>0.06</v>
      </c>
      <c r="V2" t="n">
        <v>0.51</v>
      </c>
      <c r="W2" t="n">
        <v>1.41</v>
      </c>
      <c r="X2" t="n">
        <v>39.2</v>
      </c>
      <c r="Y2" t="n">
        <v>0.5</v>
      </c>
      <c r="Z2" t="n">
        <v>10</v>
      </c>
      <c r="AA2" t="n">
        <v>1338.570600844143</v>
      </c>
      <c r="AB2" t="n">
        <v>1831.491349642075</v>
      </c>
      <c r="AC2" t="n">
        <v>1656.696385746488</v>
      </c>
      <c r="AD2" t="n">
        <v>1338570.600844143</v>
      </c>
      <c r="AE2" t="n">
        <v>1831491.349642075</v>
      </c>
      <c r="AF2" t="n">
        <v>1.807745192955349e-06</v>
      </c>
      <c r="AG2" t="n">
        <v>24</v>
      </c>
      <c r="AH2" t="n">
        <v>1656696.385746488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1.4055</v>
      </c>
      <c r="E3" t="n">
        <v>71.15000000000001</v>
      </c>
      <c r="F3" t="n">
        <v>60.29</v>
      </c>
      <c r="G3" t="n">
        <v>13.65</v>
      </c>
      <c r="H3" t="n">
        <v>0.22</v>
      </c>
      <c r="I3" t="n">
        <v>265</v>
      </c>
      <c r="J3" t="n">
        <v>160.54</v>
      </c>
      <c r="K3" t="n">
        <v>50.28</v>
      </c>
      <c r="L3" t="n">
        <v>2</v>
      </c>
      <c r="M3" t="n">
        <v>263</v>
      </c>
      <c r="N3" t="n">
        <v>28.26</v>
      </c>
      <c r="O3" t="n">
        <v>20034.4</v>
      </c>
      <c r="P3" t="n">
        <v>729.45</v>
      </c>
      <c r="Q3" t="n">
        <v>1206.89</v>
      </c>
      <c r="R3" t="n">
        <v>507.61</v>
      </c>
      <c r="S3" t="n">
        <v>79.25</v>
      </c>
      <c r="T3" t="n">
        <v>210483.32</v>
      </c>
      <c r="U3" t="n">
        <v>0.16</v>
      </c>
      <c r="V3" t="n">
        <v>0.74</v>
      </c>
      <c r="W3" t="n">
        <v>0.5600000000000001</v>
      </c>
      <c r="X3" t="n">
        <v>12.45</v>
      </c>
      <c r="Y3" t="n">
        <v>0.5</v>
      </c>
      <c r="Z3" t="n">
        <v>10</v>
      </c>
      <c r="AA3" t="n">
        <v>603.8352870153682</v>
      </c>
      <c r="AB3" t="n">
        <v>826.1940790271809</v>
      </c>
      <c r="AC3" t="n">
        <v>747.3432756954987</v>
      </c>
      <c r="AD3" t="n">
        <v>603835.2870153682</v>
      </c>
      <c r="AE3" t="n">
        <v>826194.0790271809</v>
      </c>
      <c r="AF3" t="n">
        <v>2.911741770225468e-06</v>
      </c>
      <c r="AG3" t="n">
        <v>15</v>
      </c>
      <c r="AH3" t="n">
        <v>747343.2756954987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1.5919</v>
      </c>
      <c r="E4" t="n">
        <v>62.82</v>
      </c>
      <c r="F4" t="n">
        <v>55.3</v>
      </c>
      <c r="G4" t="n">
        <v>20.61</v>
      </c>
      <c r="H4" t="n">
        <v>0.33</v>
      </c>
      <c r="I4" t="n">
        <v>161</v>
      </c>
      <c r="J4" t="n">
        <v>161.97</v>
      </c>
      <c r="K4" t="n">
        <v>50.28</v>
      </c>
      <c r="L4" t="n">
        <v>3</v>
      </c>
      <c r="M4" t="n">
        <v>159</v>
      </c>
      <c r="N4" t="n">
        <v>28.69</v>
      </c>
      <c r="O4" t="n">
        <v>20210.21</v>
      </c>
      <c r="P4" t="n">
        <v>663.54</v>
      </c>
      <c r="Q4" t="n">
        <v>1206.86</v>
      </c>
      <c r="R4" t="n">
        <v>338.43</v>
      </c>
      <c r="S4" t="n">
        <v>79.25</v>
      </c>
      <c r="T4" t="n">
        <v>126413.21</v>
      </c>
      <c r="U4" t="n">
        <v>0.23</v>
      </c>
      <c r="V4" t="n">
        <v>0.8</v>
      </c>
      <c r="W4" t="n">
        <v>0.39</v>
      </c>
      <c r="X4" t="n">
        <v>7.47</v>
      </c>
      <c r="Y4" t="n">
        <v>0.5</v>
      </c>
      <c r="Z4" t="n">
        <v>10</v>
      </c>
      <c r="AA4" t="n">
        <v>498.856687041914</v>
      </c>
      <c r="AB4" t="n">
        <v>682.557727214533</v>
      </c>
      <c r="AC4" t="n">
        <v>617.4153757049639</v>
      </c>
      <c r="AD4" t="n">
        <v>498856.687041914</v>
      </c>
      <c r="AE4" t="n">
        <v>682557.727214533</v>
      </c>
      <c r="AF4" t="n">
        <v>3.297902329435733e-06</v>
      </c>
      <c r="AG4" t="n">
        <v>14</v>
      </c>
      <c r="AH4" t="n">
        <v>617415.3757049639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1.691</v>
      </c>
      <c r="E5" t="n">
        <v>59.14</v>
      </c>
      <c r="F5" t="n">
        <v>53.11</v>
      </c>
      <c r="G5" t="n">
        <v>27.71</v>
      </c>
      <c r="H5" t="n">
        <v>0.43</v>
      </c>
      <c r="I5" t="n">
        <v>115</v>
      </c>
      <c r="J5" t="n">
        <v>163.4</v>
      </c>
      <c r="K5" t="n">
        <v>50.28</v>
      </c>
      <c r="L5" t="n">
        <v>4</v>
      </c>
      <c r="M5" t="n">
        <v>113</v>
      </c>
      <c r="N5" t="n">
        <v>29.12</v>
      </c>
      <c r="O5" t="n">
        <v>20386.62</v>
      </c>
      <c r="P5" t="n">
        <v>631.64</v>
      </c>
      <c r="Q5" t="n">
        <v>1206.86</v>
      </c>
      <c r="R5" t="n">
        <v>263.96</v>
      </c>
      <c r="S5" t="n">
        <v>79.25</v>
      </c>
      <c r="T5" t="n">
        <v>89409.75999999999</v>
      </c>
      <c r="U5" t="n">
        <v>0.3</v>
      </c>
      <c r="V5" t="n">
        <v>0.84</v>
      </c>
      <c r="W5" t="n">
        <v>0.32</v>
      </c>
      <c r="X5" t="n">
        <v>5.27</v>
      </c>
      <c r="Y5" t="n">
        <v>0.5</v>
      </c>
      <c r="Z5" t="n">
        <v>10</v>
      </c>
      <c r="AA5" t="n">
        <v>450.5977693604659</v>
      </c>
      <c r="AB5" t="n">
        <v>616.5277470095871</v>
      </c>
      <c r="AC5" t="n">
        <v>557.6872041371189</v>
      </c>
      <c r="AD5" t="n">
        <v>450597.7693604659</v>
      </c>
      <c r="AE5" t="n">
        <v>616527.7470095871</v>
      </c>
      <c r="AF5" t="n">
        <v>3.503205502277671e-06</v>
      </c>
      <c r="AG5" t="n">
        <v>13</v>
      </c>
      <c r="AH5" t="n">
        <v>557687.2041371189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1.7528</v>
      </c>
      <c r="E6" t="n">
        <v>57.05</v>
      </c>
      <c r="F6" t="n">
        <v>51.86</v>
      </c>
      <c r="G6" t="n">
        <v>34.96</v>
      </c>
      <c r="H6" t="n">
        <v>0.54</v>
      </c>
      <c r="I6" t="n">
        <v>89</v>
      </c>
      <c r="J6" t="n">
        <v>164.83</v>
      </c>
      <c r="K6" t="n">
        <v>50.28</v>
      </c>
      <c r="L6" t="n">
        <v>5</v>
      </c>
      <c r="M6" t="n">
        <v>87</v>
      </c>
      <c r="N6" t="n">
        <v>29.55</v>
      </c>
      <c r="O6" t="n">
        <v>20563.61</v>
      </c>
      <c r="P6" t="n">
        <v>611.91</v>
      </c>
      <c r="Q6" t="n">
        <v>1206.81</v>
      </c>
      <c r="R6" t="n">
        <v>221.45</v>
      </c>
      <c r="S6" t="n">
        <v>79.25</v>
      </c>
      <c r="T6" t="n">
        <v>68284.58</v>
      </c>
      <c r="U6" t="n">
        <v>0.36</v>
      </c>
      <c r="V6" t="n">
        <v>0.86</v>
      </c>
      <c r="W6" t="n">
        <v>0.28</v>
      </c>
      <c r="X6" t="n">
        <v>4.03</v>
      </c>
      <c r="Y6" t="n">
        <v>0.5</v>
      </c>
      <c r="Z6" t="n">
        <v>10</v>
      </c>
      <c r="AA6" t="n">
        <v>420.4714233998096</v>
      </c>
      <c r="AB6" t="n">
        <v>575.3075513856353</v>
      </c>
      <c r="AC6" t="n">
        <v>520.4010061306091</v>
      </c>
      <c r="AD6" t="n">
        <v>420471.4233998096</v>
      </c>
      <c r="AE6" t="n">
        <v>575307.5513856353</v>
      </c>
      <c r="AF6" t="n">
        <v>3.631235129741159e-06</v>
      </c>
      <c r="AG6" t="n">
        <v>12</v>
      </c>
      <c r="AH6" t="n">
        <v>520401.0061306091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1.792</v>
      </c>
      <c r="E7" t="n">
        <v>55.8</v>
      </c>
      <c r="F7" t="n">
        <v>51.13</v>
      </c>
      <c r="G7" t="n">
        <v>42.02</v>
      </c>
      <c r="H7" t="n">
        <v>0.64</v>
      </c>
      <c r="I7" t="n">
        <v>73</v>
      </c>
      <c r="J7" t="n">
        <v>166.27</v>
      </c>
      <c r="K7" t="n">
        <v>50.28</v>
      </c>
      <c r="L7" t="n">
        <v>6</v>
      </c>
      <c r="M7" t="n">
        <v>71</v>
      </c>
      <c r="N7" t="n">
        <v>29.99</v>
      </c>
      <c r="O7" t="n">
        <v>20741.2</v>
      </c>
      <c r="P7" t="n">
        <v>597.9299999999999</v>
      </c>
      <c r="Q7" t="n">
        <v>1206.82</v>
      </c>
      <c r="R7" t="n">
        <v>196.67</v>
      </c>
      <c r="S7" t="n">
        <v>79.25</v>
      </c>
      <c r="T7" t="n">
        <v>55977.14</v>
      </c>
      <c r="U7" t="n">
        <v>0.4</v>
      </c>
      <c r="V7" t="n">
        <v>0.87</v>
      </c>
      <c r="W7" t="n">
        <v>0.25</v>
      </c>
      <c r="X7" t="n">
        <v>3.3</v>
      </c>
      <c r="Y7" t="n">
        <v>0.5</v>
      </c>
      <c r="Z7" t="n">
        <v>10</v>
      </c>
      <c r="AA7" t="n">
        <v>405.8384499742368</v>
      </c>
      <c r="AB7" t="n">
        <v>555.2860715835405</v>
      </c>
      <c r="AC7" t="n">
        <v>502.2903482605029</v>
      </c>
      <c r="AD7" t="n">
        <v>405838.4499742368</v>
      </c>
      <c r="AE7" t="n">
        <v>555286.0715835405</v>
      </c>
      <c r="AF7" t="n">
        <v>3.712444861077224e-06</v>
      </c>
      <c r="AG7" t="n">
        <v>12</v>
      </c>
      <c r="AH7" t="n">
        <v>502290.3482605029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1.82</v>
      </c>
      <c r="E8" t="n">
        <v>54.95</v>
      </c>
      <c r="F8" t="n">
        <v>50.62</v>
      </c>
      <c r="G8" t="n">
        <v>48.99</v>
      </c>
      <c r="H8" t="n">
        <v>0.74</v>
      </c>
      <c r="I8" t="n">
        <v>62</v>
      </c>
      <c r="J8" t="n">
        <v>167.72</v>
      </c>
      <c r="K8" t="n">
        <v>50.28</v>
      </c>
      <c r="L8" t="n">
        <v>7</v>
      </c>
      <c r="M8" t="n">
        <v>60</v>
      </c>
      <c r="N8" t="n">
        <v>30.44</v>
      </c>
      <c r="O8" t="n">
        <v>20919.39</v>
      </c>
      <c r="P8" t="n">
        <v>587.12</v>
      </c>
      <c r="Q8" t="n">
        <v>1206.83</v>
      </c>
      <c r="R8" t="n">
        <v>179.56</v>
      </c>
      <c r="S8" t="n">
        <v>79.25</v>
      </c>
      <c r="T8" t="n">
        <v>47476.89</v>
      </c>
      <c r="U8" t="n">
        <v>0.44</v>
      </c>
      <c r="V8" t="n">
        <v>0.88</v>
      </c>
      <c r="W8" t="n">
        <v>0.24</v>
      </c>
      <c r="X8" t="n">
        <v>2.79</v>
      </c>
      <c r="Y8" t="n">
        <v>0.5</v>
      </c>
      <c r="Z8" t="n">
        <v>10</v>
      </c>
      <c r="AA8" t="n">
        <v>395.3849920622867</v>
      </c>
      <c r="AB8" t="n">
        <v>540.9831892943953</v>
      </c>
      <c r="AC8" t="n">
        <v>489.3525129828124</v>
      </c>
      <c r="AD8" t="n">
        <v>395384.9920622867</v>
      </c>
      <c r="AE8" t="n">
        <v>540983.1892943953</v>
      </c>
      <c r="AF8" t="n">
        <v>3.770451812031556e-06</v>
      </c>
      <c r="AG8" t="n">
        <v>12</v>
      </c>
      <c r="AH8" t="n">
        <v>489352.5129828124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1.844</v>
      </c>
      <c r="E9" t="n">
        <v>54.23</v>
      </c>
      <c r="F9" t="n">
        <v>50.2</v>
      </c>
      <c r="G9" t="n">
        <v>56.83</v>
      </c>
      <c r="H9" t="n">
        <v>0.84</v>
      </c>
      <c r="I9" t="n">
        <v>53</v>
      </c>
      <c r="J9" t="n">
        <v>169.17</v>
      </c>
      <c r="K9" t="n">
        <v>50.28</v>
      </c>
      <c r="L9" t="n">
        <v>8</v>
      </c>
      <c r="M9" t="n">
        <v>51</v>
      </c>
      <c r="N9" t="n">
        <v>30.89</v>
      </c>
      <c r="O9" t="n">
        <v>21098.19</v>
      </c>
      <c r="P9" t="n">
        <v>576.92</v>
      </c>
      <c r="Q9" t="n">
        <v>1206.83</v>
      </c>
      <c r="R9" t="n">
        <v>165</v>
      </c>
      <c r="S9" t="n">
        <v>79.25</v>
      </c>
      <c r="T9" t="n">
        <v>40241.28</v>
      </c>
      <c r="U9" t="n">
        <v>0.48</v>
      </c>
      <c r="V9" t="n">
        <v>0.89</v>
      </c>
      <c r="W9" t="n">
        <v>0.22</v>
      </c>
      <c r="X9" t="n">
        <v>2.37</v>
      </c>
      <c r="Y9" t="n">
        <v>0.5</v>
      </c>
      <c r="Z9" t="n">
        <v>10</v>
      </c>
      <c r="AA9" t="n">
        <v>386.2468968705437</v>
      </c>
      <c r="AB9" t="n">
        <v>528.4800443087451</v>
      </c>
      <c r="AC9" t="n">
        <v>478.0426506063185</v>
      </c>
      <c r="AD9" t="n">
        <v>386246.8968705437</v>
      </c>
      <c r="AE9" t="n">
        <v>528480.0443087451</v>
      </c>
      <c r="AF9" t="n">
        <v>3.820172055706697e-06</v>
      </c>
      <c r="AG9" t="n">
        <v>12</v>
      </c>
      <c r="AH9" t="n">
        <v>478042.6506063185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1.8626</v>
      </c>
      <c r="E10" t="n">
        <v>53.69</v>
      </c>
      <c r="F10" t="n">
        <v>49.85</v>
      </c>
      <c r="G10" t="n">
        <v>63.64</v>
      </c>
      <c r="H10" t="n">
        <v>0.9399999999999999</v>
      </c>
      <c r="I10" t="n">
        <v>47</v>
      </c>
      <c r="J10" t="n">
        <v>170.62</v>
      </c>
      <c r="K10" t="n">
        <v>50.28</v>
      </c>
      <c r="L10" t="n">
        <v>9</v>
      </c>
      <c r="M10" t="n">
        <v>45</v>
      </c>
      <c r="N10" t="n">
        <v>31.34</v>
      </c>
      <c r="O10" t="n">
        <v>21277.6</v>
      </c>
      <c r="P10" t="n">
        <v>566.97</v>
      </c>
      <c r="Q10" t="n">
        <v>1206.82</v>
      </c>
      <c r="R10" t="n">
        <v>153.26</v>
      </c>
      <c r="S10" t="n">
        <v>79.25</v>
      </c>
      <c r="T10" t="n">
        <v>34397.63</v>
      </c>
      <c r="U10" t="n">
        <v>0.52</v>
      </c>
      <c r="V10" t="n">
        <v>0.89</v>
      </c>
      <c r="W10" t="n">
        <v>0.21</v>
      </c>
      <c r="X10" t="n">
        <v>2.02</v>
      </c>
      <c r="Y10" t="n">
        <v>0.5</v>
      </c>
      <c r="Z10" t="n">
        <v>10</v>
      </c>
      <c r="AA10" t="n">
        <v>378.3560135993704</v>
      </c>
      <c r="AB10" t="n">
        <v>517.6833896959251</v>
      </c>
      <c r="AC10" t="n">
        <v>468.2764135565459</v>
      </c>
      <c r="AD10" t="n">
        <v>378356.0135993704</v>
      </c>
      <c r="AE10" t="n">
        <v>517683.3896959251</v>
      </c>
      <c r="AF10" t="n">
        <v>3.858705244554932e-06</v>
      </c>
      <c r="AG10" t="n">
        <v>12</v>
      </c>
      <c r="AH10" t="n">
        <v>468276.413556546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1.8658</v>
      </c>
      <c r="E11" t="n">
        <v>53.6</v>
      </c>
      <c r="F11" t="n">
        <v>49.92</v>
      </c>
      <c r="G11" t="n">
        <v>71.31</v>
      </c>
      <c r="H11" t="n">
        <v>1.03</v>
      </c>
      <c r="I11" t="n">
        <v>42</v>
      </c>
      <c r="J11" t="n">
        <v>172.08</v>
      </c>
      <c r="K11" t="n">
        <v>50.28</v>
      </c>
      <c r="L11" t="n">
        <v>10</v>
      </c>
      <c r="M11" t="n">
        <v>40</v>
      </c>
      <c r="N11" t="n">
        <v>31.8</v>
      </c>
      <c r="O11" t="n">
        <v>21457.64</v>
      </c>
      <c r="P11" t="n">
        <v>563.87</v>
      </c>
      <c r="Q11" t="n">
        <v>1206.87</v>
      </c>
      <c r="R11" t="n">
        <v>156.21</v>
      </c>
      <c r="S11" t="n">
        <v>79.25</v>
      </c>
      <c r="T11" t="n">
        <v>35901.17</v>
      </c>
      <c r="U11" t="n">
        <v>0.51</v>
      </c>
      <c r="V11" t="n">
        <v>0.89</v>
      </c>
      <c r="W11" t="n">
        <v>0.2</v>
      </c>
      <c r="X11" t="n">
        <v>2.09</v>
      </c>
      <c r="Y11" t="n">
        <v>0.5</v>
      </c>
      <c r="Z11" t="n">
        <v>10</v>
      </c>
      <c r="AA11" t="n">
        <v>376.4452976862156</v>
      </c>
      <c r="AB11" t="n">
        <v>515.0690638887099</v>
      </c>
      <c r="AC11" t="n">
        <v>465.9115953351421</v>
      </c>
      <c r="AD11" t="n">
        <v>376445.2976862156</v>
      </c>
      <c r="AE11" t="n">
        <v>515069.0638887099</v>
      </c>
      <c r="AF11" t="n">
        <v>3.865334610378283e-06</v>
      </c>
      <c r="AG11" t="n">
        <v>12</v>
      </c>
      <c r="AH11" t="n">
        <v>465911.5953351421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1.8825</v>
      </c>
      <c r="E12" t="n">
        <v>53.12</v>
      </c>
      <c r="F12" t="n">
        <v>49.57</v>
      </c>
      <c r="G12" t="n">
        <v>78.27</v>
      </c>
      <c r="H12" t="n">
        <v>1.12</v>
      </c>
      <c r="I12" t="n">
        <v>38</v>
      </c>
      <c r="J12" t="n">
        <v>173.55</v>
      </c>
      <c r="K12" t="n">
        <v>50.28</v>
      </c>
      <c r="L12" t="n">
        <v>11</v>
      </c>
      <c r="M12" t="n">
        <v>36</v>
      </c>
      <c r="N12" t="n">
        <v>32.27</v>
      </c>
      <c r="O12" t="n">
        <v>21638.31</v>
      </c>
      <c r="P12" t="n">
        <v>554.05</v>
      </c>
      <c r="Q12" t="n">
        <v>1206.82</v>
      </c>
      <c r="R12" t="n">
        <v>144.04</v>
      </c>
      <c r="S12" t="n">
        <v>79.25</v>
      </c>
      <c r="T12" t="n">
        <v>29833.78</v>
      </c>
      <c r="U12" t="n">
        <v>0.55</v>
      </c>
      <c r="V12" t="n">
        <v>0.9</v>
      </c>
      <c r="W12" t="n">
        <v>0.2</v>
      </c>
      <c r="X12" t="n">
        <v>1.74</v>
      </c>
      <c r="Y12" t="n">
        <v>0.5</v>
      </c>
      <c r="Z12" t="n">
        <v>10</v>
      </c>
      <c r="AA12" t="n">
        <v>369.0908850786112</v>
      </c>
      <c r="AB12" t="n">
        <v>505.0064321052002</v>
      </c>
      <c r="AC12" t="n">
        <v>456.8093270060581</v>
      </c>
      <c r="AD12" t="n">
        <v>369090.8850786112</v>
      </c>
      <c r="AE12" t="n">
        <v>505006.4321052002</v>
      </c>
      <c r="AF12" t="n">
        <v>3.899931613268903e-06</v>
      </c>
      <c r="AG12" t="n">
        <v>12</v>
      </c>
      <c r="AH12" t="n">
        <v>456809.3270060581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1.8951</v>
      </c>
      <c r="E13" t="n">
        <v>52.77</v>
      </c>
      <c r="F13" t="n">
        <v>49.35</v>
      </c>
      <c r="G13" t="n">
        <v>87.09</v>
      </c>
      <c r="H13" t="n">
        <v>1.22</v>
      </c>
      <c r="I13" t="n">
        <v>34</v>
      </c>
      <c r="J13" t="n">
        <v>175.02</v>
      </c>
      <c r="K13" t="n">
        <v>50.28</v>
      </c>
      <c r="L13" t="n">
        <v>12</v>
      </c>
      <c r="M13" t="n">
        <v>32</v>
      </c>
      <c r="N13" t="n">
        <v>32.74</v>
      </c>
      <c r="O13" t="n">
        <v>21819.6</v>
      </c>
      <c r="P13" t="n">
        <v>546.61</v>
      </c>
      <c r="Q13" t="n">
        <v>1206.81</v>
      </c>
      <c r="R13" t="n">
        <v>136.55</v>
      </c>
      <c r="S13" t="n">
        <v>79.25</v>
      </c>
      <c r="T13" t="n">
        <v>26108.61</v>
      </c>
      <c r="U13" t="n">
        <v>0.58</v>
      </c>
      <c r="V13" t="n">
        <v>0.9</v>
      </c>
      <c r="W13" t="n">
        <v>0.19</v>
      </c>
      <c r="X13" t="n">
        <v>1.52</v>
      </c>
      <c r="Y13" t="n">
        <v>0.5</v>
      </c>
      <c r="Z13" t="n">
        <v>10</v>
      </c>
      <c r="AA13" t="n">
        <v>356.8375830216855</v>
      </c>
      <c r="AB13" t="n">
        <v>488.2409236533796</v>
      </c>
      <c r="AC13" t="n">
        <v>441.6438951503405</v>
      </c>
      <c r="AD13" t="n">
        <v>356837.5830216855</v>
      </c>
      <c r="AE13" t="n">
        <v>488240.9236533796</v>
      </c>
      <c r="AF13" t="n">
        <v>3.926034741198352e-06</v>
      </c>
      <c r="AG13" t="n">
        <v>11</v>
      </c>
      <c r="AH13" t="n">
        <v>441643.8951503405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1.9037</v>
      </c>
      <c r="E14" t="n">
        <v>52.53</v>
      </c>
      <c r="F14" t="n">
        <v>49.2</v>
      </c>
      <c r="G14" t="n">
        <v>95.23</v>
      </c>
      <c r="H14" t="n">
        <v>1.31</v>
      </c>
      <c r="I14" t="n">
        <v>31</v>
      </c>
      <c r="J14" t="n">
        <v>176.49</v>
      </c>
      <c r="K14" t="n">
        <v>50.28</v>
      </c>
      <c r="L14" t="n">
        <v>13</v>
      </c>
      <c r="M14" t="n">
        <v>29</v>
      </c>
      <c r="N14" t="n">
        <v>33.21</v>
      </c>
      <c r="O14" t="n">
        <v>22001.54</v>
      </c>
      <c r="P14" t="n">
        <v>539.58</v>
      </c>
      <c r="Q14" t="n">
        <v>1206.81</v>
      </c>
      <c r="R14" t="n">
        <v>131.74</v>
      </c>
      <c r="S14" t="n">
        <v>79.25</v>
      </c>
      <c r="T14" t="n">
        <v>23718.13</v>
      </c>
      <c r="U14" t="n">
        <v>0.6</v>
      </c>
      <c r="V14" t="n">
        <v>0.9</v>
      </c>
      <c r="W14" t="n">
        <v>0.18</v>
      </c>
      <c r="X14" t="n">
        <v>1.38</v>
      </c>
      <c r="Y14" t="n">
        <v>0.5</v>
      </c>
      <c r="Z14" t="n">
        <v>10</v>
      </c>
      <c r="AA14" t="n">
        <v>352.2658364639393</v>
      </c>
      <c r="AB14" t="n">
        <v>481.9856583218479</v>
      </c>
      <c r="AC14" t="n">
        <v>435.98562356273</v>
      </c>
      <c r="AD14" t="n">
        <v>352265.8364639393</v>
      </c>
      <c r="AE14" t="n">
        <v>481985.6583218479</v>
      </c>
      <c r="AF14" t="n">
        <v>3.943851161848611e-06</v>
      </c>
      <c r="AG14" t="n">
        <v>11</v>
      </c>
      <c r="AH14" t="n">
        <v>435985.62356273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1.9091</v>
      </c>
      <c r="E15" t="n">
        <v>52.38</v>
      </c>
      <c r="F15" t="n">
        <v>49.12</v>
      </c>
      <c r="G15" t="n">
        <v>101.63</v>
      </c>
      <c r="H15" t="n">
        <v>1.4</v>
      </c>
      <c r="I15" t="n">
        <v>29</v>
      </c>
      <c r="J15" t="n">
        <v>177.97</v>
      </c>
      <c r="K15" t="n">
        <v>50.28</v>
      </c>
      <c r="L15" t="n">
        <v>14</v>
      </c>
      <c r="M15" t="n">
        <v>27</v>
      </c>
      <c r="N15" t="n">
        <v>33.69</v>
      </c>
      <c r="O15" t="n">
        <v>22184.13</v>
      </c>
      <c r="P15" t="n">
        <v>533.1</v>
      </c>
      <c r="Q15" t="n">
        <v>1206.83</v>
      </c>
      <c r="R15" t="n">
        <v>128.78</v>
      </c>
      <c r="S15" t="n">
        <v>79.25</v>
      </c>
      <c r="T15" t="n">
        <v>22251.11</v>
      </c>
      <c r="U15" t="n">
        <v>0.62</v>
      </c>
      <c r="V15" t="n">
        <v>0.91</v>
      </c>
      <c r="W15" t="n">
        <v>0.18</v>
      </c>
      <c r="X15" t="n">
        <v>1.29</v>
      </c>
      <c r="Y15" t="n">
        <v>0.5</v>
      </c>
      <c r="Z15" t="n">
        <v>10</v>
      </c>
      <c r="AA15" t="n">
        <v>348.4824590355393</v>
      </c>
      <c r="AB15" t="n">
        <v>476.8090744134788</v>
      </c>
      <c r="AC15" t="n">
        <v>431.3030855571945</v>
      </c>
      <c r="AD15" t="n">
        <v>348482.4590355393</v>
      </c>
      <c r="AE15" t="n">
        <v>476809.0744134788</v>
      </c>
      <c r="AF15" t="n">
        <v>3.955038216675518e-06</v>
      </c>
      <c r="AG15" t="n">
        <v>11</v>
      </c>
      <c r="AH15" t="n">
        <v>431303.0855571945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1.9185</v>
      </c>
      <c r="E16" t="n">
        <v>52.12</v>
      </c>
      <c r="F16" t="n">
        <v>48.96</v>
      </c>
      <c r="G16" t="n">
        <v>112.99</v>
      </c>
      <c r="H16" t="n">
        <v>1.48</v>
      </c>
      <c r="I16" t="n">
        <v>26</v>
      </c>
      <c r="J16" t="n">
        <v>179.46</v>
      </c>
      <c r="K16" t="n">
        <v>50.28</v>
      </c>
      <c r="L16" t="n">
        <v>15</v>
      </c>
      <c r="M16" t="n">
        <v>24</v>
      </c>
      <c r="N16" t="n">
        <v>34.18</v>
      </c>
      <c r="O16" t="n">
        <v>22367.38</v>
      </c>
      <c r="P16" t="n">
        <v>523.78</v>
      </c>
      <c r="Q16" t="n">
        <v>1206.82</v>
      </c>
      <c r="R16" t="n">
        <v>123.5</v>
      </c>
      <c r="S16" t="n">
        <v>79.25</v>
      </c>
      <c r="T16" t="n">
        <v>19625.94</v>
      </c>
      <c r="U16" t="n">
        <v>0.64</v>
      </c>
      <c r="V16" t="n">
        <v>0.91</v>
      </c>
      <c r="W16" t="n">
        <v>0.18</v>
      </c>
      <c r="X16" t="n">
        <v>1.13</v>
      </c>
      <c r="Y16" t="n">
        <v>0.5</v>
      </c>
      <c r="Z16" t="n">
        <v>10</v>
      </c>
      <c r="AA16" t="n">
        <v>342.8247254226623</v>
      </c>
      <c r="AB16" t="n">
        <v>469.0679136827496</v>
      </c>
      <c r="AC16" t="n">
        <v>424.3007303418188</v>
      </c>
      <c r="AD16" t="n">
        <v>342824.7254226623</v>
      </c>
      <c r="AE16" t="n">
        <v>469067.9136827496</v>
      </c>
      <c r="AF16" t="n">
        <v>3.974511978781615e-06</v>
      </c>
      <c r="AG16" t="n">
        <v>11</v>
      </c>
      <c r="AH16" t="n">
        <v>424300.7303418188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1.9212</v>
      </c>
      <c r="E17" t="n">
        <v>52.05</v>
      </c>
      <c r="F17" t="n">
        <v>48.92</v>
      </c>
      <c r="G17" t="n">
        <v>117.41</v>
      </c>
      <c r="H17" t="n">
        <v>1.57</v>
      </c>
      <c r="I17" t="n">
        <v>25</v>
      </c>
      <c r="J17" t="n">
        <v>180.95</v>
      </c>
      <c r="K17" t="n">
        <v>50.28</v>
      </c>
      <c r="L17" t="n">
        <v>16</v>
      </c>
      <c r="M17" t="n">
        <v>23</v>
      </c>
      <c r="N17" t="n">
        <v>34.67</v>
      </c>
      <c r="O17" t="n">
        <v>22551.28</v>
      </c>
      <c r="P17" t="n">
        <v>518.67</v>
      </c>
      <c r="Q17" t="n">
        <v>1206.82</v>
      </c>
      <c r="R17" t="n">
        <v>121.93</v>
      </c>
      <c r="S17" t="n">
        <v>79.25</v>
      </c>
      <c r="T17" t="n">
        <v>18846.59</v>
      </c>
      <c r="U17" t="n">
        <v>0.65</v>
      </c>
      <c r="V17" t="n">
        <v>0.91</v>
      </c>
      <c r="W17" t="n">
        <v>0.18</v>
      </c>
      <c r="X17" t="n">
        <v>1.09</v>
      </c>
      <c r="Y17" t="n">
        <v>0.5</v>
      </c>
      <c r="Z17" t="n">
        <v>10</v>
      </c>
      <c r="AA17" t="n">
        <v>340.11071026146</v>
      </c>
      <c r="AB17" t="n">
        <v>465.3544784052941</v>
      </c>
      <c r="AC17" t="n">
        <v>420.9417001154045</v>
      </c>
      <c r="AD17" t="n">
        <v>340110.71026146</v>
      </c>
      <c r="AE17" t="n">
        <v>465354.4784052941</v>
      </c>
      <c r="AF17" t="n">
        <v>3.980105506195069e-06</v>
      </c>
      <c r="AG17" t="n">
        <v>11</v>
      </c>
      <c r="AH17" t="n">
        <v>420941.7001154045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1.9288</v>
      </c>
      <c r="E18" t="n">
        <v>51.85</v>
      </c>
      <c r="F18" t="n">
        <v>48.78</v>
      </c>
      <c r="G18" t="n">
        <v>127.26</v>
      </c>
      <c r="H18" t="n">
        <v>1.65</v>
      </c>
      <c r="I18" t="n">
        <v>23</v>
      </c>
      <c r="J18" t="n">
        <v>182.45</v>
      </c>
      <c r="K18" t="n">
        <v>50.28</v>
      </c>
      <c r="L18" t="n">
        <v>17</v>
      </c>
      <c r="M18" t="n">
        <v>21</v>
      </c>
      <c r="N18" t="n">
        <v>35.17</v>
      </c>
      <c r="O18" t="n">
        <v>22735.98</v>
      </c>
      <c r="P18" t="n">
        <v>513.01</v>
      </c>
      <c r="Q18" t="n">
        <v>1206.84</v>
      </c>
      <c r="R18" t="n">
        <v>116.99</v>
      </c>
      <c r="S18" t="n">
        <v>79.25</v>
      </c>
      <c r="T18" t="n">
        <v>16387.25</v>
      </c>
      <c r="U18" t="n">
        <v>0.68</v>
      </c>
      <c r="V18" t="n">
        <v>0.91</v>
      </c>
      <c r="W18" t="n">
        <v>0.18</v>
      </c>
      <c r="X18" t="n">
        <v>0.95</v>
      </c>
      <c r="Y18" t="n">
        <v>0.5</v>
      </c>
      <c r="Z18" t="n">
        <v>10</v>
      </c>
      <c r="AA18" t="n">
        <v>336.4341290501145</v>
      </c>
      <c r="AB18" t="n">
        <v>460.3240177926155</v>
      </c>
      <c r="AC18" t="n">
        <v>416.3913396033041</v>
      </c>
      <c r="AD18" t="n">
        <v>336434.1290501145</v>
      </c>
      <c r="AE18" t="n">
        <v>460324.0177926155</v>
      </c>
      <c r="AF18" t="n">
        <v>3.99585025002553e-06</v>
      </c>
      <c r="AG18" t="n">
        <v>11</v>
      </c>
      <c r="AH18" t="n">
        <v>416391.3396033041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1.9291</v>
      </c>
      <c r="E19" t="n">
        <v>51.84</v>
      </c>
      <c r="F19" t="n">
        <v>48.8</v>
      </c>
      <c r="G19" t="n">
        <v>133.1</v>
      </c>
      <c r="H19" t="n">
        <v>1.74</v>
      </c>
      <c r="I19" t="n">
        <v>22</v>
      </c>
      <c r="J19" t="n">
        <v>183.95</v>
      </c>
      <c r="K19" t="n">
        <v>50.28</v>
      </c>
      <c r="L19" t="n">
        <v>18</v>
      </c>
      <c r="M19" t="n">
        <v>20</v>
      </c>
      <c r="N19" t="n">
        <v>35.67</v>
      </c>
      <c r="O19" t="n">
        <v>22921.24</v>
      </c>
      <c r="P19" t="n">
        <v>504.26</v>
      </c>
      <c r="Q19" t="n">
        <v>1206.81</v>
      </c>
      <c r="R19" t="n">
        <v>117.94</v>
      </c>
      <c r="S19" t="n">
        <v>79.25</v>
      </c>
      <c r="T19" t="n">
        <v>16864.51</v>
      </c>
      <c r="U19" t="n">
        <v>0.67</v>
      </c>
      <c r="V19" t="n">
        <v>0.91</v>
      </c>
      <c r="W19" t="n">
        <v>0.17</v>
      </c>
      <c r="X19" t="n">
        <v>0.97</v>
      </c>
      <c r="Y19" t="n">
        <v>0.5</v>
      </c>
      <c r="Z19" t="n">
        <v>10</v>
      </c>
      <c r="AA19" t="n">
        <v>332.4560042514184</v>
      </c>
      <c r="AB19" t="n">
        <v>454.8809719405598</v>
      </c>
      <c r="AC19" t="n">
        <v>411.4677704080059</v>
      </c>
      <c r="AD19" t="n">
        <v>332456.0042514185</v>
      </c>
      <c r="AE19" t="n">
        <v>454880.9719405599</v>
      </c>
      <c r="AF19" t="n">
        <v>3.996471753071469e-06</v>
      </c>
      <c r="AG19" t="n">
        <v>11</v>
      </c>
      <c r="AH19" t="n">
        <v>411467.7704080059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1.9347</v>
      </c>
      <c r="E20" t="n">
        <v>51.69</v>
      </c>
      <c r="F20" t="n">
        <v>48.72</v>
      </c>
      <c r="G20" t="n">
        <v>146.15</v>
      </c>
      <c r="H20" t="n">
        <v>1.82</v>
      </c>
      <c r="I20" t="n">
        <v>20</v>
      </c>
      <c r="J20" t="n">
        <v>185.46</v>
      </c>
      <c r="K20" t="n">
        <v>50.28</v>
      </c>
      <c r="L20" t="n">
        <v>19</v>
      </c>
      <c r="M20" t="n">
        <v>18</v>
      </c>
      <c r="N20" t="n">
        <v>36.18</v>
      </c>
      <c r="O20" t="n">
        <v>23107.19</v>
      </c>
      <c r="P20" t="n">
        <v>499.54</v>
      </c>
      <c r="Q20" t="n">
        <v>1206.81</v>
      </c>
      <c r="R20" t="n">
        <v>115.24</v>
      </c>
      <c r="S20" t="n">
        <v>79.25</v>
      </c>
      <c r="T20" t="n">
        <v>15525.06</v>
      </c>
      <c r="U20" t="n">
        <v>0.6899999999999999</v>
      </c>
      <c r="V20" t="n">
        <v>0.91</v>
      </c>
      <c r="W20" t="n">
        <v>0.17</v>
      </c>
      <c r="X20" t="n">
        <v>0.89</v>
      </c>
      <c r="Y20" t="n">
        <v>0.5</v>
      </c>
      <c r="Z20" t="n">
        <v>10</v>
      </c>
      <c r="AA20" t="n">
        <v>329.5435884369636</v>
      </c>
      <c r="AB20" t="n">
        <v>450.8960761365052</v>
      </c>
      <c r="AC20" t="n">
        <v>407.8631874666538</v>
      </c>
      <c r="AD20" t="n">
        <v>329543.5884369636</v>
      </c>
      <c r="AE20" t="n">
        <v>450896.0761365052</v>
      </c>
      <c r="AF20" t="n">
        <v>4.008073143262336e-06</v>
      </c>
      <c r="AG20" t="n">
        <v>11</v>
      </c>
      <c r="AH20" t="n">
        <v>407863.1874666538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1.9383</v>
      </c>
      <c r="E21" t="n">
        <v>51.59</v>
      </c>
      <c r="F21" t="n">
        <v>48.66</v>
      </c>
      <c r="G21" t="n">
        <v>153.65</v>
      </c>
      <c r="H21" t="n">
        <v>1.9</v>
      </c>
      <c r="I21" t="n">
        <v>19</v>
      </c>
      <c r="J21" t="n">
        <v>186.97</v>
      </c>
      <c r="K21" t="n">
        <v>50.28</v>
      </c>
      <c r="L21" t="n">
        <v>20</v>
      </c>
      <c r="M21" t="n">
        <v>17</v>
      </c>
      <c r="N21" t="n">
        <v>36.69</v>
      </c>
      <c r="O21" t="n">
        <v>23293.82</v>
      </c>
      <c r="P21" t="n">
        <v>492.94</v>
      </c>
      <c r="Q21" t="n">
        <v>1206.81</v>
      </c>
      <c r="R21" t="n">
        <v>113.07</v>
      </c>
      <c r="S21" t="n">
        <v>79.25</v>
      </c>
      <c r="T21" t="n">
        <v>14443.26</v>
      </c>
      <c r="U21" t="n">
        <v>0.7</v>
      </c>
      <c r="V21" t="n">
        <v>0.91</v>
      </c>
      <c r="W21" t="n">
        <v>0.17</v>
      </c>
      <c r="X21" t="n">
        <v>0.83</v>
      </c>
      <c r="Y21" t="n">
        <v>0.5</v>
      </c>
      <c r="Z21" t="n">
        <v>10</v>
      </c>
      <c r="AA21" t="n">
        <v>326.0734417040486</v>
      </c>
      <c r="AB21" t="n">
        <v>446.1480682844615</v>
      </c>
      <c r="AC21" t="n">
        <v>403.5683228201383</v>
      </c>
      <c r="AD21" t="n">
        <v>326073.4417040486</v>
      </c>
      <c r="AE21" t="n">
        <v>446148.0682844616</v>
      </c>
      <c r="AF21" t="n">
        <v>4.015531179813606e-06</v>
      </c>
      <c r="AG21" t="n">
        <v>11</v>
      </c>
      <c r="AH21" t="n">
        <v>403568.3228201384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1.9415</v>
      </c>
      <c r="E22" t="n">
        <v>51.51</v>
      </c>
      <c r="F22" t="n">
        <v>48.6</v>
      </c>
      <c r="G22" t="n">
        <v>162.01</v>
      </c>
      <c r="H22" t="n">
        <v>1.98</v>
      </c>
      <c r="I22" t="n">
        <v>18</v>
      </c>
      <c r="J22" t="n">
        <v>188.49</v>
      </c>
      <c r="K22" t="n">
        <v>50.28</v>
      </c>
      <c r="L22" t="n">
        <v>21</v>
      </c>
      <c r="M22" t="n">
        <v>14</v>
      </c>
      <c r="N22" t="n">
        <v>37.21</v>
      </c>
      <c r="O22" t="n">
        <v>23481.16</v>
      </c>
      <c r="P22" t="n">
        <v>485.3</v>
      </c>
      <c r="Q22" t="n">
        <v>1206.83</v>
      </c>
      <c r="R22" t="n">
        <v>111.12</v>
      </c>
      <c r="S22" t="n">
        <v>79.25</v>
      </c>
      <c r="T22" t="n">
        <v>13477.18</v>
      </c>
      <c r="U22" t="n">
        <v>0.71</v>
      </c>
      <c r="V22" t="n">
        <v>0.92</v>
      </c>
      <c r="W22" t="n">
        <v>0.17</v>
      </c>
      <c r="X22" t="n">
        <v>0.77</v>
      </c>
      <c r="Y22" t="n">
        <v>0.5</v>
      </c>
      <c r="Z22" t="n">
        <v>10</v>
      </c>
      <c r="AA22" t="n">
        <v>322.2004978428118</v>
      </c>
      <c r="AB22" t="n">
        <v>440.8489356312932</v>
      </c>
      <c r="AC22" t="n">
        <v>398.774931950009</v>
      </c>
      <c r="AD22" t="n">
        <v>322200.4978428119</v>
      </c>
      <c r="AE22" t="n">
        <v>440848.9356312932</v>
      </c>
      <c r="AF22" t="n">
        <v>4.022160545636959e-06</v>
      </c>
      <c r="AG22" t="n">
        <v>11</v>
      </c>
      <c r="AH22" t="n">
        <v>398774.931950009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1.9445</v>
      </c>
      <c r="E23" t="n">
        <v>51.43</v>
      </c>
      <c r="F23" t="n">
        <v>48.56</v>
      </c>
      <c r="G23" t="n">
        <v>171.37</v>
      </c>
      <c r="H23" t="n">
        <v>2.05</v>
      </c>
      <c r="I23" t="n">
        <v>17</v>
      </c>
      <c r="J23" t="n">
        <v>190.01</v>
      </c>
      <c r="K23" t="n">
        <v>50.28</v>
      </c>
      <c r="L23" t="n">
        <v>22</v>
      </c>
      <c r="M23" t="n">
        <v>10</v>
      </c>
      <c r="N23" t="n">
        <v>37.74</v>
      </c>
      <c r="O23" t="n">
        <v>23669.2</v>
      </c>
      <c r="P23" t="n">
        <v>479.63</v>
      </c>
      <c r="Q23" t="n">
        <v>1206.81</v>
      </c>
      <c r="R23" t="n">
        <v>109.41</v>
      </c>
      <c r="S23" t="n">
        <v>79.25</v>
      </c>
      <c r="T23" t="n">
        <v>12625.36</v>
      </c>
      <c r="U23" t="n">
        <v>0.72</v>
      </c>
      <c r="V23" t="n">
        <v>0.92</v>
      </c>
      <c r="W23" t="n">
        <v>0.17</v>
      </c>
      <c r="X23" t="n">
        <v>0.73</v>
      </c>
      <c r="Y23" t="n">
        <v>0.5</v>
      </c>
      <c r="Z23" t="n">
        <v>10</v>
      </c>
      <c r="AA23" t="n">
        <v>319.2589427746614</v>
      </c>
      <c r="AB23" t="n">
        <v>436.8241702147989</v>
      </c>
      <c r="AC23" t="n">
        <v>395.1342844960712</v>
      </c>
      <c r="AD23" t="n">
        <v>319258.9427746614</v>
      </c>
      <c r="AE23" t="n">
        <v>436824.1702147989</v>
      </c>
      <c r="AF23" t="n">
        <v>4.028375576096351e-06</v>
      </c>
      <c r="AG23" t="n">
        <v>11</v>
      </c>
      <c r="AH23" t="n">
        <v>395134.2844960712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1.9438</v>
      </c>
      <c r="E24" t="n">
        <v>51.45</v>
      </c>
      <c r="F24" t="n">
        <v>48.57</v>
      </c>
      <c r="G24" t="n">
        <v>171.44</v>
      </c>
      <c r="H24" t="n">
        <v>2.13</v>
      </c>
      <c r="I24" t="n">
        <v>17</v>
      </c>
      <c r="J24" t="n">
        <v>191.55</v>
      </c>
      <c r="K24" t="n">
        <v>50.28</v>
      </c>
      <c r="L24" t="n">
        <v>23</v>
      </c>
      <c r="M24" t="n">
        <v>3</v>
      </c>
      <c r="N24" t="n">
        <v>38.27</v>
      </c>
      <c r="O24" t="n">
        <v>23857.96</v>
      </c>
      <c r="P24" t="n">
        <v>478.52</v>
      </c>
      <c r="Q24" t="n">
        <v>1206.82</v>
      </c>
      <c r="R24" t="n">
        <v>109.66</v>
      </c>
      <c r="S24" t="n">
        <v>79.25</v>
      </c>
      <c r="T24" t="n">
        <v>12749.55</v>
      </c>
      <c r="U24" t="n">
        <v>0.72</v>
      </c>
      <c r="V24" t="n">
        <v>0.92</v>
      </c>
      <c r="W24" t="n">
        <v>0.18</v>
      </c>
      <c r="X24" t="n">
        <v>0.74</v>
      </c>
      <c r="Y24" t="n">
        <v>0.5</v>
      </c>
      <c r="Z24" t="n">
        <v>10</v>
      </c>
      <c r="AA24" t="n">
        <v>318.8550332604529</v>
      </c>
      <c r="AB24" t="n">
        <v>436.2715233982288</v>
      </c>
      <c r="AC24" t="n">
        <v>394.6343815160299</v>
      </c>
      <c r="AD24" t="n">
        <v>318855.0332604529</v>
      </c>
      <c r="AE24" t="n">
        <v>436271.5233982288</v>
      </c>
      <c r="AF24" t="n">
        <v>4.026925402322493e-06</v>
      </c>
      <c r="AG24" t="n">
        <v>11</v>
      </c>
      <c r="AH24" t="n">
        <v>394634.3815160299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1.9438</v>
      </c>
      <c r="E25" t="n">
        <v>51.45</v>
      </c>
      <c r="F25" t="n">
        <v>48.57</v>
      </c>
      <c r="G25" t="n">
        <v>171.44</v>
      </c>
      <c r="H25" t="n">
        <v>2.21</v>
      </c>
      <c r="I25" t="n">
        <v>17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481.94</v>
      </c>
      <c r="Q25" t="n">
        <v>1206.84</v>
      </c>
      <c r="R25" t="n">
        <v>109.53</v>
      </c>
      <c r="S25" t="n">
        <v>79.25</v>
      </c>
      <c r="T25" t="n">
        <v>12683.81</v>
      </c>
      <c r="U25" t="n">
        <v>0.72</v>
      </c>
      <c r="V25" t="n">
        <v>0.92</v>
      </c>
      <c r="W25" t="n">
        <v>0.19</v>
      </c>
      <c r="X25" t="n">
        <v>0.74</v>
      </c>
      <c r="Y25" t="n">
        <v>0.5</v>
      </c>
      <c r="Z25" t="n">
        <v>10</v>
      </c>
      <c r="AA25" t="n">
        <v>320.3870014299353</v>
      </c>
      <c r="AB25" t="n">
        <v>438.3676298333803</v>
      </c>
      <c r="AC25" t="n">
        <v>396.5304384949143</v>
      </c>
      <c r="AD25" t="n">
        <v>320387.0014299353</v>
      </c>
      <c r="AE25" t="n">
        <v>438367.6298333803</v>
      </c>
      <c r="AF25" t="n">
        <v>4.026925402322493e-06</v>
      </c>
      <c r="AG25" t="n">
        <v>11</v>
      </c>
      <c r="AH25" t="n">
        <v>396530.4384949143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1.3612</v>
      </c>
      <c r="E2" t="n">
        <v>73.47</v>
      </c>
      <c r="F2" t="n">
        <v>65.27</v>
      </c>
      <c r="G2" t="n">
        <v>10.7</v>
      </c>
      <c r="H2" t="n">
        <v>0.22</v>
      </c>
      <c r="I2" t="n">
        <v>366</v>
      </c>
      <c r="J2" t="n">
        <v>80.84</v>
      </c>
      <c r="K2" t="n">
        <v>35.1</v>
      </c>
      <c r="L2" t="n">
        <v>1</v>
      </c>
      <c r="M2" t="n">
        <v>364</v>
      </c>
      <c r="N2" t="n">
        <v>9.74</v>
      </c>
      <c r="O2" t="n">
        <v>10204.21</v>
      </c>
      <c r="P2" t="n">
        <v>501.67</v>
      </c>
      <c r="Q2" t="n">
        <v>1206.95</v>
      </c>
      <c r="R2" t="n">
        <v>677.62</v>
      </c>
      <c r="S2" t="n">
        <v>79.25</v>
      </c>
      <c r="T2" t="n">
        <v>294985.03</v>
      </c>
      <c r="U2" t="n">
        <v>0.12</v>
      </c>
      <c r="V2" t="n">
        <v>0.68</v>
      </c>
      <c r="W2" t="n">
        <v>0.72</v>
      </c>
      <c r="X2" t="n">
        <v>17.44</v>
      </c>
      <c r="Y2" t="n">
        <v>0.5</v>
      </c>
      <c r="Z2" t="n">
        <v>10</v>
      </c>
      <c r="AA2" t="n">
        <v>467.3057106166174</v>
      </c>
      <c r="AB2" t="n">
        <v>639.3882893385999</v>
      </c>
      <c r="AC2" t="n">
        <v>578.3659683912233</v>
      </c>
      <c r="AD2" t="n">
        <v>467305.7106166173</v>
      </c>
      <c r="AE2" t="n">
        <v>639388.2893385999</v>
      </c>
      <c r="AF2" t="n">
        <v>2.927813135932586e-06</v>
      </c>
      <c r="AG2" t="n">
        <v>16</v>
      </c>
      <c r="AH2" t="n">
        <v>578365.9683912233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1.6914</v>
      </c>
      <c r="E3" t="n">
        <v>59.12</v>
      </c>
      <c r="F3" t="n">
        <v>54.68</v>
      </c>
      <c r="G3" t="n">
        <v>22.17</v>
      </c>
      <c r="H3" t="n">
        <v>0.43</v>
      </c>
      <c r="I3" t="n">
        <v>148</v>
      </c>
      <c r="J3" t="n">
        <v>82.04000000000001</v>
      </c>
      <c r="K3" t="n">
        <v>35.1</v>
      </c>
      <c r="L3" t="n">
        <v>2</v>
      </c>
      <c r="M3" t="n">
        <v>146</v>
      </c>
      <c r="N3" t="n">
        <v>9.94</v>
      </c>
      <c r="O3" t="n">
        <v>10352.53</v>
      </c>
      <c r="P3" t="n">
        <v>407.36</v>
      </c>
      <c r="Q3" t="n">
        <v>1206.83</v>
      </c>
      <c r="R3" t="n">
        <v>317.13</v>
      </c>
      <c r="S3" t="n">
        <v>79.25</v>
      </c>
      <c r="T3" t="n">
        <v>115829.4</v>
      </c>
      <c r="U3" t="n">
        <v>0.25</v>
      </c>
      <c r="V3" t="n">
        <v>0.8100000000000001</v>
      </c>
      <c r="W3" t="n">
        <v>0.38</v>
      </c>
      <c r="X3" t="n">
        <v>6.85</v>
      </c>
      <c r="Y3" t="n">
        <v>0.5</v>
      </c>
      <c r="Z3" t="n">
        <v>10</v>
      </c>
      <c r="AA3" t="n">
        <v>323.5670217554013</v>
      </c>
      <c r="AB3" t="n">
        <v>442.7186739352782</v>
      </c>
      <c r="AC3" t="n">
        <v>400.4662250544559</v>
      </c>
      <c r="AD3" t="n">
        <v>323567.0217554013</v>
      </c>
      <c r="AE3" t="n">
        <v>442718.6739352782</v>
      </c>
      <c r="AF3" t="n">
        <v>3.638042270141329e-06</v>
      </c>
      <c r="AG3" t="n">
        <v>13</v>
      </c>
      <c r="AH3" t="n">
        <v>400466.2250544559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1.8041</v>
      </c>
      <c r="E4" t="n">
        <v>55.43</v>
      </c>
      <c r="F4" t="n">
        <v>51.97</v>
      </c>
      <c r="G4" t="n">
        <v>34.27</v>
      </c>
      <c r="H4" t="n">
        <v>0.63</v>
      </c>
      <c r="I4" t="n">
        <v>91</v>
      </c>
      <c r="J4" t="n">
        <v>83.25</v>
      </c>
      <c r="K4" t="n">
        <v>35.1</v>
      </c>
      <c r="L4" t="n">
        <v>3</v>
      </c>
      <c r="M4" t="n">
        <v>89</v>
      </c>
      <c r="N4" t="n">
        <v>10.15</v>
      </c>
      <c r="O4" t="n">
        <v>10501.19</v>
      </c>
      <c r="P4" t="n">
        <v>375.18</v>
      </c>
      <c r="Q4" t="n">
        <v>1206.86</v>
      </c>
      <c r="R4" t="n">
        <v>225.19</v>
      </c>
      <c r="S4" t="n">
        <v>79.25</v>
      </c>
      <c r="T4" t="n">
        <v>70144.25999999999</v>
      </c>
      <c r="U4" t="n">
        <v>0.35</v>
      </c>
      <c r="V4" t="n">
        <v>0.86</v>
      </c>
      <c r="W4" t="n">
        <v>0.28</v>
      </c>
      <c r="X4" t="n">
        <v>4.14</v>
      </c>
      <c r="Y4" t="n">
        <v>0.5</v>
      </c>
      <c r="Z4" t="n">
        <v>10</v>
      </c>
      <c r="AA4" t="n">
        <v>285.4525713806892</v>
      </c>
      <c r="AB4" t="n">
        <v>390.5688014417203</v>
      </c>
      <c r="AC4" t="n">
        <v>353.2934631988774</v>
      </c>
      <c r="AD4" t="n">
        <v>285452.5713806892</v>
      </c>
      <c r="AE4" t="n">
        <v>390568.8014417203</v>
      </c>
      <c r="AF4" t="n">
        <v>3.880449367128988e-06</v>
      </c>
      <c r="AG4" t="n">
        <v>12</v>
      </c>
      <c r="AH4" t="n">
        <v>353293.4631988774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1.8597</v>
      </c>
      <c r="E5" t="n">
        <v>53.77</v>
      </c>
      <c r="F5" t="n">
        <v>50.76</v>
      </c>
      <c r="G5" t="n">
        <v>46.85</v>
      </c>
      <c r="H5" t="n">
        <v>0.83</v>
      </c>
      <c r="I5" t="n">
        <v>65</v>
      </c>
      <c r="J5" t="n">
        <v>84.45999999999999</v>
      </c>
      <c r="K5" t="n">
        <v>35.1</v>
      </c>
      <c r="L5" t="n">
        <v>4</v>
      </c>
      <c r="M5" t="n">
        <v>63</v>
      </c>
      <c r="N5" t="n">
        <v>10.36</v>
      </c>
      <c r="O5" t="n">
        <v>10650.22</v>
      </c>
      <c r="P5" t="n">
        <v>352.84</v>
      </c>
      <c r="Q5" t="n">
        <v>1206.81</v>
      </c>
      <c r="R5" t="n">
        <v>184.05</v>
      </c>
      <c r="S5" t="n">
        <v>79.25</v>
      </c>
      <c r="T5" t="n">
        <v>49705.02</v>
      </c>
      <c r="U5" t="n">
        <v>0.43</v>
      </c>
      <c r="V5" t="n">
        <v>0.88</v>
      </c>
      <c r="W5" t="n">
        <v>0.25</v>
      </c>
      <c r="X5" t="n">
        <v>2.93</v>
      </c>
      <c r="Y5" t="n">
        <v>0.5</v>
      </c>
      <c r="Z5" t="n">
        <v>10</v>
      </c>
      <c r="AA5" t="n">
        <v>268.3561945700416</v>
      </c>
      <c r="AB5" t="n">
        <v>367.176784450479</v>
      </c>
      <c r="AC5" t="n">
        <v>332.133947478378</v>
      </c>
      <c r="AD5" t="n">
        <v>268356.1945700416</v>
      </c>
      <c r="AE5" t="n">
        <v>367176.784450479</v>
      </c>
      <c r="AF5" t="n">
        <v>4.000039736184125e-06</v>
      </c>
      <c r="AG5" t="n">
        <v>12</v>
      </c>
      <c r="AH5" t="n">
        <v>332133.9474783781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1.8966</v>
      </c>
      <c r="E6" t="n">
        <v>52.73</v>
      </c>
      <c r="F6" t="n">
        <v>49.99</v>
      </c>
      <c r="G6" t="n">
        <v>61.21</v>
      </c>
      <c r="H6" t="n">
        <v>1.02</v>
      </c>
      <c r="I6" t="n">
        <v>49</v>
      </c>
      <c r="J6" t="n">
        <v>85.67</v>
      </c>
      <c r="K6" t="n">
        <v>35.1</v>
      </c>
      <c r="L6" t="n">
        <v>5</v>
      </c>
      <c r="M6" t="n">
        <v>47</v>
      </c>
      <c r="N6" t="n">
        <v>10.57</v>
      </c>
      <c r="O6" t="n">
        <v>10799.59</v>
      </c>
      <c r="P6" t="n">
        <v>333.38</v>
      </c>
      <c r="Q6" t="n">
        <v>1206.83</v>
      </c>
      <c r="R6" t="n">
        <v>158.03</v>
      </c>
      <c r="S6" t="n">
        <v>79.25</v>
      </c>
      <c r="T6" t="n">
        <v>36773.73</v>
      </c>
      <c r="U6" t="n">
        <v>0.5</v>
      </c>
      <c r="V6" t="n">
        <v>0.89</v>
      </c>
      <c r="W6" t="n">
        <v>0.22</v>
      </c>
      <c r="X6" t="n">
        <v>2.16</v>
      </c>
      <c r="Y6" t="n">
        <v>0.5</v>
      </c>
      <c r="Z6" t="n">
        <v>10</v>
      </c>
      <c r="AA6" t="n">
        <v>248.8157722728065</v>
      </c>
      <c r="AB6" t="n">
        <v>340.4407166006508</v>
      </c>
      <c r="AC6" t="n">
        <v>307.9495324199328</v>
      </c>
      <c r="AD6" t="n">
        <v>248815.7722728065</v>
      </c>
      <c r="AE6" t="n">
        <v>340440.7166006508</v>
      </c>
      <c r="AF6" t="n">
        <v>4.07940816456784e-06</v>
      </c>
      <c r="AG6" t="n">
        <v>11</v>
      </c>
      <c r="AH6" t="n">
        <v>307949.5324199328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1.9134</v>
      </c>
      <c r="E7" t="n">
        <v>52.26</v>
      </c>
      <c r="F7" t="n">
        <v>49.68</v>
      </c>
      <c r="G7" t="n">
        <v>74.52</v>
      </c>
      <c r="H7" t="n">
        <v>1.21</v>
      </c>
      <c r="I7" t="n">
        <v>40</v>
      </c>
      <c r="J7" t="n">
        <v>86.88</v>
      </c>
      <c r="K7" t="n">
        <v>35.1</v>
      </c>
      <c r="L7" t="n">
        <v>6</v>
      </c>
      <c r="M7" t="n">
        <v>29</v>
      </c>
      <c r="N7" t="n">
        <v>10.78</v>
      </c>
      <c r="O7" t="n">
        <v>10949.33</v>
      </c>
      <c r="P7" t="n">
        <v>317.63</v>
      </c>
      <c r="Q7" t="n">
        <v>1206.81</v>
      </c>
      <c r="R7" t="n">
        <v>147.41</v>
      </c>
      <c r="S7" t="n">
        <v>79.25</v>
      </c>
      <c r="T7" t="n">
        <v>31508.04</v>
      </c>
      <c r="U7" t="n">
        <v>0.54</v>
      </c>
      <c r="V7" t="n">
        <v>0.9</v>
      </c>
      <c r="W7" t="n">
        <v>0.21</v>
      </c>
      <c r="X7" t="n">
        <v>1.85</v>
      </c>
      <c r="Y7" t="n">
        <v>0.5</v>
      </c>
      <c r="Z7" t="n">
        <v>10</v>
      </c>
      <c r="AA7" t="n">
        <v>239.9864325310865</v>
      </c>
      <c r="AB7" t="n">
        <v>328.3600244430572</v>
      </c>
      <c r="AC7" t="n">
        <v>297.0218045664982</v>
      </c>
      <c r="AD7" t="n">
        <v>239986.4325310864</v>
      </c>
      <c r="AE7" t="n">
        <v>328360.0244430572</v>
      </c>
      <c r="AF7" t="n">
        <v>4.115543383994571e-06</v>
      </c>
      <c r="AG7" t="n">
        <v>11</v>
      </c>
      <c r="AH7" t="n">
        <v>297021.8045664983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1.9223</v>
      </c>
      <c r="E8" t="n">
        <v>52.02</v>
      </c>
      <c r="F8" t="n">
        <v>49.51</v>
      </c>
      <c r="G8" t="n">
        <v>82.52</v>
      </c>
      <c r="H8" t="n">
        <v>1.39</v>
      </c>
      <c r="I8" t="n">
        <v>36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311.01</v>
      </c>
      <c r="Q8" t="n">
        <v>1206.81</v>
      </c>
      <c r="R8" t="n">
        <v>140.38</v>
      </c>
      <c r="S8" t="n">
        <v>79.25</v>
      </c>
      <c r="T8" t="n">
        <v>28013.64</v>
      </c>
      <c r="U8" t="n">
        <v>0.5600000000000001</v>
      </c>
      <c r="V8" t="n">
        <v>0.9</v>
      </c>
      <c r="W8" t="n">
        <v>0.24</v>
      </c>
      <c r="X8" t="n">
        <v>1.68</v>
      </c>
      <c r="Y8" t="n">
        <v>0.5</v>
      </c>
      <c r="Z8" t="n">
        <v>10</v>
      </c>
      <c r="AA8" t="n">
        <v>236.1498687185708</v>
      </c>
      <c r="AB8" t="n">
        <v>323.1106685775261</v>
      </c>
      <c r="AC8" t="n">
        <v>292.2734398572545</v>
      </c>
      <c r="AD8" t="n">
        <v>236149.8687185708</v>
      </c>
      <c r="AE8" t="n">
        <v>323110.6685775261</v>
      </c>
      <c r="AF8" t="n">
        <v>4.134686446667066e-06</v>
      </c>
      <c r="AG8" t="n">
        <v>11</v>
      </c>
      <c r="AH8" t="n">
        <v>292273.4398572545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1.1817</v>
      </c>
      <c r="E2" t="n">
        <v>84.63</v>
      </c>
      <c r="F2" t="n">
        <v>71.66</v>
      </c>
      <c r="G2" t="n">
        <v>8.74</v>
      </c>
      <c r="H2" t="n">
        <v>0.16</v>
      </c>
      <c r="I2" t="n">
        <v>492</v>
      </c>
      <c r="J2" t="n">
        <v>107.41</v>
      </c>
      <c r="K2" t="n">
        <v>41.65</v>
      </c>
      <c r="L2" t="n">
        <v>1</v>
      </c>
      <c r="M2" t="n">
        <v>490</v>
      </c>
      <c r="N2" t="n">
        <v>14.77</v>
      </c>
      <c r="O2" t="n">
        <v>13481.73</v>
      </c>
      <c r="P2" t="n">
        <v>672.71</v>
      </c>
      <c r="Q2" t="n">
        <v>1206.99</v>
      </c>
      <c r="R2" t="n">
        <v>894.63</v>
      </c>
      <c r="S2" t="n">
        <v>79.25</v>
      </c>
      <c r="T2" t="n">
        <v>402857.88</v>
      </c>
      <c r="U2" t="n">
        <v>0.09</v>
      </c>
      <c r="V2" t="n">
        <v>0.62</v>
      </c>
      <c r="W2" t="n">
        <v>0.93</v>
      </c>
      <c r="X2" t="n">
        <v>23.82</v>
      </c>
      <c r="Y2" t="n">
        <v>0.5</v>
      </c>
      <c r="Z2" t="n">
        <v>10</v>
      </c>
      <c r="AA2" t="n">
        <v>674.3888618917078</v>
      </c>
      <c r="AB2" t="n">
        <v>922.7285927770357</v>
      </c>
      <c r="AC2" t="n">
        <v>834.6646709401085</v>
      </c>
      <c r="AD2" t="n">
        <v>674388.8618917079</v>
      </c>
      <c r="AE2" t="n">
        <v>922728.5927770357</v>
      </c>
      <c r="AF2" t="n">
        <v>2.504282157450111e-06</v>
      </c>
      <c r="AG2" t="n">
        <v>18</v>
      </c>
      <c r="AH2" t="n">
        <v>834664.6709401085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1.5889</v>
      </c>
      <c r="E3" t="n">
        <v>62.93</v>
      </c>
      <c r="F3" t="n">
        <v>56.68</v>
      </c>
      <c r="G3" t="n">
        <v>17.9</v>
      </c>
      <c r="H3" t="n">
        <v>0.32</v>
      </c>
      <c r="I3" t="n">
        <v>190</v>
      </c>
      <c r="J3" t="n">
        <v>108.68</v>
      </c>
      <c r="K3" t="n">
        <v>41.65</v>
      </c>
      <c r="L3" t="n">
        <v>2</v>
      </c>
      <c r="M3" t="n">
        <v>188</v>
      </c>
      <c r="N3" t="n">
        <v>15.03</v>
      </c>
      <c r="O3" t="n">
        <v>13638.32</v>
      </c>
      <c r="P3" t="n">
        <v>522.39</v>
      </c>
      <c r="Q3" t="n">
        <v>1206.9</v>
      </c>
      <c r="R3" t="n">
        <v>384.83</v>
      </c>
      <c r="S3" t="n">
        <v>79.25</v>
      </c>
      <c r="T3" t="n">
        <v>149471.17</v>
      </c>
      <c r="U3" t="n">
        <v>0.21</v>
      </c>
      <c r="V3" t="n">
        <v>0.78</v>
      </c>
      <c r="W3" t="n">
        <v>0.45</v>
      </c>
      <c r="X3" t="n">
        <v>8.84</v>
      </c>
      <c r="Y3" t="n">
        <v>0.5</v>
      </c>
      <c r="Z3" t="n">
        <v>10</v>
      </c>
      <c r="AA3" t="n">
        <v>414.8568688513803</v>
      </c>
      <c r="AB3" t="n">
        <v>567.6254701558094</v>
      </c>
      <c r="AC3" t="n">
        <v>513.452091951489</v>
      </c>
      <c r="AD3" t="n">
        <v>414856.8688513803</v>
      </c>
      <c r="AE3" t="n">
        <v>567625.4701558093</v>
      </c>
      <c r="AF3" t="n">
        <v>3.367228501288382e-06</v>
      </c>
      <c r="AG3" t="n">
        <v>14</v>
      </c>
      <c r="AH3" t="n">
        <v>513452.091951489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1.7288</v>
      </c>
      <c r="E4" t="n">
        <v>57.84</v>
      </c>
      <c r="F4" t="n">
        <v>53.21</v>
      </c>
      <c r="G4" t="n">
        <v>27.29</v>
      </c>
      <c r="H4" t="n">
        <v>0.48</v>
      </c>
      <c r="I4" t="n">
        <v>117</v>
      </c>
      <c r="J4" t="n">
        <v>109.96</v>
      </c>
      <c r="K4" t="n">
        <v>41.65</v>
      </c>
      <c r="L4" t="n">
        <v>3</v>
      </c>
      <c r="M4" t="n">
        <v>115</v>
      </c>
      <c r="N4" t="n">
        <v>15.31</v>
      </c>
      <c r="O4" t="n">
        <v>13795.21</v>
      </c>
      <c r="P4" t="n">
        <v>481.4</v>
      </c>
      <c r="Q4" t="n">
        <v>1206.83</v>
      </c>
      <c r="R4" t="n">
        <v>267.14</v>
      </c>
      <c r="S4" t="n">
        <v>79.25</v>
      </c>
      <c r="T4" t="n">
        <v>90991.55</v>
      </c>
      <c r="U4" t="n">
        <v>0.3</v>
      </c>
      <c r="V4" t="n">
        <v>0.84</v>
      </c>
      <c r="W4" t="n">
        <v>0.33</v>
      </c>
      <c r="X4" t="n">
        <v>5.38</v>
      </c>
      <c r="Y4" t="n">
        <v>0.5</v>
      </c>
      <c r="Z4" t="n">
        <v>10</v>
      </c>
      <c r="AA4" t="n">
        <v>359.7743933785969</v>
      </c>
      <c r="AB4" t="n">
        <v>492.2591971466346</v>
      </c>
      <c r="AC4" t="n">
        <v>445.2786702610813</v>
      </c>
      <c r="AD4" t="n">
        <v>359774.3933785969</v>
      </c>
      <c r="AE4" t="n">
        <v>492259.1971466346</v>
      </c>
      <c r="AF4" t="n">
        <v>3.663707365490184e-06</v>
      </c>
      <c r="AG4" t="n">
        <v>13</v>
      </c>
      <c r="AH4" t="n">
        <v>445278.6702610814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1.7973</v>
      </c>
      <c r="E5" t="n">
        <v>55.64</v>
      </c>
      <c r="F5" t="n">
        <v>51.74</v>
      </c>
      <c r="G5" t="n">
        <v>36.96</v>
      </c>
      <c r="H5" t="n">
        <v>0.63</v>
      </c>
      <c r="I5" t="n">
        <v>84</v>
      </c>
      <c r="J5" t="n">
        <v>111.23</v>
      </c>
      <c r="K5" t="n">
        <v>41.65</v>
      </c>
      <c r="L5" t="n">
        <v>4</v>
      </c>
      <c r="M5" t="n">
        <v>82</v>
      </c>
      <c r="N5" t="n">
        <v>15.58</v>
      </c>
      <c r="O5" t="n">
        <v>13952.52</v>
      </c>
      <c r="P5" t="n">
        <v>458.95</v>
      </c>
      <c r="Q5" t="n">
        <v>1206.87</v>
      </c>
      <c r="R5" t="n">
        <v>217.54</v>
      </c>
      <c r="S5" t="n">
        <v>79.25</v>
      </c>
      <c r="T5" t="n">
        <v>66355.39999999999</v>
      </c>
      <c r="U5" t="n">
        <v>0.36</v>
      </c>
      <c r="V5" t="n">
        <v>0.86</v>
      </c>
      <c r="W5" t="n">
        <v>0.27</v>
      </c>
      <c r="X5" t="n">
        <v>3.91</v>
      </c>
      <c r="Y5" t="n">
        <v>0.5</v>
      </c>
      <c r="Z5" t="n">
        <v>10</v>
      </c>
      <c r="AA5" t="n">
        <v>331.0976183250755</v>
      </c>
      <c r="AB5" t="n">
        <v>453.0223683883797</v>
      </c>
      <c r="AC5" t="n">
        <v>409.7865493702794</v>
      </c>
      <c r="AD5" t="n">
        <v>331097.6183250755</v>
      </c>
      <c r="AE5" t="n">
        <v>453022.3683883797</v>
      </c>
      <c r="AF5" t="n">
        <v>3.808873928734098e-06</v>
      </c>
      <c r="AG5" t="n">
        <v>12</v>
      </c>
      <c r="AH5" t="n">
        <v>409786.5493702794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1.8425</v>
      </c>
      <c r="E6" t="n">
        <v>54.27</v>
      </c>
      <c r="F6" t="n">
        <v>50.79</v>
      </c>
      <c r="G6" t="n">
        <v>46.89</v>
      </c>
      <c r="H6" t="n">
        <v>0.78</v>
      </c>
      <c r="I6" t="n">
        <v>65</v>
      </c>
      <c r="J6" t="n">
        <v>112.51</v>
      </c>
      <c r="K6" t="n">
        <v>41.65</v>
      </c>
      <c r="L6" t="n">
        <v>5</v>
      </c>
      <c r="M6" t="n">
        <v>63</v>
      </c>
      <c r="N6" t="n">
        <v>15.86</v>
      </c>
      <c r="O6" t="n">
        <v>14110.24</v>
      </c>
      <c r="P6" t="n">
        <v>442.25</v>
      </c>
      <c r="Q6" t="n">
        <v>1206.82</v>
      </c>
      <c r="R6" t="n">
        <v>185.12</v>
      </c>
      <c r="S6" t="n">
        <v>79.25</v>
      </c>
      <c r="T6" t="n">
        <v>50242.13</v>
      </c>
      <c r="U6" t="n">
        <v>0.43</v>
      </c>
      <c r="V6" t="n">
        <v>0.88</v>
      </c>
      <c r="W6" t="n">
        <v>0.25</v>
      </c>
      <c r="X6" t="n">
        <v>2.96</v>
      </c>
      <c r="Y6" t="n">
        <v>0.5</v>
      </c>
      <c r="Z6" t="n">
        <v>10</v>
      </c>
      <c r="AA6" t="n">
        <v>316.6097580880922</v>
      </c>
      <c r="AB6" t="n">
        <v>433.1994388528552</v>
      </c>
      <c r="AC6" t="n">
        <v>391.8554924079689</v>
      </c>
      <c r="AD6" t="n">
        <v>316609.7580880922</v>
      </c>
      <c r="AE6" t="n">
        <v>433199.4388528552</v>
      </c>
      <c r="AF6" t="n">
        <v>3.904662668276067e-06</v>
      </c>
      <c r="AG6" t="n">
        <v>12</v>
      </c>
      <c r="AH6" t="n">
        <v>391855.4924079689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1.8751</v>
      </c>
      <c r="E7" t="n">
        <v>53.33</v>
      </c>
      <c r="F7" t="n">
        <v>50.14</v>
      </c>
      <c r="G7" t="n">
        <v>57.85</v>
      </c>
      <c r="H7" t="n">
        <v>0.93</v>
      </c>
      <c r="I7" t="n">
        <v>52</v>
      </c>
      <c r="J7" t="n">
        <v>113.79</v>
      </c>
      <c r="K7" t="n">
        <v>41.65</v>
      </c>
      <c r="L7" t="n">
        <v>6</v>
      </c>
      <c r="M7" t="n">
        <v>50</v>
      </c>
      <c r="N7" t="n">
        <v>16.14</v>
      </c>
      <c r="O7" t="n">
        <v>14268.39</v>
      </c>
      <c r="P7" t="n">
        <v>426.55</v>
      </c>
      <c r="Q7" t="n">
        <v>1206.83</v>
      </c>
      <c r="R7" t="n">
        <v>163.06</v>
      </c>
      <c r="S7" t="n">
        <v>79.25</v>
      </c>
      <c r="T7" t="n">
        <v>39275.11</v>
      </c>
      <c r="U7" t="n">
        <v>0.49</v>
      </c>
      <c r="V7" t="n">
        <v>0.89</v>
      </c>
      <c r="W7" t="n">
        <v>0.22</v>
      </c>
      <c r="X7" t="n">
        <v>2.31</v>
      </c>
      <c r="Y7" t="n">
        <v>0.5</v>
      </c>
      <c r="Z7" t="n">
        <v>10</v>
      </c>
      <c r="AA7" t="n">
        <v>304.9142609003515</v>
      </c>
      <c r="AB7" t="n">
        <v>417.1971436316676</v>
      </c>
      <c r="AC7" t="n">
        <v>377.3804337833291</v>
      </c>
      <c r="AD7" t="n">
        <v>304914.2609003515</v>
      </c>
      <c r="AE7" t="n">
        <v>417197.1436316677</v>
      </c>
      <c r="AF7" t="n">
        <v>3.973749237060761e-06</v>
      </c>
      <c r="AG7" t="n">
        <v>12</v>
      </c>
      <c r="AH7" t="n">
        <v>377380.4337833292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1.9029</v>
      </c>
      <c r="E8" t="n">
        <v>52.55</v>
      </c>
      <c r="F8" t="n">
        <v>49.54</v>
      </c>
      <c r="G8" t="n">
        <v>67.55</v>
      </c>
      <c r="H8" t="n">
        <v>1.07</v>
      </c>
      <c r="I8" t="n">
        <v>44</v>
      </c>
      <c r="J8" t="n">
        <v>115.08</v>
      </c>
      <c r="K8" t="n">
        <v>41.65</v>
      </c>
      <c r="L8" t="n">
        <v>7</v>
      </c>
      <c r="M8" t="n">
        <v>42</v>
      </c>
      <c r="N8" t="n">
        <v>16.43</v>
      </c>
      <c r="O8" t="n">
        <v>14426.96</v>
      </c>
      <c r="P8" t="n">
        <v>411.28</v>
      </c>
      <c r="Q8" t="n">
        <v>1206.81</v>
      </c>
      <c r="R8" t="n">
        <v>143.17</v>
      </c>
      <c r="S8" t="n">
        <v>79.25</v>
      </c>
      <c r="T8" t="n">
        <v>29370.51</v>
      </c>
      <c r="U8" t="n">
        <v>0.55</v>
      </c>
      <c r="V8" t="n">
        <v>0.9</v>
      </c>
      <c r="W8" t="n">
        <v>0.18</v>
      </c>
      <c r="X8" t="n">
        <v>1.71</v>
      </c>
      <c r="Y8" t="n">
        <v>0.5</v>
      </c>
      <c r="Z8" t="n">
        <v>10</v>
      </c>
      <c r="AA8" t="n">
        <v>287.6739506820024</v>
      </c>
      <c r="AB8" t="n">
        <v>393.6081906021154</v>
      </c>
      <c r="AC8" t="n">
        <v>356.0427773236138</v>
      </c>
      <c r="AD8" t="n">
        <v>287673.9506820025</v>
      </c>
      <c r="AE8" t="n">
        <v>393608.1906021154</v>
      </c>
      <c r="AF8" t="n">
        <v>4.032663550318875e-06</v>
      </c>
      <c r="AG8" t="n">
        <v>11</v>
      </c>
      <c r="AH8" t="n">
        <v>356042.7773236138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1.9095</v>
      </c>
      <c r="E9" t="n">
        <v>52.37</v>
      </c>
      <c r="F9" t="n">
        <v>49.51</v>
      </c>
      <c r="G9" t="n">
        <v>80.29000000000001</v>
      </c>
      <c r="H9" t="n">
        <v>1.21</v>
      </c>
      <c r="I9" t="n">
        <v>37</v>
      </c>
      <c r="J9" t="n">
        <v>116.37</v>
      </c>
      <c r="K9" t="n">
        <v>41.65</v>
      </c>
      <c r="L9" t="n">
        <v>8</v>
      </c>
      <c r="M9" t="n">
        <v>35</v>
      </c>
      <c r="N9" t="n">
        <v>16.72</v>
      </c>
      <c r="O9" t="n">
        <v>14585.96</v>
      </c>
      <c r="P9" t="n">
        <v>401.75</v>
      </c>
      <c r="Q9" t="n">
        <v>1206.86</v>
      </c>
      <c r="R9" t="n">
        <v>141.83</v>
      </c>
      <c r="S9" t="n">
        <v>79.25</v>
      </c>
      <c r="T9" t="n">
        <v>28735.72</v>
      </c>
      <c r="U9" t="n">
        <v>0.5600000000000001</v>
      </c>
      <c r="V9" t="n">
        <v>0.9</v>
      </c>
      <c r="W9" t="n">
        <v>0.2</v>
      </c>
      <c r="X9" t="n">
        <v>1.68</v>
      </c>
      <c r="Y9" t="n">
        <v>0.5</v>
      </c>
      <c r="Z9" t="n">
        <v>10</v>
      </c>
      <c r="AA9" t="n">
        <v>282.5791594218196</v>
      </c>
      <c r="AB9" t="n">
        <v>386.637272433606</v>
      </c>
      <c r="AC9" t="n">
        <v>349.7371538013618</v>
      </c>
      <c r="AD9" t="n">
        <v>282579.1594218196</v>
      </c>
      <c r="AE9" t="n">
        <v>386637.272433606</v>
      </c>
      <c r="AF9" t="n">
        <v>4.046650401667924e-06</v>
      </c>
      <c r="AG9" t="n">
        <v>11</v>
      </c>
      <c r="AH9" t="n">
        <v>349737.1538013619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1.9227</v>
      </c>
      <c r="E10" t="n">
        <v>52.01</v>
      </c>
      <c r="F10" t="n">
        <v>49.26</v>
      </c>
      <c r="G10" t="n">
        <v>92.37</v>
      </c>
      <c r="H10" t="n">
        <v>1.35</v>
      </c>
      <c r="I10" t="n">
        <v>32</v>
      </c>
      <c r="J10" t="n">
        <v>117.66</v>
      </c>
      <c r="K10" t="n">
        <v>41.65</v>
      </c>
      <c r="L10" t="n">
        <v>9</v>
      </c>
      <c r="M10" t="n">
        <v>30</v>
      </c>
      <c r="N10" t="n">
        <v>17.01</v>
      </c>
      <c r="O10" t="n">
        <v>14745.39</v>
      </c>
      <c r="P10" t="n">
        <v>388.78</v>
      </c>
      <c r="Q10" t="n">
        <v>1206.81</v>
      </c>
      <c r="R10" t="n">
        <v>133.63</v>
      </c>
      <c r="S10" t="n">
        <v>79.25</v>
      </c>
      <c r="T10" t="n">
        <v>24662.43</v>
      </c>
      <c r="U10" t="n">
        <v>0.59</v>
      </c>
      <c r="V10" t="n">
        <v>0.9</v>
      </c>
      <c r="W10" t="n">
        <v>0.19</v>
      </c>
      <c r="X10" t="n">
        <v>1.43</v>
      </c>
      <c r="Y10" t="n">
        <v>0.5</v>
      </c>
      <c r="Z10" t="n">
        <v>10</v>
      </c>
      <c r="AA10" t="n">
        <v>275.1601047746778</v>
      </c>
      <c r="AB10" t="n">
        <v>376.4861945597958</v>
      </c>
      <c r="AC10" t="n">
        <v>340.5548805527009</v>
      </c>
      <c r="AD10" t="n">
        <v>275160.1047746778</v>
      </c>
      <c r="AE10" t="n">
        <v>376486.1945597958</v>
      </c>
      <c r="AF10" t="n">
        <v>4.074624104366022e-06</v>
      </c>
      <c r="AG10" t="n">
        <v>11</v>
      </c>
      <c r="AH10" t="n">
        <v>340554.8805527008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1.9334</v>
      </c>
      <c r="E11" t="n">
        <v>51.72</v>
      </c>
      <c r="F11" t="n">
        <v>49.06</v>
      </c>
      <c r="G11" t="n">
        <v>105.13</v>
      </c>
      <c r="H11" t="n">
        <v>1.48</v>
      </c>
      <c r="I11" t="n">
        <v>28</v>
      </c>
      <c r="J11" t="n">
        <v>118.96</v>
      </c>
      <c r="K11" t="n">
        <v>41.65</v>
      </c>
      <c r="L11" t="n">
        <v>10</v>
      </c>
      <c r="M11" t="n">
        <v>22</v>
      </c>
      <c r="N11" t="n">
        <v>17.31</v>
      </c>
      <c r="O11" t="n">
        <v>14905.25</v>
      </c>
      <c r="P11" t="n">
        <v>374.82</v>
      </c>
      <c r="Q11" t="n">
        <v>1206.81</v>
      </c>
      <c r="R11" t="n">
        <v>126.54</v>
      </c>
      <c r="S11" t="n">
        <v>79.25</v>
      </c>
      <c r="T11" t="n">
        <v>21136.96</v>
      </c>
      <c r="U11" t="n">
        <v>0.63</v>
      </c>
      <c r="V11" t="n">
        <v>0.91</v>
      </c>
      <c r="W11" t="n">
        <v>0.19</v>
      </c>
      <c r="X11" t="n">
        <v>1.23</v>
      </c>
      <c r="Y11" t="n">
        <v>0.5</v>
      </c>
      <c r="Z11" t="n">
        <v>10</v>
      </c>
      <c r="AA11" t="n">
        <v>267.669681516961</v>
      </c>
      <c r="AB11" t="n">
        <v>366.2374670044357</v>
      </c>
      <c r="AC11" t="n">
        <v>331.2842771710448</v>
      </c>
      <c r="AD11" t="n">
        <v>267669.681516961</v>
      </c>
      <c r="AE11" t="n">
        <v>366237.4670044357</v>
      </c>
      <c r="AF11" t="n">
        <v>4.097299757310691e-06</v>
      </c>
      <c r="AG11" t="n">
        <v>11</v>
      </c>
      <c r="AH11" t="n">
        <v>331284.2771710448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1.9381</v>
      </c>
      <c r="E12" t="n">
        <v>51.6</v>
      </c>
      <c r="F12" t="n">
        <v>48.98</v>
      </c>
      <c r="G12" t="n">
        <v>113.04</v>
      </c>
      <c r="H12" t="n">
        <v>1.61</v>
      </c>
      <c r="I12" t="n">
        <v>26</v>
      </c>
      <c r="J12" t="n">
        <v>120.26</v>
      </c>
      <c r="K12" t="n">
        <v>41.65</v>
      </c>
      <c r="L12" t="n">
        <v>11</v>
      </c>
      <c r="M12" t="n">
        <v>8</v>
      </c>
      <c r="N12" t="n">
        <v>17.61</v>
      </c>
      <c r="O12" t="n">
        <v>15065.56</v>
      </c>
      <c r="P12" t="n">
        <v>368.84</v>
      </c>
      <c r="Q12" t="n">
        <v>1206.82</v>
      </c>
      <c r="R12" t="n">
        <v>123.28</v>
      </c>
      <c r="S12" t="n">
        <v>79.25</v>
      </c>
      <c r="T12" t="n">
        <v>19513.55</v>
      </c>
      <c r="U12" t="n">
        <v>0.64</v>
      </c>
      <c r="V12" t="n">
        <v>0.91</v>
      </c>
      <c r="W12" t="n">
        <v>0.2</v>
      </c>
      <c r="X12" t="n">
        <v>1.15</v>
      </c>
      <c r="Y12" t="n">
        <v>0.5</v>
      </c>
      <c r="Z12" t="n">
        <v>10</v>
      </c>
      <c r="AA12" t="n">
        <v>264.4776943044036</v>
      </c>
      <c r="AB12" t="n">
        <v>361.8700492796775</v>
      </c>
      <c r="AC12" t="n">
        <v>327.3336796642283</v>
      </c>
      <c r="AD12" t="n">
        <v>264477.6943044036</v>
      </c>
      <c r="AE12" t="n">
        <v>361870.0492796775</v>
      </c>
      <c r="AF12" t="n">
        <v>4.107260090847135e-06</v>
      </c>
      <c r="AG12" t="n">
        <v>11</v>
      </c>
      <c r="AH12" t="n">
        <v>327333.6796642283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1.9367</v>
      </c>
      <c r="E13" t="n">
        <v>51.64</v>
      </c>
      <c r="F13" t="n">
        <v>49.02</v>
      </c>
      <c r="G13" t="n">
        <v>113.13</v>
      </c>
      <c r="H13" t="n">
        <v>1.74</v>
      </c>
      <c r="I13" t="n">
        <v>26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372.01</v>
      </c>
      <c r="Q13" t="n">
        <v>1206.83</v>
      </c>
      <c r="R13" t="n">
        <v>124.39</v>
      </c>
      <c r="S13" t="n">
        <v>79.25</v>
      </c>
      <c r="T13" t="n">
        <v>20068.2</v>
      </c>
      <c r="U13" t="n">
        <v>0.64</v>
      </c>
      <c r="V13" t="n">
        <v>0.91</v>
      </c>
      <c r="W13" t="n">
        <v>0.21</v>
      </c>
      <c r="X13" t="n">
        <v>1.19</v>
      </c>
      <c r="Y13" t="n">
        <v>0.5</v>
      </c>
      <c r="Z13" t="n">
        <v>10</v>
      </c>
      <c r="AA13" t="n">
        <v>266.0590298692861</v>
      </c>
      <c r="AB13" t="n">
        <v>364.0337023631512</v>
      </c>
      <c r="AC13" t="n">
        <v>329.2908367341215</v>
      </c>
      <c r="AD13" t="n">
        <v>266059.0298692861</v>
      </c>
      <c r="AE13" t="n">
        <v>364033.7023631512</v>
      </c>
      <c r="AF13" t="n">
        <v>4.104293182985215e-06</v>
      </c>
      <c r="AG13" t="n">
        <v>11</v>
      </c>
      <c r="AH13" t="n">
        <v>329290.8367341214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1.4986</v>
      </c>
      <c r="E2" t="n">
        <v>66.73</v>
      </c>
      <c r="F2" t="n">
        <v>61.05</v>
      </c>
      <c r="G2" t="n">
        <v>13.08</v>
      </c>
      <c r="H2" t="n">
        <v>0.28</v>
      </c>
      <c r="I2" t="n">
        <v>280</v>
      </c>
      <c r="J2" t="n">
        <v>61.76</v>
      </c>
      <c r="K2" t="n">
        <v>28.92</v>
      </c>
      <c r="L2" t="n">
        <v>1</v>
      </c>
      <c r="M2" t="n">
        <v>278</v>
      </c>
      <c r="N2" t="n">
        <v>6.84</v>
      </c>
      <c r="O2" t="n">
        <v>7851.41</v>
      </c>
      <c r="P2" t="n">
        <v>384.19</v>
      </c>
      <c r="Q2" t="n">
        <v>1206.97</v>
      </c>
      <c r="R2" t="n">
        <v>533.61</v>
      </c>
      <c r="S2" t="n">
        <v>79.25</v>
      </c>
      <c r="T2" t="n">
        <v>223409.02</v>
      </c>
      <c r="U2" t="n">
        <v>0.15</v>
      </c>
      <c r="V2" t="n">
        <v>0.73</v>
      </c>
      <c r="W2" t="n">
        <v>0.58</v>
      </c>
      <c r="X2" t="n">
        <v>13.21</v>
      </c>
      <c r="Y2" t="n">
        <v>0.5</v>
      </c>
      <c r="Z2" t="n">
        <v>10</v>
      </c>
      <c r="AA2" t="n">
        <v>345.5845681215976</v>
      </c>
      <c r="AB2" t="n">
        <v>472.8440522190996</v>
      </c>
      <c r="AC2" t="n">
        <v>427.7164795161034</v>
      </c>
      <c r="AD2" t="n">
        <v>345584.5681215976</v>
      </c>
      <c r="AE2" t="n">
        <v>472844.0522190997</v>
      </c>
      <c r="AF2" t="n">
        <v>3.263367441198333e-06</v>
      </c>
      <c r="AG2" t="n">
        <v>14</v>
      </c>
      <c r="AH2" t="n">
        <v>427716.4795161034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1.7697</v>
      </c>
      <c r="E3" t="n">
        <v>56.51</v>
      </c>
      <c r="F3" t="n">
        <v>53.11</v>
      </c>
      <c r="G3" t="n">
        <v>27.71</v>
      </c>
      <c r="H3" t="n">
        <v>0.55</v>
      </c>
      <c r="I3" t="n">
        <v>115</v>
      </c>
      <c r="J3" t="n">
        <v>62.92</v>
      </c>
      <c r="K3" t="n">
        <v>28.92</v>
      </c>
      <c r="L3" t="n">
        <v>2</v>
      </c>
      <c r="M3" t="n">
        <v>113</v>
      </c>
      <c r="N3" t="n">
        <v>7</v>
      </c>
      <c r="O3" t="n">
        <v>7994.37</v>
      </c>
      <c r="P3" t="n">
        <v>316.8</v>
      </c>
      <c r="Q3" t="n">
        <v>1206.83</v>
      </c>
      <c r="R3" t="n">
        <v>264.03</v>
      </c>
      <c r="S3" t="n">
        <v>79.25</v>
      </c>
      <c r="T3" t="n">
        <v>89444.03</v>
      </c>
      <c r="U3" t="n">
        <v>0.3</v>
      </c>
      <c r="V3" t="n">
        <v>0.84</v>
      </c>
      <c r="W3" t="n">
        <v>0.32</v>
      </c>
      <c r="X3" t="n">
        <v>5.28</v>
      </c>
      <c r="Y3" t="n">
        <v>0.5</v>
      </c>
      <c r="Z3" t="n">
        <v>10</v>
      </c>
      <c r="AA3" t="n">
        <v>257.4946258865089</v>
      </c>
      <c r="AB3" t="n">
        <v>352.3155069989113</v>
      </c>
      <c r="AC3" t="n">
        <v>318.6910094889602</v>
      </c>
      <c r="AD3" t="n">
        <v>257494.6258865089</v>
      </c>
      <c r="AE3" t="n">
        <v>352315.5069989113</v>
      </c>
      <c r="AF3" t="n">
        <v>3.853717710322094e-06</v>
      </c>
      <c r="AG3" t="n">
        <v>12</v>
      </c>
      <c r="AH3" t="n">
        <v>318691.0094889601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1.8597</v>
      </c>
      <c r="E4" t="n">
        <v>53.77</v>
      </c>
      <c r="F4" t="n">
        <v>51.01</v>
      </c>
      <c r="G4" t="n">
        <v>43.72</v>
      </c>
      <c r="H4" t="n">
        <v>0.8100000000000001</v>
      </c>
      <c r="I4" t="n">
        <v>70</v>
      </c>
      <c r="J4" t="n">
        <v>64.08</v>
      </c>
      <c r="K4" t="n">
        <v>28.92</v>
      </c>
      <c r="L4" t="n">
        <v>3</v>
      </c>
      <c r="M4" t="n">
        <v>68</v>
      </c>
      <c r="N4" t="n">
        <v>7.16</v>
      </c>
      <c r="O4" t="n">
        <v>8137.65</v>
      </c>
      <c r="P4" t="n">
        <v>285.95</v>
      </c>
      <c r="Q4" t="n">
        <v>1206.83</v>
      </c>
      <c r="R4" t="n">
        <v>192.52</v>
      </c>
      <c r="S4" t="n">
        <v>79.25</v>
      </c>
      <c r="T4" t="n">
        <v>53913.84</v>
      </c>
      <c r="U4" t="n">
        <v>0.41</v>
      </c>
      <c r="V4" t="n">
        <v>0.87</v>
      </c>
      <c r="W4" t="n">
        <v>0.25</v>
      </c>
      <c r="X4" t="n">
        <v>3.17</v>
      </c>
      <c r="Y4" t="n">
        <v>0.5</v>
      </c>
      <c r="Z4" t="n">
        <v>10</v>
      </c>
      <c r="AA4" t="n">
        <v>233.6838451205206</v>
      </c>
      <c r="AB4" t="n">
        <v>319.7365462973926</v>
      </c>
      <c r="AC4" t="n">
        <v>289.2213390719255</v>
      </c>
      <c r="AD4" t="n">
        <v>233683.8451205206</v>
      </c>
      <c r="AE4" t="n">
        <v>319736.5462973926</v>
      </c>
      <c r="AF4" t="n">
        <v>4.049702676095382e-06</v>
      </c>
      <c r="AG4" t="n">
        <v>12</v>
      </c>
      <c r="AH4" t="n">
        <v>289221.3390719255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1.9011</v>
      </c>
      <c r="E5" t="n">
        <v>52.6</v>
      </c>
      <c r="F5" t="n">
        <v>50.1</v>
      </c>
      <c r="G5" t="n">
        <v>58.94</v>
      </c>
      <c r="H5" t="n">
        <v>1.07</v>
      </c>
      <c r="I5" t="n">
        <v>51</v>
      </c>
      <c r="J5" t="n">
        <v>65.25</v>
      </c>
      <c r="K5" t="n">
        <v>28.92</v>
      </c>
      <c r="L5" t="n">
        <v>4</v>
      </c>
      <c r="M5" t="n">
        <v>14</v>
      </c>
      <c r="N5" t="n">
        <v>7.33</v>
      </c>
      <c r="O5" t="n">
        <v>8281.25</v>
      </c>
      <c r="P5" t="n">
        <v>264.7</v>
      </c>
      <c r="Q5" t="n">
        <v>1206.86</v>
      </c>
      <c r="R5" t="n">
        <v>159.85</v>
      </c>
      <c r="S5" t="n">
        <v>79.25</v>
      </c>
      <c r="T5" t="n">
        <v>37677.05</v>
      </c>
      <c r="U5" t="n">
        <v>0.5</v>
      </c>
      <c r="V5" t="n">
        <v>0.89</v>
      </c>
      <c r="W5" t="n">
        <v>0.27</v>
      </c>
      <c r="X5" t="n">
        <v>2.27</v>
      </c>
      <c r="Y5" t="n">
        <v>0.5</v>
      </c>
      <c r="Z5" t="n">
        <v>10</v>
      </c>
      <c r="AA5" t="n">
        <v>213.695264792448</v>
      </c>
      <c r="AB5" t="n">
        <v>292.3872888586101</v>
      </c>
      <c r="AC5" t="n">
        <v>264.4822563781679</v>
      </c>
      <c r="AD5" t="n">
        <v>213695.264792448</v>
      </c>
      <c r="AE5" t="n">
        <v>292387.2888586101</v>
      </c>
      <c r="AF5" t="n">
        <v>4.139855760351095e-06</v>
      </c>
      <c r="AG5" t="n">
        <v>11</v>
      </c>
      <c r="AH5" t="n">
        <v>264482.2563781679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1.8993</v>
      </c>
      <c r="E6" t="n">
        <v>52.65</v>
      </c>
      <c r="F6" t="n">
        <v>50.16</v>
      </c>
      <c r="G6" t="n">
        <v>60.19</v>
      </c>
      <c r="H6" t="n">
        <v>1.31</v>
      </c>
      <c r="I6" t="n">
        <v>50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268.14</v>
      </c>
      <c r="Q6" t="n">
        <v>1206.92</v>
      </c>
      <c r="R6" t="n">
        <v>161.89</v>
      </c>
      <c r="S6" t="n">
        <v>79.25</v>
      </c>
      <c r="T6" t="n">
        <v>38698.48</v>
      </c>
      <c r="U6" t="n">
        <v>0.49</v>
      </c>
      <c r="V6" t="n">
        <v>0.89</v>
      </c>
      <c r="W6" t="n">
        <v>0.28</v>
      </c>
      <c r="X6" t="n">
        <v>2.33</v>
      </c>
      <c r="Y6" t="n">
        <v>0.5</v>
      </c>
      <c r="Z6" t="n">
        <v>10</v>
      </c>
      <c r="AA6" t="n">
        <v>215.4271461238207</v>
      </c>
      <c r="AB6" t="n">
        <v>294.756925301405</v>
      </c>
      <c r="AC6" t="n">
        <v>266.6257380446688</v>
      </c>
      <c r="AD6" t="n">
        <v>215427.1461238207</v>
      </c>
      <c r="AE6" t="n">
        <v>294756.925301405</v>
      </c>
      <c r="AF6" t="n">
        <v>4.13593606103563e-06</v>
      </c>
      <c r="AG6" t="n">
        <v>11</v>
      </c>
      <c r="AH6" t="n">
        <v>266625.7380446687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0.8252</v>
      </c>
      <c r="E2" t="n">
        <v>121.18</v>
      </c>
      <c r="F2" t="n">
        <v>90.28</v>
      </c>
      <c r="G2" t="n">
        <v>6.43</v>
      </c>
      <c r="H2" t="n">
        <v>0.11</v>
      </c>
      <c r="I2" t="n">
        <v>842</v>
      </c>
      <c r="J2" t="n">
        <v>167.88</v>
      </c>
      <c r="K2" t="n">
        <v>51.39</v>
      </c>
      <c r="L2" t="n">
        <v>1</v>
      </c>
      <c r="M2" t="n">
        <v>840</v>
      </c>
      <c r="N2" t="n">
        <v>30.49</v>
      </c>
      <c r="O2" t="n">
        <v>20939.59</v>
      </c>
      <c r="P2" t="n">
        <v>1142.44</v>
      </c>
      <c r="Q2" t="n">
        <v>1207.12</v>
      </c>
      <c r="R2" t="n">
        <v>1529.89</v>
      </c>
      <c r="S2" t="n">
        <v>79.25</v>
      </c>
      <c r="T2" t="n">
        <v>718741.1</v>
      </c>
      <c r="U2" t="n">
        <v>0.05</v>
      </c>
      <c r="V2" t="n">
        <v>0.49</v>
      </c>
      <c r="W2" t="n">
        <v>1.5</v>
      </c>
      <c r="X2" t="n">
        <v>42.44</v>
      </c>
      <c r="Y2" t="n">
        <v>0.5</v>
      </c>
      <c r="Z2" t="n">
        <v>10</v>
      </c>
      <c r="AA2" t="n">
        <v>1510.759365591106</v>
      </c>
      <c r="AB2" t="n">
        <v>2067.08761400104</v>
      </c>
      <c r="AC2" t="n">
        <v>1869.807673296468</v>
      </c>
      <c r="AD2" t="n">
        <v>1510759.365591106</v>
      </c>
      <c r="AE2" t="n">
        <v>2067087.614001041</v>
      </c>
      <c r="AF2" t="n">
        <v>1.704067617499471e-06</v>
      </c>
      <c r="AG2" t="n">
        <v>26</v>
      </c>
      <c r="AH2" t="n">
        <v>1869807.673296468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1.3752</v>
      </c>
      <c r="E3" t="n">
        <v>72.72</v>
      </c>
      <c r="F3" t="n">
        <v>60.92</v>
      </c>
      <c r="G3" t="n">
        <v>13.15</v>
      </c>
      <c r="H3" t="n">
        <v>0.21</v>
      </c>
      <c r="I3" t="n">
        <v>278</v>
      </c>
      <c r="J3" t="n">
        <v>169.33</v>
      </c>
      <c r="K3" t="n">
        <v>51.39</v>
      </c>
      <c r="L3" t="n">
        <v>2</v>
      </c>
      <c r="M3" t="n">
        <v>276</v>
      </c>
      <c r="N3" t="n">
        <v>30.94</v>
      </c>
      <c r="O3" t="n">
        <v>21118.46</v>
      </c>
      <c r="P3" t="n">
        <v>764.0599999999999</v>
      </c>
      <c r="Q3" t="n">
        <v>1206.9</v>
      </c>
      <c r="R3" t="n">
        <v>529.42</v>
      </c>
      <c r="S3" t="n">
        <v>79.25</v>
      </c>
      <c r="T3" t="n">
        <v>221324.49</v>
      </c>
      <c r="U3" t="n">
        <v>0.15</v>
      </c>
      <c r="V3" t="n">
        <v>0.73</v>
      </c>
      <c r="W3" t="n">
        <v>0.57</v>
      </c>
      <c r="X3" t="n">
        <v>13.09</v>
      </c>
      <c r="Y3" t="n">
        <v>0.5</v>
      </c>
      <c r="Z3" t="n">
        <v>10</v>
      </c>
      <c r="AA3" t="n">
        <v>645.5656477310285</v>
      </c>
      <c r="AB3" t="n">
        <v>883.29139957193</v>
      </c>
      <c r="AC3" t="n">
        <v>798.9913081040497</v>
      </c>
      <c r="AD3" t="n">
        <v>645565.6477310285</v>
      </c>
      <c r="AE3" t="n">
        <v>883291.3995719301</v>
      </c>
      <c r="AF3" t="n">
        <v>2.839837357713611e-06</v>
      </c>
      <c r="AG3" t="n">
        <v>16</v>
      </c>
      <c r="AH3" t="n">
        <v>798991.3081040498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1.5698</v>
      </c>
      <c r="E4" t="n">
        <v>63.7</v>
      </c>
      <c r="F4" t="n">
        <v>55.63</v>
      </c>
      <c r="G4" t="n">
        <v>19.87</v>
      </c>
      <c r="H4" t="n">
        <v>0.31</v>
      </c>
      <c r="I4" t="n">
        <v>168</v>
      </c>
      <c r="J4" t="n">
        <v>170.79</v>
      </c>
      <c r="K4" t="n">
        <v>51.39</v>
      </c>
      <c r="L4" t="n">
        <v>3</v>
      </c>
      <c r="M4" t="n">
        <v>166</v>
      </c>
      <c r="N4" t="n">
        <v>31.4</v>
      </c>
      <c r="O4" t="n">
        <v>21297.94</v>
      </c>
      <c r="P4" t="n">
        <v>692.58</v>
      </c>
      <c r="Q4" t="n">
        <v>1206.84</v>
      </c>
      <c r="R4" t="n">
        <v>349.64</v>
      </c>
      <c r="S4" t="n">
        <v>79.25</v>
      </c>
      <c r="T4" t="n">
        <v>131987.21</v>
      </c>
      <c r="U4" t="n">
        <v>0.23</v>
      </c>
      <c r="V4" t="n">
        <v>0.8</v>
      </c>
      <c r="W4" t="n">
        <v>0.41</v>
      </c>
      <c r="X4" t="n">
        <v>7.8</v>
      </c>
      <c r="Y4" t="n">
        <v>0.5</v>
      </c>
      <c r="Z4" t="n">
        <v>10</v>
      </c>
      <c r="AA4" t="n">
        <v>522.0594137200329</v>
      </c>
      <c r="AB4" t="n">
        <v>714.304721487592</v>
      </c>
      <c r="AC4" t="n">
        <v>646.1324814017885</v>
      </c>
      <c r="AD4" t="n">
        <v>522059.4137200329</v>
      </c>
      <c r="AE4" t="n">
        <v>714304.721487592</v>
      </c>
      <c r="AF4" t="n">
        <v>3.241693342160287e-06</v>
      </c>
      <c r="AG4" t="n">
        <v>14</v>
      </c>
      <c r="AH4" t="n">
        <v>646132.4814017885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1.6723</v>
      </c>
      <c r="E5" t="n">
        <v>59.8</v>
      </c>
      <c r="F5" t="n">
        <v>53.36</v>
      </c>
      <c r="G5" t="n">
        <v>26.68</v>
      </c>
      <c r="H5" t="n">
        <v>0.41</v>
      </c>
      <c r="I5" t="n">
        <v>120</v>
      </c>
      <c r="J5" t="n">
        <v>172.25</v>
      </c>
      <c r="K5" t="n">
        <v>51.39</v>
      </c>
      <c r="L5" t="n">
        <v>4</v>
      </c>
      <c r="M5" t="n">
        <v>118</v>
      </c>
      <c r="N5" t="n">
        <v>31.86</v>
      </c>
      <c r="O5" t="n">
        <v>21478.05</v>
      </c>
      <c r="P5" t="n">
        <v>659.49</v>
      </c>
      <c r="Q5" t="n">
        <v>1206.88</v>
      </c>
      <c r="R5" t="n">
        <v>272.5</v>
      </c>
      <c r="S5" t="n">
        <v>79.25</v>
      </c>
      <c r="T5" t="n">
        <v>93654.22</v>
      </c>
      <c r="U5" t="n">
        <v>0.29</v>
      </c>
      <c r="V5" t="n">
        <v>0.83</v>
      </c>
      <c r="W5" t="n">
        <v>0.33</v>
      </c>
      <c r="X5" t="n">
        <v>5.53</v>
      </c>
      <c r="Y5" t="n">
        <v>0.5</v>
      </c>
      <c r="Z5" t="n">
        <v>10</v>
      </c>
      <c r="AA5" t="n">
        <v>470.3834630185605</v>
      </c>
      <c r="AB5" t="n">
        <v>643.5994059557914</v>
      </c>
      <c r="AC5" t="n">
        <v>582.1751819488094</v>
      </c>
      <c r="AD5" t="n">
        <v>470383.4630185605</v>
      </c>
      <c r="AE5" t="n">
        <v>643599.4059557915</v>
      </c>
      <c r="AF5" t="n">
        <v>3.453359521018377e-06</v>
      </c>
      <c r="AG5" t="n">
        <v>13</v>
      </c>
      <c r="AH5" t="n">
        <v>582175.1819488094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1.7365</v>
      </c>
      <c r="E6" t="n">
        <v>57.59</v>
      </c>
      <c r="F6" t="n">
        <v>52.06</v>
      </c>
      <c r="G6" t="n">
        <v>33.59</v>
      </c>
      <c r="H6" t="n">
        <v>0.51</v>
      </c>
      <c r="I6" t="n">
        <v>93</v>
      </c>
      <c r="J6" t="n">
        <v>173.71</v>
      </c>
      <c r="K6" t="n">
        <v>51.39</v>
      </c>
      <c r="L6" t="n">
        <v>5</v>
      </c>
      <c r="M6" t="n">
        <v>91</v>
      </c>
      <c r="N6" t="n">
        <v>32.32</v>
      </c>
      <c r="O6" t="n">
        <v>21658.78</v>
      </c>
      <c r="P6" t="n">
        <v>638.55</v>
      </c>
      <c r="Q6" t="n">
        <v>1206.82</v>
      </c>
      <c r="R6" t="n">
        <v>228.37</v>
      </c>
      <c r="S6" t="n">
        <v>79.25</v>
      </c>
      <c r="T6" t="n">
        <v>71726.21000000001</v>
      </c>
      <c r="U6" t="n">
        <v>0.35</v>
      </c>
      <c r="V6" t="n">
        <v>0.85</v>
      </c>
      <c r="W6" t="n">
        <v>0.29</v>
      </c>
      <c r="X6" t="n">
        <v>4.23</v>
      </c>
      <c r="Y6" t="n">
        <v>0.5</v>
      </c>
      <c r="Z6" t="n">
        <v>10</v>
      </c>
      <c r="AA6" t="n">
        <v>438.1403775370435</v>
      </c>
      <c r="AB6" t="n">
        <v>599.4829939354408</v>
      </c>
      <c r="AC6" t="n">
        <v>542.2691783739081</v>
      </c>
      <c r="AD6" t="n">
        <v>438140.3775370435</v>
      </c>
      <c r="AE6" t="n">
        <v>599482.9939354409</v>
      </c>
      <c r="AF6" t="n">
        <v>3.585934825239736e-06</v>
      </c>
      <c r="AG6" t="n">
        <v>12</v>
      </c>
      <c r="AH6" t="n">
        <v>542269.178373908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1.7783</v>
      </c>
      <c r="E7" t="n">
        <v>56.23</v>
      </c>
      <c r="F7" t="n">
        <v>51.28</v>
      </c>
      <c r="G7" t="n">
        <v>40.49</v>
      </c>
      <c r="H7" t="n">
        <v>0.61</v>
      </c>
      <c r="I7" t="n">
        <v>76</v>
      </c>
      <c r="J7" t="n">
        <v>175.18</v>
      </c>
      <c r="K7" t="n">
        <v>51.39</v>
      </c>
      <c r="L7" t="n">
        <v>6</v>
      </c>
      <c r="M7" t="n">
        <v>74</v>
      </c>
      <c r="N7" t="n">
        <v>32.79</v>
      </c>
      <c r="O7" t="n">
        <v>21840.16</v>
      </c>
      <c r="P7" t="n">
        <v>623.79</v>
      </c>
      <c r="Q7" t="n">
        <v>1206.89</v>
      </c>
      <c r="R7" t="n">
        <v>201.81</v>
      </c>
      <c r="S7" t="n">
        <v>79.25</v>
      </c>
      <c r="T7" t="n">
        <v>58528.72</v>
      </c>
      <c r="U7" t="n">
        <v>0.39</v>
      </c>
      <c r="V7" t="n">
        <v>0.87</v>
      </c>
      <c r="W7" t="n">
        <v>0.26</v>
      </c>
      <c r="X7" t="n">
        <v>3.45</v>
      </c>
      <c r="Y7" t="n">
        <v>0.5</v>
      </c>
      <c r="Z7" t="n">
        <v>10</v>
      </c>
      <c r="AA7" t="n">
        <v>422.0642874461445</v>
      </c>
      <c r="AB7" t="n">
        <v>577.4869782460329</v>
      </c>
      <c r="AC7" t="n">
        <v>522.3724315502952</v>
      </c>
      <c r="AD7" t="n">
        <v>422064.2874461445</v>
      </c>
      <c r="AE7" t="n">
        <v>577486.9782460328</v>
      </c>
      <c r="AF7" t="n">
        <v>3.672253325496011e-06</v>
      </c>
      <c r="AG7" t="n">
        <v>12</v>
      </c>
      <c r="AH7" t="n">
        <v>522372.4315502952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1.8105</v>
      </c>
      <c r="E8" t="n">
        <v>55.23</v>
      </c>
      <c r="F8" t="n">
        <v>50.69</v>
      </c>
      <c r="G8" t="n">
        <v>47.52</v>
      </c>
      <c r="H8" t="n">
        <v>0.7</v>
      </c>
      <c r="I8" t="n">
        <v>64</v>
      </c>
      <c r="J8" t="n">
        <v>176.66</v>
      </c>
      <c r="K8" t="n">
        <v>51.39</v>
      </c>
      <c r="L8" t="n">
        <v>7</v>
      </c>
      <c r="M8" t="n">
        <v>62</v>
      </c>
      <c r="N8" t="n">
        <v>33.27</v>
      </c>
      <c r="O8" t="n">
        <v>22022.17</v>
      </c>
      <c r="P8" t="n">
        <v>612.58</v>
      </c>
      <c r="Q8" t="n">
        <v>1206.82</v>
      </c>
      <c r="R8" t="n">
        <v>181.95</v>
      </c>
      <c r="S8" t="n">
        <v>79.25</v>
      </c>
      <c r="T8" t="n">
        <v>48660.24</v>
      </c>
      <c r="U8" t="n">
        <v>0.44</v>
      </c>
      <c r="V8" t="n">
        <v>0.88</v>
      </c>
      <c r="W8" t="n">
        <v>0.24</v>
      </c>
      <c r="X8" t="n">
        <v>2.86</v>
      </c>
      <c r="Y8" t="n">
        <v>0.5</v>
      </c>
      <c r="Z8" t="n">
        <v>10</v>
      </c>
      <c r="AA8" t="n">
        <v>410.2704391692737</v>
      </c>
      <c r="AB8" t="n">
        <v>561.3501147257538</v>
      </c>
      <c r="AC8" t="n">
        <v>507.7756476361613</v>
      </c>
      <c r="AD8" t="n">
        <v>410270.4391692737</v>
      </c>
      <c r="AE8" t="n">
        <v>561350.1147257538</v>
      </c>
      <c r="AF8" t="n">
        <v>3.738747481195821e-06</v>
      </c>
      <c r="AG8" t="n">
        <v>12</v>
      </c>
      <c r="AH8" t="n">
        <v>507775.6476361613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1.8339</v>
      </c>
      <c r="E9" t="n">
        <v>54.53</v>
      </c>
      <c r="F9" t="n">
        <v>50.29</v>
      </c>
      <c r="G9" t="n">
        <v>54.86</v>
      </c>
      <c r="H9" t="n">
        <v>0.8</v>
      </c>
      <c r="I9" t="n">
        <v>55</v>
      </c>
      <c r="J9" t="n">
        <v>178.14</v>
      </c>
      <c r="K9" t="n">
        <v>51.39</v>
      </c>
      <c r="L9" t="n">
        <v>8</v>
      </c>
      <c r="M9" t="n">
        <v>53</v>
      </c>
      <c r="N9" t="n">
        <v>33.75</v>
      </c>
      <c r="O9" t="n">
        <v>22204.83</v>
      </c>
      <c r="P9" t="n">
        <v>602.5700000000001</v>
      </c>
      <c r="Q9" t="n">
        <v>1206.88</v>
      </c>
      <c r="R9" t="n">
        <v>168.16</v>
      </c>
      <c r="S9" t="n">
        <v>79.25</v>
      </c>
      <c r="T9" t="n">
        <v>41808.07</v>
      </c>
      <c r="U9" t="n">
        <v>0.47</v>
      </c>
      <c r="V9" t="n">
        <v>0.88</v>
      </c>
      <c r="W9" t="n">
        <v>0.23</v>
      </c>
      <c r="X9" t="n">
        <v>2.46</v>
      </c>
      <c r="Y9" t="n">
        <v>0.5</v>
      </c>
      <c r="Z9" t="n">
        <v>10</v>
      </c>
      <c r="AA9" t="n">
        <v>401.0929305262419</v>
      </c>
      <c r="AB9" t="n">
        <v>548.7930425172516</v>
      </c>
      <c r="AC9" t="n">
        <v>496.417004775277</v>
      </c>
      <c r="AD9" t="n">
        <v>401092.9305262419</v>
      </c>
      <c r="AE9" t="n">
        <v>548793.0425172516</v>
      </c>
      <c r="AF9" t="n">
        <v>3.787069321052204e-06</v>
      </c>
      <c r="AG9" t="n">
        <v>12</v>
      </c>
      <c r="AH9" t="n">
        <v>496417.004775277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1.8517</v>
      </c>
      <c r="E10" t="n">
        <v>54</v>
      </c>
      <c r="F10" t="n">
        <v>49.97</v>
      </c>
      <c r="G10" t="n">
        <v>61.19</v>
      </c>
      <c r="H10" t="n">
        <v>0.89</v>
      </c>
      <c r="I10" t="n">
        <v>49</v>
      </c>
      <c r="J10" t="n">
        <v>179.63</v>
      </c>
      <c r="K10" t="n">
        <v>51.39</v>
      </c>
      <c r="L10" t="n">
        <v>9</v>
      </c>
      <c r="M10" t="n">
        <v>47</v>
      </c>
      <c r="N10" t="n">
        <v>34.24</v>
      </c>
      <c r="O10" t="n">
        <v>22388.15</v>
      </c>
      <c r="P10" t="n">
        <v>594.12</v>
      </c>
      <c r="Q10" t="n">
        <v>1206.88</v>
      </c>
      <c r="R10" t="n">
        <v>157.32</v>
      </c>
      <c r="S10" t="n">
        <v>79.25</v>
      </c>
      <c r="T10" t="n">
        <v>36418.92</v>
      </c>
      <c r="U10" t="n">
        <v>0.5</v>
      </c>
      <c r="V10" t="n">
        <v>0.89</v>
      </c>
      <c r="W10" t="n">
        <v>0.22</v>
      </c>
      <c r="X10" t="n">
        <v>2.14</v>
      </c>
      <c r="Y10" t="n">
        <v>0.5</v>
      </c>
      <c r="Z10" t="n">
        <v>10</v>
      </c>
      <c r="AA10" t="n">
        <v>393.8643523919083</v>
      </c>
      <c r="AB10" t="n">
        <v>538.9025830114958</v>
      </c>
      <c r="AC10" t="n">
        <v>487.4704768434036</v>
      </c>
      <c r="AD10" t="n">
        <v>393864.3523919082</v>
      </c>
      <c r="AE10" t="n">
        <v>538902.5830114959</v>
      </c>
      <c r="AF10" t="n">
        <v>3.823826959917316e-06</v>
      </c>
      <c r="AG10" t="n">
        <v>12</v>
      </c>
      <c r="AH10" t="n">
        <v>487470.4768434035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1.8711</v>
      </c>
      <c r="E11" t="n">
        <v>53.44</v>
      </c>
      <c r="F11" t="n">
        <v>49.61</v>
      </c>
      <c r="G11" t="n">
        <v>69.23</v>
      </c>
      <c r="H11" t="n">
        <v>0.98</v>
      </c>
      <c r="I11" t="n">
        <v>43</v>
      </c>
      <c r="J11" t="n">
        <v>181.12</v>
      </c>
      <c r="K11" t="n">
        <v>51.39</v>
      </c>
      <c r="L11" t="n">
        <v>10</v>
      </c>
      <c r="M11" t="n">
        <v>41</v>
      </c>
      <c r="N11" t="n">
        <v>34.73</v>
      </c>
      <c r="O11" t="n">
        <v>22572.13</v>
      </c>
      <c r="P11" t="n">
        <v>585</v>
      </c>
      <c r="Q11" t="n">
        <v>1206.82</v>
      </c>
      <c r="R11" t="n">
        <v>146.09</v>
      </c>
      <c r="S11" t="n">
        <v>79.25</v>
      </c>
      <c r="T11" t="n">
        <v>30834.96</v>
      </c>
      <c r="U11" t="n">
        <v>0.54</v>
      </c>
      <c r="V11" t="n">
        <v>0.9</v>
      </c>
      <c r="W11" t="n">
        <v>0.18</v>
      </c>
      <c r="X11" t="n">
        <v>1.78</v>
      </c>
      <c r="Y11" t="n">
        <v>0.5</v>
      </c>
      <c r="Z11" t="n">
        <v>10</v>
      </c>
      <c r="AA11" t="n">
        <v>386.1773695130589</v>
      </c>
      <c r="AB11" t="n">
        <v>528.3849139109039</v>
      </c>
      <c r="AC11" t="n">
        <v>477.9565993201307</v>
      </c>
      <c r="AD11" t="n">
        <v>386177.3695130589</v>
      </c>
      <c r="AE11" t="n">
        <v>528384.913910904</v>
      </c>
      <c r="AF11" t="n">
        <v>3.863888656208506e-06</v>
      </c>
      <c r="AG11" t="n">
        <v>12</v>
      </c>
      <c r="AH11" t="n">
        <v>477956.5993201308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1.8761</v>
      </c>
      <c r="E12" t="n">
        <v>53.3</v>
      </c>
      <c r="F12" t="n">
        <v>49.61</v>
      </c>
      <c r="G12" t="n">
        <v>76.31999999999999</v>
      </c>
      <c r="H12" t="n">
        <v>1.07</v>
      </c>
      <c r="I12" t="n">
        <v>39</v>
      </c>
      <c r="J12" t="n">
        <v>182.62</v>
      </c>
      <c r="K12" t="n">
        <v>51.39</v>
      </c>
      <c r="L12" t="n">
        <v>11</v>
      </c>
      <c r="M12" t="n">
        <v>37</v>
      </c>
      <c r="N12" t="n">
        <v>35.22</v>
      </c>
      <c r="O12" t="n">
        <v>22756.91</v>
      </c>
      <c r="P12" t="n">
        <v>581.08</v>
      </c>
      <c r="Q12" t="n">
        <v>1206.83</v>
      </c>
      <c r="R12" t="n">
        <v>145.38</v>
      </c>
      <c r="S12" t="n">
        <v>79.25</v>
      </c>
      <c r="T12" t="n">
        <v>30502.19</v>
      </c>
      <c r="U12" t="n">
        <v>0.55</v>
      </c>
      <c r="V12" t="n">
        <v>0.9</v>
      </c>
      <c r="W12" t="n">
        <v>0.2</v>
      </c>
      <c r="X12" t="n">
        <v>1.78</v>
      </c>
      <c r="Y12" t="n">
        <v>0.5</v>
      </c>
      <c r="Z12" t="n">
        <v>10</v>
      </c>
      <c r="AA12" t="n">
        <v>383.5507756047536</v>
      </c>
      <c r="AB12" t="n">
        <v>524.7910922484156</v>
      </c>
      <c r="AC12" t="n">
        <v>474.70576695315</v>
      </c>
      <c r="AD12" t="n">
        <v>383550.7756047536</v>
      </c>
      <c r="AE12" t="n">
        <v>524791.0922484156</v>
      </c>
      <c r="AF12" t="n">
        <v>3.874213835664998e-06</v>
      </c>
      <c r="AG12" t="n">
        <v>12</v>
      </c>
      <c r="AH12" t="n">
        <v>474705.76695315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1.8846</v>
      </c>
      <c r="E13" t="n">
        <v>53.06</v>
      </c>
      <c r="F13" t="n">
        <v>49.47</v>
      </c>
      <c r="G13" t="n">
        <v>82.45</v>
      </c>
      <c r="H13" t="n">
        <v>1.16</v>
      </c>
      <c r="I13" t="n">
        <v>36</v>
      </c>
      <c r="J13" t="n">
        <v>184.12</v>
      </c>
      <c r="K13" t="n">
        <v>51.39</v>
      </c>
      <c r="L13" t="n">
        <v>12</v>
      </c>
      <c r="M13" t="n">
        <v>34</v>
      </c>
      <c r="N13" t="n">
        <v>35.73</v>
      </c>
      <c r="O13" t="n">
        <v>22942.24</v>
      </c>
      <c r="P13" t="n">
        <v>572.84</v>
      </c>
      <c r="Q13" t="n">
        <v>1206.84</v>
      </c>
      <c r="R13" t="n">
        <v>140.52</v>
      </c>
      <c r="S13" t="n">
        <v>79.25</v>
      </c>
      <c r="T13" t="n">
        <v>28085.41</v>
      </c>
      <c r="U13" t="n">
        <v>0.5600000000000001</v>
      </c>
      <c r="V13" t="n">
        <v>0.9</v>
      </c>
      <c r="W13" t="n">
        <v>0.19</v>
      </c>
      <c r="X13" t="n">
        <v>1.64</v>
      </c>
      <c r="Y13" t="n">
        <v>0.5</v>
      </c>
      <c r="Z13" t="n">
        <v>10</v>
      </c>
      <c r="AA13" t="n">
        <v>378.3034500848738</v>
      </c>
      <c r="AB13" t="n">
        <v>517.6114699764523</v>
      </c>
      <c r="AC13" t="n">
        <v>468.2113577541597</v>
      </c>
      <c r="AD13" t="n">
        <v>378303.4500848738</v>
      </c>
      <c r="AE13" t="n">
        <v>517611.4699764524</v>
      </c>
      <c r="AF13" t="n">
        <v>3.891766640741035e-06</v>
      </c>
      <c r="AG13" t="n">
        <v>12</v>
      </c>
      <c r="AH13" t="n">
        <v>468211.3577541597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1.8937</v>
      </c>
      <c r="E14" t="n">
        <v>52.81</v>
      </c>
      <c r="F14" t="n">
        <v>49.31</v>
      </c>
      <c r="G14" t="n">
        <v>89.66</v>
      </c>
      <c r="H14" t="n">
        <v>1.24</v>
      </c>
      <c r="I14" t="n">
        <v>33</v>
      </c>
      <c r="J14" t="n">
        <v>185.63</v>
      </c>
      <c r="K14" t="n">
        <v>51.39</v>
      </c>
      <c r="L14" t="n">
        <v>13</v>
      </c>
      <c r="M14" t="n">
        <v>31</v>
      </c>
      <c r="N14" t="n">
        <v>36.24</v>
      </c>
      <c r="O14" t="n">
        <v>23128.27</v>
      </c>
      <c r="P14" t="n">
        <v>567.17</v>
      </c>
      <c r="Q14" t="n">
        <v>1206.81</v>
      </c>
      <c r="R14" t="n">
        <v>135.44</v>
      </c>
      <c r="S14" t="n">
        <v>79.25</v>
      </c>
      <c r="T14" t="n">
        <v>25560.5</v>
      </c>
      <c r="U14" t="n">
        <v>0.59</v>
      </c>
      <c r="V14" t="n">
        <v>0.9</v>
      </c>
      <c r="W14" t="n">
        <v>0.19</v>
      </c>
      <c r="X14" t="n">
        <v>1.48</v>
      </c>
      <c r="Y14" t="n">
        <v>0.5</v>
      </c>
      <c r="Z14" t="n">
        <v>10</v>
      </c>
      <c r="AA14" t="n">
        <v>374.1808641508468</v>
      </c>
      <c r="AB14" t="n">
        <v>511.9707660258612</v>
      </c>
      <c r="AC14" t="n">
        <v>463.1089946718354</v>
      </c>
      <c r="AD14" t="n">
        <v>374180.8641508468</v>
      </c>
      <c r="AE14" t="n">
        <v>511970.7660258612</v>
      </c>
      <c r="AF14" t="n">
        <v>3.91055846735185e-06</v>
      </c>
      <c r="AG14" t="n">
        <v>12</v>
      </c>
      <c r="AH14" t="n">
        <v>463108.9946718354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1.9035</v>
      </c>
      <c r="E15" t="n">
        <v>52.54</v>
      </c>
      <c r="F15" t="n">
        <v>49.15</v>
      </c>
      <c r="G15" t="n">
        <v>98.29000000000001</v>
      </c>
      <c r="H15" t="n">
        <v>1.33</v>
      </c>
      <c r="I15" t="n">
        <v>30</v>
      </c>
      <c r="J15" t="n">
        <v>187.14</v>
      </c>
      <c r="K15" t="n">
        <v>51.39</v>
      </c>
      <c r="L15" t="n">
        <v>14</v>
      </c>
      <c r="M15" t="n">
        <v>28</v>
      </c>
      <c r="N15" t="n">
        <v>36.75</v>
      </c>
      <c r="O15" t="n">
        <v>23314.98</v>
      </c>
      <c r="P15" t="n">
        <v>561.08</v>
      </c>
      <c r="Q15" t="n">
        <v>1206.81</v>
      </c>
      <c r="R15" t="n">
        <v>129.54</v>
      </c>
      <c r="S15" t="n">
        <v>79.25</v>
      </c>
      <c r="T15" t="n">
        <v>22623.19</v>
      </c>
      <c r="U15" t="n">
        <v>0.61</v>
      </c>
      <c r="V15" t="n">
        <v>0.91</v>
      </c>
      <c r="W15" t="n">
        <v>0.19</v>
      </c>
      <c r="X15" t="n">
        <v>1.32</v>
      </c>
      <c r="Y15" t="n">
        <v>0.5</v>
      </c>
      <c r="Z15" t="n">
        <v>10</v>
      </c>
      <c r="AA15" t="n">
        <v>362.9831211421047</v>
      </c>
      <c r="AB15" t="n">
        <v>496.6495200317443</v>
      </c>
      <c r="AC15" t="n">
        <v>449.2499868918931</v>
      </c>
      <c r="AD15" t="n">
        <v>362983.1211421047</v>
      </c>
      <c r="AE15" t="n">
        <v>496649.5200317443</v>
      </c>
      <c r="AF15" t="n">
        <v>3.930795819086575e-06</v>
      </c>
      <c r="AG15" t="n">
        <v>11</v>
      </c>
      <c r="AH15" t="n">
        <v>449249.9868918931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1.9087</v>
      </c>
      <c r="E16" t="n">
        <v>52.39</v>
      </c>
      <c r="F16" t="n">
        <v>49.07</v>
      </c>
      <c r="G16" t="n">
        <v>105.15</v>
      </c>
      <c r="H16" t="n">
        <v>1.41</v>
      </c>
      <c r="I16" t="n">
        <v>28</v>
      </c>
      <c r="J16" t="n">
        <v>188.66</v>
      </c>
      <c r="K16" t="n">
        <v>51.39</v>
      </c>
      <c r="L16" t="n">
        <v>15</v>
      </c>
      <c r="M16" t="n">
        <v>26</v>
      </c>
      <c r="N16" t="n">
        <v>37.27</v>
      </c>
      <c r="O16" t="n">
        <v>23502.4</v>
      </c>
      <c r="P16" t="n">
        <v>553.49</v>
      </c>
      <c r="Q16" t="n">
        <v>1206.81</v>
      </c>
      <c r="R16" t="n">
        <v>127.19</v>
      </c>
      <c r="S16" t="n">
        <v>79.25</v>
      </c>
      <c r="T16" t="n">
        <v>21457.55</v>
      </c>
      <c r="U16" t="n">
        <v>0.62</v>
      </c>
      <c r="V16" t="n">
        <v>0.91</v>
      </c>
      <c r="W16" t="n">
        <v>0.18</v>
      </c>
      <c r="X16" t="n">
        <v>1.24</v>
      </c>
      <c r="Y16" t="n">
        <v>0.5</v>
      </c>
      <c r="Z16" t="n">
        <v>10</v>
      </c>
      <c r="AA16" t="n">
        <v>358.6915774275444</v>
      </c>
      <c r="AB16" t="n">
        <v>490.7776405919363</v>
      </c>
      <c r="AC16" t="n">
        <v>443.9385113845858</v>
      </c>
      <c r="AD16" t="n">
        <v>358691.5774275443</v>
      </c>
      <c r="AE16" t="n">
        <v>490777.6405919363</v>
      </c>
      <c r="AF16" t="n">
        <v>3.941534005721327e-06</v>
      </c>
      <c r="AG16" t="n">
        <v>11</v>
      </c>
      <c r="AH16" t="n">
        <v>443938.5113845858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1.9144</v>
      </c>
      <c r="E17" t="n">
        <v>52.24</v>
      </c>
      <c r="F17" t="n">
        <v>48.98</v>
      </c>
      <c r="G17" t="n">
        <v>113.04</v>
      </c>
      <c r="H17" t="n">
        <v>1.49</v>
      </c>
      <c r="I17" t="n">
        <v>26</v>
      </c>
      <c r="J17" t="n">
        <v>190.19</v>
      </c>
      <c r="K17" t="n">
        <v>51.39</v>
      </c>
      <c r="L17" t="n">
        <v>16</v>
      </c>
      <c r="M17" t="n">
        <v>24</v>
      </c>
      <c r="N17" t="n">
        <v>37.79</v>
      </c>
      <c r="O17" t="n">
        <v>23690.52</v>
      </c>
      <c r="P17" t="n">
        <v>548.2</v>
      </c>
      <c r="Q17" t="n">
        <v>1206.81</v>
      </c>
      <c r="R17" t="n">
        <v>124.06</v>
      </c>
      <c r="S17" t="n">
        <v>79.25</v>
      </c>
      <c r="T17" t="n">
        <v>19903.51</v>
      </c>
      <c r="U17" t="n">
        <v>0.64</v>
      </c>
      <c r="V17" t="n">
        <v>0.91</v>
      </c>
      <c r="W17" t="n">
        <v>0.18</v>
      </c>
      <c r="X17" t="n">
        <v>1.15</v>
      </c>
      <c r="Y17" t="n">
        <v>0.5</v>
      </c>
      <c r="Z17" t="n">
        <v>10</v>
      </c>
      <c r="AA17" t="n">
        <v>355.3908010965408</v>
      </c>
      <c r="AB17" t="n">
        <v>486.2613727958829</v>
      </c>
      <c r="AC17" t="n">
        <v>439.853269848366</v>
      </c>
      <c r="AD17" t="n">
        <v>355390.8010965408</v>
      </c>
      <c r="AE17" t="n">
        <v>486261.3727958829</v>
      </c>
      <c r="AF17" t="n">
        <v>3.953304710301729e-06</v>
      </c>
      <c r="AG17" t="n">
        <v>11</v>
      </c>
      <c r="AH17" t="n">
        <v>439853.269848366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1.9216</v>
      </c>
      <c r="E18" t="n">
        <v>52.04</v>
      </c>
      <c r="F18" t="n">
        <v>48.85</v>
      </c>
      <c r="G18" t="n">
        <v>122.14</v>
      </c>
      <c r="H18" t="n">
        <v>1.57</v>
      </c>
      <c r="I18" t="n">
        <v>24</v>
      </c>
      <c r="J18" t="n">
        <v>191.72</v>
      </c>
      <c r="K18" t="n">
        <v>51.39</v>
      </c>
      <c r="L18" t="n">
        <v>17</v>
      </c>
      <c r="M18" t="n">
        <v>22</v>
      </c>
      <c r="N18" t="n">
        <v>38.33</v>
      </c>
      <c r="O18" t="n">
        <v>23879.37</v>
      </c>
      <c r="P18" t="n">
        <v>540.71</v>
      </c>
      <c r="Q18" t="n">
        <v>1206.81</v>
      </c>
      <c r="R18" t="n">
        <v>119.63</v>
      </c>
      <c r="S18" t="n">
        <v>79.25</v>
      </c>
      <c r="T18" t="n">
        <v>17699.35</v>
      </c>
      <c r="U18" t="n">
        <v>0.66</v>
      </c>
      <c r="V18" t="n">
        <v>0.91</v>
      </c>
      <c r="W18" t="n">
        <v>0.18</v>
      </c>
      <c r="X18" t="n">
        <v>1.02</v>
      </c>
      <c r="Y18" t="n">
        <v>0.5</v>
      </c>
      <c r="Z18" t="n">
        <v>10</v>
      </c>
      <c r="AA18" t="n">
        <v>350.8734911496107</v>
      </c>
      <c r="AB18" t="n">
        <v>480.0805900368434</v>
      </c>
      <c r="AC18" t="n">
        <v>434.2623723210663</v>
      </c>
      <c r="AD18" t="n">
        <v>350873.4911496107</v>
      </c>
      <c r="AE18" t="n">
        <v>480080.5900368434</v>
      </c>
      <c r="AF18" t="n">
        <v>3.968172968719077e-06</v>
      </c>
      <c r="AG18" t="n">
        <v>11</v>
      </c>
      <c r="AH18" t="n">
        <v>434262.3723210663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1.9341</v>
      </c>
      <c r="E19" t="n">
        <v>51.7</v>
      </c>
      <c r="F19" t="n">
        <v>48.55</v>
      </c>
      <c r="G19" t="n">
        <v>126.66</v>
      </c>
      <c r="H19" t="n">
        <v>1.65</v>
      </c>
      <c r="I19" t="n">
        <v>23</v>
      </c>
      <c r="J19" t="n">
        <v>193.26</v>
      </c>
      <c r="K19" t="n">
        <v>51.39</v>
      </c>
      <c r="L19" t="n">
        <v>18</v>
      </c>
      <c r="M19" t="n">
        <v>21</v>
      </c>
      <c r="N19" t="n">
        <v>38.86</v>
      </c>
      <c r="O19" t="n">
        <v>24068.93</v>
      </c>
      <c r="P19" t="n">
        <v>532.4400000000001</v>
      </c>
      <c r="Q19" t="n">
        <v>1206.81</v>
      </c>
      <c r="R19" t="n">
        <v>108.74</v>
      </c>
      <c r="S19" t="n">
        <v>79.25</v>
      </c>
      <c r="T19" t="n">
        <v>12260</v>
      </c>
      <c r="U19" t="n">
        <v>0.73</v>
      </c>
      <c r="V19" t="n">
        <v>0.92</v>
      </c>
      <c r="W19" t="n">
        <v>0.18</v>
      </c>
      <c r="X19" t="n">
        <v>0.72</v>
      </c>
      <c r="Y19" t="n">
        <v>0.5</v>
      </c>
      <c r="Z19" t="n">
        <v>10</v>
      </c>
      <c r="AA19" t="n">
        <v>345.1973253372851</v>
      </c>
      <c r="AB19" t="n">
        <v>472.3142095576573</v>
      </c>
      <c r="AC19" t="n">
        <v>427.2372042946302</v>
      </c>
      <c r="AD19" t="n">
        <v>345197.3253372851</v>
      </c>
      <c r="AE19" t="n">
        <v>472314.2095576573</v>
      </c>
      <c r="AF19" t="n">
        <v>3.993985917360307e-06</v>
      </c>
      <c r="AG19" t="n">
        <v>11</v>
      </c>
      <c r="AH19" t="n">
        <v>427237.2042946302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1.9303</v>
      </c>
      <c r="E20" t="n">
        <v>51.81</v>
      </c>
      <c r="F20" t="n">
        <v>48.72</v>
      </c>
      <c r="G20" t="n">
        <v>139.21</v>
      </c>
      <c r="H20" t="n">
        <v>1.73</v>
      </c>
      <c r="I20" t="n">
        <v>21</v>
      </c>
      <c r="J20" t="n">
        <v>194.8</v>
      </c>
      <c r="K20" t="n">
        <v>51.39</v>
      </c>
      <c r="L20" t="n">
        <v>19</v>
      </c>
      <c r="M20" t="n">
        <v>19</v>
      </c>
      <c r="N20" t="n">
        <v>39.41</v>
      </c>
      <c r="O20" t="n">
        <v>24259.23</v>
      </c>
      <c r="P20" t="n">
        <v>528.0599999999999</v>
      </c>
      <c r="Q20" t="n">
        <v>1206.82</v>
      </c>
      <c r="R20" t="n">
        <v>115.33</v>
      </c>
      <c r="S20" t="n">
        <v>79.25</v>
      </c>
      <c r="T20" t="n">
        <v>15566.72</v>
      </c>
      <c r="U20" t="n">
        <v>0.6899999999999999</v>
      </c>
      <c r="V20" t="n">
        <v>0.91</v>
      </c>
      <c r="W20" t="n">
        <v>0.17</v>
      </c>
      <c r="X20" t="n">
        <v>0.89</v>
      </c>
      <c r="Y20" t="n">
        <v>0.5</v>
      </c>
      <c r="Z20" t="n">
        <v>10</v>
      </c>
      <c r="AA20" t="n">
        <v>343.8525846860722</v>
      </c>
      <c r="AB20" t="n">
        <v>470.4742760728972</v>
      </c>
      <c r="AC20" t="n">
        <v>425.5728714792928</v>
      </c>
      <c r="AD20" t="n">
        <v>343852.5846860722</v>
      </c>
      <c r="AE20" t="n">
        <v>470474.2760728972</v>
      </c>
      <c r="AF20" t="n">
        <v>3.986138780973373e-06</v>
      </c>
      <c r="AG20" t="n">
        <v>11</v>
      </c>
      <c r="AH20" t="n">
        <v>425572.8714792928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1.9315</v>
      </c>
      <c r="E21" t="n">
        <v>51.77</v>
      </c>
      <c r="F21" t="n">
        <v>48.72</v>
      </c>
      <c r="G21" t="n">
        <v>146.17</v>
      </c>
      <c r="H21" t="n">
        <v>1.81</v>
      </c>
      <c r="I21" t="n">
        <v>20</v>
      </c>
      <c r="J21" t="n">
        <v>196.35</v>
      </c>
      <c r="K21" t="n">
        <v>51.39</v>
      </c>
      <c r="L21" t="n">
        <v>20</v>
      </c>
      <c r="M21" t="n">
        <v>18</v>
      </c>
      <c r="N21" t="n">
        <v>39.96</v>
      </c>
      <c r="O21" t="n">
        <v>24450.27</v>
      </c>
      <c r="P21" t="n">
        <v>524.64</v>
      </c>
      <c r="Q21" t="n">
        <v>1206.81</v>
      </c>
      <c r="R21" t="n">
        <v>115.37</v>
      </c>
      <c r="S21" t="n">
        <v>79.25</v>
      </c>
      <c r="T21" t="n">
        <v>15591.05</v>
      </c>
      <c r="U21" t="n">
        <v>0.6899999999999999</v>
      </c>
      <c r="V21" t="n">
        <v>0.91</v>
      </c>
      <c r="W21" t="n">
        <v>0.17</v>
      </c>
      <c r="X21" t="n">
        <v>0.89</v>
      </c>
      <c r="Y21" t="n">
        <v>0.5</v>
      </c>
      <c r="Z21" t="n">
        <v>10</v>
      </c>
      <c r="AA21" t="n">
        <v>342.1447286606459</v>
      </c>
      <c r="AB21" t="n">
        <v>468.1375121136186</v>
      </c>
      <c r="AC21" t="n">
        <v>423.459124992619</v>
      </c>
      <c r="AD21" t="n">
        <v>342144.7286606459</v>
      </c>
      <c r="AE21" t="n">
        <v>468137.5121136187</v>
      </c>
      <c r="AF21" t="n">
        <v>3.988616824042931e-06</v>
      </c>
      <c r="AG21" t="n">
        <v>11</v>
      </c>
      <c r="AH21" t="n">
        <v>423459.124992619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1.9349</v>
      </c>
      <c r="E22" t="n">
        <v>51.68</v>
      </c>
      <c r="F22" t="n">
        <v>48.67</v>
      </c>
      <c r="G22" t="n">
        <v>153.68</v>
      </c>
      <c r="H22" t="n">
        <v>1.88</v>
      </c>
      <c r="I22" t="n">
        <v>19</v>
      </c>
      <c r="J22" t="n">
        <v>197.9</v>
      </c>
      <c r="K22" t="n">
        <v>51.39</v>
      </c>
      <c r="L22" t="n">
        <v>21</v>
      </c>
      <c r="M22" t="n">
        <v>17</v>
      </c>
      <c r="N22" t="n">
        <v>40.51</v>
      </c>
      <c r="O22" t="n">
        <v>24642.07</v>
      </c>
      <c r="P22" t="n">
        <v>519.01</v>
      </c>
      <c r="Q22" t="n">
        <v>1206.82</v>
      </c>
      <c r="R22" t="n">
        <v>113.27</v>
      </c>
      <c r="S22" t="n">
        <v>79.25</v>
      </c>
      <c r="T22" t="n">
        <v>14543.92</v>
      </c>
      <c r="U22" t="n">
        <v>0.7</v>
      </c>
      <c r="V22" t="n">
        <v>0.91</v>
      </c>
      <c r="W22" t="n">
        <v>0.17</v>
      </c>
      <c r="X22" t="n">
        <v>0.83</v>
      </c>
      <c r="Y22" t="n">
        <v>0.5</v>
      </c>
      <c r="Z22" t="n">
        <v>10</v>
      </c>
      <c r="AA22" t="n">
        <v>339.1144207770481</v>
      </c>
      <c r="AB22" t="n">
        <v>463.9913111795316</v>
      </c>
      <c r="AC22" t="n">
        <v>419.7086316564516</v>
      </c>
      <c r="AD22" t="n">
        <v>339114.420777048</v>
      </c>
      <c r="AE22" t="n">
        <v>463991.3111795316</v>
      </c>
      <c r="AF22" t="n">
        <v>3.995637946073347e-06</v>
      </c>
      <c r="AG22" t="n">
        <v>11</v>
      </c>
      <c r="AH22" t="n">
        <v>419708.6316564516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1.9385</v>
      </c>
      <c r="E23" t="n">
        <v>51.59</v>
      </c>
      <c r="F23" t="n">
        <v>48.6</v>
      </c>
      <c r="G23" t="n">
        <v>162.01</v>
      </c>
      <c r="H23" t="n">
        <v>1.96</v>
      </c>
      <c r="I23" t="n">
        <v>18</v>
      </c>
      <c r="J23" t="n">
        <v>199.46</v>
      </c>
      <c r="K23" t="n">
        <v>51.39</v>
      </c>
      <c r="L23" t="n">
        <v>22</v>
      </c>
      <c r="M23" t="n">
        <v>16</v>
      </c>
      <c r="N23" t="n">
        <v>41.07</v>
      </c>
      <c r="O23" t="n">
        <v>24834.62</v>
      </c>
      <c r="P23" t="n">
        <v>511.54</v>
      </c>
      <c r="Q23" t="n">
        <v>1206.81</v>
      </c>
      <c r="R23" t="n">
        <v>111.28</v>
      </c>
      <c r="S23" t="n">
        <v>79.25</v>
      </c>
      <c r="T23" t="n">
        <v>13554.6</v>
      </c>
      <c r="U23" t="n">
        <v>0.71</v>
      </c>
      <c r="V23" t="n">
        <v>0.92</v>
      </c>
      <c r="W23" t="n">
        <v>0.17</v>
      </c>
      <c r="X23" t="n">
        <v>0.77</v>
      </c>
      <c r="Y23" t="n">
        <v>0.5</v>
      </c>
      <c r="Z23" t="n">
        <v>10</v>
      </c>
      <c r="AA23" t="n">
        <v>335.2295459440974</v>
      </c>
      <c r="AB23" t="n">
        <v>458.6758540445067</v>
      </c>
      <c r="AC23" t="n">
        <v>414.9004742901026</v>
      </c>
      <c r="AD23" t="n">
        <v>335229.5459440974</v>
      </c>
      <c r="AE23" t="n">
        <v>458675.8540445067</v>
      </c>
      <c r="AF23" t="n">
        <v>4.003072075282021e-06</v>
      </c>
      <c r="AG23" t="n">
        <v>11</v>
      </c>
      <c r="AH23" t="n">
        <v>414900.4742901026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1.9422</v>
      </c>
      <c r="E24" t="n">
        <v>51.49</v>
      </c>
      <c r="F24" t="n">
        <v>48.54</v>
      </c>
      <c r="G24" t="n">
        <v>171.32</v>
      </c>
      <c r="H24" t="n">
        <v>2.03</v>
      </c>
      <c r="I24" t="n">
        <v>17</v>
      </c>
      <c r="J24" t="n">
        <v>201.03</v>
      </c>
      <c r="K24" t="n">
        <v>51.39</v>
      </c>
      <c r="L24" t="n">
        <v>23</v>
      </c>
      <c r="M24" t="n">
        <v>13</v>
      </c>
      <c r="N24" t="n">
        <v>41.64</v>
      </c>
      <c r="O24" t="n">
        <v>25027.94</v>
      </c>
      <c r="P24" t="n">
        <v>504.46</v>
      </c>
      <c r="Q24" t="n">
        <v>1206.81</v>
      </c>
      <c r="R24" t="n">
        <v>109</v>
      </c>
      <c r="S24" t="n">
        <v>79.25</v>
      </c>
      <c r="T24" t="n">
        <v>12419.44</v>
      </c>
      <c r="U24" t="n">
        <v>0.73</v>
      </c>
      <c r="V24" t="n">
        <v>0.92</v>
      </c>
      <c r="W24" t="n">
        <v>0.17</v>
      </c>
      <c r="X24" t="n">
        <v>0.71</v>
      </c>
      <c r="Y24" t="n">
        <v>0.5</v>
      </c>
      <c r="Z24" t="n">
        <v>10</v>
      </c>
      <c r="AA24" t="n">
        <v>331.526749175082</v>
      </c>
      <c r="AB24" t="n">
        <v>453.6095241492756</v>
      </c>
      <c r="AC24" t="n">
        <v>410.3176678094336</v>
      </c>
      <c r="AD24" t="n">
        <v>331526.749175082</v>
      </c>
      <c r="AE24" t="n">
        <v>453609.5241492756</v>
      </c>
      <c r="AF24" t="n">
        <v>4.010712708079825e-06</v>
      </c>
      <c r="AG24" t="n">
        <v>11</v>
      </c>
      <c r="AH24" t="n">
        <v>410317.6678094336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1.9445</v>
      </c>
      <c r="E25" t="n">
        <v>51.43</v>
      </c>
      <c r="F25" t="n">
        <v>48.51</v>
      </c>
      <c r="G25" t="n">
        <v>181.92</v>
      </c>
      <c r="H25" t="n">
        <v>2.1</v>
      </c>
      <c r="I25" t="n">
        <v>16</v>
      </c>
      <c r="J25" t="n">
        <v>202.61</v>
      </c>
      <c r="K25" t="n">
        <v>51.39</v>
      </c>
      <c r="L25" t="n">
        <v>24</v>
      </c>
      <c r="M25" t="n">
        <v>11</v>
      </c>
      <c r="N25" t="n">
        <v>42.21</v>
      </c>
      <c r="O25" t="n">
        <v>25222.04</v>
      </c>
      <c r="P25" t="n">
        <v>498.5</v>
      </c>
      <c r="Q25" t="n">
        <v>1206.81</v>
      </c>
      <c r="R25" t="n">
        <v>108.01</v>
      </c>
      <c r="S25" t="n">
        <v>79.25</v>
      </c>
      <c r="T25" t="n">
        <v>11931.7</v>
      </c>
      <c r="U25" t="n">
        <v>0.73</v>
      </c>
      <c r="V25" t="n">
        <v>0.92</v>
      </c>
      <c r="W25" t="n">
        <v>0.17</v>
      </c>
      <c r="X25" t="n">
        <v>0.68</v>
      </c>
      <c r="Y25" t="n">
        <v>0.5</v>
      </c>
      <c r="Z25" t="n">
        <v>10</v>
      </c>
      <c r="AA25" t="n">
        <v>328.5383989210366</v>
      </c>
      <c r="AB25" t="n">
        <v>449.5207314949822</v>
      </c>
      <c r="AC25" t="n">
        <v>406.6191037874094</v>
      </c>
      <c r="AD25" t="n">
        <v>328538.3989210366</v>
      </c>
      <c r="AE25" t="n">
        <v>449520.7314949821</v>
      </c>
      <c r="AF25" t="n">
        <v>4.015462290629811e-06</v>
      </c>
      <c r="AG25" t="n">
        <v>11</v>
      </c>
      <c r="AH25" t="n">
        <v>406619.1037874094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1.9454</v>
      </c>
      <c r="E26" t="n">
        <v>51.4</v>
      </c>
      <c r="F26" t="n">
        <v>48.49</v>
      </c>
      <c r="G26" t="n">
        <v>181.83</v>
      </c>
      <c r="H26" t="n">
        <v>2.17</v>
      </c>
      <c r="I26" t="n">
        <v>16</v>
      </c>
      <c r="J26" t="n">
        <v>204.19</v>
      </c>
      <c r="K26" t="n">
        <v>51.39</v>
      </c>
      <c r="L26" t="n">
        <v>25</v>
      </c>
      <c r="M26" t="n">
        <v>4</v>
      </c>
      <c r="N26" t="n">
        <v>42.79</v>
      </c>
      <c r="O26" t="n">
        <v>25417.05</v>
      </c>
      <c r="P26" t="n">
        <v>498.79</v>
      </c>
      <c r="Q26" t="n">
        <v>1206.81</v>
      </c>
      <c r="R26" t="n">
        <v>106.61</v>
      </c>
      <c r="S26" t="n">
        <v>79.25</v>
      </c>
      <c r="T26" t="n">
        <v>11229.7</v>
      </c>
      <c r="U26" t="n">
        <v>0.74</v>
      </c>
      <c r="V26" t="n">
        <v>0.92</v>
      </c>
      <c r="W26" t="n">
        <v>0.18</v>
      </c>
      <c r="X26" t="n">
        <v>0.66</v>
      </c>
      <c r="Y26" t="n">
        <v>0.5</v>
      </c>
      <c r="Z26" t="n">
        <v>10</v>
      </c>
      <c r="AA26" t="n">
        <v>328.5396747440612</v>
      </c>
      <c r="AB26" t="n">
        <v>449.5224771323296</v>
      </c>
      <c r="AC26" t="n">
        <v>406.6206828235784</v>
      </c>
      <c r="AD26" t="n">
        <v>328539.6747440612</v>
      </c>
      <c r="AE26" t="n">
        <v>449522.4771323296</v>
      </c>
      <c r="AF26" t="n">
        <v>4.01732082293198e-06</v>
      </c>
      <c r="AG26" t="n">
        <v>11</v>
      </c>
      <c r="AH26" t="n">
        <v>406620.6828235784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1.9478</v>
      </c>
      <c r="E27" t="n">
        <v>51.34</v>
      </c>
      <c r="F27" t="n">
        <v>48.42</v>
      </c>
      <c r="G27" t="n">
        <v>181.59</v>
      </c>
      <c r="H27" t="n">
        <v>2.24</v>
      </c>
      <c r="I27" t="n">
        <v>16</v>
      </c>
      <c r="J27" t="n">
        <v>205.77</v>
      </c>
      <c r="K27" t="n">
        <v>51.39</v>
      </c>
      <c r="L27" t="n">
        <v>26</v>
      </c>
      <c r="M27" t="n">
        <v>1</v>
      </c>
      <c r="N27" t="n">
        <v>43.38</v>
      </c>
      <c r="O27" t="n">
        <v>25612.75</v>
      </c>
      <c r="P27" t="n">
        <v>499.5</v>
      </c>
      <c r="Q27" t="n">
        <v>1206.81</v>
      </c>
      <c r="R27" t="n">
        <v>104.33</v>
      </c>
      <c r="S27" t="n">
        <v>79.25</v>
      </c>
      <c r="T27" t="n">
        <v>10090.16</v>
      </c>
      <c r="U27" t="n">
        <v>0.76</v>
      </c>
      <c r="V27" t="n">
        <v>0.92</v>
      </c>
      <c r="W27" t="n">
        <v>0.18</v>
      </c>
      <c r="X27" t="n">
        <v>0.6</v>
      </c>
      <c r="Y27" t="n">
        <v>0.5</v>
      </c>
      <c r="Z27" t="n">
        <v>10</v>
      </c>
      <c r="AA27" t="n">
        <v>328.5048576621328</v>
      </c>
      <c r="AB27" t="n">
        <v>449.474838864814</v>
      </c>
      <c r="AC27" t="n">
        <v>406.5775910854538</v>
      </c>
      <c r="AD27" t="n">
        <v>328504.8576621328</v>
      </c>
      <c r="AE27" t="n">
        <v>449474.838864814</v>
      </c>
      <c r="AF27" t="n">
        <v>4.022276909071096e-06</v>
      </c>
      <c r="AG27" t="n">
        <v>11</v>
      </c>
      <c r="AH27" t="n">
        <v>406577.5910854538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1.9479</v>
      </c>
      <c r="E28" t="n">
        <v>51.34</v>
      </c>
      <c r="F28" t="n">
        <v>48.42</v>
      </c>
      <c r="G28" t="n">
        <v>181.59</v>
      </c>
      <c r="H28" t="n">
        <v>2.31</v>
      </c>
      <c r="I28" t="n">
        <v>16</v>
      </c>
      <c r="J28" t="n">
        <v>207.37</v>
      </c>
      <c r="K28" t="n">
        <v>51.39</v>
      </c>
      <c r="L28" t="n">
        <v>27</v>
      </c>
      <c r="M28" t="n">
        <v>0</v>
      </c>
      <c r="N28" t="n">
        <v>43.97</v>
      </c>
      <c r="O28" t="n">
        <v>25809.25</v>
      </c>
      <c r="P28" t="n">
        <v>503.16</v>
      </c>
      <c r="Q28" t="n">
        <v>1206.81</v>
      </c>
      <c r="R28" t="n">
        <v>104.28</v>
      </c>
      <c r="S28" t="n">
        <v>79.25</v>
      </c>
      <c r="T28" t="n">
        <v>10062.92</v>
      </c>
      <c r="U28" t="n">
        <v>0.76</v>
      </c>
      <c r="V28" t="n">
        <v>0.92</v>
      </c>
      <c r="W28" t="n">
        <v>0.18</v>
      </c>
      <c r="X28" t="n">
        <v>0.59</v>
      </c>
      <c r="Y28" t="n">
        <v>0.5</v>
      </c>
      <c r="Z28" t="n">
        <v>10</v>
      </c>
      <c r="AA28" t="n">
        <v>330.1279416811999</v>
      </c>
      <c r="AB28" t="n">
        <v>451.6956140251149</v>
      </c>
      <c r="AC28" t="n">
        <v>408.586418581333</v>
      </c>
      <c r="AD28" t="n">
        <v>330127.9416811999</v>
      </c>
      <c r="AE28" t="n">
        <v>451695.6140251149</v>
      </c>
      <c r="AF28" t="n">
        <v>4.022483412660226e-06</v>
      </c>
      <c r="AG28" t="n">
        <v>11</v>
      </c>
      <c r="AH28" t="n">
        <v>408586.418581333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1.5804</v>
      </c>
      <c r="E2" t="n">
        <v>63.28</v>
      </c>
      <c r="F2" t="n">
        <v>58.69</v>
      </c>
      <c r="G2" t="n">
        <v>15.18</v>
      </c>
      <c r="H2" t="n">
        <v>0.34</v>
      </c>
      <c r="I2" t="n">
        <v>232</v>
      </c>
      <c r="J2" t="n">
        <v>51.33</v>
      </c>
      <c r="K2" t="n">
        <v>24.83</v>
      </c>
      <c r="L2" t="n">
        <v>1</v>
      </c>
      <c r="M2" t="n">
        <v>230</v>
      </c>
      <c r="N2" t="n">
        <v>5.51</v>
      </c>
      <c r="O2" t="n">
        <v>6564.78</v>
      </c>
      <c r="P2" t="n">
        <v>319.14</v>
      </c>
      <c r="Q2" t="n">
        <v>1206.86</v>
      </c>
      <c r="R2" t="n">
        <v>453.4</v>
      </c>
      <c r="S2" t="n">
        <v>79.25</v>
      </c>
      <c r="T2" t="n">
        <v>183545.75</v>
      </c>
      <c r="U2" t="n">
        <v>0.17</v>
      </c>
      <c r="V2" t="n">
        <v>0.76</v>
      </c>
      <c r="W2" t="n">
        <v>0.51</v>
      </c>
      <c r="X2" t="n">
        <v>10.86</v>
      </c>
      <c r="Y2" t="n">
        <v>0.5</v>
      </c>
      <c r="Z2" t="n">
        <v>10</v>
      </c>
      <c r="AA2" t="n">
        <v>292.9429877869367</v>
      </c>
      <c r="AB2" t="n">
        <v>400.8175196225977</v>
      </c>
      <c r="AC2" t="n">
        <v>362.5640581007382</v>
      </c>
      <c r="AD2" t="n">
        <v>292942.9877869367</v>
      </c>
      <c r="AE2" t="n">
        <v>400817.5196225977</v>
      </c>
      <c r="AF2" t="n">
        <v>3.46698469750125e-06</v>
      </c>
      <c r="AG2" t="n">
        <v>14</v>
      </c>
      <c r="AH2" t="n">
        <v>362564.0581007382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1.8134</v>
      </c>
      <c r="E3" t="n">
        <v>55.14</v>
      </c>
      <c r="F3" t="n">
        <v>52.22</v>
      </c>
      <c r="G3" t="n">
        <v>32.64</v>
      </c>
      <c r="H3" t="n">
        <v>0.66</v>
      </c>
      <c r="I3" t="n">
        <v>96</v>
      </c>
      <c r="J3" t="n">
        <v>52.47</v>
      </c>
      <c r="K3" t="n">
        <v>24.83</v>
      </c>
      <c r="L3" t="n">
        <v>2</v>
      </c>
      <c r="M3" t="n">
        <v>94</v>
      </c>
      <c r="N3" t="n">
        <v>5.64</v>
      </c>
      <c r="O3" t="n">
        <v>6705.1</v>
      </c>
      <c r="P3" t="n">
        <v>262.71</v>
      </c>
      <c r="Q3" t="n">
        <v>1206.83</v>
      </c>
      <c r="R3" t="n">
        <v>233.74</v>
      </c>
      <c r="S3" t="n">
        <v>79.25</v>
      </c>
      <c r="T3" t="n">
        <v>74397.31</v>
      </c>
      <c r="U3" t="n">
        <v>0.34</v>
      </c>
      <c r="V3" t="n">
        <v>0.85</v>
      </c>
      <c r="W3" t="n">
        <v>0.29</v>
      </c>
      <c r="X3" t="n">
        <v>4.39</v>
      </c>
      <c r="Y3" t="n">
        <v>0.5</v>
      </c>
      <c r="Z3" t="n">
        <v>10</v>
      </c>
      <c r="AA3" t="n">
        <v>224.7754883095869</v>
      </c>
      <c r="AB3" t="n">
        <v>307.5477394997139</v>
      </c>
      <c r="AC3" t="n">
        <v>278.1958148879156</v>
      </c>
      <c r="AD3" t="n">
        <v>224775.4883095869</v>
      </c>
      <c r="AE3" t="n">
        <v>307547.7394997139</v>
      </c>
      <c r="AF3" t="n">
        <v>3.978125822860521e-06</v>
      </c>
      <c r="AG3" t="n">
        <v>12</v>
      </c>
      <c r="AH3" t="n">
        <v>278195.8148879156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1.8789</v>
      </c>
      <c r="E4" t="n">
        <v>53.22</v>
      </c>
      <c r="F4" t="n">
        <v>50.7</v>
      </c>
      <c r="G4" t="n">
        <v>48.29</v>
      </c>
      <c r="H4" t="n">
        <v>0.97</v>
      </c>
      <c r="I4" t="n">
        <v>63</v>
      </c>
      <c r="J4" t="n">
        <v>53.61</v>
      </c>
      <c r="K4" t="n">
        <v>24.83</v>
      </c>
      <c r="L4" t="n">
        <v>3</v>
      </c>
      <c r="M4" t="n">
        <v>14</v>
      </c>
      <c r="N4" t="n">
        <v>5.78</v>
      </c>
      <c r="O4" t="n">
        <v>6845.59</v>
      </c>
      <c r="P4" t="n">
        <v>237.04</v>
      </c>
      <c r="Q4" t="n">
        <v>1206.85</v>
      </c>
      <c r="R4" t="n">
        <v>180.13</v>
      </c>
      <c r="S4" t="n">
        <v>79.25</v>
      </c>
      <c r="T4" t="n">
        <v>47753.06</v>
      </c>
      <c r="U4" t="n">
        <v>0.44</v>
      </c>
      <c r="V4" t="n">
        <v>0.88</v>
      </c>
      <c r="W4" t="n">
        <v>0.3</v>
      </c>
      <c r="X4" t="n">
        <v>2.87</v>
      </c>
      <c r="Y4" t="n">
        <v>0.5</v>
      </c>
      <c r="Z4" t="n">
        <v>10</v>
      </c>
      <c r="AA4" t="n">
        <v>207.3119038731545</v>
      </c>
      <c r="AB4" t="n">
        <v>283.6532928348287</v>
      </c>
      <c r="AC4" t="n">
        <v>256.5818206766529</v>
      </c>
      <c r="AD4" t="n">
        <v>207311.9038731545</v>
      </c>
      <c r="AE4" t="n">
        <v>283653.2928348287</v>
      </c>
      <c r="AF4" t="n">
        <v>4.121815710032333e-06</v>
      </c>
      <c r="AG4" t="n">
        <v>12</v>
      </c>
      <c r="AH4" t="n">
        <v>256581.8206766529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1.8799</v>
      </c>
      <c r="E5" t="n">
        <v>53.19</v>
      </c>
      <c r="F5" t="n">
        <v>50.69</v>
      </c>
      <c r="G5" t="n">
        <v>49.05</v>
      </c>
      <c r="H5" t="n">
        <v>1.27</v>
      </c>
      <c r="I5" t="n">
        <v>62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241.08</v>
      </c>
      <c r="Q5" t="n">
        <v>1206.81</v>
      </c>
      <c r="R5" t="n">
        <v>179.21</v>
      </c>
      <c r="S5" t="n">
        <v>79.25</v>
      </c>
      <c r="T5" t="n">
        <v>47300.38</v>
      </c>
      <c r="U5" t="n">
        <v>0.44</v>
      </c>
      <c r="V5" t="n">
        <v>0.88</v>
      </c>
      <c r="W5" t="n">
        <v>0.31</v>
      </c>
      <c r="X5" t="n">
        <v>2.86</v>
      </c>
      <c r="Y5" t="n">
        <v>0.5</v>
      </c>
      <c r="Z5" t="n">
        <v>10</v>
      </c>
      <c r="AA5" t="n">
        <v>209.1119778272759</v>
      </c>
      <c r="AB5" t="n">
        <v>286.1162334325144</v>
      </c>
      <c r="AC5" t="n">
        <v>258.8097016804551</v>
      </c>
      <c r="AD5" t="n">
        <v>209111.9778272759</v>
      </c>
      <c r="AE5" t="n">
        <v>286116.2334325144</v>
      </c>
      <c r="AF5" t="n">
        <v>4.124009448767781e-06</v>
      </c>
      <c r="AG5" t="n">
        <v>12</v>
      </c>
      <c r="AH5" t="n">
        <v>258809.7016804551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1.0213</v>
      </c>
      <c r="E2" t="n">
        <v>97.91</v>
      </c>
      <c r="F2" t="n">
        <v>78.66</v>
      </c>
      <c r="G2" t="n">
        <v>7.53</v>
      </c>
      <c r="H2" t="n">
        <v>0.13</v>
      </c>
      <c r="I2" t="n">
        <v>627</v>
      </c>
      <c r="J2" t="n">
        <v>133.21</v>
      </c>
      <c r="K2" t="n">
        <v>46.47</v>
      </c>
      <c r="L2" t="n">
        <v>1</v>
      </c>
      <c r="M2" t="n">
        <v>625</v>
      </c>
      <c r="N2" t="n">
        <v>20.75</v>
      </c>
      <c r="O2" t="n">
        <v>16663.42</v>
      </c>
      <c r="P2" t="n">
        <v>854.36</v>
      </c>
      <c r="Q2" t="n">
        <v>1207.01</v>
      </c>
      <c r="R2" t="n">
        <v>1133.69</v>
      </c>
      <c r="S2" t="n">
        <v>79.25</v>
      </c>
      <c r="T2" t="n">
        <v>521717.28</v>
      </c>
      <c r="U2" t="n">
        <v>0.07000000000000001</v>
      </c>
      <c r="V2" t="n">
        <v>0.57</v>
      </c>
      <c r="W2" t="n">
        <v>1.14</v>
      </c>
      <c r="X2" t="n">
        <v>30.83</v>
      </c>
      <c r="Y2" t="n">
        <v>0.5</v>
      </c>
      <c r="Z2" t="n">
        <v>10</v>
      </c>
      <c r="AA2" t="n">
        <v>951.6863410656277</v>
      </c>
      <c r="AB2" t="n">
        <v>1302.139237284176</v>
      </c>
      <c r="AC2" t="n">
        <v>1177.864896041672</v>
      </c>
      <c r="AD2" t="n">
        <v>951686.3410656278</v>
      </c>
      <c r="AE2" t="n">
        <v>1302139.237284177</v>
      </c>
      <c r="AF2" t="n">
        <v>2.138119247030252e-06</v>
      </c>
      <c r="AG2" t="n">
        <v>21</v>
      </c>
      <c r="AH2" t="n">
        <v>1177864.896041672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1.4958</v>
      </c>
      <c r="E3" t="n">
        <v>66.84999999999999</v>
      </c>
      <c r="F3" t="n">
        <v>58.47</v>
      </c>
      <c r="G3" t="n">
        <v>15.39</v>
      </c>
      <c r="H3" t="n">
        <v>0.26</v>
      </c>
      <c r="I3" t="n">
        <v>228</v>
      </c>
      <c r="J3" t="n">
        <v>134.55</v>
      </c>
      <c r="K3" t="n">
        <v>46.47</v>
      </c>
      <c r="L3" t="n">
        <v>2</v>
      </c>
      <c r="M3" t="n">
        <v>226</v>
      </c>
      <c r="N3" t="n">
        <v>21.09</v>
      </c>
      <c r="O3" t="n">
        <v>16828.84</v>
      </c>
      <c r="P3" t="n">
        <v>626.88</v>
      </c>
      <c r="Q3" t="n">
        <v>1206.94</v>
      </c>
      <c r="R3" t="n">
        <v>445.83</v>
      </c>
      <c r="S3" t="n">
        <v>79.25</v>
      </c>
      <c r="T3" t="n">
        <v>179782.16</v>
      </c>
      <c r="U3" t="n">
        <v>0.18</v>
      </c>
      <c r="V3" t="n">
        <v>0.76</v>
      </c>
      <c r="W3" t="n">
        <v>0.5</v>
      </c>
      <c r="X3" t="n">
        <v>10.63</v>
      </c>
      <c r="Y3" t="n">
        <v>0.5</v>
      </c>
      <c r="Z3" t="n">
        <v>10</v>
      </c>
      <c r="AA3" t="n">
        <v>501.5340873893418</v>
      </c>
      <c r="AB3" t="n">
        <v>686.2210644884508</v>
      </c>
      <c r="AC3" t="n">
        <v>620.7290892109852</v>
      </c>
      <c r="AD3" t="n">
        <v>501534.0873893418</v>
      </c>
      <c r="AE3" t="n">
        <v>686221.0644884508</v>
      </c>
      <c r="AF3" t="n">
        <v>3.131497865179527e-06</v>
      </c>
      <c r="AG3" t="n">
        <v>14</v>
      </c>
      <c r="AH3" t="n">
        <v>620729.0892109852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1.6613</v>
      </c>
      <c r="E4" t="n">
        <v>60.2</v>
      </c>
      <c r="F4" t="n">
        <v>54.23</v>
      </c>
      <c r="G4" t="n">
        <v>23.41</v>
      </c>
      <c r="H4" t="n">
        <v>0.39</v>
      </c>
      <c r="I4" t="n">
        <v>139</v>
      </c>
      <c r="J4" t="n">
        <v>135.9</v>
      </c>
      <c r="K4" t="n">
        <v>46.47</v>
      </c>
      <c r="L4" t="n">
        <v>3</v>
      </c>
      <c r="M4" t="n">
        <v>137</v>
      </c>
      <c r="N4" t="n">
        <v>21.43</v>
      </c>
      <c r="O4" t="n">
        <v>16994.64</v>
      </c>
      <c r="P4" t="n">
        <v>574.67</v>
      </c>
      <c r="Q4" t="n">
        <v>1206.84</v>
      </c>
      <c r="R4" t="n">
        <v>301.86</v>
      </c>
      <c r="S4" t="n">
        <v>79.25</v>
      </c>
      <c r="T4" t="n">
        <v>108237.82</v>
      </c>
      <c r="U4" t="n">
        <v>0.26</v>
      </c>
      <c r="V4" t="n">
        <v>0.82</v>
      </c>
      <c r="W4" t="n">
        <v>0.36</v>
      </c>
      <c r="X4" t="n">
        <v>6.4</v>
      </c>
      <c r="Y4" t="n">
        <v>0.5</v>
      </c>
      <c r="Z4" t="n">
        <v>10</v>
      </c>
      <c r="AA4" t="n">
        <v>424.3679218847772</v>
      </c>
      <c r="AB4" t="n">
        <v>580.638912514149</v>
      </c>
      <c r="AC4" t="n">
        <v>525.2235496356299</v>
      </c>
      <c r="AD4" t="n">
        <v>424367.9218847772</v>
      </c>
      <c r="AE4" t="n">
        <v>580638.912514149</v>
      </c>
      <c r="AF4" t="n">
        <v>3.477976603438125e-06</v>
      </c>
      <c r="AG4" t="n">
        <v>13</v>
      </c>
      <c r="AH4" t="n">
        <v>525223.5496356299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1.745</v>
      </c>
      <c r="E5" t="n">
        <v>57.31</v>
      </c>
      <c r="F5" t="n">
        <v>52.4</v>
      </c>
      <c r="G5" t="n">
        <v>31.44</v>
      </c>
      <c r="H5" t="n">
        <v>0.52</v>
      </c>
      <c r="I5" t="n">
        <v>100</v>
      </c>
      <c r="J5" t="n">
        <v>137.25</v>
      </c>
      <c r="K5" t="n">
        <v>46.47</v>
      </c>
      <c r="L5" t="n">
        <v>4</v>
      </c>
      <c r="M5" t="n">
        <v>98</v>
      </c>
      <c r="N5" t="n">
        <v>21.78</v>
      </c>
      <c r="O5" t="n">
        <v>17160.92</v>
      </c>
      <c r="P5" t="n">
        <v>548.3099999999999</v>
      </c>
      <c r="Q5" t="n">
        <v>1206.91</v>
      </c>
      <c r="R5" t="n">
        <v>239.87</v>
      </c>
      <c r="S5" t="n">
        <v>79.25</v>
      </c>
      <c r="T5" t="n">
        <v>77439.52</v>
      </c>
      <c r="U5" t="n">
        <v>0.33</v>
      </c>
      <c r="V5" t="n">
        <v>0.85</v>
      </c>
      <c r="W5" t="n">
        <v>0.3</v>
      </c>
      <c r="X5" t="n">
        <v>4.57</v>
      </c>
      <c r="Y5" t="n">
        <v>0.5</v>
      </c>
      <c r="Z5" t="n">
        <v>10</v>
      </c>
      <c r="AA5" t="n">
        <v>387.2980683142523</v>
      </c>
      <c r="AB5" t="n">
        <v>529.9183034524384</v>
      </c>
      <c r="AC5" t="n">
        <v>479.343644315947</v>
      </c>
      <c r="AD5" t="n">
        <v>387298.0683142523</v>
      </c>
      <c r="AE5" t="n">
        <v>529918.3034524384</v>
      </c>
      <c r="AF5" t="n">
        <v>3.653204823330842e-06</v>
      </c>
      <c r="AG5" t="n">
        <v>12</v>
      </c>
      <c r="AH5" t="n">
        <v>479343.644315947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1.7963</v>
      </c>
      <c r="E6" t="n">
        <v>55.67</v>
      </c>
      <c r="F6" t="n">
        <v>51.37</v>
      </c>
      <c r="G6" t="n">
        <v>39.51</v>
      </c>
      <c r="H6" t="n">
        <v>0.64</v>
      </c>
      <c r="I6" t="n">
        <v>78</v>
      </c>
      <c r="J6" t="n">
        <v>138.6</v>
      </c>
      <c r="K6" t="n">
        <v>46.47</v>
      </c>
      <c r="L6" t="n">
        <v>5</v>
      </c>
      <c r="M6" t="n">
        <v>76</v>
      </c>
      <c r="N6" t="n">
        <v>22.13</v>
      </c>
      <c r="O6" t="n">
        <v>17327.69</v>
      </c>
      <c r="P6" t="n">
        <v>530.92</v>
      </c>
      <c r="Q6" t="n">
        <v>1206.85</v>
      </c>
      <c r="R6" t="n">
        <v>204.85</v>
      </c>
      <c r="S6" t="n">
        <v>79.25</v>
      </c>
      <c r="T6" t="n">
        <v>60042.07</v>
      </c>
      <c r="U6" t="n">
        <v>0.39</v>
      </c>
      <c r="V6" t="n">
        <v>0.87</v>
      </c>
      <c r="W6" t="n">
        <v>0.26</v>
      </c>
      <c r="X6" t="n">
        <v>3.54</v>
      </c>
      <c r="Y6" t="n">
        <v>0.5</v>
      </c>
      <c r="Z6" t="n">
        <v>10</v>
      </c>
      <c r="AA6" t="n">
        <v>369.5690850675742</v>
      </c>
      <c r="AB6" t="n">
        <v>505.6607264267938</v>
      </c>
      <c r="AC6" t="n">
        <v>457.4011763959067</v>
      </c>
      <c r="AD6" t="n">
        <v>369569.0850675742</v>
      </c>
      <c r="AE6" t="n">
        <v>505660.7264267938</v>
      </c>
      <c r="AF6" t="n">
        <v>3.760602764555411e-06</v>
      </c>
      <c r="AG6" t="n">
        <v>12</v>
      </c>
      <c r="AH6" t="n">
        <v>457401.1763959067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1.8324</v>
      </c>
      <c r="E7" t="n">
        <v>54.57</v>
      </c>
      <c r="F7" t="n">
        <v>50.68</v>
      </c>
      <c r="G7" t="n">
        <v>48.26</v>
      </c>
      <c r="H7" t="n">
        <v>0.76</v>
      </c>
      <c r="I7" t="n">
        <v>63</v>
      </c>
      <c r="J7" t="n">
        <v>139.95</v>
      </c>
      <c r="K7" t="n">
        <v>46.47</v>
      </c>
      <c r="L7" t="n">
        <v>6</v>
      </c>
      <c r="M7" t="n">
        <v>61</v>
      </c>
      <c r="N7" t="n">
        <v>22.49</v>
      </c>
      <c r="O7" t="n">
        <v>17494.97</v>
      </c>
      <c r="P7" t="n">
        <v>516.95</v>
      </c>
      <c r="Q7" t="n">
        <v>1206.82</v>
      </c>
      <c r="R7" t="n">
        <v>181.36</v>
      </c>
      <c r="S7" t="n">
        <v>79.25</v>
      </c>
      <c r="T7" t="n">
        <v>48371.62</v>
      </c>
      <c r="U7" t="n">
        <v>0.44</v>
      </c>
      <c r="V7" t="n">
        <v>0.88</v>
      </c>
      <c r="W7" t="n">
        <v>0.24</v>
      </c>
      <c r="X7" t="n">
        <v>2.85</v>
      </c>
      <c r="Y7" t="n">
        <v>0.5</v>
      </c>
      <c r="Z7" t="n">
        <v>10</v>
      </c>
      <c r="AA7" t="n">
        <v>356.8846438759683</v>
      </c>
      <c r="AB7" t="n">
        <v>488.3053143903877</v>
      </c>
      <c r="AC7" t="n">
        <v>441.7021405257814</v>
      </c>
      <c r="AD7" t="n">
        <v>356884.6438759683</v>
      </c>
      <c r="AE7" t="n">
        <v>488305.3143903877</v>
      </c>
      <c r="AF7" t="n">
        <v>3.836179093565293e-06</v>
      </c>
      <c r="AG7" t="n">
        <v>12</v>
      </c>
      <c r="AH7" t="n">
        <v>441702.1405257814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1.8581</v>
      </c>
      <c r="E8" t="n">
        <v>53.82</v>
      </c>
      <c r="F8" t="n">
        <v>50.2</v>
      </c>
      <c r="G8" t="n">
        <v>56.83</v>
      </c>
      <c r="H8" t="n">
        <v>0.88</v>
      </c>
      <c r="I8" t="n">
        <v>53</v>
      </c>
      <c r="J8" t="n">
        <v>141.31</v>
      </c>
      <c r="K8" t="n">
        <v>46.47</v>
      </c>
      <c r="L8" t="n">
        <v>7</v>
      </c>
      <c r="M8" t="n">
        <v>51</v>
      </c>
      <c r="N8" t="n">
        <v>22.85</v>
      </c>
      <c r="O8" t="n">
        <v>17662.75</v>
      </c>
      <c r="P8" t="n">
        <v>505.31</v>
      </c>
      <c r="Q8" t="n">
        <v>1206.84</v>
      </c>
      <c r="R8" t="n">
        <v>164.99</v>
      </c>
      <c r="S8" t="n">
        <v>79.25</v>
      </c>
      <c r="T8" t="n">
        <v>40234.13</v>
      </c>
      <c r="U8" t="n">
        <v>0.48</v>
      </c>
      <c r="V8" t="n">
        <v>0.89</v>
      </c>
      <c r="W8" t="n">
        <v>0.23</v>
      </c>
      <c r="X8" t="n">
        <v>2.37</v>
      </c>
      <c r="Y8" t="n">
        <v>0.5</v>
      </c>
      <c r="Z8" t="n">
        <v>10</v>
      </c>
      <c r="AA8" t="n">
        <v>347.3669631686148</v>
      </c>
      <c r="AB8" t="n">
        <v>475.2828037561482</v>
      </c>
      <c r="AC8" t="n">
        <v>429.9224800292653</v>
      </c>
      <c r="AD8" t="n">
        <v>347366.9631686148</v>
      </c>
      <c r="AE8" t="n">
        <v>475282.8037561482</v>
      </c>
      <c r="AF8" t="n">
        <v>3.889982740533547e-06</v>
      </c>
      <c r="AG8" t="n">
        <v>12</v>
      </c>
      <c r="AH8" t="n">
        <v>429922.4800292653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1.8818</v>
      </c>
      <c r="E9" t="n">
        <v>53.14</v>
      </c>
      <c r="F9" t="n">
        <v>49.71</v>
      </c>
      <c r="G9" t="n">
        <v>64.84</v>
      </c>
      <c r="H9" t="n">
        <v>0.99</v>
      </c>
      <c r="I9" t="n">
        <v>46</v>
      </c>
      <c r="J9" t="n">
        <v>142.68</v>
      </c>
      <c r="K9" t="n">
        <v>46.47</v>
      </c>
      <c r="L9" t="n">
        <v>8</v>
      </c>
      <c r="M9" t="n">
        <v>44</v>
      </c>
      <c r="N9" t="n">
        <v>23.21</v>
      </c>
      <c r="O9" t="n">
        <v>17831.04</v>
      </c>
      <c r="P9" t="n">
        <v>493.42</v>
      </c>
      <c r="Q9" t="n">
        <v>1206.81</v>
      </c>
      <c r="R9" t="n">
        <v>148.12</v>
      </c>
      <c r="S9" t="n">
        <v>79.25</v>
      </c>
      <c r="T9" t="n">
        <v>31833.09</v>
      </c>
      <c r="U9" t="n">
        <v>0.54</v>
      </c>
      <c r="V9" t="n">
        <v>0.89</v>
      </c>
      <c r="W9" t="n">
        <v>0.22</v>
      </c>
      <c r="X9" t="n">
        <v>1.88</v>
      </c>
      <c r="Y9" t="n">
        <v>0.5</v>
      </c>
      <c r="Z9" t="n">
        <v>10</v>
      </c>
      <c r="AA9" t="n">
        <v>338.2594249848779</v>
      </c>
      <c r="AB9" t="n">
        <v>462.8214682169321</v>
      </c>
      <c r="AC9" t="n">
        <v>418.6504368643177</v>
      </c>
      <c r="AD9" t="n">
        <v>338259.4249848779</v>
      </c>
      <c r="AE9" t="n">
        <v>462821.4682169321</v>
      </c>
      <c r="AF9" t="n">
        <v>3.939599333263025e-06</v>
      </c>
      <c r="AG9" t="n">
        <v>12</v>
      </c>
      <c r="AH9" t="n">
        <v>418650.4368643177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1.8889</v>
      </c>
      <c r="E10" t="n">
        <v>52.94</v>
      </c>
      <c r="F10" t="n">
        <v>49.67</v>
      </c>
      <c r="G10" t="n">
        <v>74.51000000000001</v>
      </c>
      <c r="H10" t="n">
        <v>1.11</v>
      </c>
      <c r="I10" t="n">
        <v>40</v>
      </c>
      <c r="J10" t="n">
        <v>144.05</v>
      </c>
      <c r="K10" t="n">
        <v>46.47</v>
      </c>
      <c r="L10" t="n">
        <v>9</v>
      </c>
      <c r="M10" t="n">
        <v>38</v>
      </c>
      <c r="N10" t="n">
        <v>23.58</v>
      </c>
      <c r="O10" t="n">
        <v>17999.83</v>
      </c>
      <c r="P10" t="n">
        <v>485.8</v>
      </c>
      <c r="Q10" t="n">
        <v>1206.82</v>
      </c>
      <c r="R10" t="n">
        <v>147.67</v>
      </c>
      <c r="S10" t="n">
        <v>79.25</v>
      </c>
      <c r="T10" t="n">
        <v>31640.97</v>
      </c>
      <c r="U10" t="n">
        <v>0.54</v>
      </c>
      <c r="V10" t="n">
        <v>0.9</v>
      </c>
      <c r="W10" t="n">
        <v>0.2</v>
      </c>
      <c r="X10" t="n">
        <v>1.84</v>
      </c>
      <c r="Y10" t="n">
        <v>0.5</v>
      </c>
      <c r="Z10" t="n">
        <v>10</v>
      </c>
      <c r="AA10" t="n">
        <v>333.7636147332892</v>
      </c>
      <c r="AB10" t="n">
        <v>456.6701022895585</v>
      </c>
      <c r="AC10" t="n">
        <v>413.0861486675564</v>
      </c>
      <c r="AD10" t="n">
        <v>333763.6147332892</v>
      </c>
      <c r="AE10" t="n">
        <v>456670.1022895586</v>
      </c>
      <c r="AF10" t="n">
        <v>3.954463375810676e-06</v>
      </c>
      <c r="AG10" t="n">
        <v>12</v>
      </c>
      <c r="AH10" t="n">
        <v>413086.1486675564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1.8998</v>
      </c>
      <c r="E11" t="n">
        <v>52.64</v>
      </c>
      <c r="F11" t="n">
        <v>49.48</v>
      </c>
      <c r="G11" t="n">
        <v>82.45999999999999</v>
      </c>
      <c r="H11" t="n">
        <v>1.22</v>
      </c>
      <c r="I11" t="n">
        <v>36</v>
      </c>
      <c r="J11" t="n">
        <v>145.42</v>
      </c>
      <c r="K11" t="n">
        <v>46.47</v>
      </c>
      <c r="L11" t="n">
        <v>10</v>
      </c>
      <c r="M11" t="n">
        <v>34</v>
      </c>
      <c r="N11" t="n">
        <v>23.95</v>
      </c>
      <c r="O11" t="n">
        <v>18169.15</v>
      </c>
      <c r="P11" t="n">
        <v>476.28</v>
      </c>
      <c r="Q11" t="n">
        <v>1206.82</v>
      </c>
      <c r="R11" t="n">
        <v>140.9</v>
      </c>
      <c r="S11" t="n">
        <v>79.25</v>
      </c>
      <c r="T11" t="n">
        <v>28272.85</v>
      </c>
      <c r="U11" t="n">
        <v>0.5600000000000001</v>
      </c>
      <c r="V11" t="n">
        <v>0.9</v>
      </c>
      <c r="W11" t="n">
        <v>0.19</v>
      </c>
      <c r="X11" t="n">
        <v>1.65</v>
      </c>
      <c r="Y11" t="n">
        <v>0.5</v>
      </c>
      <c r="Z11" t="n">
        <v>10</v>
      </c>
      <c r="AA11" t="n">
        <v>321.1003446394308</v>
      </c>
      <c r="AB11" t="n">
        <v>439.3436574830932</v>
      </c>
      <c r="AC11" t="n">
        <v>397.4133154356022</v>
      </c>
      <c r="AD11" t="n">
        <v>321100.3446394308</v>
      </c>
      <c r="AE11" t="n">
        <v>439343.6574830933</v>
      </c>
      <c r="AF11" t="n">
        <v>3.977282821411996e-06</v>
      </c>
      <c r="AG11" t="n">
        <v>11</v>
      </c>
      <c r="AH11" t="n">
        <v>397413.3154356022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1.9111</v>
      </c>
      <c r="E12" t="n">
        <v>52.32</v>
      </c>
      <c r="F12" t="n">
        <v>49.27</v>
      </c>
      <c r="G12" t="n">
        <v>92.39</v>
      </c>
      <c r="H12" t="n">
        <v>1.33</v>
      </c>
      <c r="I12" t="n">
        <v>32</v>
      </c>
      <c r="J12" t="n">
        <v>146.8</v>
      </c>
      <c r="K12" t="n">
        <v>46.47</v>
      </c>
      <c r="L12" t="n">
        <v>11</v>
      </c>
      <c r="M12" t="n">
        <v>30</v>
      </c>
      <c r="N12" t="n">
        <v>24.33</v>
      </c>
      <c r="O12" t="n">
        <v>18338.99</v>
      </c>
      <c r="P12" t="n">
        <v>466.85</v>
      </c>
      <c r="Q12" t="n">
        <v>1206.82</v>
      </c>
      <c r="R12" t="n">
        <v>134.01</v>
      </c>
      <c r="S12" t="n">
        <v>79.25</v>
      </c>
      <c r="T12" t="n">
        <v>24851.13</v>
      </c>
      <c r="U12" t="n">
        <v>0.59</v>
      </c>
      <c r="V12" t="n">
        <v>0.9</v>
      </c>
      <c r="W12" t="n">
        <v>0.19</v>
      </c>
      <c r="X12" t="n">
        <v>1.44</v>
      </c>
      <c r="Y12" t="n">
        <v>0.5</v>
      </c>
      <c r="Z12" t="n">
        <v>10</v>
      </c>
      <c r="AA12" t="n">
        <v>315.2392075567937</v>
      </c>
      <c r="AB12" t="n">
        <v>431.3241911515105</v>
      </c>
      <c r="AC12" t="n">
        <v>390.1592157153139</v>
      </c>
      <c r="AD12" t="n">
        <v>315239.2075567937</v>
      </c>
      <c r="AE12" t="n">
        <v>431324.1911515105</v>
      </c>
      <c r="AF12" t="n">
        <v>4.000939677861073e-06</v>
      </c>
      <c r="AG12" t="n">
        <v>11</v>
      </c>
      <c r="AH12" t="n">
        <v>390159.2157153139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1.9187</v>
      </c>
      <c r="E13" t="n">
        <v>52.12</v>
      </c>
      <c r="F13" t="n">
        <v>49.15</v>
      </c>
      <c r="G13" t="n">
        <v>101.69</v>
      </c>
      <c r="H13" t="n">
        <v>1.43</v>
      </c>
      <c r="I13" t="n">
        <v>29</v>
      </c>
      <c r="J13" t="n">
        <v>148.18</v>
      </c>
      <c r="K13" t="n">
        <v>46.47</v>
      </c>
      <c r="L13" t="n">
        <v>12</v>
      </c>
      <c r="M13" t="n">
        <v>27</v>
      </c>
      <c r="N13" t="n">
        <v>24.71</v>
      </c>
      <c r="O13" t="n">
        <v>18509.36</v>
      </c>
      <c r="P13" t="n">
        <v>459</v>
      </c>
      <c r="Q13" t="n">
        <v>1206.81</v>
      </c>
      <c r="R13" t="n">
        <v>129.79</v>
      </c>
      <c r="S13" t="n">
        <v>79.25</v>
      </c>
      <c r="T13" t="n">
        <v>22754.72</v>
      </c>
      <c r="U13" t="n">
        <v>0.61</v>
      </c>
      <c r="V13" t="n">
        <v>0.91</v>
      </c>
      <c r="W13" t="n">
        <v>0.18</v>
      </c>
      <c r="X13" t="n">
        <v>1.32</v>
      </c>
      <c r="Y13" t="n">
        <v>0.5</v>
      </c>
      <c r="Z13" t="n">
        <v>10</v>
      </c>
      <c r="AA13" t="n">
        <v>310.6633306105843</v>
      </c>
      <c r="AB13" t="n">
        <v>425.0632744402635</v>
      </c>
      <c r="AC13" t="n">
        <v>384.4958321077365</v>
      </c>
      <c r="AD13" t="n">
        <v>310663.3306105843</v>
      </c>
      <c r="AE13" t="n">
        <v>425063.2744402635</v>
      </c>
      <c r="AF13" t="n">
        <v>4.016850483968417e-06</v>
      </c>
      <c r="AG13" t="n">
        <v>11</v>
      </c>
      <c r="AH13" t="n">
        <v>384495.8321077365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1.928</v>
      </c>
      <c r="E14" t="n">
        <v>51.87</v>
      </c>
      <c r="F14" t="n">
        <v>48.98</v>
      </c>
      <c r="G14" t="n">
        <v>113.03</v>
      </c>
      <c r="H14" t="n">
        <v>1.54</v>
      </c>
      <c r="I14" t="n">
        <v>26</v>
      </c>
      <c r="J14" t="n">
        <v>149.56</v>
      </c>
      <c r="K14" t="n">
        <v>46.47</v>
      </c>
      <c r="L14" t="n">
        <v>13</v>
      </c>
      <c r="M14" t="n">
        <v>24</v>
      </c>
      <c r="N14" t="n">
        <v>25.1</v>
      </c>
      <c r="O14" t="n">
        <v>18680.25</v>
      </c>
      <c r="P14" t="n">
        <v>448.12</v>
      </c>
      <c r="Q14" t="n">
        <v>1206.81</v>
      </c>
      <c r="R14" t="n">
        <v>123.94</v>
      </c>
      <c r="S14" t="n">
        <v>79.25</v>
      </c>
      <c r="T14" t="n">
        <v>19842.66</v>
      </c>
      <c r="U14" t="n">
        <v>0.64</v>
      </c>
      <c r="V14" t="n">
        <v>0.91</v>
      </c>
      <c r="W14" t="n">
        <v>0.18</v>
      </c>
      <c r="X14" t="n">
        <v>1.15</v>
      </c>
      <c r="Y14" t="n">
        <v>0.5</v>
      </c>
      <c r="Z14" t="n">
        <v>10</v>
      </c>
      <c r="AA14" t="n">
        <v>304.5251172592342</v>
      </c>
      <c r="AB14" t="n">
        <v>416.6647001340852</v>
      </c>
      <c r="AC14" t="n">
        <v>376.8988059458668</v>
      </c>
      <c r="AD14" t="n">
        <v>304525.1172592341</v>
      </c>
      <c r="AE14" t="n">
        <v>416664.7001340852</v>
      </c>
      <c r="AF14" t="n">
        <v>4.036320286178719e-06</v>
      </c>
      <c r="AG14" t="n">
        <v>11</v>
      </c>
      <c r="AH14" t="n">
        <v>376898.8059458668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1.9336</v>
      </c>
      <c r="E15" t="n">
        <v>51.72</v>
      </c>
      <c r="F15" t="n">
        <v>48.88</v>
      </c>
      <c r="G15" t="n">
        <v>122.21</v>
      </c>
      <c r="H15" t="n">
        <v>1.64</v>
      </c>
      <c r="I15" t="n">
        <v>24</v>
      </c>
      <c r="J15" t="n">
        <v>150.95</v>
      </c>
      <c r="K15" t="n">
        <v>46.47</v>
      </c>
      <c r="L15" t="n">
        <v>14</v>
      </c>
      <c r="M15" t="n">
        <v>22</v>
      </c>
      <c r="N15" t="n">
        <v>25.49</v>
      </c>
      <c r="O15" t="n">
        <v>18851.69</v>
      </c>
      <c r="P15" t="n">
        <v>439.1</v>
      </c>
      <c r="Q15" t="n">
        <v>1206.81</v>
      </c>
      <c r="R15" t="n">
        <v>120.78</v>
      </c>
      <c r="S15" t="n">
        <v>79.25</v>
      </c>
      <c r="T15" t="n">
        <v>18273.85</v>
      </c>
      <c r="U15" t="n">
        <v>0.66</v>
      </c>
      <c r="V15" t="n">
        <v>0.91</v>
      </c>
      <c r="W15" t="n">
        <v>0.18</v>
      </c>
      <c r="X15" t="n">
        <v>1.05</v>
      </c>
      <c r="Y15" t="n">
        <v>0.5</v>
      </c>
      <c r="Z15" t="n">
        <v>10</v>
      </c>
      <c r="AA15" t="n">
        <v>299.7471125777784</v>
      </c>
      <c r="AB15" t="n">
        <v>410.1272233382277</v>
      </c>
      <c r="AC15" t="n">
        <v>370.9852567599997</v>
      </c>
      <c r="AD15" t="n">
        <v>299747.1125777784</v>
      </c>
      <c r="AE15" t="n">
        <v>410127.2233382277</v>
      </c>
      <c r="AF15" t="n">
        <v>4.048044038047287e-06</v>
      </c>
      <c r="AG15" t="n">
        <v>11</v>
      </c>
      <c r="AH15" t="n">
        <v>370985.2567599997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1.9371</v>
      </c>
      <c r="E16" t="n">
        <v>51.62</v>
      </c>
      <c r="F16" t="n">
        <v>48.84</v>
      </c>
      <c r="G16" t="n">
        <v>133.21</v>
      </c>
      <c r="H16" t="n">
        <v>1.74</v>
      </c>
      <c r="I16" t="n">
        <v>22</v>
      </c>
      <c r="J16" t="n">
        <v>152.35</v>
      </c>
      <c r="K16" t="n">
        <v>46.47</v>
      </c>
      <c r="L16" t="n">
        <v>15</v>
      </c>
      <c r="M16" t="n">
        <v>18</v>
      </c>
      <c r="N16" t="n">
        <v>25.88</v>
      </c>
      <c r="O16" t="n">
        <v>19023.66</v>
      </c>
      <c r="P16" t="n">
        <v>430.68</v>
      </c>
      <c r="Q16" t="n">
        <v>1206.81</v>
      </c>
      <c r="R16" t="n">
        <v>119.34</v>
      </c>
      <c r="S16" t="n">
        <v>79.25</v>
      </c>
      <c r="T16" t="n">
        <v>17566.47</v>
      </c>
      <c r="U16" t="n">
        <v>0.66</v>
      </c>
      <c r="V16" t="n">
        <v>0.91</v>
      </c>
      <c r="W16" t="n">
        <v>0.17</v>
      </c>
      <c r="X16" t="n">
        <v>1.01</v>
      </c>
      <c r="Y16" t="n">
        <v>0.5</v>
      </c>
      <c r="Z16" t="n">
        <v>10</v>
      </c>
      <c r="AA16" t="n">
        <v>295.5362362017227</v>
      </c>
      <c r="AB16" t="n">
        <v>404.3657165097536</v>
      </c>
      <c r="AC16" t="n">
        <v>365.7736200569095</v>
      </c>
      <c r="AD16" t="n">
        <v>295536.2362017226</v>
      </c>
      <c r="AE16" t="n">
        <v>404365.7165097536</v>
      </c>
      <c r="AF16" t="n">
        <v>4.055371382965143e-06</v>
      </c>
      <c r="AG16" t="n">
        <v>11</v>
      </c>
      <c r="AH16" t="n">
        <v>365773.6200569095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1.9416</v>
      </c>
      <c r="E17" t="n">
        <v>51.5</v>
      </c>
      <c r="F17" t="n">
        <v>48.75</v>
      </c>
      <c r="G17" t="n">
        <v>139.29</v>
      </c>
      <c r="H17" t="n">
        <v>1.84</v>
      </c>
      <c r="I17" t="n">
        <v>21</v>
      </c>
      <c r="J17" t="n">
        <v>153.75</v>
      </c>
      <c r="K17" t="n">
        <v>46.47</v>
      </c>
      <c r="L17" t="n">
        <v>16</v>
      </c>
      <c r="M17" t="n">
        <v>10</v>
      </c>
      <c r="N17" t="n">
        <v>26.28</v>
      </c>
      <c r="O17" t="n">
        <v>19196.18</v>
      </c>
      <c r="P17" t="n">
        <v>424.07</v>
      </c>
      <c r="Q17" t="n">
        <v>1206.83</v>
      </c>
      <c r="R17" t="n">
        <v>115.93</v>
      </c>
      <c r="S17" t="n">
        <v>79.25</v>
      </c>
      <c r="T17" t="n">
        <v>15863.46</v>
      </c>
      <c r="U17" t="n">
        <v>0.68</v>
      </c>
      <c r="V17" t="n">
        <v>0.91</v>
      </c>
      <c r="W17" t="n">
        <v>0.18</v>
      </c>
      <c r="X17" t="n">
        <v>0.92</v>
      </c>
      <c r="Y17" t="n">
        <v>0.5</v>
      </c>
      <c r="Z17" t="n">
        <v>10</v>
      </c>
      <c r="AA17" t="n">
        <v>292.0144715979937</v>
      </c>
      <c r="AB17" t="n">
        <v>399.5470828096427</v>
      </c>
      <c r="AC17" t="n">
        <v>361.4148699941425</v>
      </c>
      <c r="AD17" t="n">
        <v>292014.4715979937</v>
      </c>
      <c r="AE17" t="n">
        <v>399547.0828096428</v>
      </c>
      <c r="AF17" t="n">
        <v>4.064792255002386e-06</v>
      </c>
      <c r="AG17" t="n">
        <v>11</v>
      </c>
      <c r="AH17" t="n">
        <v>361414.8699941424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1.9452</v>
      </c>
      <c r="E18" t="n">
        <v>51.41</v>
      </c>
      <c r="F18" t="n">
        <v>48.68</v>
      </c>
      <c r="G18" t="n">
        <v>146.05</v>
      </c>
      <c r="H18" t="n">
        <v>1.94</v>
      </c>
      <c r="I18" t="n">
        <v>20</v>
      </c>
      <c r="J18" t="n">
        <v>155.15</v>
      </c>
      <c r="K18" t="n">
        <v>46.47</v>
      </c>
      <c r="L18" t="n">
        <v>17</v>
      </c>
      <c r="M18" t="n">
        <v>3</v>
      </c>
      <c r="N18" t="n">
        <v>26.68</v>
      </c>
      <c r="O18" t="n">
        <v>19369.26</v>
      </c>
      <c r="P18" t="n">
        <v>424.7</v>
      </c>
      <c r="Q18" t="n">
        <v>1206.81</v>
      </c>
      <c r="R18" t="n">
        <v>113.24</v>
      </c>
      <c r="S18" t="n">
        <v>79.25</v>
      </c>
      <c r="T18" t="n">
        <v>14527.44</v>
      </c>
      <c r="U18" t="n">
        <v>0.7</v>
      </c>
      <c r="V18" t="n">
        <v>0.91</v>
      </c>
      <c r="W18" t="n">
        <v>0.19</v>
      </c>
      <c r="X18" t="n">
        <v>0.85</v>
      </c>
      <c r="Y18" t="n">
        <v>0.5</v>
      </c>
      <c r="Z18" t="n">
        <v>10</v>
      </c>
      <c r="AA18" t="n">
        <v>291.8588838026606</v>
      </c>
      <c r="AB18" t="n">
        <v>399.3342007240188</v>
      </c>
      <c r="AC18" t="n">
        <v>361.2223050759885</v>
      </c>
      <c r="AD18" t="n">
        <v>291858.8838026606</v>
      </c>
      <c r="AE18" t="n">
        <v>399334.2007240189</v>
      </c>
      <c r="AF18" t="n">
        <v>4.07232895263218e-06</v>
      </c>
      <c r="AG18" t="n">
        <v>11</v>
      </c>
      <c r="AH18" t="n">
        <v>361222.3050759885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1.9448</v>
      </c>
      <c r="E19" t="n">
        <v>51.42</v>
      </c>
      <c r="F19" t="n">
        <v>48.69</v>
      </c>
      <c r="G19" t="n">
        <v>146.08</v>
      </c>
      <c r="H19" t="n">
        <v>2.04</v>
      </c>
      <c r="I19" t="n">
        <v>20</v>
      </c>
      <c r="J19" t="n">
        <v>156.56</v>
      </c>
      <c r="K19" t="n">
        <v>46.47</v>
      </c>
      <c r="L19" t="n">
        <v>18</v>
      </c>
      <c r="M19" t="n">
        <v>0</v>
      </c>
      <c r="N19" t="n">
        <v>27.09</v>
      </c>
      <c r="O19" t="n">
        <v>19542.89</v>
      </c>
      <c r="P19" t="n">
        <v>427.74</v>
      </c>
      <c r="Q19" t="n">
        <v>1206.84</v>
      </c>
      <c r="R19" t="n">
        <v>113.45</v>
      </c>
      <c r="S19" t="n">
        <v>79.25</v>
      </c>
      <c r="T19" t="n">
        <v>14630.79</v>
      </c>
      <c r="U19" t="n">
        <v>0.7</v>
      </c>
      <c r="V19" t="n">
        <v>0.91</v>
      </c>
      <c r="W19" t="n">
        <v>0.19</v>
      </c>
      <c r="X19" t="n">
        <v>0.86</v>
      </c>
      <c r="Y19" t="n">
        <v>0.5</v>
      </c>
      <c r="Z19" t="n">
        <v>10</v>
      </c>
      <c r="AA19" t="n">
        <v>293.2697188012388</v>
      </c>
      <c r="AB19" t="n">
        <v>401.264567410721</v>
      </c>
      <c r="AC19" t="n">
        <v>362.9684402753985</v>
      </c>
      <c r="AD19" t="n">
        <v>293269.7188012388</v>
      </c>
      <c r="AE19" t="n">
        <v>401264.567410721</v>
      </c>
      <c r="AF19" t="n">
        <v>4.071491541784426e-06</v>
      </c>
      <c r="AG19" t="n">
        <v>11</v>
      </c>
      <c r="AH19" t="n">
        <v>362968.4402753984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0.921</v>
      </c>
      <c r="E2" t="n">
        <v>108.57</v>
      </c>
      <c r="F2" t="n">
        <v>84.05</v>
      </c>
      <c r="G2" t="n">
        <v>6.93</v>
      </c>
      <c r="H2" t="n">
        <v>0.12</v>
      </c>
      <c r="I2" t="n">
        <v>728</v>
      </c>
      <c r="J2" t="n">
        <v>150.44</v>
      </c>
      <c r="K2" t="n">
        <v>49.1</v>
      </c>
      <c r="L2" t="n">
        <v>1</v>
      </c>
      <c r="M2" t="n">
        <v>726</v>
      </c>
      <c r="N2" t="n">
        <v>25.34</v>
      </c>
      <c r="O2" t="n">
        <v>18787.76</v>
      </c>
      <c r="P2" t="n">
        <v>989.76</v>
      </c>
      <c r="Q2" t="n">
        <v>1207.16</v>
      </c>
      <c r="R2" t="n">
        <v>1317.53</v>
      </c>
      <c r="S2" t="n">
        <v>79.25</v>
      </c>
      <c r="T2" t="n">
        <v>613128.04</v>
      </c>
      <c r="U2" t="n">
        <v>0.06</v>
      </c>
      <c r="V2" t="n">
        <v>0.53</v>
      </c>
      <c r="W2" t="n">
        <v>1.31</v>
      </c>
      <c r="X2" t="n">
        <v>36.21</v>
      </c>
      <c r="Y2" t="n">
        <v>0.5</v>
      </c>
      <c r="Z2" t="n">
        <v>10</v>
      </c>
      <c r="AA2" t="n">
        <v>1193.692431526049</v>
      </c>
      <c r="AB2" t="n">
        <v>1633.262646807322</v>
      </c>
      <c r="AC2" t="n">
        <v>1477.386352094553</v>
      </c>
      <c r="AD2" t="n">
        <v>1193692.431526049</v>
      </c>
      <c r="AE2" t="n">
        <v>1633262.646807323</v>
      </c>
      <c r="AF2" t="n">
        <v>1.91440496347888e-06</v>
      </c>
      <c r="AG2" t="n">
        <v>23</v>
      </c>
      <c r="AH2" t="n">
        <v>1477386.352094553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1.4345</v>
      </c>
      <c r="E3" t="n">
        <v>69.70999999999999</v>
      </c>
      <c r="F3" t="n">
        <v>59.7</v>
      </c>
      <c r="G3" t="n">
        <v>14.16</v>
      </c>
      <c r="H3" t="n">
        <v>0.23</v>
      </c>
      <c r="I3" t="n">
        <v>253</v>
      </c>
      <c r="J3" t="n">
        <v>151.83</v>
      </c>
      <c r="K3" t="n">
        <v>49.1</v>
      </c>
      <c r="L3" t="n">
        <v>2</v>
      </c>
      <c r="M3" t="n">
        <v>251</v>
      </c>
      <c r="N3" t="n">
        <v>25.73</v>
      </c>
      <c r="O3" t="n">
        <v>18959.54</v>
      </c>
      <c r="P3" t="n">
        <v>695.66</v>
      </c>
      <c r="Q3" t="n">
        <v>1206.9</v>
      </c>
      <c r="R3" t="n">
        <v>487.75</v>
      </c>
      <c r="S3" t="n">
        <v>79.25</v>
      </c>
      <c r="T3" t="n">
        <v>200614.46</v>
      </c>
      <c r="U3" t="n">
        <v>0.16</v>
      </c>
      <c r="V3" t="n">
        <v>0.75</v>
      </c>
      <c r="W3" t="n">
        <v>0.54</v>
      </c>
      <c r="X3" t="n">
        <v>11.87</v>
      </c>
      <c r="Y3" t="n">
        <v>0.5</v>
      </c>
      <c r="Z3" t="n">
        <v>10</v>
      </c>
      <c r="AA3" t="n">
        <v>571.3098906795724</v>
      </c>
      <c r="AB3" t="n">
        <v>781.6913968413303</v>
      </c>
      <c r="AC3" t="n">
        <v>707.0878670375589</v>
      </c>
      <c r="AD3" t="n">
        <v>571309.8906795724</v>
      </c>
      <c r="AE3" t="n">
        <v>781691.3968413303</v>
      </c>
      <c r="AF3" t="n">
        <v>2.981774071781165e-06</v>
      </c>
      <c r="AG3" t="n">
        <v>15</v>
      </c>
      <c r="AH3" t="n">
        <v>707087.8670375589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1.6147</v>
      </c>
      <c r="E4" t="n">
        <v>61.93</v>
      </c>
      <c r="F4" t="n">
        <v>54.95</v>
      </c>
      <c r="G4" t="n">
        <v>21.41</v>
      </c>
      <c r="H4" t="n">
        <v>0.35</v>
      </c>
      <c r="I4" t="n">
        <v>154</v>
      </c>
      <c r="J4" t="n">
        <v>153.23</v>
      </c>
      <c r="K4" t="n">
        <v>49.1</v>
      </c>
      <c r="L4" t="n">
        <v>3</v>
      </c>
      <c r="M4" t="n">
        <v>152</v>
      </c>
      <c r="N4" t="n">
        <v>26.13</v>
      </c>
      <c r="O4" t="n">
        <v>19131.85</v>
      </c>
      <c r="P4" t="n">
        <v>634.13</v>
      </c>
      <c r="Q4" t="n">
        <v>1206.86</v>
      </c>
      <c r="R4" t="n">
        <v>326.19</v>
      </c>
      <c r="S4" t="n">
        <v>79.25</v>
      </c>
      <c r="T4" t="n">
        <v>120329.89</v>
      </c>
      <c r="U4" t="n">
        <v>0.24</v>
      </c>
      <c r="V4" t="n">
        <v>0.8100000000000001</v>
      </c>
      <c r="W4" t="n">
        <v>0.39</v>
      </c>
      <c r="X4" t="n">
        <v>7.12</v>
      </c>
      <c r="Y4" t="n">
        <v>0.5</v>
      </c>
      <c r="Z4" t="n">
        <v>10</v>
      </c>
      <c r="AA4" t="n">
        <v>469.0862924458751</v>
      </c>
      <c r="AB4" t="n">
        <v>641.8245599511166</v>
      </c>
      <c r="AC4" t="n">
        <v>580.5697247558087</v>
      </c>
      <c r="AD4" t="n">
        <v>469086.2924458751</v>
      </c>
      <c r="AE4" t="n">
        <v>641824.5599511166</v>
      </c>
      <c r="AF4" t="n">
        <v>3.356340602094839e-06</v>
      </c>
      <c r="AG4" t="n">
        <v>13</v>
      </c>
      <c r="AH4" t="n">
        <v>580569.7247558087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1.7097</v>
      </c>
      <c r="E5" t="n">
        <v>58.49</v>
      </c>
      <c r="F5" t="n">
        <v>52.85</v>
      </c>
      <c r="G5" t="n">
        <v>28.83</v>
      </c>
      <c r="H5" t="n">
        <v>0.46</v>
      </c>
      <c r="I5" t="n">
        <v>110</v>
      </c>
      <c r="J5" t="n">
        <v>154.63</v>
      </c>
      <c r="K5" t="n">
        <v>49.1</v>
      </c>
      <c r="L5" t="n">
        <v>4</v>
      </c>
      <c r="M5" t="n">
        <v>108</v>
      </c>
      <c r="N5" t="n">
        <v>26.53</v>
      </c>
      <c r="O5" t="n">
        <v>19304.72</v>
      </c>
      <c r="P5" t="n">
        <v>604.17</v>
      </c>
      <c r="Q5" t="n">
        <v>1206.84</v>
      </c>
      <c r="R5" t="n">
        <v>255.25</v>
      </c>
      <c r="S5" t="n">
        <v>79.25</v>
      </c>
      <c r="T5" t="n">
        <v>85078.14999999999</v>
      </c>
      <c r="U5" t="n">
        <v>0.31</v>
      </c>
      <c r="V5" t="n">
        <v>0.84</v>
      </c>
      <c r="W5" t="n">
        <v>0.31</v>
      </c>
      <c r="X5" t="n">
        <v>5.02</v>
      </c>
      <c r="Y5" t="n">
        <v>0.5</v>
      </c>
      <c r="Z5" t="n">
        <v>10</v>
      </c>
      <c r="AA5" t="n">
        <v>431.395867390527</v>
      </c>
      <c r="AB5" t="n">
        <v>590.2548576061893</v>
      </c>
      <c r="AC5" t="n">
        <v>533.9217624241493</v>
      </c>
      <c r="AD5" t="n">
        <v>431395.867390527</v>
      </c>
      <c r="AE5" t="n">
        <v>590254.8576061892</v>
      </c>
      <c r="AF5" t="n">
        <v>3.553809083669751e-06</v>
      </c>
      <c r="AG5" t="n">
        <v>13</v>
      </c>
      <c r="AH5" t="n">
        <v>533921.7624241493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1.7662</v>
      </c>
      <c r="E6" t="n">
        <v>56.62</v>
      </c>
      <c r="F6" t="n">
        <v>51.71</v>
      </c>
      <c r="G6" t="n">
        <v>36.08</v>
      </c>
      <c r="H6" t="n">
        <v>0.57</v>
      </c>
      <c r="I6" t="n">
        <v>86</v>
      </c>
      <c r="J6" t="n">
        <v>156.03</v>
      </c>
      <c r="K6" t="n">
        <v>49.1</v>
      </c>
      <c r="L6" t="n">
        <v>5</v>
      </c>
      <c r="M6" t="n">
        <v>84</v>
      </c>
      <c r="N6" t="n">
        <v>26.94</v>
      </c>
      <c r="O6" t="n">
        <v>19478.15</v>
      </c>
      <c r="P6" t="n">
        <v>585.83</v>
      </c>
      <c r="Q6" t="n">
        <v>1206.84</v>
      </c>
      <c r="R6" t="n">
        <v>216.56</v>
      </c>
      <c r="S6" t="n">
        <v>79.25</v>
      </c>
      <c r="T6" t="n">
        <v>65852.66</v>
      </c>
      <c r="U6" t="n">
        <v>0.37</v>
      </c>
      <c r="V6" t="n">
        <v>0.86</v>
      </c>
      <c r="W6" t="n">
        <v>0.27</v>
      </c>
      <c r="X6" t="n">
        <v>3.88</v>
      </c>
      <c r="Y6" t="n">
        <v>0.5</v>
      </c>
      <c r="Z6" t="n">
        <v>10</v>
      </c>
      <c r="AA6" t="n">
        <v>403.9263512247256</v>
      </c>
      <c r="AB6" t="n">
        <v>552.669853718616</v>
      </c>
      <c r="AC6" t="n">
        <v>499.923818556722</v>
      </c>
      <c r="AD6" t="n">
        <v>403926.3512247256</v>
      </c>
      <c r="AE6" t="n">
        <v>552669.853718616</v>
      </c>
      <c r="AF6" t="n">
        <v>3.671250864816935e-06</v>
      </c>
      <c r="AG6" t="n">
        <v>12</v>
      </c>
      <c r="AH6" t="n">
        <v>499923.818556722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1.8049</v>
      </c>
      <c r="E7" t="n">
        <v>55.41</v>
      </c>
      <c r="F7" t="n">
        <v>50.99</v>
      </c>
      <c r="G7" t="n">
        <v>43.71</v>
      </c>
      <c r="H7" t="n">
        <v>0.67</v>
      </c>
      <c r="I7" t="n">
        <v>70</v>
      </c>
      <c r="J7" t="n">
        <v>157.44</v>
      </c>
      <c r="K7" t="n">
        <v>49.1</v>
      </c>
      <c r="L7" t="n">
        <v>6</v>
      </c>
      <c r="M7" t="n">
        <v>68</v>
      </c>
      <c r="N7" t="n">
        <v>27.35</v>
      </c>
      <c r="O7" t="n">
        <v>19652.13</v>
      </c>
      <c r="P7" t="n">
        <v>571.8</v>
      </c>
      <c r="Q7" t="n">
        <v>1206.85</v>
      </c>
      <c r="R7" t="n">
        <v>192.16</v>
      </c>
      <c r="S7" t="n">
        <v>79.25</v>
      </c>
      <c r="T7" t="n">
        <v>53734.41</v>
      </c>
      <c r="U7" t="n">
        <v>0.41</v>
      </c>
      <c r="V7" t="n">
        <v>0.87</v>
      </c>
      <c r="W7" t="n">
        <v>0.25</v>
      </c>
      <c r="X7" t="n">
        <v>3.16</v>
      </c>
      <c r="Y7" t="n">
        <v>0.5</v>
      </c>
      <c r="Z7" t="n">
        <v>10</v>
      </c>
      <c r="AA7" t="n">
        <v>389.8359734567579</v>
      </c>
      <c r="AB7" t="n">
        <v>533.3907772328874</v>
      </c>
      <c r="AC7" t="n">
        <v>482.4847100724376</v>
      </c>
      <c r="AD7" t="n">
        <v>389835.9734567579</v>
      </c>
      <c r="AE7" t="n">
        <v>533390.7772328875</v>
      </c>
      <c r="AF7" t="n">
        <v>3.751693288363767e-06</v>
      </c>
      <c r="AG7" t="n">
        <v>12</v>
      </c>
      <c r="AH7" t="n">
        <v>482484.7100724376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1.833</v>
      </c>
      <c r="E8" t="n">
        <v>54.56</v>
      </c>
      <c r="F8" t="n">
        <v>50.48</v>
      </c>
      <c r="G8" t="n">
        <v>51.33</v>
      </c>
      <c r="H8" t="n">
        <v>0.78</v>
      </c>
      <c r="I8" t="n">
        <v>59</v>
      </c>
      <c r="J8" t="n">
        <v>158.86</v>
      </c>
      <c r="K8" t="n">
        <v>49.1</v>
      </c>
      <c r="L8" t="n">
        <v>7</v>
      </c>
      <c r="M8" t="n">
        <v>57</v>
      </c>
      <c r="N8" t="n">
        <v>27.77</v>
      </c>
      <c r="O8" t="n">
        <v>19826.68</v>
      </c>
      <c r="P8" t="n">
        <v>560.52</v>
      </c>
      <c r="Q8" t="n">
        <v>1206.82</v>
      </c>
      <c r="R8" t="n">
        <v>174.68</v>
      </c>
      <c r="S8" t="n">
        <v>79.25</v>
      </c>
      <c r="T8" t="n">
        <v>45050.6</v>
      </c>
      <c r="U8" t="n">
        <v>0.45</v>
      </c>
      <c r="V8" t="n">
        <v>0.88</v>
      </c>
      <c r="W8" t="n">
        <v>0.23</v>
      </c>
      <c r="X8" t="n">
        <v>2.65</v>
      </c>
      <c r="Y8" t="n">
        <v>0.5</v>
      </c>
      <c r="Z8" t="n">
        <v>10</v>
      </c>
      <c r="AA8" t="n">
        <v>379.466378326671</v>
      </c>
      <c r="AB8" t="n">
        <v>519.2026397016523</v>
      </c>
      <c r="AC8" t="n">
        <v>469.6506684740074</v>
      </c>
      <c r="AD8" t="n">
        <v>379466.378326671</v>
      </c>
      <c r="AE8" t="n">
        <v>519202.6397016523</v>
      </c>
      <c r="AF8" t="n">
        <v>3.810102386598031e-06</v>
      </c>
      <c r="AG8" t="n">
        <v>12</v>
      </c>
      <c r="AH8" t="n">
        <v>469650.6684740074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1.8545</v>
      </c>
      <c r="E9" t="n">
        <v>53.92</v>
      </c>
      <c r="F9" t="n">
        <v>50.09</v>
      </c>
      <c r="G9" t="n">
        <v>58.93</v>
      </c>
      <c r="H9" t="n">
        <v>0.88</v>
      </c>
      <c r="I9" t="n">
        <v>51</v>
      </c>
      <c r="J9" t="n">
        <v>160.28</v>
      </c>
      <c r="K9" t="n">
        <v>49.1</v>
      </c>
      <c r="L9" t="n">
        <v>8</v>
      </c>
      <c r="M9" t="n">
        <v>49</v>
      </c>
      <c r="N9" t="n">
        <v>28.19</v>
      </c>
      <c r="O9" t="n">
        <v>20001.93</v>
      </c>
      <c r="P9" t="n">
        <v>549.86</v>
      </c>
      <c r="Q9" t="n">
        <v>1206.82</v>
      </c>
      <c r="R9" t="n">
        <v>161.28</v>
      </c>
      <c r="S9" t="n">
        <v>79.25</v>
      </c>
      <c r="T9" t="n">
        <v>38387.83</v>
      </c>
      <c r="U9" t="n">
        <v>0.49</v>
      </c>
      <c r="V9" t="n">
        <v>0.89</v>
      </c>
      <c r="W9" t="n">
        <v>0.22</v>
      </c>
      <c r="X9" t="n">
        <v>2.26</v>
      </c>
      <c r="Y9" t="n">
        <v>0.5</v>
      </c>
      <c r="Z9" t="n">
        <v>10</v>
      </c>
      <c r="AA9" t="n">
        <v>370.7918458088446</v>
      </c>
      <c r="AB9" t="n">
        <v>507.3337616173968</v>
      </c>
      <c r="AC9" t="n">
        <v>458.9145394560382</v>
      </c>
      <c r="AD9" t="n">
        <v>370791.8458088447</v>
      </c>
      <c r="AE9" t="n">
        <v>507333.7616173968</v>
      </c>
      <c r="AF9" t="n">
        <v>3.854792621901827e-06</v>
      </c>
      <c r="AG9" t="n">
        <v>12</v>
      </c>
      <c r="AH9" t="n">
        <v>458914.5394560382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1.8885</v>
      </c>
      <c r="E10" t="n">
        <v>52.95</v>
      </c>
      <c r="F10" t="n">
        <v>49.33</v>
      </c>
      <c r="G10" t="n">
        <v>67.27</v>
      </c>
      <c r="H10" t="n">
        <v>0.99</v>
      </c>
      <c r="I10" t="n">
        <v>44</v>
      </c>
      <c r="J10" t="n">
        <v>161.71</v>
      </c>
      <c r="K10" t="n">
        <v>49.1</v>
      </c>
      <c r="L10" t="n">
        <v>9</v>
      </c>
      <c r="M10" t="n">
        <v>42</v>
      </c>
      <c r="N10" t="n">
        <v>28.61</v>
      </c>
      <c r="O10" t="n">
        <v>20177.64</v>
      </c>
      <c r="P10" t="n">
        <v>535.54</v>
      </c>
      <c r="Q10" t="n">
        <v>1206.84</v>
      </c>
      <c r="R10" t="n">
        <v>135.14</v>
      </c>
      <c r="S10" t="n">
        <v>79.25</v>
      </c>
      <c r="T10" t="n">
        <v>25355.64</v>
      </c>
      <c r="U10" t="n">
        <v>0.59</v>
      </c>
      <c r="V10" t="n">
        <v>0.9</v>
      </c>
      <c r="W10" t="n">
        <v>0.2</v>
      </c>
      <c r="X10" t="n">
        <v>1.5</v>
      </c>
      <c r="Y10" t="n">
        <v>0.5</v>
      </c>
      <c r="Z10" t="n">
        <v>10</v>
      </c>
      <c r="AA10" t="n">
        <v>358.5636874791067</v>
      </c>
      <c r="AB10" t="n">
        <v>490.6026559223777</v>
      </c>
      <c r="AC10" t="n">
        <v>443.7802270062973</v>
      </c>
      <c r="AD10" t="n">
        <v>358563.6874791067</v>
      </c>
      <c r="AE10" t="n">
        <v>490602.6559223777</v>
      </c>
      <c r="AF10" t="n">
        <v>3.92546555214969e-06</v>
      </c>
      <c r="AG10" t="n">
        <v>12</v>
      </c>
      <c r="AH10" t="n">
        <v>443780.2270062973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1.8796</v>
      </c>
      <c r="E11" t="n">
        <v>53.2</v>
      </c>
      <c r="F11" t="n">
        <v>49.7</v>
      </c>
      <c r="G11" t="n">
        <v>74.56</v>
      </c>
      <c r="H11" t="n">
        <v>1.09</v>
      </c>
      <c r="I11" t="n">
        <v>40</v>
      </c>
      <c r="J11" t="n">
        <v>163.13</v>
      </c>
      <c r="K11" t="n">
        <v>49.1</v>
      </c>
      <c r="L11" t="n">
        <v>10</v>
      </c>
      <c r="M11" t="n">
        <v>38</v>
      </c>
      <c r="N11" t="n">
        <v>29.04</v>
      </c>
      <c r="O11" t="n">
        <v>20353.94</v>
      </c>
      <c r="P11" t="n">
        <v>534.9299999999999</v>
      </c>
      <c r="Q11" t="n">
        <v>1206.82</v>
      </c>
      <c r="R11" t="n">
        <v>148.67</v>
      </c>
      <c r="S11" t="n">
        <v>79.25</v>
      </c>
      <c r="T11" t="n">
        <v>32138.87</v>
      </c>
      <c r="U11" t="n">
        <v>0.53</v>
      </c>
      <c r="V11" t="n">
        <v>0.9</v>
      </c>
      <c r="W11" t="n">
        <v>0.2</v>
      </c>
      <c r="X11" t="n">
        <v>1.87</v>
      </c>
      <c r="Y11" t="n">
        <v>0.5</v>
      </c>
      <c r="Z11" t="n">
        <v>10</v>
      </c>
      <c r="AA11" t="n">
        <v>359.8029394117811</v>
      </c>
      <c r="AB11" t="n">
        <v>492.2982550885994</v>
      </c>
      <c r="AC11" t="n">
        <v>445.3140005678834</v>
      </c>
      <c r="AD11" t="n">
        <v>359802.9394117811</v>
      </c>
      <c r="AE11" t="n">
        <v>492298.2550885995</v>
      </c>
      <c r="AF11" t="n">
        <v>3.906965873349514e-06</v>
      </c>
      <c r="AG11" t="n">
        <v>12</v>
      </c>
      <c r="AH11" t="n">
        <v>445314.0005678834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1.8923</v>
      </c>
      <c r="E12" t="n">
        <v>52.85</v>
      </c>
      <c r="F12" t="n">
        <v>49.47</v>
      </c>
      <c r="G12" t="n">
        <v>82.45</v>
      </c>
      <c r="H12" t="n">
        <v>1.18</v>
      </c>
      <c r="I12" t="n">
        <v>36</v>
      </c>
      <c r="J12" t="n">
        <v>164.57</v>
      </c>
      <c r="K12" t="n">
        <v>49.1</v>
      </c>
      <c r="L12" t="n">
        <v>11</v>
      </c>
      <c r="M12" t="n">
        <v>34</v>
      </c>
      <c r="N12" t="n">
        <v>29.47</v>
      </c>
      <c r="O12" t="n">
        <v>20530.82</v>
      </c>
      <c r="P12" t="n">
        <v>525.21</v>
      </c>
      <c r="Q12" t="n">
        <v>1206.83</v>
      </c>
      <c r="R12" t="n">
        <v>140.54</v>
      </c>
      <c r="S12" t="n">
        <v>79.25</v>
      </c>
      <c r="T12" t="n">
        <v>28096.54</v>
      </c>
      <c r="U12" t="n">
        <v>0.5600000000000001</v>
      </c>
      <c r="V12" t="n">
        <v>0.9</v>
      </c>
      <c r="W12" t="n">
        <v>0.2</v>
      </c>
      <c r="X12" t="n">
        <v>1.64</v>
      </c>
      <c r="Y12" t="n">
        <v>0.5</v>
      </c>
      <c r="Z12" t="n">
        <v>10</v>
      </c>
      <c r="AA12" t="n">
        <v>353.3383380782565</v>
      </c>
      <c r="AB12" t="n">
        <v>483.4531023459886</v>
      </c>
      <c r="AC12" t="n">
        <v>437.3130167887774</v>
      </c>
      <c r="AD12" t="n">
        <v>353338.3380782565</v>
      </c>
      <c r="AE12" t="n">
        <v>483453.1023459886</v>
      </c>
      <c r="AF12" t="n">
        <v>3.933364291412687e-06</v>
      </c>
      <c r="AG12" t="n">
        <v>12</v>
      </c>
      <c r="AH12" t="n">
        <v>437313.0167887774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1.9043</v>
      </c>
      <c r="E13" t="n">
        <v>52.51</v>
      </c>
      <c r="F13" t="n">
        <v>49.26</v>
      </c>
      <c r="G13" t="n">
        <v>92.36</v>
      </c>
      <c r="H13" t="n">
        <v>1.28</v>
      </c>
      <c r="I13" t="n">
        <v>32</v>
      </c>
      <c r="J13" t="n">
        <v>166.01</v>
      </c>
      <c r="K13" t="n">
        <v>49.1</v>
      </c>
      <c r="L13" t="n">
        <v>12</v>
      </c>
      <c r="M13" t="n">
        <v>30</v>
      </c>
      <c r="N13" t="n">
        <v>29.91</v>
      </c>
      <c r="O13" t="n">
        <v>20708.3</v>
      </c>
      <c r="P13" t="n">
        <v>517.96</v>
      </c>
      <c r="Q13" t="n">
        <v>1206.85</v>
      </c>
      <c r="R13" t="n">
        <v>133.52</v>
      </c>
      <c r="S13" t="n">
        <v>79.25</v>
      </c>
      <c r="T13" t="n">
        <v>24604.13</v>
      </c>
      <c r="U13" t="n">
        <v>0.59</v>
      </c>
      <c r="V13" t="n">
        <v>0.9</v>
      </c>
      <c r="W13" t="n">
        <v>0.19</v>
      </c>
      <c r="X13" t="n">
        <v>1.43</v>
      </c>
      <c r="Y13" t="n">
        <v>0.5</v>
      </c>
      <c r="Z13" t="n">
        <v>10</v>
      </c>
      <c r="AA13" t="n">
        <v>341.4108287442038</v>
      </c>
      <c r="AB13" t="n">
        <v>467.1333578705634</v>
      </c>
      <c r="AC13" t="n">
        <v>422.5508058211815</v>
      </c>
      <c r="AD13" t="n">
        <v>341410.8287442038</v>
      </c>
      <c r="AE13" t="n">
        <v>467133.3578705634</v>
      </c>
      <c r="AF13" t="n">
        <v>3.958307678558991e-06</v>
      </c>
      <c r="AG13" t="n">
        <v>11</v>
      </c>
      <c r="AH13" t="n">
        <v>422550.8058211816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1.9089</v>
      </c>
      <c r="E14" t="n">
        <v>52.39</v>
      </c>
      <c r="F14" t="n">
        <v>49.19</v>
      </c>
      <c r="G14" t="n">
        <v>98.39</v>
      </c>
      <c r="H14" t="n">
        <v>1.38</v>
      </c>
      <c r="I14" t="n">
        <v>30</v>
      </c>
      <c r="J14" t="n">
        <v>167.45</v>
      </c>
      <c r="K14" t="n">
        <v>49.1</v>
      </c>
      <c r="L14" t="n">
        <v>13</v>
      </c>
      <c r="M14" t="n">
        <v>28</v>
      </c>
      <c r="N14" t="n">
        <v>30.36</v>
      </c>
      <c r="O14" t="n">
        <v>20886.38</v>
      </c>
      <c r="P14" t="n">
        <v>509.62</v>
      </c>
      <c r="Q14" t="n">
        <v>1206.81</v>
      </c>
      <c r="R14" t="n">
        <v>131.23</v>
      </c>
      <c r="S14" t="n">
        <v>79.25</v>
      </c>
      <c r="T14" t="n">
        <v>23469.96</v>
      </c>
      <c r="U14" t="n">
        <v>0.6</v>
      </c>
      <c r="V14" t="n">
        <v>0.9</v>
      </c>
      <c r="W14" t="n">
        <v>0.19</v>
      </c>
      <c r="X14" t="n">
        <v>1.36</v>
      </c>
      <c r="Y14" t="n">
        <v>0.5</v>
      </c>
      <c r="Z14" t="n">
        <v>10</v>
      </c>
      <c r="AA14" t="n">
        <v>336.9270404104303</v>
      </c>
      <c r="AB14" t="n">
        <v>460.9984408615142</v>
      </c>
      <c r="AC14" t="n">
        <v>417.0013966810658</v>
      </c>
      <c r="AD14" t="n">
        <v>336927.0404104303</v>
      </c>
      <c r="AE14" t="n">
        <v>460998.4408615141</v>
      </c>
      <c r="AF14" t="n">
        <v>3.967869310298408e-06</v>
      </c>
      <c r="AG14" t="n">
        <v>11</v>
      </c>
      <c r="AH14" t="n">
        <v>417001.3966810658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1.919</v>
      </c>
      <c r="E15" t="n">
        <v>52.11</v>
      </c>
      <c r="F15" t="n">
        <v>49.01</v>
      </c>
      <c r="G15" t="n">
        <v>108.91</v>
      </c>
      <c r="H15" t="n">
        <v>1.47</v>
      </c>
      <c r="I15" t="n">
        <v>27</v>
      </c>
      <c r="J15" t="n">
        <v>168.9</v>
      </c>
      <c r="K15" t="n">
        <v>49.1</v>
      </c>
      <c r="L15" t="n">
        <v>14</v>
      </c>
      <c r="M15" t="n">
        <v>25</v>
      </c>
      <c r="N15" t="n">
        <v>30.81</v>
      </c>
      <c r="O15" t="n">
        <v>21065.06</v>
      </c>
      <c r="P15" t="n">
        <v>502.9</v>
      </c>
      <c r="Q15" t="n">
        <v>1206.82</v>
      </c>
      <c r="R15" t="n">
        <v>124.93</v>
      </c>
      <c r="S15" t="n">
        <v>79.25</v>
      </c>
      <c r="T15" t="n">
        <v>20336.48</v>
      </c>
      <c r="U15" t="n">
        <v>0.63</v>
      </c>
      <c r="V15" t="n">
        <v>0.91</v>
      </c>
      <c r="W15" t="n">
        <v>0.18</v>
      </c>
      <c r="X15" t="n">
        <v>1.18</v>
      </c>
      <c r="Y15" t="n">
        <v>0.5</v>
      </c>
      <c r="Z15" t="n">
        <v>10</v>
      </c>
      <c r="AA15" t="n">
        <v>332.4020862203612</v>
      </c>
      <c r="AB15" t="n">
        <v>454.8071989117716</v>
      </c>
      <c r="AC15" t="n">
        <v>411.401038173544</v>
      </c>
      <c r="AD15" t="n">
        <v>332402.0862203612</v>
      </c>
      <c r="AE15" t="n">
        <v>454807.1989117716</v>
      </c>
      <c r="AF15" t="n">
        <v>3.988863327813214e-06</v>
      </c>
      <c r="AG15" t="n">
        <v>11</v>
      </c>
      <c r="AH15" t="n">
        <v>411401.038173544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1.9249</v>
      </c>
      <c r="E16" t="n">
        <v>51.95</v>
      </c>
      <c r="F16" t="n">
        <v>48.91</v>
      </c>
      <c r="G16" t="n">
        <v>117.39</v>
      </c>
      <c r="H16" t="n">
        <v>1.56</v>
      </c>
      <c r="I16" t="n">
        <v>25</v>
      </c>
      <c r="J16" t="n">
        <v>170.35</v>
      </c>
      <c r="K16" t="n">
        <v>49.1</v>
      </c>
      <c r="L16" t="n">
        <v>15</v>
      </c>
      <c r="M16" t="n">
        <v>23</v>
      </c>
      <c r="N16" t="n">
        <v>31.26</v>
      </c>
      <c r="O16" t="n">
        <v>21244.37</v>
      </c>
      <c r="P16" t="n">
        <v>496.18</v>
      </c>
      <c r="Q16" t="n">
        <v>1206.81</v>
      </c>
      <c r="R16" t="n">
        <v>121.6</v>
      </c>
      <c r="S16" t="n">
        <v>79.25</v>
      </c>
      <c r="T16" t="n">
        <v>18679.49</v>
      </c>
      <c r="U16" t="n">
        <v>0.65</v>
      </c>
      <c r="V16" t="n">
        <v>0.91</v>
      </c>
      <c r="W16" t="n">
        <v>0.18</v>
      </c>
      <c r="X16" t="n">
        <v>1.08</v>
      </c>
      <c r="Y16" t="n">
        <v>0.5</v>
      </c>
      <c r="Z16" t="n">
        <v>10</v>
      </c>
      <c r="AA16" t="n">
        <v>328.5196603809412</v>
      </c>
      <c r="AB16" t="n">
        <v>449.4950925977375</v>
      </c>
      <c r="AC16" t="n">
        <v>406.5959118305333</v>
      </c>
      <c r="AD16" t="n">
        <v>328519.6603809412</v>
      </c>
      <c r="AE16" t="n">
        <v>449495.0925977375</v>
      </c>
      <c r="AF16" t="n">
        <v>4.001127159826814e-06</v>
      </c>
      <c r="AG16" t="n">
        <v>11</v>
      </c>
      <c r="AH16" t="n">
        <v>406595.9118305334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1.9325</v>
      </c>
      <c r="E17" t="n">
        <v>51.75</v>
      </c>
      <c r="F17" t="n">
        <v>48.77</v>
      </c>
      <c r="G17" t="n">
        <v>127.22</v>
      </c>
      <c r="H17" t="n">
        <v>1.65</v>
      </c>
      <c r="I17" t="n">
        <v>23</v>
      </c>
      <c r="J17" t="n">
        <v>171.81</v>
      </c>
      <c r="K17" t="n">
        <v>49.1</v>
      </c>
      <c r="L17" t="n">
        <v>16</v>
      </c>
      <c r="M17" t="n">
        <v>21</v>
      </c>
      <c r="N17" t="n">
        <v>31.72</v>
      </c>
      <c r="O17" t="n">
        <v>21424.29</v>
      </c>
      <c r="P17" t="n">
        <v>487.96</v>
      </c>
      <c r="Q17" t="n">
        <v>1206.83</v>
      </c>
      <c r="R17" t="n">
        <v>116.57</v>
      </c>
      <c r="S17" t="n">
        <v>79.25</v>
      </c>
      <c r="T17" t="n">
        <v>16176.39</v>
      </c>
      <c r="U17" t="n">
        <v>0.68</v>
      </c>
      <c r="V17" t="n">
        <v>0.91</v>
      </c>
      <c r="W17" t="n">
        <v>0.18</v>
      </c>
      <c r="X17" t="n">
        <v>0.9399999999999999</v>
      </c>
      <c r="Y17" t="n">
        <v>0.5</v>
      </c>
      <c r="Z17" t="n">
        <v>10</v>
      </c>
      <c r="AA17" t="n">
        <v>323.7437048026122</v>
      </c>
      <c r="AB17" t="n">
        <v>442.9604194751782</v>
      </c>
      <c r="AC17" t="n">
        <v>400.6848987393198</v>
      </c>
      <c r="AD17" t="n">
        <v>323743.7048026123</v>
      </c>
      <c r="AE17" t="n">
        <v>442960.4194751782</v>
      </c>
      <c r="AF17" t="n">
        <v>4.016924638352807e-06</v>
      </c>
      <c r="AG17" t="n">
        <v>11</v>
      </c>
      <c r="AH17" t="n">
        <v>400684.8987393198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1.9294</v>
      </c>
      <c r="E18" t="n">
        <v>51.83</v>
      </c>
      <c r="F18" t="n">
        <v>48.88</v>
      </c>
      <c r="G18" t="n">
        <v>133.31</v>
      </c>
      <c r="H18" t="n">
        <v>1.74</v>
      </c>
      <c r="I18" t="n">
        <v>22</v>
      </c>
      <c r="J18" t="n">
        <v>173.28</v>
      </c>
      <c r="K18" t="n">
        <v>49.1</v>
      </c>
      <c r="L18" t="n">
        <v>17</v>
      </c>
      <c r="M18" t="n">
        <v>20</v>
      </c>
      <c r="N18" t="n">
        <v>32.18</v>
      </c>
      <c r="O18" t="n">
        <v>21604.83</v>
      </c>
      <c r="P18" t="n">
        <v>481.27</v>
      </c>
      <c r="Q18" t="n">
        <v>1206.81</v>
      </c>
      <c r="R18" t="n">
        <v>120.85</v>
      </c>
      <c r="S18" t="n">
        <v>79.25</v>
      </c>
      <c r="T18" t="n">
        <v>18319.25</v>
      </c>
      <c r="U18" t="n">
        <v>0.66</v>
      </c>
      <c r="V18" t="n">
        <v>0.91</v>
      </c>
      <c r="W18" t="n">
        <v>0.17</v>
      </c>
      <c r="X18" t="n">
        <v>1.05</v>
      </c>
      <c r="Y18" t="n">
        <v>0.5</v>
      </c>
      <c r="Z18" t="n">
        <v>10</v>
      </c>
      <c r="AA18" t="n">
        <v>321.1851827253828</v>
      </c>
      <c r="AB18" t="n">
        <v>439.4597366950852</v>
      </c>
      <c r="AC18" t="n">
        <v>397.5183162105197</v>
      </c>
      <c r="AD18" t="n">
        <v>321185.1827253829</v>
      </c>
      <c r="AE18" t="n">
        <v>439459.7366950852</v>
      </c>
      <c r="AF18" t="n">
        <v>4.010480930006678e-06</v>
      </c>
      <c r="AG18" t="n">
        <v>11</v>
      </c>
      <c r="AH18" t="n">
        <v>397518.3162105197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1.9379</v>
      </c>
      <c r="E19" t="n">
        <v>51.6</v>
      </c>
      <c r="F19" t="n">
        <v>48.71</v>
      </c>
      <c r="G19" t="n">
        <v>146.14</v>
      </c>
      <c r="H19" t="n">
        <v>1.83</v>
      </c>
      <c r="I19" t="n">
        <v>20</v>
      </c>
      <c r="J19" t="n">
        <v>174.75</v>
      </c>
      <c r="K19" t="n">
        <v>49.1</v>
      </c>
      <c r="L19" t="n">
        <v>18</v>
      </c>
      <c r="M19" t="n">
        <v>18</v>
      </c>
      <c r="N19" t="n">
        <v>32.65</v>
      </c>
      <c r="O19" t="n">
        <v>21786.02</v>
      </c>
      <c r="P19" t="n">
        <v>474.04</v>
      </c>
      <c r="Q19" t="n">
        <v>1206.82</v>
      </c>
      <c r="R19" t="n">
        <v>115.01</v>
      </c>
      <c r="S19" t="n">
        <v>79.25</v>
      </c>
      <c r="T19" t="n">
        <v>15409.12</v>
      </c>
      <c r="U19" t="n">
        <v>0.6899999999999999</v>
      </c>
      <c r="V19" t="n">
        <v>0.91</v>
      </c>
      <c r="W19" t="n">
        <v>0.17</v>
      </c>
      <c r="X19" t="n">
        <v>0.88</v>
      </c>
      <c r="Y19" t="n">
        <v>0.5</v>
      </c>
      <c r="Z19" t="n">
        <v>10</v>
      </c>
      <c r="AA19" t="n">
        <v>316.7652685097473</v>
      </c>
      <c r="AB19" t="n">
        <v>433.4122150723994</v>
      </c>
      <c r="AC19" t="n">
        <v>392.0479615637531</v>
      </c>
      <c r="AD19" t="n">
        <v>316765.2685097473</v>
      </c>
      <c r="AE19" t="n">
        <v>433412.2150723994</v>
      </c>
      <c r="AF19" t="n">
        <v>4.028149162568644e-06</v>
      </c>
      <c r="AG19" t="n">
        <v>11</v>
      </c>
      <c r="AH19" t="n">
        <v>392047.9615637531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1.9407</v>
      </c>
      <c r="E20" t="n">
        <v>51.53</v>
      </c>
      <c r="F20" t="n">
        <v>48.67</v>
      </c>
      <c r="G20" t="n">
        <v>153.69</v>
      </c>
      <c r="H20" t="n">
        <v>1.91</v>
      </c>
      <c r="I20" t="n">
        <v>19</v>
      </c>
      <c r="J20" t="n">
        <v>176.22</v>
      </c>
      <c r="K20" t="n">
        <v>49.1</v>
      </c>
      <c r="L20" t="n">
        <v>19</v>
      </c>
      <c r="M20" t="n">
        <v>14</v>
      </c>
      <c r="N20" t="n">
        <v>33.13</v>
      </c>
      <c r="O20" t="n">
        <v>21967.84</v>
      </c>
      <c r="P20" t="n">
        <v>467.69</v>
      </c>
      <c r="Q20" t="n">
        <v>1206.81</v>
      </c>
      <c r="R20" t="n">
        <v>113.39</v>
      </c>
      <c r="S20" t="n">
        <v>79.25</v>
      </c>
      <c r="T20" t="n">
        <v>14606.58</v>
      </c>
      <c r="U20" t="n">
        <v>0.7</v>
      </c>
      <c r="V20" t="n">
        <v>0.91</v>
      </c>
      <c r="W20" t="n">
        <v>0.17</v>
      </c>
      <c r="X20" t="n">
        <v>0.84</v>
      </c>
      <c r="Y20" t="n">
        <v>0.5</v>
      </c>
      <c r="Z20" t="n">
        <v>10</v>
      </c>
      <c r="AA20" t="n">
        <v>313.546406301391</v>
      </c>
      <c r="AB20" t="n">
        <v>429.0080257927479</v>
      </c>
      <c r="AC20" t="n">
        <v>388.0641019276331</v>
      </c>
      <c r="AD20" t="n">
        <v>313546.406301391</v>
      </c>
      <c r="AE20" t="n">
        <v>429008.0257927479</v>
      </c>
      <c r="AF20" t="n">
        <v>4.033969286236115e-06</v>
      </c>
      <c r="AG20" t="n">
        <v>11</v>
      </c>
      <c r="AH20" t="n">
        <v>388064.1019276332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1.9435</v>
      </c>
      <c r="E21" t="n">
        <v>51.45</v>
      </c>
      <c r="F21" t="n">
        <v>48.63</v>
      </c>
      <c r="G21" t="n">
        <v>162.09</v>
      </c>
      <c r="H21" t="n">
        <v>2</v>
      </c>
      <c r="I21" t="n">
        <v>18</v>
      </c>
      <c r="J21" t="n">
        <v>177.7</v>
      </c>
      <c r="K21" t="n">
        <v>49.1</v>
      </c>
      <c r="L21" t="n">
        <v>20</v>
      </c>
      <c r="M21" t="n">
        <v>11</v>
      </c>
      <c r="N21" t="n">
        <v>33.61</v>
      </c>
      <c r="O21" t="n">
        <v>22150.3</v>
      </c>
      <c r="P21" t="n">
        <v>460.96</v>
      </c>
      <c r="Q21" t="n">
        <v>1206.81</v>
      </c>
      <c r="R21" t="n">
        <v>111.76</v>
      </c>
      <c r="S21" t="n">
        <v>79.25</v>
      </c>
      <c r="T21" t="n">
        <v>13796.91</v>
      </c>
      <c r="U21" t="n">
        <v>0.71</v>
      </c>
      <c r="V21" t="n">
        <v>0.91</v>
      </c>
      <c r="W21" t="n">
        <v>0.17</v>
      </c>
      <c r="X21" t="n">
        <v>0.8</v>
      </c>
      <c r="Y21" t="n">
        <v>0.5</v>
      </c>
      <c r="Z21" t="n">
        <v>10</v>
      </c>
      <c r="AA21" t="n">
        <v>310.1665739605398</v>
      </c>
      <c r="AB21" t="n">
        <v>424.3835900763158</v>
      </c>
      <c r="AC21" t="n">
        <v>383.8810158655411</v>
      </c>
      <c r="AD21" t="n">
        <v>310166.5739605398</v>
      </c>
      <c r="AE21" t="n">
        <v>424383.5900763158</v>
      </c>
      <c r="AF21" t="n">
        <v>4.039789409903586e-06</v>
      </c>
      <c r="AG21" t="n">
        <v>11</v>
      </c>
      <c r="AH21" t="n">
        <v>383881.0158655411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1.9433</v>
      </c>
      <c r="E22" t="n">
        <v>51.46</v>
      </c>
      <c r="F22" t="n">
        <v>48.63</v>
      </c>
      <c r="G22" t="n">
        <v>162.11</v>
      </c>
      <c r="H22" t="n">
        <v>2.08</v>
      </c>
      <c r="I22" t="n">
        <v>18</v>
      </c>
      <c r="J22" t="n">
        <v>179.18</v>
      </c>
      <c r="K22" t="n">
        <v>49.1</v>
      </c>
      <c r="L22" t="n">
        <v>21</v>
      </c>
      <c r="M22" t="n">
        <v>1</v>
      </c>
      <c r="N22" t="n">
        <v>34.09</v>
      </c>
      <c r="O22" t="n">
        <v>22333.43</v>
      </c>
      <c r="P22" t="n">
        <v>461.7</v>
      </c>
      <c r="Q22" t="n">
        <v>1206.82</v>
      </c>
      <c r="R22" t="n">
        <v>111.55</v>
      </c>
      <c r="S22" t="n">
        <v>79.25</v>
      </c>
      <c r="T22" t="n">
        <v>13688.25</v>
      </c>
      <c r="U22" t="n">
        <v>0.71</v>
      </c>
      <c r="V22" t="n">
        <v>0.91</v>
      </c>
      <c r="W22" t="n">
        <v>0.19</v>
      </c>
      <c r="X22" t="n">
        <v>0.8</v>
      </c>
      <c r="Y22" t="n">
        <v>0.5</v>
      </c>
      <c r="Z22" t="n">
        <v>10</v>
      </c>
      <c r="AA22" t="n">
        <v>310.5222252558063</v>
      </c>
      <c r="AB22" t="n">
        <v>424.8702078687274</v>
      </c>
      <c r="AC22" t="n">
        <v>384.3211915388172</v>
      </c>
      <c r="AD22" t="n">
        <v>310522.2252558063</v>
      </c>
      <c r="AE22" t="n">
        <v>424870.2078687274</v>
      </c>
      <c r="AF22" t="n">
        <v>4.039373686784481e-06</v>
      </c>
      <c r="AG22" t="n">
        <v>11</v>
      </c>
      <c r="AH22" t="n">
        <v>384321.1915388172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1.9427</v>
      </c>
      <c r="E23" t="n">
        <v>51.47</v>
      </c>
      <c r="F23" t="n">
        <v>48.65</v>
      </c>
      <c r="G23" t="n">
        <v>162.16</v>
      </c>
      <c r="H23" t="n">
        <v>2.16</v>
      </c>
      <c r="I23" t="n">
        <v>18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464.83</v>
      </c>
      <c r="Q23" t="n">
        <v>1206.81</v>
      </c>
      <c r="R23" t="n">
        <v>112.07</v>
      </c>
      <c r="S23" t="n">
        <v>79.25</v>
      </c>
      <c r="T23" t="n">
        <v>13950.92</v>
      </c>
      <c r="U23" t="n">
        <v>0.71</v>
      </c>
      <c r="V23" t="n">
        <v>0.91</v>
      </c>
      <c r="W23" t="n">
        <v>0.19</v>
      </c>
      <c r="X23" t="n">
        <v>0.82</v>
      </c>
      <c r="Y23" t="n">
        <v>0.5</v>
      </c>
      <c r="Z23" t="n">
        <v>10</v>
      </c>
      <c r="AA23" t="n">
        <v>312.0088052679286</v>
      </c>
      <c r="AB23" t="n">
        <v>426.9042122245945</v>
      </c>
      <c r="AC23" t="n">
        <v>386.1610733737034</v>
      </c>
      <c r="AD23" t="n">
        <v>312008.8052679286</v>
      </c>
      <c r="AE23" t="n">
        <v>426904.2122245945</v>
      </c>
      <c r="AF23" t="n">
        <v>4.038126517427166e-06</v>
      </c>
      <c r="AG23" t="n">
        <v>11</v>
      </c>
      <c r="AH23" t="n">
        <v>386161.0733737034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0.7323</v>
      </c>
      <c r="E2" t="n">
        <v>136.56</v>
      </c>
      <c r="F2" t="n">
        <v>97.77</v>
      </c>
      <c r="G2" t="n">
        <v>6.01</v>
      </c>
      <c r="H2" t="n">
        <v>0.1</v>
      </c>
      <c r="I2" t="n">
        <v>976</v>
      </c>
      <c r="J2" t="n">
        <v>185.69</v>
      </c>
      <c r="K2" t="n">
        <v>53.44</v>
      </c>
      <c r="L2" t="n">
        <v>1</v>
      </c>
      <c r="M2" t="n">
        <v>974</v>
      </c>
      <c r="N2" t="n">
        <v>36.26</v>
      </c>
      <c r="O2" t="n">
        <v>23136.14</v>
      </c>
      <c r="P2" t="n">
        <v>1321.07</v>
      </c>
      <c r="Q2" t="n">
        <v>1207.25</v>
      </c>
      <c r="R2" t="n">
        <v>1786.6</v>
      </c>
      <c r="S2" t="n">
        <v>79.25</v>
      </c>
      <c r="T2" t="n">
        <v>846426.52</v>
      </c>
      <c r="U2" t="n">
        <v>0.04</v>
      </c>
      <c r="V2" t="n">
        <v>0.46</v>
      </c>
      <c r="W2" t="n">
        <v>1.72</v>
      </c>
      <c r="X2" t="n">
        <v>49.92</v>
      </c>
      <c r="Y2" t="n">
        <v>0.5</v>
      </c>
      <c r="Z2" t="n">
        <v>10</v>
      </c>
      <c r="AA2" t="n">
        <v>1932.323206261975</v>
      </c>
      <c r="AB2" t="n">
        <v>2643.889858890986</v>
      </c>
      <c r="AC2" t="n">
        <v>2391.560721481153</v>
      </c>
      <c r="AD2" t="n">
        <v>1932323.206261975</v>
      </c>
      <c r="AE2" t="n">
        <v>2643889.858890986</v>
      </c>
      <c r="AF2" t="n">
        <v>1.503073654487883e-06</v>
      </c>
      <c r="AG2" t="n">
        <v>29</v>
      </c>
      <c r="AH2" t="n">
        <v>2391560.721481153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1.3177</v>
      </c>
      <c r="E3" t="n">
        <v>75.89</v>
      </c>
      <c r="F3" t="n">
        <v>62.14</v>
      </c>
      <c r="G3" t="n">
        <v>12.31</v>
      </c>
      <c r="H3" t="n">
        <v>0.19</v>
      </c>
      <c r="I3" t="n">
        <v>303</v>
      </c>
      <c r="J3" t="n">
        <v>187.21</v>
      </c>
      <c r="K3" t="n">
        <v>53.44</v>
      </c>
      <c r="L3" t="n">
        <v>2</v>
      </c>
      <c r="M3" t="n">
        <v>301</v>
      </c>
      <c r="N3" t="n">
        <v>36.77</v>
      </c>
      <c r="O3" t="n">
        <v>23322.88</v>
      </c>
      <c r="P3" t="n">
        <v>833.23</v>
      </c>
      <c r="Q3" t="n">
        <v>1206.9</v>
      </c>
      <c r="R3" t="n">
        <v>570.72</v>
      </c>
      <c r="S3" t="n">
        <v>79.25</v>
      </c>
      <c r="T3" t="n">
        <v>241849.67</v>
      </c>
      <c r="U3" t="n">
        <v>0.14</v>
      </c>
      <c r="V3" t="n">
        <v>0.72</v>
      </c>
      <c r="W3" t="n">
        <v>0.62</v>
      </c>
      <c r="X3" t="n">
        <v>14.31</v>
      </c>
      <c r="Y3" t="n">
        <v>0.5</v>
      </c>
      <c r="Z3" t="n">
        <v>10</v>
      </c>
      <c r="AA3" t="n">
        <v>718.6405593523727</v>
      </c>
      <c r="AB3" t="n">
        <v>983.2757174898267</v>
      </c>
      <c r="AC3" t="n">
        <v>889.4332630487338</v>
      </c>
      <c r="AD3" t="n">
        <v>718640.5593523728</v>
      </c>
      <c r="AE3" t="n">
        <v>983275.7174898266</v>
      </c>
      <c r="AF3" t="n">
        <v>2.704629461311872e-06</v>
      </c>
      <c r="AG3" t="n">
        <v>16</v>
      </c>
      <c r="AH3" t="n">
        <v>889433.2630487338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1.5262</v>
      </c>
      <c r="E4" t="n">
        <v>65.52</v>
      </c>
      <c r="F4" t="n">
        <v>56.28</v>
      </c>
      <c r="G4" t="n">
        <v>18.55</v>
      </c>
      <c r="H4" t="n">
        <v>0.28</v>
      </c>
      <c r="I4" t="n">
        <v>182</v>
      </c>
      <c r="J4" t="n">
        <v>188.73</v>
      </c>
      <c r="K4" t="n">
        <v>53.44</v>
      </c>
      <c r="L4" t="n">
        <v>3</v>
      </c>
      <c r="M4" t="n">
        <v>180</v>
      </c>
      <c r="N4" t="n">
        <v>37.29</v>
      </c>
      <c r="O4" t="n">
        <v>23510.33</v>
      </c>
      <c r="P4" t="n">
        <v>750.05</v>
      </c>
      <c r="Q4" t="n">
        <v>1206.85</v>
      </c>
      <c r="R4" t="n">
        <v>371.53</v>
      </c>
      <c r="S4" t="n">
        <v>79.25</v>
      </c>
      <c r="T4" t="n">
        <v>142858.87</v>
      </c>
      <c r="U4" t="n">
        <v>0.21</v>
      </c>
      <c r="V4" t="n">
        <v>0.79</v>
      </c>
      <c r="W4" t="n">
        <v>0.43</v>
      </c>
      <c r="X4" t="n">
        <v>8.449999999999999</v>
      </c>
      <c r="Y4" t="n">
        <v>0.5</v>
      </c>
      <c r="Z4" t="n">
        <v>10</v>
      </c>
      <c r="AA4" t="n">
        <v>569.8337427158342</v>
      </c>
      <c r="AB4" t="n">
        <v>779.6716660742917</v>
      </c>
      <c r="AC4" t="n">
        <v>705.2608965402168</v>
      </c>
      <c r="AD4" t="n">
        <v>569833.7427158342</v>
      </c>
      <c r="AE4" t="n">
        <v>779671.6660742917</v>
      </c>
      <c r="AF4" t="n">
        <v>3.132583656260285e-06</v>
      </c>
      <c r="AG4" t="n">
        <v>14</v>
      </c>
      <c r="AH4" t="n">
        <v>705260.8965402168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1.6355</v>
      </c>
      <c r="E5" t="n">
        <v>61.14</v>
      </c>
      <c r="F5" t="n">
        <v>53.83</v>
      </c>
      <c r="G5" t="n">
        <v>24.85</v>
      </c>
      <c r="H5" t="n">
        <v>0.37</v>
      </c>
      <c r="I5" t="n">
        <v>130</v>
      </c>
      <c r="J5" t="n">
        <v>190.25</v>
      </c>
      <c r="K5" t="n">
        <v>53.44</v>
      </c>
      <c r="L5" t="n">
        <v>4</v>
      </c>
      <c r="M5" t="n">
        <v>128</v>
      </c>
      <c r="N5" t="n">
        <v>37.82</v>
      </c>
      <c r="O5" t="n">
        <v>23698.48</v>
      </c>
      <c r="P5" t="n">
        <v>712.9299999999999</v>
      </c>
      <c r="Q5" t="n">
        <v>1206.84</v>
      </c>
      <c r="R5" t="n">
        <v>288.29</v>
      </c>
      <c r="S5" t="n">
        <v>79.25</v>
      </c>
      <c r="T5" t="n">
        <v>101502</v>
      </c>
      <c r="U5" t="n">
        <v>0.27</v>
      </c>
      <c r="V5" t="n">
        <v>0.83</v>
      </c>
      <c r="W5" t="n">
        <v>0.35</v>
      </c>
      <c r="X5" t="n">
        <v>6</v>
      </c>
      <c r="Y5" t="n">
        <v>0.5</v>
      </c>
      <c r="Z5" t="n">
        <v>10</v>
      </c>
      <c r="AA5" t="n">
        <v>509.8337655074502</v>
      </c>
      <c r="AB5" t="n">
        <v>697.5770502456032</v>
      </c>
      <c r="AC5" t="n">
        <v>631.0012756257012</v>
      </c>
      <c r="AD5" t="n">
        <v>509833.7655074502</v>
      </c>
      <c r="AE5" t="n">
        <v>697577.0502456032</v>
      </c>
      <c r="AF5" t="n">
        <v>3.356926071166097e-06</v>
      </c>
      <c r="AG5" t="n">
        <v>13</v>
      </c>
      <c r="AH5" t="n">
        <v>631001.2756257012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1.7039</v>
      </c>
      <c r="E6" t="n">
        <v>58.69</v>
      </c>
      <c r="F6" t="n">
        <v>52.46</v>
      </c>
      <c r="G6" t="n">
        <v>31.17</v>
      </c>
      <c r="H6" t="n">
        <v>0.46</v>
      </c>
      <c r="I6" t="n">
        <v>101</v>
      </c>
      <c r="J6" t="n">
        <v>191.78</v>
      </c>
      <c r="K6" t="n">
        <v>53.44</v>
      </c>
      <c r="L6" t="n">
        <v>5</v>
      </c>
      <c r="M6" t="n">
        <v>99</v>
      </c>
      <c r="N6" t="n">
        <v>38.35</v>
      </c>
      <c r="O6" t="n">
        <v>23887.36</v>
      </c>
      <c r="P6" t="n">
        <v>690.8200000000001</v>
      </c>
      <c r="Q6" t="n">
        <v>1206.88</v>
      </c>
      <c r="R6" t="n">
        <v>241.84</v>
      </c>
      <c r="S6" t="n">
        <v>79.25</v>
      </c>
      <c r="T6" t="n">
        <v>78420.48</v>
      </c>
      <c r="U6" t="n">
        <v>0.33</v>
      </c>
      <c r="V6" t="n">
        <v>0.85</v>
      </c>
      <c r="W6" t="n">
        <v>0.3</v>
      </c>
      <c r="X6" t="n">
        <v>4.63</v>
      </c>
      <c r="Y6" t="n">
        <v>0.5</v>
      </c>
      <c r="Z6" t="n">
        <v>10</v>
      </c>
      <c r="AA6" t="n">
        <v>480.7265426762336</v>
      </c>
      <c r="AB6" t="n">
        <v>657.7512638478898</v>
      </c>
      <c r="AC6" t="n">
        <v>594.9764063859434</v>
      </c>
      <c r="AD6" t="n">
        <v>480726.5426762336</v>
      </c>
      <c r="AE6" t="n">
        <v>657751.2638478898</v>
      </c>
      <c r="AF6" t="n">
        <v>3.49731967756644e-06</v>
      </c>
      <c r="AG6" t="n">
        <v>13</v>
      </c>
      <c r="AH6" t="n">
        <v>594976.4063859434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1.7509</v>
      </c>
      <c r="E7" t="n">
        <v>57.11</v>
      </c>
      <c r="F7" t="n">
        <v>51.59</v>
      </c>
      <c r="G7" t="n">
        <v>37.75</v>
      </c>
      <c r="H7" t="n">
        <v>0.55</v>
      </c>
      <c r="I7" t="n">
        <v>82</v>
      </c>
      <c r="J7" t="n">
        <v>193.32</v>
      </c>
      <c r="K7" t="n">
        <v>53.44</v>
      </c>
      <c r="L7" t="n">
        <v>6</v>
      </c>
      <c r="M7" t="n">
        <v>80</v>
      </c>
      <c r="N7" t="n">
        <v>38.89</v>
      </c>
      <c r="O7" t="n">
        <v>24076.95</v>
      </c>
      <c r="P7" t="n">
        <v>675.59</v>
      </c>
      <c r="Q7" t="n">
        <v>1206.84</v>
      </c>
      <c r="R7" t="n">
        <v>212.43</v>
      </c>
      <c r="S7" t="n">
        <v>79.25</v>
      </c>
      <c r="T7" t="n">
        <v>63810.65</v>
      </c>
      <c r="U7" t="n">
        <v>0.37</v>
      </c>
      <c r="V7" t="n">
        <v>0.86</v>
      </c>
      <c r="W7" t="n">
        <v>0.27</v>
      </c>
      <c r="X7" t="n">
        <v>3.76</v>
      </c>
      <c r="Y7" t="n">
        <v>0.5</v>
      </c>
      <c r="Z7" t="n">
        <v>10</v>
      </c>
      <c r="AA7" t="n">
        <v>455.2300413369718</v>
      </c>
      <c r="AB7" t="n">
        <v>622.865825889259</v>
      </c>
      <c r="AC7" t="n">
        <v>563.4203856640647</v>
      </c>
      <c r="AD7" t="n">
        <v>455230.0413369718</v>
      </c>
      <c r="AE7" t="n">
        <v>622865.825889259</v>
      </c>
      <c r="AF7" t="n">
        <v>3.593788968514044e-06</v>
      </c>
      <c r="AG7" t="n">
        <v>12</v>
      </c>
      <c r="AH7" t="n">
        <v>563420.3856640647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1.7862</v>
      </c>
      <c r="E8" t="n">
        <v>55.98</v>
      </c>
      <c r="F8" t="n">
        <v>50.95</v>
      </c>
      <c r="G8" t="n">
        <v>44.3</v>
      </c>
      <c r="H8" t="n">
        <v>0.64</v>
      </c>
      <c r="I8" t="n">
        <v>69</v>
      </c>
      <c r="J8" t="n">
        <v>194.86</v>
      </c>
      <c r="K8" t="n">
        <v>53.44</v>
      </c>
      <c r="L8" t="n">
        <v>7</v>
      </c>
      <c r="M8" t="n">
        <v>67</v>
      </c>
      <c r="N8" t="n">
        <v>39.43</v>
      </c>
      <c r="O8" t="n">
        <v>24267.28</v>
      </c>
      <c r="P8" t="n">
        <v>662.97</v>
      </c>
      <c r="Q8" t="n">
        <v>1206.82</v>
      </c>
      <c r="R8" t="n">
        <v>190.54</v>
      </c>
      <c r="S8" t="n">
        <v>79.25</v>
      </c>
      <c r="T8" t="n">
        <v>52930.11</v>
      </c>
      <c r="U8" t="n">
        <v>0.42</v>
      </c>
      <c r="V8" t="n">
        <v>0.87</v>
      </c>
      <c r="W8" t="n">
        <v>0.25</v>
      </c>
      <c r="X8" t="n">
        <v>3.12</v>
      </c>
      <c r="Y8" t="n">
        <v>0.5</v>
      </c>
      <c r="Z8" t="n">
        <v>10</v>
      </c>
      <c r="AA8" t="n">
        <v>441.3001683334904</v>
      </c>
      <c r="AB8" t="n">
        <v>603.8063591032711</v>
      </c>
      <c r="AC8" t="n">
        <v>546.1799276380017</v>
      </c>
      <c r="AD8" t="n">
        <v>441300.1683334904</v>
      </c>
      <c r="AE8" t="n">
        <v>603806.3591032712</v>
      </c>
      <c r="AF8" t="n">
        <v>3.66624356363001e-06</v>
      </c>
      <c r="AG8" t="n">
        <v>12</v>
      </c>
      <c r="AH8" t="n">
        <v>546179.9276380017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1.8108</v>
      </c>
      <c r="E9" t="n">
        <v>55.22</v>
      </c>
      <c r="F9" t="n">
        <v>50.52</v>
      </c>
      <c r="G9" t="n">
        <v>50.52</v>
      </c>
      <c r="H9" t="n">
        <v>0.72</v>
      </c>
      <c r="I9" t="n">
        <v>60</v>
      </c>
      <c r="J9" t="n">
        <v>196.41</v>
      </c>
      <c r="K9" t="n">
        <v>53.44</v>
      </c>
      <c r="L9" t="n">
        <v>8</v>
      </c>
      <c r="M9" t="n">
        <v>58</v>
      </c>
      <c r="N9" t="n">
        <v>39.98</v>
      </c>
      <c r="O9" t="n">
        <v>24458.36</v>
      </c>
      <c r="P9" t="n">
        <v>653.15</v>
      </c>
      <c r="Q9" t="n">
        <v>1206.87</v>
      </c>
      <c r="R9" t="n">
        <v>176.07</v>
      </c>
      <c r="S9" t="n">
        <v>79.25</v>
      </c>
      <c r="T9" t="n">
        <v>45737.67</v>
      </c>
      <c r="U9" t="n">
        <v>0.45</v>
      </c>
      <c r="V9" t="n">
        <v>0.88</v>
      </c>
      <c r="W9" t="n">
        <v>0.24</v>
      </c>
      <c r="X9" t="n">
        <v>2.69</v>
      </c>
      <c r="Y9" t="n">
        <v>0.5</v>
      </c>
      <c r="Z9" t="n">
        <v>10</v>
      </c>
      <c r="AA9" t="n">
        <v>431.4314579844164</v>
      </c>
      <c r="AB9" t="n">
        <v>590.3035542268949</v>
      </c>
      <c r="AC9" t="n">
        <v>533.9658115077211</v>
      </c>
      <c r="AD9" t="n">
        <v>431431.4579844164</v>
      </c>
      <c r="AE9" t="n">
        <v>590303.5542268949</v>
      </c>
      <c r="AF9" t="n">
        <v>3.716736001019608e-06</v>
      </c>
      <c r="AG9" t="n">
        <v>12</v>
      </c>
      <c r="AH9" t="n">
        <v>533965.8115077211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1.8305</v>
      </c>
      <c r="E10" t="n">
        <v>54.63</v>
      </c>
      <c r="F10" t="n">
        <v>50.19</v>
      </c>
      <c r="G10" t="n">
        <v>56.82</v>
      </c>
      <c r="H10" t="n">
        <v>0.8100000000000001</v>
      </c>
      <c r="I10" t="n">
        <v>53</v>
      </c>
      <c r="J10" t="n">
        <v>197.97</v>
      </c>
      <c r="K10" t="n">
        <v>53.44</v>
      </c>
      <c r="L10" t="n">
        <v>9</v>
      </c>
      <c r="M10" t="n">
        <v>51</v>
      </c>
      <c r="N10" t="n">
        <v>40.53</v>
      </c>
      <c r="O10" t="n">
        <v>24650.18</v>
      </c>
      <c r="P10" t="n">
        <v>645.22</v>
      </c>
      <c r="Q10" t="n">
        <v>1206.81</v>
      </c>
      <c r="R10" t="n">
        <v>164.73</v>
      </c>
      <c r="S10" t="n">
        <v>79.25</v>
      </c>
      <c r="T10" t="n">
        <v>40102.65</v>
      </c>
      <c r="U10" t="n">
        <v>0.48</v>
      </c>
      <c r="V10" t="n">
        <v>0.89</v>
      </c>
      <c r="W10" t="n">
        <v>0.22</v>
      </c>
      <c r="X10" t="n">
        <v>2.36</v>
      </c>
      <c r="Y10" t="n">
        <v>0.5</v>
      </c>
      <c r="Z10" t="n">
        <v>10</v>
      </c>
      <c r="AA10" t="n">
        <v>423.6978130180428</v>
      </c>
      <c r="AB10" t="n">
        <v>579.7220399995662</v>
      </c>
      <c r="AC10" t="n">
        <v>524.3941821470003</v>
      </c>
      <c r="AD10" t="n">
        <v>423697.8130180428</v>
      </c>
      <c r="AE10" t="n">
        <v>579722.0399995662</v>
      </c>
      <c r="AF10" t="n">
        <v>3.75717100169339e-06</v>
      </c>
      <c r="AG10" t="n">
        <v>12</v>
      </c>
      <c r="AH10" t="n">
        <v>524394.1821470002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1.8485</v>
      </c>
      <c r="E11" t="n">
        <v>54.1</v>
      </c>
      <c r="F11" t="n">
        <v>49.88</v>
      </c>
      <c r="G11" t="n">
        <v>63.68</v>
      </c>
      <c r="H11" t="n">
        <v>0.89</v>
      </c>
      <c r="I11" t="n">
        <v>47</v>
      </c>
      <c r="J11" t="n">
        <v>199.53</v>
      </c>
      <c r="K11" t="n">
        <v>53.44</v>
      </c>
      <c r="L11" t="n">
        <v>10</v>
      </c>
      <c r="M11" t="n">
        <v>45</v>
      </c>
      <c r="N11" t="n">
        <v>41.1</v>
      </c>
      <c r="O11" t="n">
        <v>24842.77</v>
      </c>
      <c r="P11" t="n">
        <v>636.8099999999999</v>
      </c>
      <c r="Q11" t="n">
        <v>1206.81</v>
      </c>
      <c r="R11" t="n">
        <v>154.17</v>
      </c>
      <c r="S11" t="n">
        <v>79.25</v>
      </c>
      <c r="T11" t="n">
        <v>34856.16</v>
      </c>
      <c r="U11" t="n">
        <v>0.51</v>
      </c>
      <c r="V11" t="n">
        <v>0.89</v>
      </c>
      <c r="W11" t="n">
        <v>0.22</v>
      </c>
      <c r="X11" t="n">
        <v>2.05</v>
      </c>
      <c r="Y11" t="n">
        <v>0.5</v>
      </c>
      <c r="Z11" t="n">
        <v>10</v>
      </c>
      <c r="AA11" t="n">
        <v>416.2216677167523</v>
      </c>
      <c r="AB11" t="n">
        <v>569.4928481740877</v>
      </c>
      <c r="AC11" t="n">
        <v>515.1412500325845</v>
      </c>
      <c r="AD11" t="n">
        <v>416221.6677167523</v>
      </c>
      <c r="AE11" t="n">
        <v>569492.8481740877</v>
      </c>
      <c r="AF11" t="n">
        <v>3.794116687588218e-06</v>
      </c>
      <c r="AG11" t="n">
        <v>12</v>
      </c>
      <c r="AH11" t="n">
        <v>515141.2500325845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1.8412</v>
      </c>
      <c r="E12" t="n">
        <v>54.31</v>
      </c>
      <c r="F12" t="n">
        <v>50.24</v>
      </c>
      <c r="G12" t="n">
        <v>70.11</v>
      </c>
      <c r="H12" t="n">
        <v>0.97</v>
      </c>
      <c r="I12" t="n">
        <v>43</v>
      </c>
      <c r="J12" t="n">
        <v>201.1</v>
      </c>
      <c r="K12" t="n">
        <v>53.44</v>
      </c>
      <c r="L12" t="n">
        <v>11</v>
      </c>
      <c r="M12" t="n">
        <v>41</v>
      </c>
      <c r="N12" t="n">
        <v>41.66</v>
      </c>
      <c r="O12" t="n">
        <v>25036.12</v>
      </c>
      <c r="P12" t="n">
        <v>638.5700000000001</v>
      </c>
      <c r="Q12" t="n">
        <v>1206.81</v>
      </c>
      <c r="R12" t="n">
        <v>168.08</v>
      </c>
      <c r="S12" t="n">
        <v>79.25</v>
      </c>
      <c r="T12" t="n">
        <v>41831.04</v>
      </c>
      <c r="U12" t="n">
        <v>0.47</v>
      </c>
      <c r="V12" t="n">
        <v>0.89</v>
      </c>
      <c r="W12" t="n">
        <v>0.2</v>
      </c>
      <c r="X12" t="n">
        <v>2.41</v>
      </c>
      <c r="Y12" t="n">
        <v>0.5</v>
      </c>
      <c r="Z12" t="n">
        <v>10</v>
      </c>
      <c r="AA12" t="n">
        <v>418.6094092240879</v>
      </c>
      <c r="AB12" t="n">
        <v>572.7598614441453</v>
      </c>
      <c r="AC12" t="n">
        <v>518.0964641414296</v>
      </c>
      <c r="AD12" t="n">
        <v>418609.409224088</v>
      </c>
      <c r="AE12" t="n">
        <v>572759.8614441452</v>
      </c>
      <c r="AF12" t="n">
        <v>3.77913315941976e-06</v>
      </c>
      <c r="AG12" t="n">
        <v>12</v>
      </c>
      <c r="AH12" t="n">
        <v>518096.4641414296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1.8672</v>
      </c>
      <c r="E13" t="n">
        <v>53.56</v>
      </c>
      <c r="F13" t="n">
        <v>49.64</v>
      </c>
      <c r="G13" t="n">
        <v>76.36</v>
      </c>
      <c r="H13" t="n">
        <v>1.05</v>
      </c>
      <c r="I13" t="n">
        <v>39</v>
      </c>
      <c r="J13" t="n">
        <v>202.67</v>
      </c>
      <c r="K13" t="n">
        <v>53.44</v>
      </c>
      <c r="L13" t="n">
        <v>12</v>
      </c>
      <c r="M13" t="n">
        <v>37</v>
      </c>
      <c r="N13" t="n">
        <v>42.24</v>
      </c>
      <c r="O13" t="n">
        <v>25230.25</v>
      </c>
      <c r="P13" t="n">
        <v>626.98</v>
      </c>
      <c r="Q13" t="n">
        <v>1206.82</v>
      </c>
      <c r="R13" t="n">
        <v>146.32</v>
      </c>
      <c r="S13" t="n">
        <v>79.25</v>
      </c>
      <c r="T13" t="n">
        <v>30971.53</v>
      </c>
      <c r="U13" t="n">
        <v>0.54</v>
      </c>
      <c r="V13" t="n">
        <v>0.9</v>
      </c>
      <c r="W13" t="n">
        <v>0.2</v>
      </c>
      <c r="X13" t="n">
        <v>1.81</v>
      </c>
      <c r="Y13" t="n">
        <v>0.5</v>
      </c>
      <c r="Z13" t="n">
        <v>10</v>
      </c>
      <c r="AA13" t="n">
        <v>408.1509690161276</v>
      </c>
      <c r="AB13" t="n">
        <v>558.4501621577954</v>
      </c>
      <c r="AC13" t="n">
        <v>505.1524624711799</v>
      </c>
      <c r="AD13" t="n">
        <v>408150.9690161276</v>
      </c>
      <c r="AE13" t="n">
        <v>558450.1621577954</v>
      </c>
      <c r="AF13" t="n">
        <v>3.832499150156732e-06</v>
      </c>
      <c r="AG13" t="n">
        <v>12</v>
      </c>
      <c r="AH13" t="n">
        <v>505152.4624711799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1.877</v>
      </c>
      <c r="E14" t="n">
        <v>53.28</v>
      </c>
      <c r="F14" t="n">
        <v>49.47</v>
      </c>
      <c r="G14" t="n">
        <v>82.45</v>
      </c>
      <c r="H14" t="n">
        <v>1.13</v>
      </c>
      <c r="I14" t="n">
        <v>36</v>
      </c>
      <c r="J14" t="n">
        <v>204.25</v>
      </c>
      <c r="K14" t="n">
        <v>53.44</v>
      </c>
      <c r="L14" t="n">
        <v>13</v>
      </c>
      <c r="M14" t="n">
        <v>34</v>
      </c>
      <c r="N14" t="n">
        <v>42.82</v>
      </c>
      <c r="O14" t="n">
        <v>25425.3</v>
      </c>
      <c r="P14" t="n">
        <v>619.78</v>
      </c>
      <c r="Q14" t="n">
        <v>1206.82</v>
      </c>
      <c r="R14" t="n">
        <v>140.52</v>
      </c>
      <c r="S14" t="n">
        <v>79.25</v>
      </c>
      <c r="T14" t="n">
        <v>28084.21</v>
      </c>
      <c r="U14" t="n">
        <v>0.5600000000000001</v>
      </c>
      <c r="V14" t="n">
        <v>0.9</v>
      </c>
      <c r="W14" t="n">
        <v>0.2</v>
      </c>
      <c r="X14" t="n">
        <v>1.64</v>
      </c>
      <c r="Y14" t="n">
        <v>0.5</v>
      </c>
      <c r="Z14" t="n">
        <v>10</v>
      </c>
      <c r="AA14" t="n">
        <v>403.0068626631624</v>
      </c>
      <c r="AB14" t="n">
        <v>551.4117689037128</v>
      </c>
      <c r="AC14" t="n">
        <v>498.7858035908199</v>
      </c>
      <c r="AD14" t="n">
        <v>403006.8626631624</v>
      </c>
      <c r="AE14" t="n">
        <v>551411.7689037127</v>
      </c>
      <c r="AF14" t="n">
        <v>3.852614023588361e-06</v>
      </c>
      <c r="AG14" t="n">
        <v>12</v>
      </c>
      <c r="AH14" t="n">
        <v>498785.8035908199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1.8863</v>
      </c>
      <c r="E15" t="n">
        <v>53.01</v>
      </c>
      <c r="F15" t="n">
        <v>49.32</v>
      </c>
      <c r="G15" t="n">
        <v>89.67</v>
      </c>
      <c r="H15" t="n">
        <v>1.21</v>
      </c>
      <c r="I15" t="n">
        <v>33</v>
      </c>
      <c r="J15" t="n">
        <v>205.84</v>
      </c>
      <c r="K15" t="n">
        <v>53.44</v>
      </c>
      <c r="L15" t="n">
        <v>14</v>
      </c>
      <c r="M15" t="n">
        <v>31</v>
      </c>
      <c r="N15" t="n">
        <v>43.4</v>
      </c>
      <c r="O15" t="n">
        <v>25621.03</v>
      </c>
      <c r="P15" t="n">
        <v>614.1799999999999</v>
      </c>
      <c r="Q15" t="n">
        <v>1206.81</v>
      </c>
      <c r="R15" t="n">
        <v>135.29</v>
      </c>
      <c r="S15" t="n">
        <v>79.25</v>
      </c>
      <c r="T15" t="n">
        <v>25485.61</v>
      </c>
      <c r="U15" t="n">
        <v>0.59</v>
      </c>
      <c r="V15" t="n">
        <v>0.9</v>
      </c>
      <c r="W15" t="n">
        <v>0.19</v>
      </c>
      <c r="X15" t="n">
        <v>1.49</v>
      </c>
      <c r="Y15" t="n">
        <v>0.5</v>
      </c>
      <c r="Z15" t="n">
        <v>10</v>
      </c>
      <c r="AA15" t="n">
        <v>398.750899052474</v>
      </c>
      <c r="AB15" t="n">
        <v>545.5885717317058</v>
      </c>
      <c r="AC15" t="n">
        <v>493.5183641840007</v>
      </c>
      <c r="AD15" t="n">
        <v>398750.899052474</v>
      </c>
      <c r="AE15" t="n">
        <v>545588.5717317058</v>
      </c>
      <c r="AF15" t="n">
        <v>3.871702627967355e-06</v>
      </c>
      <c r="AG15" t="n">
        <v>12</v>
      </c>
      <c r="AH15" t="n">
        <v>493518.3641840008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1.8962</v>
      </c>
      <c r="E16" t="n">
        <v>52.74</v>
      </c>
      <c r="F16" t="n">
        <v>49.15</v>
      </c>
      <c r="G16" t="n">
        <v>98.31</v>
      </c>
      <c r="H16" t="n">
        <v>1.28</v>
      </c>
      <c r="I16" t="n">
        <v>30</v>
      </c>
      <c r="J16" t="n">
        <v>207.43</v>
      </c>
      <c r="K16" t="n">
        <v>53.44</v>
      </c>
      <c r="L16" t="n">
        <v>15</v>
      </c>
      <c r="M16" t="n">
        <v>28</v>
      </c>
      <c r="N16" t="n">
        <v>44</v>
      </c>
      <c r="O16" t="n">
        <v>25817.56</v>
      </c>
      <c r="P16" t="n">
        <v>607.17</v>
      </c>
      <c r="Q16" t="n">
        <v>1206.82</v>
      </c>
      <c r="R16" t="n">
        <v>129.84</v>
      </c>
      <c r="S16" t="n">
        <v>79.25</v>
      </c>
      <c r="T16" t="n">
        <v>22774.76</v>
      </c>
      <c r="U16" t="n">
        <v>0.61</v>
      </c>
      <c r="V16" t="n">
        <v>0.91</v>
      </c>
      <c r="W16" t="n">
        <v>0.18</v>
      </c>
      <c r="X16" t="n">
        <v>1.32</v>
      </c>
      <c r="Y16" t="n">
        <v>0.5</v>
      </c>
      <c r="Z16" t="n">
        <v>10</v>
      </c>
      <c r="AA16" t="n">
        <v>386.9332337667132</v>
      </c>
      <c r="AB16" t="n">
        <v>529.4191207291311</v>
      </c>
      <c r="AC16" t="n">
        <v>478.8921028911449</v>
      </c>
      <c r="AD16" t="n">
        <v>386933.2337667132</v>
      </c>
      <c r="AE16" t="n">
        <v>529419.1207291312</v>
      </c>
      <c r="AF16" t="n">
        <v>3.89202275520951e-06</v>
      </c>
      <c r="AG16" t="n">
        <v>11</v>
      </c>
      <c r="AH16" t="n">
        <v>478892.1028911449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1.9019</v>
      </c>
      <c r="E17" t="n">
        <v>52.58</v>
      </c>
      <c r="F17" t="n">
        <v>49.07</v>
      </c>
      <c r="G17" t="n">
        <v>105.15</v>
      </c>
      <c r="H17" t="n">
        <v>1.36</v>
      </c>
      <c r="I17" t="n">
        <v>28</v>
      </c>
      <c r="J17" t="n">
        <v>209.03</v>
      </c>
      <c r="K17" t="n">
        <v>53.44</v>
      </c>
      <c r="L17" t="n">
        <v>16</v>
      </c>
      <c r="M17" t="n">
        <v>26</v>
      </c>
      <c r="N17" t="n">
        <v>44.6</v>
      </c>
      <c r="O17" t="n">
        <v>26014.91</v>
      </c>
      <c r="P17" t="n">
        <v>602.59</v>
      </c>
      <c r="Q17" t="n">
        <v>1206.81</v>
      </c>
      <c r="R17" t="n">
        <v>126.97</v>
      </c>
      <c r="S17" t="n">
        <v>79.25</v>
      </c>
      <c r="T17" t="n">
        <v>21348.77</v>
      </c>
      <c r="U17" t="n">
        <v>0.62</v>
      </c>
      <c r="V17" t="n">
        <v>0.91</v>
      </c>
      <c r="W17" t="n">
        <v>0.18</v>
      </c>
      <c r="X17" t="n">
        <v>1.24</v>
      </c>
      <c r="Y17" t="n">
        <v>0.5</v>
      </c>
      <c r="Z17" t="n">
        <v>10</v>
      </c>
      <c r="AA17" t="n">
        <v>383.8559393554103</v>
      </c>
      <c r="AB17" t="n">
        <v>525.2086307549387</v>
      </c>
      <c r="AC17" t="n">
        <v>475.0834561706295</v>
      </c>
      <c r="AD17" t="n">
        <v>383855.9393554103</v>
      </c>
      <c r="AE17" t="n">
        <v>525208.6307549387</v>
      </c>
      <c r="AF17" t="n">
        <v>3.903722222409538e-06</v>
      </c>
      <c r="AG17" t="n">
        <v>11</v>
      </c>
      <c r="AH17" t="n">
        <v>475083.4561706295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1.9049</v>
      </c>
      <c r="E18" t="n">
        <v>52.5</v>
      </c>
      <c r="F18" t="n">
        <v>49.02</v>
      </c>
      <c r="G18" t="n">
        <v>108.94</v>
      </c>
      <c r="H18" t="n">
        <v>1.43</v>
      </c>
      <c r="I18" t="n">
        <v>27</v>
      </c>
      <c r="J18" t="n">
        <v>210.64</v>
      </c>
      <c r="K18" t="n">
        <v>53.44</v>
      </c>
      <c r="L18" t="n">
        <v>17</v>
      </c>
      <c r="M18" t="n">
        <v>25</v>
      </c>
      <c r="N18" t="n">
        <v>45.21</v>
      </c>
      <c r="O18" t="n">
        <v>26213.09</v>
      </c>
      <c r="P18" t="n">
        <v>597.22</v>
      </c>
      <c r="Q18" t="n">
        <v>1206.82</v>
      </c>
      <c r="R18" t="n">
        <v>125.32</v>
      </c>
      <c r="S18" t="n">
        <v>79.25</v>
      </c>
      <c r="T18" t="n">
        <v>20529.28</v>
      </c>
      <c r="U18" t="n">
        <v>0.63</v>
      </c>
      <c r="V18" t="n">
        <v>0.91</v>
      </c>
      <c r="W18" t="n">
        <v>0.18</v>
      </c>
      <c r="X18" t="n">
        <v>1.19</v>
      </c>
      <c r="Y18" t="n">
        <v>0.5</v>
      </c>
      <c r="Z18" t="n">
        <v>10</v>
      </c>
      <c r="AA18" t="n">
        <v>380.8859417822484</v>
      </c>
      <c r="AB18" t="n">
        <v>521.1449490482931</v>
      </c>
      <c r="AC18" t="n">
        <v>471.4076065426531</v>
      </c>
      <c r="AD18" t="n">
        <v>380885.9417822484</v>
      </c>
      <c r="AE18" t="n">
        <v>521144.9490482932</v>
      </c>
      <c r="AF18" t="n">
        <v>3.909879836725343e-06</v>
      </c>
      <c r="AG18" t="n">
        <v>11</v>
      </c>
      <c r="AH18" t="n">
        <v>471407.6065426531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1.9115</v>
      </c>
      <c r="E19" t="n">
        <v>52.32</v>
      </c>
      <c r="F19" t="n">
        <v>48.92</v>
      </c>
      <c r="G19" t="n">
        <v>117.4</v>
      </c>
      <c r="H19" t="n">
        <v>1.51</v>
      </c>
      <c r="I19" t="n">
        <v>25</v>
      </c>
      <c r="J19" t="n">
        <v>212.25</v>
      </c>
      <c r="K19" t="n">
        <v>53.44</v>
      </c>
      <c r="L19" t="n">
        <v>18</v>
      </c>
      <c r="M19" t="n">
        <v>23</v>
      </c>
      <c r="N19" t="n">
        <v>45.82</v>
      </c>
      <c r="O19" t="n">
        <v>26412.11</v>
      </c>
      <c r="P19" t="n">
        <v>593.91</v>
      </c>
      <c r="Q19" t="n">
        <v>1206.81</v>
      </c>
      <c r="R19" t="n">
        <v>121.81</v>
      </c>
      <c r="S19" t="n">
        <v>79.25</v>
      </c>
      <c r="T19" t="n">
        <v>18782.66</v>
      </c>
      <c r="U19" t="n">
        <v>0.65</v>
      </c>
      <c r="V19" t="n">
        <v>0.91</v>
      </c>
      <c r="W19" t="n">
        <v>0.18</v>
      </c>
      <c r="X19" t="n">
        <v>1.09</v>
      </c>
      <c r="Y19" t="n">
        <v>0.5</v>
      </c>
      <c r="Z19" t="n">
        <v>10</v>
      </c>
      <c r="AA19" t="n">
        <v>378.2647779697444</v>
      </c>
      <c r="AB19" t="n">
        <v>517.5585570824391</v>
      </c>
      <c r="AC19" t="n">
        <v>468.1634947924875</v>
      </c>
      <c r="AD19" t="n">
        <v>378264.7779697445</v>
      </c>
      <c r="AE19" t="n">
        <v>517558.5570824391</v>
      </c>
      <c r="AF19" t="n">
        <v>3.923426588220112e-06</v>
      </c>
      <c r="AG19" t="n">
        <v>11</v>
      </c>
      <c r="AH19" t="n">
        <v>468163.4947924875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1.9154</v>
      </c>
      <c r="E20" t="n">
        <v>52.21</v>
      </c>
      <c r="F20" t="n">
        <v>48.85</v>
      </c>
      <c r="G20" t="n">
        <v>122.12</v>
      </c>
      <c r="H20" t="n">
        <v>1.58</v>
      </c>
      <c r="I20" t="n">
        <v>24</v>
      </c>
      <c r="J20" t="n">
        <v>213.87</v>
      </c>
      <c r="K20" t="n">
        <v>53.44</v>
      </c>
      <c r="L20" t="n">
        <v>19</v>
      </c>
      <c r="M20" t="n">
        <v>22</v>
      </c>
      <c r="N20" t="n">
        <v>46.44</v>
      </c>
      <c r="O20" t="n">
        <v>26611.98</v>
      </c>
      <c r="P20" t="n">
        <v>587.95</v>
      </c>
      <c r="Q20" t="n">
        <v>1206.82</v>
      </c>
      <c r="R20" t="n">
        <v>119.28</v>
      </c>
      <c r="S20" t="n">
        <v>79.25</v>
      </c>
      <c r="T20" t="n">
        <v>17523.15</v>
      </c>
      <c r="U20" t="n">
        <v>0.66</v>
      </c>
      <c r="V20" t="n">
        <v>0.91</v>
      </c>
      <c r="W20" t="n">
        <v>0.18</v>
      </c>
      <c r="X20" t="n">
        <v>1.02</v>
      </c>
      <c r="Y20" t="n">
        <v>0.5</v>
      </c>
      <c r="Z20" t="n">
        <v>10</v>
      </c>
      <c r="AA20" t="n">
        <v>374.8973034651445</v>
      </c>
      <c r="AB20" t="n">
        <v>512.9510299027554</v>
      </c>
      <c r="AC20" t="n">
        <v>463.9957035401278</v>
      </c>
      <c r="AD20" t="n">
        <v>374897.3034651445</v>
      </c>
      <c r="AE20" t="n">
        <v>512951.0299027554</v>
      </c>
      <c r="AF20" t="n">
        <v>3.931431486830658e-06</v>
      </c>
      <c r="AG20" t="n">
        <v>11</v>
      </c>
      <c r="AH20" t="n">
        <v>463995.7035401278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1.9218</v>
      </c>
      <c r="E21" t="n">
        <v>52.04</v>
      </c>
      <c r="F21" t="n">
        <v>48.75</v>
      </c>
      <c r="G21" t="n">
        <v>132.95</v>
      </c>
      <c r="H21" t="n">
        <v>1.65</v>
      </c>
      <c r="I21" t="n">
        <v>22</v>
      </c>
      <c r="J21" t="n">
        <v>215.5</v>
      </c>
      <c r="K21" t="n">
        <v>53.44</v>
      </c>
      <c r="L21" t="n">
        <v>20</v>
      </c>
      <c r="M21" t="n">
        <v>20</v>
      </c>
      <c r="N21" t="n">
        <v>47.07</v>
      </c>
      <c r="O21" t="n">
        <v>26812.71</v>
      </c>
      <c r="P21" t="n">
        <v>583.55</v>
      </c>
      <c r="Q21" t="n">
        <v>1206.84</v>
      </c>
      <c r="R21" t="n">
        <v>116.5</v>
      </c>
      <c r="S21" t="n">
        <v>79.25</v>
      </c>
      <c r="T21" t="n">
        <v>16146.24</v>
      </c>
      <c r="U21" t="n">
        <v>0.68</v>
      </c>
      <c r="V21" t="n">
        <v>0.91</v>
      </c>
      <c r="W21" t="n">
        <v>0.16</v>
      </c>
      <c r="X21" t="n">
        <v>0.92</v>
      </c>
      <c r="Y21" t="n">
        <v>0.5</v>
      </c>
      <c r="Z21" t="n">
        <v>10</v>
      </c>
      <c r="AA21" t="n">
        <v>371.8479336822778</v>
      </c>
      <c r="AB21" t="n">
        <v>508.7787476371369</v>
      </c>
      <c r="AC21" t="n">
        <v>460.2216180381049</v>
      </c>
      <c r="AD21" t="n">
        <v>371847.9336822778</v>
      </c>
      <c r="AE21" t="n">
        <v>508778.7476371368</v>
      </c>
      <c r="AF21" t="n">
        <v>3.944567730704375e-06</v>
      </c>
      <c r="AG21" t="n">
        <v>11</v>
      </c>
      <c r="AH21" t="n">
        <v>460221.6180381048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1.9221</v>
      </c>
      <c r="E22" t="n">
        <v>52.03</v>
      </c>
      <c r="F22" t="n">
        <v>48.78</v>
      </c>
      <c r="G22" t="n">
        <v>139.36</v>
      </c>
      <c r="H22" t="n">
        <v>1.72</v>
      </c>
      <c r="I22" t="n">
        <v>21</v>
      </c>
      <c r="J22" t="n">
        <v>217.14</v>
      </c>
      <c r="K22" t="n">
        <v>53.44</v>
      </c>
      <c r="L22" t="n">
        <v>21</v>
      </c>
      <c r="M22" t="n">
        <v>19</v>
      </c>
      <c r="N22" t="n">
        <v>47.7</v>
      </c>
      <c r="O22" t="n">
        <v>27014.3</v>
      </c>
      <c r="P22" t="n">
        <v>578.6</v>
      </c>
      <c r="Q22" t="n">
        <v>1206.81</v>
      </c>
      <c r="R22" t="n">
        <v>117.08</v>
      </c>
      <c r="S22" t="n">
        <v>79.25</v>
      </c>
      <c r="T22" t="n">
        <v>16442.25</v>
      </c>
      <c r="U22" t="n">
        <v>0.68</v>
      </c>
      <c r="V22" t="n">
        <v>0.91</v>
      </c>
      <c r="W22" t="n">
        <v>0.17</v>
      </c>
      <c r="X22" t="n">
        <v>0.95</v>
      </c>
      <c r="Y22" t="n">
        <v>0.5</v>
      </c>
      <c r="Z22" t="n">
        <v>10</v>
      </c>
      <c r="AA22" t="n">
        <v>369.5784113142261</v>
      </c>
      <c r="AB22" t="n">
        <v>505.673487008908</v>
      </c>
      <c r="AC22" t="n">
        <v>457.4127191259734</v>
      </c>
      <c r="AD22" t="n">
        <v>369578.411314226</v>
      </c>
      <c r="AE22" t="n">
        <v>505673.4870089079</v>
      </c>
      <c r="AF22" t="n">
        <v>3.945183492135955e-06</v>
      </c>
      <c r="AG22" t="n">
        <v>11</v>
      </c>
      <c r="AH22" t="n">
        <v>457412.7191259734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1.9255</v>
      </c>
      <c r="E23" t="n">
        <v>51.94</v>
      </c>
      <c r="F23" t="n">
        <v>48.72</v>
      </c>
      <c r="G23" t="n">
        <v>146.17</v>
      </c>
      <c r="H23" t="n">
        <v>1.79</v>
      </c>
      <c r="I23" t="n">
        <v>20</v>
      </c>
      <c r="J23" t="n">
        <v>218.78</v>
      </c>
      <c r="K23" t="n">
        <v>53.44</v>
      </c>
      <c r="L23" t="n">
        <v>22</v>
      </c>
      <c r="M23" t="n">
        <v>18</v>
      </c>
      <c r="N23" t="n">
        <v>48.34</v>
      </c>
      <c r="O23" t="n">
        <v>27216.79</v>
      </c>
      <c r="P23" t="n">
        <v>575.3</v>
      </c>
      <c r="Q23" t="n">
        <v>1206.81</v>
      </c>
      <c r="R23" t="n">
        <v>115.35</v>
      </c>
      <c r="S23" t="n">
        <v>79.25</v>
      </c>
      <c r="T23" t="n">
        <v>15581.48</v>
      </c>
      <c r="U23" t="n">
        <v>0.6899999999999999</v>
      </c>
      <c r="V23" t="n">
        <v>0.91</v>
      </c>
      <c r="W23" t="n">
        <v>0.17</v>
      </c>
      <c r="X23" t="n">
        <v>0.89</v>
      </c>
      <c r="Y23" t="n">
        <v>0.5</v>
      </c>
      <c r="Z23" t="n">
        <v>10</v>
      </c>
      <c r="AA23" t="n">
        <v>367.5313733747684</v>
      </c>
      <c r="AB23" t="n">
        <v>502.8726393912018</v>
      </c>
      <c r="AC23" t="n">
        <v>454.8791804738868</v>
      </c>
      <c r="AD23" t="n">
        <v>367531.3733747684</v>
      </c>
      <c r="AE23" t="n">
        <v>502872.6393912018</v>
      </c>
      <c r="AF23" t="n">
        <v>3.952162121693867e-06</v>
      </c>
      <c r="AG23" t="n">
        <v>11</v>
      </c>
      <c r="AH23" t="n">
        <v>454879.1804738868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1.9291</v>
      </c>
      <c r="E24" t="n">
        <v>51.84</v>
      </c>
      <c r="F24" t="n">
        <v>48.66</v>
      </c>
      <c r="G24" t="n">
        <v>153.67</v>
      </c>
      <c r="H24" t="n">
        <v>1.85</v>
      </c>
      <c r="I24" t="n">
        <v>19</v>
      </c>
      <c r="J24" t="n">
        <v>220.43</v>
      </c>
      <c r="K24" t="n">
        <v>53.44</v>
      </c>
      <c r="L24" t="n">
        <v>23</v>
      </c>
      <c r="M24" t="n">
        <v>17</v>
      </c>
      <c r="N24" t="n">
        <v>48.99</v>
      </c>
      <c r="O24" t="n">
        <v>27420.16</v>
      </c>
      <c r="P24" t="n">
        <v>569.8</v>
      </c>
      <c r="Q24" t="n">
        <v>1206.83</v>
      </c>
      <c r="R24" t="n">
        <v>113.31</v>
      </c>
      <c r="S24" t="n">
        <v>79.25</v>
      </c>
      <c r="T24" t="n">
        <v>14566.33</v>
      </c>
      <c r="U24" t="n">
        <v>0.7</v>
      </c>
      <c r="V24" t="n">
        <v>0.91</v>
      </c>
      <c r="W24" t="n">
        <v>0.17</v>
      </c>
      <c r="X24" t="n">
        <v>0.83</v>
      </c>
      <c r="Y24" t="n">
        <v>0.5</v>
      </c>
      <c r="Z24" t="n">
        <v>10</v>
      </c>
      <c r="AA24" t="n">
        <v>364.4686310632991</v>
      </c>
      <c r="AB24" t="n">
        <v>498.6820602419949</v>
      </c>
      <c r="AC24" t="n">
        <v>451.0885443171655</v>
      </c>
      <c r="AD24" t="n">
        <v>364468.6310632991</v>
      </c>
      <c r="AE24" t="n">
        <v>498682.0602419949</v>
      </c>
      <c r="AF24" t="n">
        <v>3.959551258872832e-06</v>
      </c>
      <c r="AG24" t="n">
        <v>11</v>
      </c>
      <c r="AH24" t="n">
        <v>451088.5443171655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1.9329</v>
      </c>
      <c r="E25" t="n">
        <v>51.74</v>
      </c>
      <c r="F25" t="n">
        <v>48.6</v>
      </c>
      <c r="G25" t="n">
        <v>161.99</v>
      </c>
      <c r="H25" t="n">
        <v>1.92</v>
      </c>
      <c r="I25" t="n">
        <v>18</v>
      </c>
      <c r="J25" t="n">
        <v>222.08</v>
      </c>
      <c r="K25" t="n">
        <v>53.44</v>
      </c>
      <c r="L25" t="n">
        <v>24</v>
      </c>
      <c r="M25" t="n">
        <v>16</v>
      </c>
      <c r="N25" t="n">
        <v>49.65</v>
      </c>
      <c r="O25" t="n">
        <v>27624.44</v>
      </c>
      <c r="P25" t="n">
        <v>564.0599999999999</v>
      </c>
      <c r="Q25" t="n">
        <v>1206.81</v>
      </c>
      <c r="R25" t="n">
        <v>111.05</v>
      </c>
      <c r="S25" t="n">
        <v>79.25</v>
      </c>
      <c r="T25" t="n">
        <v>13437.86</v>
      </c>
      <c r="U25" t="n">
        <v>0.71</v>
      </c>
      <c r="V25" t="n">
        <v>0.92</v>
      </c>
      <c r="W25" t="n">
        <v>0.17</v>
      </c>
      <c r="X25" t="n">
        <v>0.77</v>
      </c>
      <c r="Y25" t="n">
        <v>0.5</v>
      </c>
      <c r="Z25" t="n">
        <v>10</v>
      </c>
      <c r="AA25" t="n">
        <v>361.2797314123613</v>
      </c>
      <c r="AB25" t="n">
        <v>494.3188670552581</v>
      </c>
      <c r="AC25" t="n">
        <v>447.1417681643909</v>
      </c>
      <c r="AD25" t="n">
        <v>361279.7314123613</v>
      </c>
      <c r="AE25" t="n">
        <v>494318.8670552581</v>
      </c>
      <c r="AF25" t="n">
        <v>3.967350903672851e-06</v>
      </c>
      <c r="AG25" t="n">
        <v>11</v>
      </c>
      <c r="AH25" t="n">
        <v>447141.7681643909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1.9356</v>
      </c>
      <c r="E26" t="n">
        <v>51.66</v>
      </c>
      <c r="F26" t="n">
        <v>48.56</v>
      </c>
      <c r="G26" t="n">
        <v>171.4</v>
      </c>
      <c r="H26" t="n">
        <v>1.99</v>
      </c>
      <c r="I26" t="n">
        <v>17</v>
      </c>
      <c r="J26" t="n">
        <v>223.75</v>
      </c>
      <c r="K26" t="n">
        <v>53.44</v>
      </c>
      <c r="L26" t="n">
        <v>25</v>
      </c>
      <c r="M26" t="n">
        <v>15</v>
      </c>
      <c r="N26" t="n">
        <v>50.31</v>
      </c>
      <c r="O26" t="n">
        <v>27829.77</v>
      </c>
      <c r="P26" t="n">
        <v>556.91</v>
      </c>
      <c r="Q26" t="n">
        <v>1206.81</v>
      </c>
      <c r="R26" t="n">
        <v>109.82</v>
      </c>
      <c r="S26" t="n">
        <v>79.25</v>
      </c>
      <c r="T26" t="n">
        <v>12828.27</v>
      </c>
      <c r="U26" t="n">
        <v>0.72</v>
      </c>
      <c r="V26" t="n">
        <v>0.92</v>
      </c>
      <c r="W26" t="n">
        <v>0.17</v>
      </c>
      <c r="X26" t="n">
        <v>0.73</v>
      </c>
      <c r="Y26" t="n">
        <v>0.5</v>
      </c>
      <c r="Z26" t="n">
        <v>10</v>
      </c>
      <c r="AA26" t="n">
        <v>357.6414647244408</v>
      </c>
      <c r="AB26" t="n">
        <v>489.3408300638471</v>
      </c>
      <c r="AC26" t="n">
        <v>442.6388280367214</v>
      </c>
      <c r="AD26" t="n">
        <v>357641.4647244408</v>
      </c>
      <c r="AE26" t="n">
        <v>489340.8300638471</v>
      </c>
      <c r="AF26" t="n">
        <v>3.972892756557076e-06</v>
      </c>
      <c r="AG26" t="n">
        <v>11</v>
      </c>
      <c r="AH26" t="n">
        <v>442638.8280367214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1.935</v>
      </c>
      <c r="E27" t="n">
        <v>51.68</v>
      </c>
      <c r="F27" t="n">
        <v>48.58</v>
      </c>
      <c r="G27" t="n">
        <v>171.45</v>
      </c>
      <c r="H27" t="n">
        <v>2.05</v>
      </c>
      <c r="I27" t="n">
        <v>17</v>
      </c>
      <c r="J27" t="n">
        <v>225.42</v>
      </c>
      <c r="K27" t="n">
        <v>53.44</v>
      </c>
      <c r="L27" t="n">
        <v>26</v>
      </c>
      <c r="M27" t="n">
        <v>15</v>
      </c>
      <c r="N27" t="n">
        <v>50.98</v>
      </c>
      <c r="O27" t="n">
        <v>28035.92</v>
      </c>
      <c r="P27" t="n">
        <v>554.21</v>
      </c>
      <c r="Q27" t="n">
        <v>1206.81</v>
      </c>
      <c r="R27" t="n">
        <v>110.24</v>
      </c>
      <c r="S27" t="n">
        <v>79.25</v>
      </c>
      <c r="T27" t="n">
        <v>13042.01</v>
      </c>
      <c r="U27" t="n">
        <v>0.72</v>
      </c>
      <c r="V27" t="n">
        <v>0.92</v>
      </c>
      <c r="W27" t="n">
        <v>0.17</v>
      </c>
      <c r="X27" t="n">
        <v>0.75</v>
      </c>
      <c r="Y27" t="n">
        <v>0.5</v>
      </c>
      <c r="Z27" t="n">
        <v>10</v>
      </c>
      <c r="AA27" t="n">
        <v>356.5261221110541</v>
      </c>
      <c r="AB27" t="n">
        <v>487.8147690947682</v>
      </c>
      <c r="AC27" t="n">
        <v>441.2584121846913</v>
      </c>
      <c r="AD27" t="n">
        <v>356526.1221110541</v>
      </c>
      <c r="AE27" t="n">
        <v>487814.7690947682</v>
      </c>
      <c r="AF27" t="n">
        <v>3.971661233693915e-06</v>
      </c>
      <c r="AG27" t="n">
        <v>11</v>
      </c>
      <c r="AH27" t="n">
        <v>441258.4121846913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1.9405</v>
      </c>
      <c r="E28" t="n">
        <v>51.53</v>
      </c>
      <c r="F28" t="n">
        <v>48.47</v>
      </c>
      <c r="G28" t="n">
        <v>181.76</v>
      </c>
      <c r="H28" t="n">
        <v>2.11</v>
      </c>
      <c r="I28" t="n">
        <v>16</v>
      </c>
      <c r="J28" t="n">
        <v>227.1</v>
      </c>
      <c r="K28" t="n">
        <v>53.44</v>
      </c>
      <c r="L28" t="n">
        <v>27</v>
      </c>
      <c r="M28" t="n">
        <v>14</v>
      </c>
      <c r="N28" t="n">
        <v>51.66</v>
      </c>
      <c r="O28" t="n">
        <v>28243</v>
      </c>
      <c r="P28" t="n">
        <v>548.55</v>
      </c>
      <c r="Q28" t="n">
        <v>1206.81</v>
      </c>
      <c r="R28" t="n">
        <v>106.58</v>
      </c>
      <c r="S28" t="n">
        <v>79.25</v>
      </c>
      <c r="T28" t="n">
        <v>11213.79</v>
      </c>
      <c r="U28" t="n">
        <v>0.74</v>
      </c>
      <c r="V28" t="n">
        <v>0.92</v>
      </c>
      <c r="W28" t="n">
        <v>0.16</v>
      </c>
      <c r="X28" t="n">
        <v>0.64</v>
      </c>
      <c r="Y28" t="n">
        <v>0.5</v>
      </c>
      <c r="Z28" t="n">
        <v>10</v>
      </c>
      <c r="AA28" t="n">
        <v>353.1248791419425</v>
      </c>
      <c r="AB28" t="n">
        <v>483.16103841218</v>
      </c>
      <c r="AC28" t="n">
        <v>437.0488270268972</v>
      </c>
      <c r="AD28" t="n">
        <v>353124.8791419425</v>
      </c>
      <c r="AE28" t="n">
        <v>483161.03841218</v>
      </c>
      <c r="AF28" t="n">
        <v>3.982950193272889e-06</v>
      </c>
      <c r="AG28" t="n">
        <v>11</v>
      </c>
      <c r="AH28" t="n">
        <v>437048.8270268972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1.9408</v>
      </c>
      <c r="E29" t="n">
        <v>51.53</v>
      </c>
      <c r="F29" t="n">
        <v>48.5</v>
      </c>
      <c r="G29" t="n">
        <v>194</v>
      </c>
      <c r="H29" t="n">
        <v>2.18</v>
      </c>
      <c r="I29" t="n">
        <v>15</v>
      </c>
      <c r="J29" t="n">
        <v>228.79</v>
      </c>
      <c r="K29" t="n">
        <v>53.44</v>
      </c>
      <c r="L29" t="n">
        <v>28</v>
      </c>
      <c r="M29" t="n">
        <v>12</v>
      </c>
      <c r="N29" t="n">
        <v>52.35</v>
      </c>
      <c r="O29" t="n">
        <v>28451.04</v>
      </c>
      <c r="P29" t="n">
        <v>542.12</v>
      </c>
      <c r="Q29" t="n">
        <v>1206.82</v>
      </c>
      <c r="R29" t="n">
        <v>107.82</v>
      </c>
      <c r="S29" t="n">
        <v>79.25</v>
      </c>
      <c r="T29" t="n">
        <v>11838.44</v>
      </c>
      <c r="U29" t="n">
        <v>0.74</v>
      </c>
      <c r="V29" t="n">
        <v>0.92</v>
      </c>
      <c r="W29" t="n">
        <v>0.16</v>
      </c>
      <c r="X29" t="n">
        <v>0.67</v>
      </c>
      <c r="Y29" t="n">
        <v>0.5</v>
      </c>
      <c r="Z29" t="n">
        <v>10</v>
      </c>
      <c r="AA29" t="n">
        <v>350.216136450307</v>
      </c>
      <c r="AB29" t="n">
        <v>479.1811683368135</v>
      </c>
      <c r="AC29" t="n">
        <v>433.4487901657409</v>
      </c>
      <c r="AD29" t="n">
        <v>350216.136450307</v>
      </c>
      <c r="AE29" t="n">
        <v>479181.1683368135</v>
      </c>
      <c r="AF29" t="n">
        <v>3.98356595470447e-06</v>
      </c>
      <c r="AG29" t="n">
        <v>11</v>
      </c>
      <c r="AH29" t="n">
        <v>433448.7901657409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1.9415</v>
      </c>
      <c r="E30" t="n">
        <v>51.51</v>
      </c>
      <c r="F30" t="n">
        <v>48.48</v>
      </c>
      <c r="G30" t="n">
        <v>193.92</v>
      </c>
      <c r="H30" t="n">
        <v>2.24</v>
      </c>
      <c r="I30" t="n">
        <v>15</v>
      </c>
      <c r="J30" t="n">
        <v>230.48</v>
      </c>
      <c r="K30" t="n">
        <v>53.44</v>
      </c>
      <c r="L30" t="n">
        <v>29</v>
      </c>
      <c r="M30" t="n">
        <v>10</v>
      </c>
      <c r="N30" t="n">
        <v>53.05</v>
      </c>
      <c r="O30" t="n">
        <v>28660.06</v>
      </c>
      <c r="P30" t="n">
        <v>544.41</v>
      </c>
      <c r="Q30" t="n">
        <v>1206.81</v>
      </c>
      <c r="R30" t="n">
        <v>107.07</v>
      </c>
      <c r="S30" t="n">
        <v>79.25</v>
      </c>
      <c r="T30" t="n">
        <v>11465.21</v>
      </c>
      <c r="U30" t="n">
        <v>0.74</v>
      </c>
      <c r="V30" t="n">
        <v>0.92</v>
      </c>
      <c r="W30" t="n">
        <v>0.16</v>
      </c>
      <c r="X30" t="n">
        <v>0.65</v>
      </c>
      <c r="Y30" t="n">
        <v>0.5</v>
      </c>
      <c r="Z30" t="n">
        <v>10</v>
      </c>
      <c r="AA30" t="n">
        <v>351.132080111672</v>
      </c>
      <c r="AB30" t="n">
        <v>480.4344028628755</v>
      </c>
      <c r="AC30" t="n">
        <v>434.5824177475613</v>
      </c>
      <c r="AD30" t="n">
        <v>351132.080111672</v>
      </c>
      <c r="AE30" t="n">
        <v>480434.4028628755</v>
      </c>
      <c r="AF30" t="n">
        <v>3.985002731378158e-06</v>
      </c>
      <c r="AG30" t="n">
        <v>11</v>
      </c>
      <c r="AH30" t="n">
        <v>434582.4177475613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1.9409</v>
      </c>
      <c r="E31" t="n">
        <v>51.52</v>
      </c>
      <c r="F31" t="n">
        <v>48.49</v>
      </c>
      <c r="G31" t="n">
        <v>193.98</v>
      </c>
      <c r="H31" t="n">
        <v>2.3</v>
      </c>
      <c r="I31" t="n">
        <v>15</v>
      </c>
      <c r="J31" t="n">
        <v>232.18</v>
      </c>
      <c r="K31" t="n">
        <v>53.44</v>
      </c>
      <c r="L31" t="n">
        <v>30</v>
      </c>
      <c r="M31" t="n">
        <v>7</v>
      </c>
      <c r="N31" t="n">
        <v>53.75</v>
      </c>
      <c r="O31" t="n">
        <v>28870.05</v>
      </c>
      <c r="P31" t="n">
        <v>538.6900000000001</v>
      </c>
      <c r="Q31" t="n">
        <v>1206.82</v>
      </c>
      <c r="R31" t="n">
        <v>107.24</v>
      </c>
      <c r="S31" t="n">
        <v>79.25</v>
      </c>
      <c r="T31" t="n">
        <v>11547.81</v>
      </c>
      <c r="U31" t="n">
        <v>0.74</v>
      </c>
      <c r="V31" t="n">
        <v>0.92</v>
      </c>
      <c r="W31" t="n">
        <v>0.17</v>
      </c>
      <c r="X31" t="n">
        <v>0.66</v>
      </c>
      <c r="Y31" t="n">
        <v>0.5</v>
      </c>
      <c r="Z31" t="n">
        <v>10</v>
      </c>
      <c r="AA31" t="n">
        <v>348.6570678592378</v>
      </c>
      <c r="AB31" t="n">
        <v>477.0479819092607</v>
      </c>
      <c r="AC31" t="n">
        <v>431.5191920568878</v>
      </c>
      <c r="AD31" t="n">
        <v>348657.0678592378</v>
      </c>
      <c r="AE31" t="n">
        <v>477047.9819092607</v>
      </c>
      <c r="AF31" t="n">
        <v>3.983771208514997e-06</v>
      </c>
      <c r="AG31" t="n">
        <v>11</v>
      </c>
      <c r="AH31" t="n">
        <v>431519.1920568878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1.9454</v>
      </c>
      <c r="E32" t="n">
        <v>51.4</v>
      </c>
      <c r="F32" t="n">
        <v>48.41</v>
      </c>
      <c r="G32" t="n">
        <v>207.49</v>
      </c>
      <c r="H32" t="n">
        <v>2.36</v>
      </c>
      <c r="I32" t="n">
        <v>14</v>
      </c>
      <c r="J32" t="n">
        <v>233.89</v>
      </c>
      <c r="K32" t="n">
        <v>53.44</v>
      </c>
      <c r="L32" t="n">
        <v>31</v>
      </c>
      <c r="M32" t="n">
        <v>2</v>
      </c>
      <c r="N32" t="n">
        <v>54.46</v>
      </c>
      <c r="O32" t="n">
        <v>29081.05</v>
      </c>
      <c r="P32" t="n">
        <v>539.21</v>
      </c>
      <c r="Q32" t="n">
        <v>1206.81</v>
      </c>
      <c r="R32" t="n">
        <v>104.36</v>
      </c>
      <c r="S32" t="n">
        <v>79.25</v>
      </c>
      <c r="T32" t="n">
        <v>10116.5</v>
      </c>
      <c r="U32" t="n">
        <v>0.76</v>
      </c>
      <c r="V32" t="n">
        <v>0.92</v>
      </c>
      <c r="W32" t="n">
        <v>0.17</v>
      </c>
      <c r="X32" t="n">
        <v>0.58</v>
      </c>
      <c r="Y32" t="n">
        <v>0.5</v>
      </c>
      <c r="Z32" t="n">
        <v>10</v>
      </c>
      <c r="AA32" t="n">
        <v>348.2110864945641</v>
      </c>
      <c r="AB32" t="n">
        <v>476.437770530805</v>
      </c>
      <c r="AC32" t="n">
        <v>430.9672183959549</v>
      </c>
      <c r="AD32" t="n">
        <v>348211.0864945641</v>
      </c>
      <c r="AE32" t="n">
        <v>476437.770530805</v>
      </c>
      <c r="AF32" t="n">
        <v>3.993007629988704e-06</v>
      </c>
      <c r="AG32" t="n">
        <v>11</v>
      </c>
      <c r="AH32" t="n">
        <v>430967.2183959549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1.9453</v>
      </c>
      <c r="E33" t="n">
        <v>51.41</v>
      </c>
      <c r="F33" t="n">
        <v>48.42</v>
      </c>
      <c r="G33" t="n">
        <v>207.5</v>
      </c>
      <c r="H33" t="n">
        <v>2.41</v>
      </c>
      <c r="I33" t="n">
        <v>14</v>
      </c>
      <c r="J33" t="n">
        <v>235.61</v>
      </c>
      <c r="K33" t="n">
        <v>53.44</v>
      </c>
      <c r="L33" t="n">
        <v>32</v>
      </c>
      <c r="M33" t="n">
        <v>1</v>
      </c>
      <c r="N33" t="n">
        <v>55.18</v>
      </c>
      <c r="O33" t="n">
        <v>29293.06</v>
      </c>
      <c r="P33" t="n">
        <v>542.65</v>
      </c>
      <c r="Q33" t="n">
        <v>1206.81</v>
      </c>
      <c r="R33" t="n">
        <v>104.3</v>
      </c>
      <c r="S33" t="n">
        <v>79.25</v>
      </c>
      <c r="T33" t="n">
        <v>10085.15</v>
      </c>
      <c r="U33" t="n">
        <v>0.76</v>
      </c>
      <c r="V33" t="n">
        <v>0.92</v>
      </c>
      <c r="W33" t="n">
        <v>0.18</v>
      </c>
      <c r="X33" t="n">
        <v>0.59</v>
      </c>
      <c r="Y33" t="n">
        <v>0.5</v>
      </c>
      <c r="Z33" t="n">
        <v>10</v>
      </c>
      <c r="AA33" t="n">
        <v>349.7710016012919</v>
      </c>
      <c r="AB33" t="n">
        <v>478.5721151984275</v>
      </c>
      <c r="AC33" t="n">
        <v>432.8978642040711</v>
      </c>
      <c r="AD33" t="n">
        <v>349771.0016012919</v>
      </c>
      <c r="AE33" t="n">
        <v>478572.1151984275</v>
      </c>
      <c r="AF33" t="n">
        <v>3.992802376178177e-06</v>
      </c>
      <c r="AG33" t="n">
        <v>11</v>
      </c>
      <c r="AH33" t="n">
        <v>432897.8642040711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1.9452</v>
      </c>
      <c r="E34" t="n">
        <v>51.41</v>
      </c>
      <c r="F34" t="n">
        <v>48.42</v>
      </c>
      <c r="G34" t="n">
        <v>207.51</v>
      </c>
      <c r="H34" t="n">
        <v>2.47</v>
      </c>
      <c r="I34" t="n">
        <v>14</v>
      </c>
      <c r="J34" t="n">
        <v>237.34</v>
      </c>
      <c r="K34" t="n">
        <v>53.44</v>
      </c>
      <c r="L34" t="n">
        <v>33</v>
      </c>
      <c r="M34" t="n">
        <v>0</v>
      </c>
      <c r="N34" t="n">
        <v>55.91</v>
      </c>
      <c r="O34" t="n">
        <v>29506.09</v>
      </c>
      <c r="P34" t="n">
        <v>546.55</v>
      </c>
      <c r="Q34" t="n">
        <v>1206.83</v>
      </c>
      <c r="R34" t="n">
        <v>104.39</v>
      </c>
      <c r="S34" t="n">
        <v>79.25</v>
      </c>
      <c r="T34" t="n">
        <v>10128.36</v>
      </c>
      <c r="U34" t="n">
        <v>0.76</v>
      </c>
      <c r="V34" t="n">
        <v>0.92</v>
      </c>
      <c r="W34" t="n">
        <v>0.18</v>
      </c>
      <c r="X34" t="n">
        <v>0.59</v>
      </c>
      <c r="Y34" t="n">
        <v>0.5</v>
      </c>
      <c r="Z34" t="n">
        <v>10</v>
      </c>
      <c r="AA34" t="n">
        <v>351.5307608474528</v>
      </c>
      <c r="AB34" t="n">
        <v>480.9798954341236</v>
      </c>
      <c r="AC34" t="n">
        <v>435.0758492734132</v>
      </c>
      <c r="AD34" t="n">
        <v>351530.7608474528</v>
      </c>
      <c r="AE34" t="n">
        <v>480979.8954341236</v>
      </c>
      <c r="AF34" t="n">
        <v>3.99259712236765e-06</v>
      </c>
      <c r="AG34" t="n">
        <v>11</v>
      </c>
      <c r="AH34" t="n">
        <v>435075.8492734131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1.127</v>
      </c>
      <c r="E2" t="n">
        <v>88.73</v>
      </c>
      <c r="F2" t="n">
        <v>73.86</v>
      </c>
      <c r="G2" t="n">
        <v>8.279999999999999</v>
      </c>
      <c r="H2" t="n">
        <v>0.15</v>
      </c>
      <c r="I2" t="n">
        <v>535</v>
      </c>
      <c r="J2" t="n">
        <v>116.05</v>
      </c>
      <c r="K2" t="n">
        <v>43.4</v>
      </c>
      <c r="L2" t="n">
        <v>1</v>
      </c>
      <c r="M2" t="n">
        <v>533</v>
      </c>
      <c r="N2" t="n">
        <v>16.65</v>
      </c>
      <c r="O2" t="n">
        <v>14546.17</v>
      </c>
      <c r="P2" t="n">
        <v>731.0700000000001</v>
      </c>
      <c r="Q2" t="n">
        <v>1206.97</v>
      </c>
      <c r="R2" t="n">
        <v>969.73</v>
      </c>
      <c r="S2" t="n">
        <v>79.25</v>
      </c>
      <c r="T2" t="n">
        <v>440193.41</v>
      </c>
      <c r="U2" t="n">
        <v>0.08</v>
      </c>
      <c r="V2" t="n">
        <v>0.6</v>
      </c>
      <c r="W2" t="n">
        <v>1</v>
      </c>
      <c r="X2" t="n">
        <v>26.03</v>
      </c>
      <c r="Y2" t="n">
        <v>0.5</v>
      </c>
      <c r="Z2" t="n">
        <v>10</v>
      </c>
      <c r="AA2" t="n">
        <v>757.5737875299027</v>
      </c>
      <c r="AB2" t="n">
        <v>1036.545877895127</v>
      </c>
      <c r="AC2" t="n">
        <v>937.6193941100922</v>
      </c>
      <c r="AD2" t="n">
        <v>757573.7875299026</v>
      </c>
      <c r="AE2" t="n">
        <v>1036545.877895127</v>
      </c>
      <c r="AF2" t="n">
        <v>2.378113978047946e-06</v>
      </c>
      <c r="AG2" t="n">
        <v>19</v>
      </c>
      <c r="AH2" t="n">
        <v>937619.3941100922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1.5572</v>
      </c>
      <c r="E3" t="n">
        <v>64.22</v>
      </c>
      <c r="F3" t="n">
        <v>57.29</v>
      </c>
      <c r="G3" t="n">
        <v>16.93</v>
      </c>
      <c r="H3" t="n">
        <v>0.3</v>
      </c>
      <c r="I3" t="n">
        <v>203</v>
      </c>
      <c r="J3" t="n">
        <v>117.34</v>
      </c>
      <c r="K3" t="n">
        <v>43.4</v>
      </c>
      <c r="L3" t="n">
        <v>2</v>
      </c>
      <c r="M3" t="n">
        <v>201</v>
      </c>
      <c r="N3" t="n">
        <v>16.94</v>
      </c>
      <c r="O3" t="n">
        <v>14705.49</v>
      </c>
      <c r="P3" t="n">
        <v>558.03</v>
      </c>
      <c r="Q3" t="n">
        <v>1206.86</v>
      </c>
      <c r="R3" t="n">
        <v>405.85</v>
      </c>
      <c r="S3" t="n">
        <v>79.25</v>
      </c>
      <c r="T3" t="n">
        <v>159912.95</v>
      </c>
      <c r="U3" t="n">
        <v>0.2</v>
      </c>
      <c r="V3" t="n">
        <v>0.78</v>
      </c>
      <c r="W3" t="n">
        <v>0.46</v>
      </c>
      <c r="X3" t="n">
        <v>9.449999999999999</v>
      </c>
      <c r="Y3" t="n">
        <v>0.5</v>
      </c>
      <c r="Z3" t="n">
        <v>10</v>
      </c>
      <c r="AA3" t="n">
        <v>443.2732830332679</v>
      </c>
      <c r="AB3" t="n">
        <v>606.5060616831838</v>
      </c>
      <c r="AC3" t="n">
        <v>548.6219743927438</v>
      </c>
      <c r="AD3" t="n">
        <v>443273.2830332679</v>
      </c>
      <c r="AE3" t="n">
        <v>606506.0616831838</v>
      </c>
      <c r="AF3" t="n">
        <v>3.285890937547703e-06</v>
      </c>
      <c r="AG3" t="n">
        <v>14</v>
      </c>
      <c r="AH3" t="n">
        <v>548621.9743927438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1.704</v>
      </c>
      <c r="E4" t="n">
        <v>58.69</v>
      </c>
      <c r="F4" t="n">
        <v>53.62</v>
      </c>
      <c r="G4" t="n">
        <v>25.74</v>
      </c>
      <c r="H4" t="n">
        <v>0.45</v>
      </c>
      <c r="I4" t="n">
        <v>125</v>
      </c>
      <c r="J4" t="n">
        <v>118.63</v>
      </c>
      <c r="K4" t="n">
        <v>43.4</v>
      </c>
      <c r="L4" t="n">
        <v>3</v>
      </c>
      <c r="M4" t="n">
        <v>123</v>
      </c>
      <c r="N4" t="n">
        <v>17.23</v>
      </c>
      <c r="O4" t="n">
        <v>14865.24</v>
      </c>
      <c r="P4" t="n">
        <v>513.7</v>
      </c>
      <c r="Q4" t="n">
        <v>1206.83</v>
      </c>
      <c r="R4" t="n">
        <v>281.09</v>
      </c>
      <c r="S4" t="n">
        <v>79.25</v>
      </c>
      <c r="T4" t="n">
        <v>97926.08</v>
      </c>
      <c r="U4" t="n">
        <v>0.28</v>
      </c>
      <c r="V4" t="n">
        <v>0.83</v>
      </c>
      <c r="W4" t="n">
        <v>0.34</v>
      </c>
      <c r="X4" t="n">
        <v>5.79</v>
      </c>
      <c r="Y4" t="n">
        <v>0.5</v>
      </c>
      <c r="Z4" t="n">
        <v>10</v>
      </c>
      <c r="AA4" t="n">
        <v>381.8531944489159</v>
      </c>
      <c r="AB4" t="n">
        <v>522.4683868190035</v>
      </c>
      <c r="AC4" t="n">
        <v>472.6047372699835</v>
      </c>
      <c r="AD4" t="n">
        <v>381853.1944489159</v>
      </c>
      <c r="AE4" t="n">
        <v>522468.3868190036</v>
      </c>
      <c r="AF4" t="n">
        <v>3.595657691742413e-06</v>
      </c>
      <c r="AG4" t="n">
        <v>13</v>
      </c>
      <c r="AH4" t="n">
        <v>472604.7372699835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1.7834</v>
      </c>
      <c r="E5" t="n">
        <v>56.07</v>
      </c>
      <c r="F5" t="n">
        <v>51.86</v>
      </c>
      <c r="G5" t="n">
        <v>34.96</v>
      </c>
      <c r="H5" t="n">
        <v>0.59</v>
      </c>
      <c r="I5" t="n">
        <v>89</v>
      </c>
      <c r="J5" t="n">
        <v>119.93</v>
      </c>
      <c r="K5" t="n">
        <v>43.4</v>
      </c>
      <c r="L5" t="n">
        <v>4</v>
      </c>
      <c r="M5" t="n">
        <v>87</v>
      </c>
      <c r="N5" t="n">
        <v>17.53</v>
      </c>
      <c r="O5" t="n">
        <v>15025.44</v>
      </c>
      <c r="P5" t="n">
        <v>489.04</v>
      </c>
      <c r="Q5" t="n">
        <v>1206.84</v>
      </c>
      <c r="R5" t="n">
        <v>221.43</v>
      </c>
      <c r="S5" t="n">
        <v>79.25</v>
      </c>
      <c r="T5" t="n">
        <v>68272.74000000001</v>
      </c>
      <c r="U5" t="n">
        <v>0.36</v>
      </c>
      <c r="V5" t="n">
        <v>0.86</v>
      </c>
      <c r="W5" t="n">
        <v>0.28</v>
      </c>
      <c r="X5" t="n">
        <v>4.03</v>
      </c>
      <c r="Y5" t="n">
        <v>0.5</v>
      </c>
      <c r="Z5" t="n">
        <v>10</v>
      </c>
      <c r="AA5" t="n">
        <v>349.0893745281743</v>
      </c>
      <c r="AB5" t="n">
        <v>477.639482965724</v>
      </c>
      <c r="AC5" t="n">
        <v>432.0542410826992</v>
      </c>
      <c r="AD5" t="n">
        <v>349089.3745281743</v>
      </c>
      <c r="AE5" t="n">
        <v>477639.482965724</v>
      </c>
      <c r="AF5" t="n">
        <v>3.763201835359989e-06</v>
      </c>
      <c r="AG5" t="n">
        <v>12</v>
      </c>
      <c r="AH5" t="n">
        <v>432054.2410826992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1.829</v>
      </c>
      <c r="E6" t="n">
        <v>54.67</v>
      </c>
      <c r="F6" t="n">
        <v>50.94</v>
      </c>
      <c r="G6" t="n">
        <v>44.3</v>
      </c>
      <c r="H6" t="n">
        <v>0.73</v>
      </c>
      <c r="I6" t="n">
        <v>69</v>
      </c>
      <c r="J6" t="n">
        <v>121.23</v>
      </c>
      <c r="K6" t="n">
        <v>43.4</v>
      </c>
      <c r="L6" t="n">
        <v>5</v>
      </c>
      <c r="M6" t="n">
        <v>67</v>
      </c>
      <c r="N6" t="n">
        <v>17.83</v>
      </c>
      <c r="O6" t="n">
        <v>15186.08</v>
      </c>
      <c r="P6" t="n">
        <v>472.26</v>
      </c>
      <c r="Q6" t="n">
        <v>1206.83</v>
      </c>
      <c r="R6" t="n">
        <v>190.35</v>
      </c>
      <c r="S6" t="n">
        <v>79.25</v>
      </c>
      <c r="T6" t="n">
        <v>52834.82</v>
      </c>
      <c r="U6" t="n">
        <v>0.42</v>
      </c>
      <c r="V6" t="n">
        <v>0.87</v>
      </c>
      <c r="W6" t="n">
        <v>0.25</v>
      </c>
      <c r="X6" t="n">
        <v>3.11</v>
      </c>
      <c r="Y6" t="n">
        <v>0.5</v>
      </c>
      <c r="Z6" t="n">
        <v>10</v>
      </c>
      <c r="AA6" t="n">
        <v>333.9560740819751</v>
      </c>
      <c r="AB6" t="n">
        <v>456.9334336611378</v>
      </c>
      <c r="AC6" t="n">
        <v>413.3243480626199</v>
      </c>
      <c r="AD6" t="n">
        <v>333956.0740819752</v>
      </c>
      <c r="AE6" t="n">
        <v>456933.4336611378</v>
      </c>
      <c r="AF6" t="n">
        <v>3.859423660913659e-06</v>
      </c>
      <c r="AG6" t="n">
        <v>12</v>
      </c>
      <c r="AH6" t="n">
        <v>413324.34806262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1.8598</v>
      </c>
      <c r="E7" t="n">
        <v>53.77</v>
      </c>
      <c r="F7" t="n">
        <v>50.35</v>
      </c>
      <c r="G7" t="n">
        <v>53.94</v>
      </c>
      <c r="H7" t="n">
        <v>0.86</v>
      </c>
      <c r="I7" t="n">
        <v>56</v>
      </c>
      <c r="J7" t="n">
        <v>122.54</v>
      </c>
      <c r="K7" t="n">
        <v>43.4</v>
      </c>
      <c r="L7" t="n">
        <v>6</v>
      </c>
      <c r="M7" t="n">
        <v>54</v>
      </c>
      <c r="N7" t="n">
        <v>18.14</v>
      </c>
      <c r="O7" t="n">
        <v>15347.16</v>
      </c>
      <c r="P7" t="n">
        <v>458.19</v>
      </c>
      <c r="Q7" t="n">
        <v>1206.85</v>
      </c>
      <c r="R7" t="n">
        <v>170.24</v>
      </c>
      <c r="S7" t="n">
        <v>79.25</v>
      </c>
      <c r="T7" t="n">
        <v>42844.8</v>
      </c>
      <c r="U7" t="n">
        <v>0.47</v>
      </c>
      <c r="V7" t="n">
        <v>0.88</v>
      </c>
      <c r="W7" t="n">
        <v>0.23</v>
      </c>
      <c r="X7" t="n">
        <v>2.52</v>
      </c>
      <c r="Y7" t="n">
        <v>0.5</v>
      </c>
      <c r="Z7" t="n">
        <v>10</v>
      </c>
      <c r="AA7" t="n">
        <v>322.8897581285367</v>
      </c>
      <c r="AB7" t="n">
        <v>441.7920119622397</v>
      </c>
      <c r="AC7" t="n">
        <v>399.6280023995458</v>
      </c>
      <c r="AD7" t="n">
        <v>322889.7581285367</v>
      </c>
      <c r="AE7" t="n">
        <v>441792.0119622396</v>
      </c>
      <c r="AF7" t="n">
        <v>3.924415595717453e-06</v>
      </c>
      <c r="AG7" t="n">
        <v>12</v>
      </c>
      <c r="AH7" t="n">
        <v>399628.0023995459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1.8842</v>
      </c>
      <c r="E8" t="n">
        <v>53.07</v>
      </c>
      <c r="F8" t="n">
        <v>49.87</v>
      </c>
      <c r="G8" t="n">
        <v>63.66</v>
      </c>
      <c r="H8" t="n">
        <v>1</v>
      </c>
      <c r="I8" t="n">
        <v>47</v>
      </c>
      <c r="J8" t="n">
        <v>123.85</v>
      </c>
      <c r="K8" t="n">
        <v>43.4</v>
      </c>
      <c r="L8" t="n">
        <v>7</v>
      </c>
      <c r="M8" t="n">
        <v>45</v>
      </c>
      <c r="N8" t="n">
        <v>18.45</v>
      </c>
      <c r="O8" t="n">
        <v>15508.69</v>
      </c>
      <c r="P8" t="n">
        <v>445.11</v>
      </c>
      <c r="Q8" t="n">
        <v>1206.81</v>
      </c>
      <c r="R8" t="n">
        <v>153.68</v>
      </c>
      <c r="S8" t="n">
        <v>79.25</v>
      </c>
      <c r="T8" t="n">
        <v>34610.69</v>
      </c>
      <c r="U8" t="n">
        <v>0.52</v>
      </c>
      <c r="V8" t="n">
        <v>0.89</v>
      </c>
      <c r="W8" t="n">
        <v>0.22</v>
      </c>
      <c r="X8" t="n">
        <v>2.04</v>
      </c>
      <c r="Y8" t="n">
        <v>0.5</v>
      </c>
      <c r="Z8" t="n">
        <v>10</v>
      </c>
      <c r="AA8" t="n">
        <v>313.4797219389251</v>
      </c>
      <c r="AB8" t="n">
        <v>428.9167853061157</v>
      </c>
      <c r="AC8" t="n">
        <v>387.9815693049882</v>
      </c>
      <c r="AD8" t="n">
        <v>313479.7219389252</v>
      </c>
      <c r="AE8" t="n">
        <v>428916.7853061157</v>
      </c>
      <c r="AF8" t="n">
        <v>3.975902712899681e-06</v>
      </c>
      <c r="AG8" t="n">
        <v>12</v>
      </c>
      <c r="AH8" t="n">
        <v>387981.5693049882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1.8968</v>
      </c>
      <c r="E9" t="n">
        <v>52.72</v>
      </c>
      <c r="F9" t="n">
        <v>49.68</v>
      </c>
      <c r="G9" t="n">
        <v>74.52</v>
      </c>
      <c r="H9" t="n">
        <v>1.13</v>
      </c>
      <c r="I9" t="n">
        <v>40</v>
      </c>
      <c r="J9" t="n">
        <v>125.16</v>
      </c>
      <c r="K9" t="n">
        <v>43.4</v>
      </c>
      <c r="L9" t="n">
        <v>8</v>
      </c>
      <c r="M9" t="n">
        <v>38</v>
      </c>
      <c r="N9" t="n">
        <v>18.76</v>
      </c>
      <c r="O9" t="n">
        <v>15670.68</v>
      </c>
      <c r="P9" t="n">
        <v>434.32</v>
      </c>
      <c r="Q9" t="n">
        <v>1206.81</v>
      </c>
      <c r="R9" t="n">
        <v>147.85</v>
      </c>
      <c r="S9" t="n">
        <v>79.25</v>
      </c>
      <c r="T9" t="n">
        <v>31727.73</v>
      </c>
      <c r="U9" t="n">
        <v>0.54</v>
      </c>
      <c r="V9" t="n">
        <v>0.9</v>
      </c>
      <c r="W9" t="n">
        <v>0.2</v>
      </c>
      <c r="X9" t="n">
        <v>1.85</v>
      </c>
      <c r="Y9" t="n">
        <v>0.5</v>
      </c>
      <c r="Z9" t="n">
        <v>10</v>
      </c>
      <c r="AA9" t="n">
        <v>300.1731459093426</v>
      </c>
      <c r="AB9" t="n">
        <v>410.7101409377379</v>
      </c>
      <c r="AC9" t="n">
        <v>371.5125415219426</v>
      </c>
      <c r="AD9" t="n">
        <v>300173.1459093426</v>
      </c>
      <c r="AE9" t="n">
        <v>410710.1409377379</v>
      </c>
      <c r="AF9" t="n">
        <v>4.002490322592143e-06</v>
      </c>
      <c r="AG9" t="n">
        <v>11</v>
      </c>
      <c r="AH9" t="n">
        <v>371512.5415219426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1.9117</v>
      </c>
      <c r="E10" t="n">
        <v>52.31</v>
      </c>
      <c r="F10" t="n">
        <v>49.39</v>
      </c>
      <c r="G10" t="n">
        <v>84.67</v>
      </c>
      <c r="H10" t="n">
        <v>1.26</v>
      </c>
      <c r="I10" t="n">
        <v>35</v>
      </c>
      <c r="J10" t="n">
        <v>126.48</v>
      </c>
      <c r="K10" t="n">
        <v>43.4</v>
      </c>
      <c r="L10" t="n">
        <v>9</v>
      </c>
      <c r="M10" t="n">
        <v>33</v>
      </c>
      <c r="N10" t="n">
        <v>19.08</v>
      </c>
      <c r="O10" t="n">
        <v>15833.12</v>
      </c>
      <c r="P10" t="n">
        <v>424.4</v>
      </c>
      <c r="Q10" t="n">
        <v>1206.85</v>
      </c>
      <c r="R10" t="n">
        <v>137.88</v>
      </c>
      <c r="S10" t="n">
        <v>79.25</v>
      </c>
      <c r="T10" t="n">
        <v>26769.58</v>
      </c>
      <c r="U10" t="n">
        <v>0.57</v>
      </c>
      <c r="V10" t="n">
        <v>0.9</v>
      </c>
      <c r="W10" t="n">
        <v>0.19</v>
      </c>
      <c r="X10" t="n">
        <v>1.56</v>
      </c>
      <c r="Y10" t="n">
        <v>0.5</v>
      </c>
      <c r="Z10" t="n">
        <v>10</v>
      </c>
      <c r="AA10" t="n">
        <v>293.7555386890687</v>
      </c>
      <c r="AB10" t="n">
        <v>401.9292876141104</v>
      </c>
      <c r="AC10" t="n">
        <v>363.5697205155171</v>
      </c>
      <c r="AD10" t="n">
        <v>293755.5386890686</v>
      </c>
      <c r="AE10" t="n">
        <v>401929.2876141104</v>
      </c>
      <c r="AF10" t="n">
        <v>4.033931226117355e-06</v>
      </c>
      <c r="AG10" t="n">
        <v>11</v>
      </c>
      <c r="AH10" t="n">
        <v>363569.7205155171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1.9213</v>
      </c>
      <c r="E11" t="n">
        <v>52.05</v>
      </c>
      <c r="F11" t="n">
        <v>49.22</v>
      </c>
      <c r="G11" t="n">
        <v>95.27</v>
      </c>
      <c r="H11" t="n">
        <v>1.38</v>
      </c>
      <c r="I11" t="n">
        <v>31</v>
      </c>
      <c r="J11" t="n">
        <v>127.8</v>
      </c>
      <c r="K11" t="n">
        <v>43.4</v>
      </c>
      <c r="L11" t="n">
        <v>10</v>
      </c>
      <c r="M11" t="n">
        <v>29</v>
      </c>
      <c r="N11" t="n">
        <v>19.4</v>
      </c>
      <c r="O11" t="n">
        <v>15996.02</v>
      </c>
      <c r="P11" t="n">
        <v>413.44</v>
      </c>
      <c r="Q11" t="n">
        <v>1206.81</v>
      </c>
      <c r="R11" t="n">
        <v>132.18</v>
      </c>
      <c r="S11" t="n">
        <v>79.25</v>
      </c>
      <c r="T11" t="n">
        <v>23938</v>
      </c>
      <c r="U11" t="n">
        <v>0.6</v>
      </c>
      <c r="V11" t="n">
        <v>0.9</v>
      </c>
      <c r="W11" t="n">
        <v>0.19</v>
      </c>
      <c r="X11" t="n">
        <v>1.39</v>
      </c>
      <c r="Y11" t="n">
        <v>0.5</v>
      </c>
      <c r="Z11" t="n">
        <v>10</v>
      </c>
      <c r="AA11" t="n">
        <v>287.6115050736319</v>
      </c>
      <c r="AB11" t="n">
        <v>393.5227497658369</v>
      </c>
      <c r="AC11" t="n">
        <v>355.9654908408328</v>
      </c>
      <c r="AD11" t="n">
        <v>287611.5050736319</v>
      </c>
      <c r="AE11" t="n">
        <v>393522.7497658369</v>
      </c>
      <c r="AF11" t="n">
        <v>4.054188452549706e-06</v>
      </c>
      <c r="AG11" t="n">
        <v>11</v>
      </c>
      <c r="AH11" t="n">
        <v>355965.4908408328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1.9297</v>
      </c>
      <c r="E12" t="n">
        <v>51.82</v>
      </c>
      <c r="F12" t="n">
        <v>49.07</v>
      </c>
      <c r="G12" t="n">
        <v>105.15</v>
      </c>
      <c r="H12" t="n">
        <v>1.5</v>
      </c>
      <c r="I12" t="n">
        <v>28</v>
      </c>
      <c r="J12" t="n">
        <v>129.13</v>
      </c>
      <c r="K12" t="n">
        <v>43.4</v>
      </c>
      <c r="L12" t="n">
        <v>11</v>
      </c>
      <c r="M12" t="n">
        <v>26</v>
      </c>
      <c r="N12" t="n">
        <v>19.73</v>
      </c>
      <c r="O12" t="n">
        <v>16159.39</v>
      </c>
      <c r="P12" t="n">
        <v>402.41</v>
      </c>
      <c r="Q12" t="n">
        <v>1206.81</v>
      </c>
      <c r="R12" t="n">
        <v>126.85</v>
      </c>
      <c r="S12" t="n">
        <v>79.25</v>
      </c>
      <c r="T12" t="n">
        <v>21287.98</v>
      </c>
      <c r="U12" t="n">
        <v>0.62</v>
      </c>
      <c r="V12" t="n">
        <v>0.91</v>
      </c>
      <c r="W12" t="n">
        <v>0.19</v>
      </c>
      <c r="X12" t="n">
        <v>1.24</v>
      </c>
      <c r="Y12" t="n">
        <v>0.5</v>
      </c>
      <c r="Z12" t="n">
        <v>10</v>
      </c>
      <c r="AA12" t="n">
        <v>281.635241277063</v>
      </c>
      <c r="AB12" t="n">
        <v>385.3457619852206</v>
      </c>
      <c r="AC12" t="n">
        <v>348.5689032975241</v>
      </c>
      <c r="AD12" t="n">
        <v>281635.241277063</v>
      </c>
      <c r="AE12" t="n">
        <v>385345.7619852206</v>
      </c>
      <c r="AF12" t="n">
        <v>4.071913525678014e-06</v>
      </c>
      <c r="AG12" t="n">
        <v>11</v>
      </c>
      <c r="AH12" t="n">
        <v>348568.9032975241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1.9368</v>
      </c>
      <c r="E13" t="n">
        <v>51.63</v>
      </c>
      <c r="F13" t="n">
        <v>48.95</v>
      </c>
      <c r="G13" t="n">
        <v>117.48</v>
      </c>
      <c r="H13" t="n">
        <v>1.63</v>
      </c>
      <c r="I13" t="n">
        <v>25</v>
      </c>
      <c r="J13" t="n">
        <v>130.45</v>
      </c>
      <c r="K13" t="n">
        <v>43.4</v>
      </c>
      <c r="L13" t="n">
        <v>12</v>
      </c>
      <c r="M13" t="n">
        <v>19</v>
      </c>
      <c r="N13" t="n">
        <v>20.05</v>
      </c>
      <c r="O13" t="n">
        <v>16323.22</v>
      </c>
      <c r="P13" t="n">
        <v>391.21</v>
      </c>
      <c r="Q13" t="n">
        <v>1206.82</v>
      </c>
      <c r="R13" t="n">
        <v>122.95</v>
      </c>
      <c r="S13" t="n">
        <v>79.25</v>
      </c>
      <c r="T13" t="n">
        <v>19356.32</v>
      </c>
      <c r="U13" t="n">
        <v>0.64</v>
      </c>
      <c r="V13" t="n">
        <v>0.91</v>
      </c>
      <c r="W13" t="n">
        <v>0.18</v>
      </c>
      <c r="X13" t="n">
        <v>1.12</v>
      </c>
      <c r="Y13" t="n">
        <v>0.5</v>
      </c>
      <c r="Z13" t="n">
        <v>10</v>
      </c>
      <c r="AA13" t="n">
        <v>275.7838622129526</v>
      </c>
      <c r="AB13" t="n">
        <v>377.3396470050793</v>
      </c>
      <c r="AC13" t="n">
        <v>341.3268806944345</v>
      </c>
      <c r="AD13" t="n">
        <v>275783.8622129526</v>
      </c>
      <c r="AE13" t="n">
        <v>377339.6470050793</v>
      </c>
      <c r="AF13" t="n">
        <v>4.086895432726941e-06</v>
      </c>
      <c r="AG13" t="n">
        <v>11</v>
      </c>
      <c r="AH13" t="n">
        <v>341326.8806944345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1.9394</v>
      </c>
      <c r="E14" t="n">
        <v>51.56</v>
      </c>
      <c r="F14" t="n">
        <v>48.91</v>
      </c>
      <c r="G14" t="n">
        <v>122.26</v>
      </c>
      <c r="H14" t="n">
        <v>1.74</v>
      </c>
      <c r="I14" t="n">
        <v>24</v>
      </c>
      <c r="J14" t="n">
        <v>131.79</v>
      </c>
      <c r="K14" t="n">
        <v>43.4</v>
      </c>
      <c r="L14" t="n">
        <v>13</v>
      </c>
      <c r="M14" t="n">
        <v>4</v>
      </c>
      <c r="N14" t="n">
        <v>20.39</v>
      </c>
      <c r="O14" t="n">
        <v>16487.53</v>
      </c>
      <c r="P14" t="n">
        <v>388.51</v>
      </c>
      <c r="Q14" t="n">
        <v>1206.81</v>
      </c>
      <c r="R14" t="n">
        <v>120.55</v>
      </c>
      <c r="S14" t="n">
        <v>79.25</v>
      </c>
      <c r="T14" t="n">
        <v>18161.92</v>
      </c>
      <c r="U14" t="n">
        <v>0.66</v>
      </c>
      <c r="V14" t="n">
        <v>0.91</v>
      </c>
      <c r="W14" t="n">
        <v>0.2</v>
      </c>
      <c r="X14" t="n">
        <v>1.08</v>
      </c>
      <c r="Y14" t="n">
        <v>0.5</v>
      </c>
      <c r="Z14" t="n">
        <v>10</v>
      </c>
      <c r="AA14" t="n">
        <v>274.2829715510971</v>
      </c>
      <c r="AB14" t="n">
        <v>375.2860621869058</v>
      </c>
      <c r="AC14" t="n">
        <v>339.4692871290831</v>
      </c>
      <c r="AD14" t="n">
        <v>274282.9715510971</v>
      </c>
      <c r="AE14" t="n">
        <v>375286.0621869058</v>
      </c>
      <c r="AF14" t="n">
        <v>4.092381764885703e-06</v>
      </c>
      <c r="AG14" t="n">
        <v>11</v>
      </c>
      <c r="AH14" t="n">
        <v>339469.2871290831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1.943</v>
      </c>
      <c r="E15" t="n">
        <v>51.47</v>
      </c>
      <c r="F15" t="n">
        <v>48.83</v>
      </c>
      <c r="G15" t="n">
        <v>127.39</v>
      </c>
      <c r="H15" t="n">
        <v>1.86</v>
      </c>
      <c r="I15" t="n">
        <v>23</v>
      </c>
      <c r="J15" t="n">
        <v>133.12</v>
      </c>
      <c r="K15" t="n">
        <v>43.4</v>
      </c>
      <c r="L15" t="n">
        <v>14</v>
      </c>
      <c r="M15" t="n">
        <v>0</v>
      </c>
      <c r="N15" t="n">
        <v>20.72</v>
      </c>
      <c r="O15" t="n">
        <v>16652.31</v>
      </c>
      <c r="P15" t="n">
        <v>389.1</v>
      </c>
      <c r="Q15" t="n">
        <v>1206.84</v>
      </c>
      <c r="R15" t="n">
        <v>117.84</v>
      </c>
      <c r="S15" t="n">
        <v>79.25</v>
      </c>
      <c r="T15" t="n">
        <v>16807.87</v>
      </c>
      <c r="U15" t="n">
        <v>0.67</v>
      </c>
      <c r="V15" t="n">
        <v>0.91</v>
      </c>
      <c r="W15" t="n">
        <v>0.21</v>
      </c>
      <c r="X15" t="n">
        <v>1</v>
      </c>
      <c r="Y15" t="n">
        <v>0.5</v>
      </c>
      <c r="Z15" t="n">
        <v>10</v>
      </c>
      <c r="AA15" t="n">
        <v>274.1388533445198</v>
      </c>
      <c r="AB15" t="n">
        <v>375.0888732986202</v>
      </c>
      <c r="AC15" t="n">
        <v>339.2909176715391</v>
      </c>
      <c r="AD15" t="n">
        <v>274138.8533445198</v>
      </c>
      <c r="AE15" t="n">
        <v>375088.8732986202</v>
      </c>
      <c r="AF15" t="n">
        <v>4.099978224797834e-06</v>
      </c>
      <c r="AG15" t="n">
        <v>11</v>
      </c>
      <c r="AH15" t="n">
        <v>339290.9176715391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1.2982</v>
      </c>
      <c r="E2" t="n">
        <v>77.03</v>
      </c>
      <c r="F2" t="n">
        <v>67.38</v>
      </c>
      <c r="G2" t="n">
        <v>9.91</v>
      </c>
      <c r="H2" t="n">
        <v>0.2</v>
      </c>
      <c r="I2" t="n">
        <v>408</v>
      </c>
      <c r="J2" t="n">
        <v>89.87</v>
      </c>
      <c r="K2" t="n">
        <v>37.55</v>
      </c>
      <c r="L2" t="n">
        <v>1</v>
      </c>
      <c r="M2" t="n">
        <v>406</v>
      </c>
      <c r="N2" t="n">
        <v>11.32</v>
      </c>
      <c r="O2" t="n">
        <v>11317.98</v>
      </c>
      <c r="P2" t="n">
        <v>558.72</v>
      </c>
      <c r="Q2" t="n">
        <v>1206.96</v>
      </c>
      <c r="R2" t="n">
        <v>749.21</v>
      </c>
      <c r="S2" t="n">
        <v>79.25</v>
      </c>
      <c r="T2" t="n">
        <v>330570.68</v>
      </c>
      <c r="U2" t="n">
        <v>0.11</v>
      </c>
      <c r="V2" t="n">
        <v>0.66</v>
      </c>
      <c r="W2" t="n">
        <v>0.79</v>
      </c>
      <c r="X2" t="n">
        <v>19.55</v>
      </c>
      <c r="Y2" t="n">
        <v>0.5</v>
      </c>
      <c r="Z2" t="n">
        <v>10</v>
      </c>
      <c r="AA2" t="n">
        <v>533.6977177847465</v>
      </c>
      <c r="AB2" t="n">
        <v>730.2287625546712</v>
      </c>
      <c r="AC2" t="n">
        <v>660.5367543389576</v>
      </c>
      <c r="AD2" t="n">
        <v>533697.7177847464</v>
      </c>
      <c r="AE2" t="n">
        <v>730228.7625546713</v>
      </c>
      <c r="AF2" t="n">
        <v>2.777454214543063e-06</v>
      </c>
      <c r="AG2" t="n">
        <v>17</v>
      </c>
      <c r="AH2" t="n">
        <v>660536.7543389576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1.6557</v>
      </c>
      <c r="E3" t="n">
        <v>60.4</v>
      </c>
      <c r="F3" t="n">
        <v>55.38</v>
      </c>
      <c r="G3" t="n">
        <v>20.39</v>
      </c>
      <c r="H3" t="n">
        <v>0.39</v>
      </c>
      <c r="I3" t="n">
        <v>163</v>
      </c>
      <c r="J3" t="n">
        <v>91.09999999999999</v>
      </c>
      <c r="K3" t="n">
        <v>37.55</v>
      </c>
      <c r="L3" t="n">
        <v>2</v>
      </c>
      <c r="M3" t="n">
        <v>161</v>
      </c>
      <c r="N3" t="n">
        <v>11.54</v>
      </c>
      <c r="O3" t="n">
        <v>11468.97</v>
      </c>
      <c r="P3" t="n">
        <v>447.76</v>
      </c>
      <c r="Q3" t="n">
        <v>1206.84</v>
      </c>
      <c r="R3" t="n">
        <v>340.71</v>
      </c>
      <c r="S3" t="n">
        <v>79.25</v>
      </c>
      <c r="T3" t="n">
        <v>127544.01</v>
      </c>
      <c r="U3" t="n">
        <v>0.23</v>
      </c>
      <c r="V3" t="n">
        <v>0.8</v>
      </c>
      <c r="W3" t="n">
        <v>0.4</v>
      </c>
      <c r="X3" t="n">
        <v>7.55</v>
      </c>
      <c r="Y3" t="n">
        <v>0.5</v>
      </c>
      <c r="Z3" t="n">
        <v>10</v>
      </c>
      <c r="AA3" t="n">
        <v>352.0435736705461</v>
      </c>
      <c r="AB3" t="n">
        <v>481.6815485623849</v>
      </c>
      <c r="AC3" t="n">
        <v>435.7105376118895</v>
      </c>
      <c r="AD3" t="n">
        <v>352043.5736705461</v>
      </c>
      <c r="AE3" t="n">
        <v>481681.5485623849</v>
      </c>
      <c r="AF3" t="n">
        <v>3.542313159003967e-06</v>
      </c>
      <c r="AG3" t="n">
        <v>13</v>
      </c>
      <c r="AH3" t="n">
        <v>435710.5376118895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1.7786</v>
      </c>
      <c r="E4" t="n">
        <v>56.22</v>
      </c>
      <c r="F4" t="n">
        <v>52.39</v>
      </c>
      <c r="G4" t="n">
        <v>31.44</v>
      </c>
      <c r="H4" t="n">
        <v>0.57</v>
      </c>
      <c r="I4" t="n">
        <v>100</v>
      </c>
      <c r="J4" t="n">
        <v>92.31999999999999</v>
      </c>
      <c r="K4" t="n">
        <v>37.55</v>
      </c>
      <c r="L4" t="n">
        <v>3</v>
      </c>
      <c r="M4" t="n">
        <v>98</v>
      </c>
      <c r="N4" t="n">
        <v>11.77</v>
      </c>
      <c r="O4" t="n">
        <v>11620.34</v>
      </c>
      <c r="P4" t="n">
        <v>412.42</v>
      </c>
      <c r="Q4" t="n">
        <v>1206.82</v>
      </c>
      <c r="R4" t="n">
        <v>239.89</v>
      </c>
      <c r="S4" t="n">
        <v>79.25</v>
      </c>
      <c r="T4" t="n">
        <v>77452.14</v>
      </c>
      <c r="U4" t="n">
        <v>0.33</v>
      </c>
      <c r="V4" t="n">
        <v>0.85</v>
      </c>
      <c r="W4" t="n">
        <v>0.29</v>
      </c>
      <c r="X4" t="n">
        <v>4.56</v>
      </c>
      <c r="Y4" t="n">
        <v>0.5</v>
      </c>
      <c r="Z4" t="n">
        <v>10</v>
      </c>
      <c r="AA4" t="n">
        <v>308.4054612205521</v>
      </c>
      <c r="AB4" t="n">
        <v>421.973957930654</v>
      </c>
      <c r="AC4" t="n">
        <v>381.7013556299212</v>
      </c>
      <c r="AD4" t="n">
        <v>308405.4612205521</v>
      </c>
      <c r="AE4" t="n">
        <v>421973.957930654</v>
      </c>
      <c r="AF4" t="n">
        <v>3.805253478652205e-06</v>
      </c>
      <c r="AG4" t="n">
        <v>12</v>
      </c>
      <c r="AH4" t="n">
        <v>381701.3556299213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1.8382</v>
      </c>
      <c r="E5" t="n">
        <v>54.4</v>
      </c>
      <c r="F5" t="n">
        <v>51.1</v>
      </c>
      <c r="G5" t="n">
        <v>42.58</v>
      </c>
      <c r="H5" t="n">
        <v>0.75</v>
      </c>
      <c r="I5" t="n">
        <v>72</v>
      </c>
      <c r="J5" t="n">
        <v>93.55</v>
      </c>
      <c r="K5" t="n">
        <v>37.55</v>
      </c>
      <c r="L5" t="n">
        <v>4</v>
      </c>
      <c r="M5" t="n">
        <v>70</v>
      </c>
      <c r="N5" t="n">
        <v>12</v>
      </c>
      <c r="O5" t="n">
        <v>11772.07</v>
      </c>
      <c r="P5" t="n">
        <v>391.13</v>
      </c>
      <c r="Q5" t="n">
        <v>1206.83</v>
      </c>
      <c r="R5" t="n">
        <v>195.64</v>
      </c>
      <c r="S5" t="n">
        <v>79.25</v>
      </c>
      <c r="T5" t="n">
        <v>55463.49</v>
      </c>
      <c r="U5" t="n">
        <v>0.41</v>
      </c>
      <c r="V5" t="n">
        <v>0.87</v>
      </c>
      <c r="W5" t="n">
        <v>0.26</v>
      </c>
      <c r="X5" t="n">
        <v>3.27</v>
      </c>
      <c r="Y5" t="n">
        <v>0.5</v>
      </c>
      <c r="Z5" t="n">
        <v>10</v>
      </c>
      <c r="AA5" t="n">
        <v>290.3600522914315</v>
      </c>
      <c r="AB5" t="n">
        <v>397.2834333265757</v>
      </c>
      <c r="AC5" t="n">
        <v>359.3672600406872</v>
      </c>
      <c r="AD5" t="n">
        <v>290360.0522914315</v>
      </c>
      <c r="AE5" t="n">
        <v>397283.4333265757</v>
      </c>
      <c r="AF5" t="n">
        <v>3.932765627155337e-06</v>
      </c>
      <c r="AG5" t="n">
        <v>12</v>
      </c>
      <c r="AH5" t="n">
        <v>359367.2600406872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1.8775</v>
      </c>
      <c r="E6" t="n">
        <v>53.26</v>
      </c>
      <c r="F6" t="n">
        <v>50.28</v>
      </c>
      <c r="G6" t="n">
        <v>54.85</v>
      </c>
      <c r="H6" t="n">
        <v>0.93</v>
      </c>
      <c r="I6" t="n">
        <v>55</v>
      </c>
      <c r="J6" t="n">
        <v>94.79000000000001</v>
      </c>
      <c r="K6" t="n">
        <v>37.55</v>
      </c>
      <c r="L6" t="n">
        <v>5</v>
      </c>
      <c r="M6" t="n">
        <v>53</v>
      </c>
      <c r="N6" t="n">
        <v>12.23</v>
      </c>
      <c r="O6" t="n">
        <v>11924.18</v>
      </c>
      <c r="P6" t="n">
        <v>372.16</v>
      </c>
      <c r="Q6" t="n">
        <v>1206.82</v>
      </c>
      <c r="R6" t="n">
        <v>168</v>
      </c>
      <c r="S6" t="n">
        <v>79.25</v>
      </c>
      <c r="T6" t="n">
        <v>41731.11</v>
      </c>
      <c r="U6" t="n">
        <v>0.47</v>
      </c>
      <c r="V6" t="n">
        <v>0.88</v>
      </c>
      <c r="W6" t="n">
        <v>0.23</v>
      </c>
      <c r="X6" t="n">
        <v>2.45</v>
      </c>
      <c r="Y6" t="n">
        <v>0.5</v>
      </c>
      <c r="Z6" t="n">
        <v>10</v>
      </c>
      <c r="AA6" t="n">
        <v>276.814683756452</v>
      </c>
      <c r="AB6" t="n">
        <v>378.7500625175321</v>
      </c>
      <c r="AC6" t="n">
        <v>342.6026881299095</v>
      </c>
      <c r="AD6" t="n">
        <v>276814.6837564521</v>
      </c>
      <c r="AE6" t="n">
        <v>378750.0625175321</v>
      </c>
      <c r="AF6" t="n">
        <v>4.016846624406564e-06</v>
      </c>
      <c r="AG6" t="n">
        <v>12</v>
      </c>
      <c r="AH6" t="n">
        <v>342602.6881299095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1.9142</v>
      </c>
      <c r="E7" t="n">
        <v>52.24</v>
      </c>
      <c r="F7" t="n">
        <v>49.47</v>
      </c>
      <c r="G7" t="n">
        <v>67.45999999999999</v>
      </c>
      <c r="H7" t="n">
        <v>1.1</v>
      </c>
      <c r="I7" t="n">
        <v>44</v>
      </c>
      <c r="J7" t="n">
        <v>96.02</v>
      </c>
      <c r="K7" t="n">
        <v>37.55</v>
      </c>
      <c r="L7" t="n">
        <v>6</v>
      </c>
      <c r="M7" t="n">
        <v>42</v>
      </c>
      <c r="N7" t="n">
        <v>12.47</v>
      </c>
      <c r="O7" t="n">
        <v>12076.67</v>
      </c>
      <c r="P7" t="n">
        <v>353.68</v>
      </c>
      <c r="Q7" t="n">
        <v>1206.84</v>
      </c>
      <c r="R7" t="n">
        <v>140.63</v>
      </c>
      <c r="S7" t="n">
        <v>79.25</v>
      </c>
      <c r="T7" t="n">
        <v>28101.19</v>
      </c>
      <c r="U7" t="n">
        <v>0.5600000000000001</v>
      </c>
      <c r="V7" t="n">
        <v>0.9</v>
      </c>
      <c r="W7" t="n">
        <v>0.19</v>
      </c>
      <c r="X7" t="n">
        <v>1.64</v>
      </c>
      <c r="Y7" t="n">
        <v>0.5</v>
      </c>
      <c r="Z7" t="n">
        <v>10</v>
      </c>
      <c r="AA7" t="n">
        <v>257.6421557159443</v>
      </c>
      <c r="AB7" t="n">
        <v>352.5173638201015</v>
      </c>
      <c r="AC7" t="n">
        <v>318.8736013784439</v>
      </c>
      <c r="AD7" t="n">
        <v>257642.1557159444</v>
      </c>
      <c r="AE7" t="n">
        <v>352517.3638201015</v>
      </c>
      <c r="AF7" t="n">
        <v>4.09536501115262e-06</v>
      </c>
      <c r="AG7" t="n">
        <v>11</v>
      </c>
      <c r="AH7" t="n">
        <v>318873.6013784439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1.9204</v>
      </c>
      <c r="E8" t="n">
        <v>52.07</v>
      </c>
      <c r="F8" t="n">
        <v>49.45</v>
      </c>
      <c r="G8" t="n">
        <v>82.42</v>
      </c>
      <c r="H8" t="n">
        <v>1.27</v>
      </c>
      <c r="I8" t="n">
        <v>36</v>
      </c>
      <c r="J8" t="n">
        <v>97.26000000000001</v>
      </c>
      <c r="K8" t="n">
        <v>37.55</v>
      </c>
      <c r="L8" t="n">
        <v>7</v>
      </c>
      <c r="M8" t="n">
        <v>31</v>
      </c>
      <c r="N8" t="n">
        <v>12.71</v>
      </c>
      <c r="O8" t="n">
        <v>12229.54</v>
      </c>
      <c r="P8" t="n">
        <v>340.58</v>
      </c>
      <c r="Q8" t="n">
        <v>1206.82</v>
      </c>
      <c r="R8" t="n">
        <v>139.78</v>
      </c>
      <c r="S8" t="n">
        <v>79.25</v>
      </c>
      <c r="T8" t="n">
        <v>27717.33</v>
      </c>
      <c r="U8" t="n">
        <v>0.57</v>
      </c>
      <c r="V8" t="n">
        <v>0.9</v>
      </c>
      <c r="W8" t="n">
        <v>0.2</v>
      </c>
      <c r="X8" t="n">
        <v>1.62</v>
      </c>
      <c r="Y8" t="n">
        <v>0.5</v>
      </c>
      <c r="Z8" t="n">
        <v>10</v>
      </c>
      <c r="AA8" t="n">
        <v>251.1030618626488</v>
      </c>
      <c r="AB8" t="n">
        <v>343.5702871255664</v>
      </c>
      <c r="AC8" t="n">
        <v>310.7804211263313</v>
      </c>
      <c r="AD8" t="n">
        <v>251103.0618626488</v>
      </c>
      <c r="AE8" t="n">
        <v>343570.2871255664</v>
      </c>
      <c r="AF8" t="n">
        <v>4.108629697741873e-06</v>
      </c>
      <c r="AG8" t="n">
        <v>11</v>
      </c>
      <c r="AH8" t="n">
        <v>310780.4211263313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1.9295</v>
      </c>
      <c r="E9" t="n">
        <v>51.83</v>
      </c>
      <c r="F9" t="n">
        <v>49.28</v>
      </c>
      <c r="G9" t="n">
        <v>92.41</v>
      </c>
      <c r="H9" t="n">
        <v>1.43</v>
      </c>
      <c r="I9" t="n">
        <v>32</v>
      </c>
      <c r="J9" t="n">
        <v>98.5</v>
      </c>
      <c r="K9" t="n">
        <v>37.55</v>
      </c>
      <c r="L9" t="n">
        <v>8</v>
      </c>
      <c r="M9" t="n">
        <v>4</v>
      </c>
      <c r="N9" t="n">
        <v>12.95</v>
      </c>
      <c r="O9" t="n">
        <v>12382.79</v>
      </c>
      <c r="P9" t="n">
        <v>330.42</v>
      </c>
      <c r="Q9" t="n">
        <v>1206.83</v>
      </c>
      <c r="R9" t="n">
        <v>133.21</v>
      </c>
      <c r="S9" t="n">
        <v>79.25</v>
      </c>
      <c r="T9" t="n">
        <v>24448.43</v>
      </c>
      <c r="U9" t="n">
        <v>0.59</v>
      </c>
      <c r="V9" t="n">
        <v>0.9</v>
      </c>
      <c r="W9" t="n">
        <v>0.22</v>
      </c>
      <c r="X9" t="n">
        <v>1.45</v>
      </c>
      <c r="Y9" t="n">
        <v>0.5</v>
      </c>
      <c r="Z9" t="n">
        <v>10</v>
      </c>
      <c r="AA9" t="n">
        <v>245.6110262302351</v>
      </c>
      <c r="AB9" t="n">
        <v>336.0558416817897</v>
      </c>
      <c r="AC9" t="n">
        <v>303.9831438091159</v>
      </c>
      <c r="AD9" t="n">
        <v>245611.0262302351</v>
      </c>
      <c r="AE9" t="n">
        <v>336055.8416817897</v>
      </c>
      <c r="AF9" t="n">
        <v>4.128098834509968e-06</v>
      </c>
      <c r="AG9" t="n">
        <v>11</v>
      </c>
      <c r="AH9" t="n">
        <v>303983.1438091159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1.9295</v>
      </c>
      <c r="E10" t="n">
        <v>51.83</v>
      </c>
      <c r="F10" t="n">
        <v>49.28</v>
      </c>
      <c r="G10" t="n">
        <v>92.41</v>
      </c>
      <c r="H10" t="n">
        <v>1.59</v>
      </c>
      <c r="I10" t="n">
        <v>32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333.97</v>
      </c>
      <c r="Q10" t="n">
        <v>1206.83</v>
      </c>
      <c r="R10" t="n">
        <v>132.91</v>
      </c>
      <c r="S10" t="n">
        <v>79.25</v>
      </c>
      <c r="T10" t="n">
        <v>24301.72</v>
      </c>
      <c r="U10" t="n">
        <v>0.6</v>
      </c>
      <c r="V10" t="n">
        <v>0.9</v>
      </c>
      <c r="W10" t="n">
        <v>0.23</v>
      </c>
      <c r="X10" t="n">
        <v>1.45</v>
      </c>
      <c r="Y10" t="n">
        <v>0.5</v>
      </c>
      <c r="Z10" t="n">
        <v>10</v>
      </c>
      <c r="AA10" t="n">
        <v>247.2130124785027</v>
      </c>
      <c r="AB10" t="n">
        <v>338.2477499413137</v>
      </c>
      <c r="AC10" t="n">
        <v>305.9658594207142</v>
      </c>
      <c r="AD10" t="n">
        <v>247213.0124785027</v>
      </c>
      <c r="AE10" t="n">
        <v>338247.7499413137</v>
      </c>
      <c r="AF10" t="n">
        <v>4.128098834509968e-06</v>
      </c>
      <c r="AG10" t="n">
        <v>11</v>
      </c>
      <c r="AH10" t="n">
        <v>305965.8594207142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0.6862</v>
      </c>
      <c r="E2" t="n">
        <v>145.74</v>
      </c>
      <c r="F2" t="n">
        <v>102.23</v>
      </c>
      <c r="G2" t="n">
        <v>5.82</v>
      </c>
      <c r="H2" t="n">
        <v>0.09</v>
      </c>
      <c r="I2" t="n">
        <v>1054</v>
      </c>
      <c r="J2" t="n">
        <v>194.77</v>
      </c>
      <c r="K2" t="n">
        <v>54.38</v>
      </c>
      <c r="L2" t="n">
        <v>1</v>
      </c>
      <c r="M2" t="n">
        <v>1052</v>
      </c>
      <c r="N2" t="n">
        <v>39.4</v>
      </c>
      <c r="O2" t="n">
        <v>24256.19</v>
      </c>
      <c r="P2" t="n">
        <v>1424.77</v>
      </c>
      <c r="Q2" t="n">
        <v>1207.1</v>
      </c>
      <c r="R2" t="n">
        <v>1939.85</v>
      </c>
      <c r="S2" t="n">
        <v>79.25</v>
      </c>
      <c r="T2" t="n">
        <v>922660.12</v>
      </c>
      <c r="U2" t="n">
        <v>0.04</v>
      </c>
      <c r="V2" t="n">
        <v>0.44</v>
      </c>
      <c r="W2" t="n">
        <v>1.84</v>
      </c>
      <c r="X2" t="n">
        <v>54.39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1.2888</v>
      </c>
      <c r="E3" t="n">
        <v>77.59</v>
      </c>
      <c r="F3" t="n">
        <v>62.79</v>
      </c>
      <c r="G3" t="n">
        <v>11.92</v>
      </c>
      <c r="H3" t="n">
        <v>0.18</v>
      </c>
      <c r="I3" t="n">
        <v>316</v>
      </c>
      <c r="J3" t="n">
        <v>196.32</v>
      </c>
      <c r="K3" t="n">
        <v>54.38</v>
      </c>
      <c r="L3" t="n">
        <v>2</v>
      </c>
      <c r="M3" t="n">
        <v>314</v>
      </c>
      <c r="N3" t="n">
        <v>39.95</v>
      </c>
      <c r="O3" t="n">
        <v>24447.22</v>
      </c>
      <c r="P3" t="n">
        <v>868.73</v>
      </c>
      <c r="Q3" t="n">
        <v>1206.93</v>
      </c>
      <c r="R3" t="n">
        <v>592.5</v>
      </c>
      <c r="S3" t="n">
        <v>79.25</v>
      </c>
      <c r="T3" t="n">
        <v>252676.25</v>
      </c>
      <c r="U3" t="n">
        <v>0.13</v>
      </c>
      <c r="V3" t="n">
        <v>0.71</v>
      </c>
      <c r="W3" t="n">
        <v>0.65</v>
      </c>
      <c r="X3" t="n">
        <v>14.95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1.5041</v>
      </c>
      <c r="E4" t="n">
        <v>66.48999999999999</v>
      </c>
      <c r="F4" t="n">
        <v>56.62</v>
      </c>
      <c r="G4" t="n">
        <v>17.97</v>
      </c>
      <c r="H4" t="n">
        <v>0.27</v>
      </c>
      <c r="I4" t="n">
        <v>189</v>
      </c>
      <c r="J4" t="n">
        <v>197.88</v>
      </c>
      <c r="K4" t="n">
        <v>54.38</v>
      </c>
      <c r="L4" t="n">
        <v>3</v>
      </c>
      <c r="M4" t="n">
        <v>187</v>
      </c>
      <c r="N4" t="n">
        <v>40.5</v>
      </c>
      <c r="O4" t="n">
        <v>24639</v>
      </c>
      <c r="P4" t="n">
        <v>779.12</v>
      </c>
      <c r="Q4" t="n">
        <v>1206.91</v>
      </c>
      <c r="R4" t="n">
        <v>383.02</v>
      </c>
      <c r="S4" t="n">
        <v>79.25</v>
      </c>
      <c r="T4" t="n">
        <v>148571.23</v>
      </c>
      <c r="U4" t="n">
        <v>0.21</v>
      </c>
      <c r="V4" t="n">
        <v>0.79</v>
      </c>
      <c r="W4" t="n">
        <v>0.44</v>
      </c>
      <c r="X4" t="n">
        <v>8.789999999999999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1.6211</v>
      </c>
      <c r="E5" t="n">
        <v>61.69</v>
      </c>
      <c r="F5" t="n">
        <v>53.96</v>
      </c>
      <c r="G5" t="n">
        <v>24.16</v>
      </c>
      <c r="H5" t="n">
        <v>0.36</v>
      </c>
      <c r="I5" t="n">
        <v>134</v>
      </c>
      <c r="J5" t="n">
        <v>199.44</v>
      </c>
      <c r="K5" t="n">
        <v>54.38</v>
      </c>
      <c r="L5" t="n">
        <v>4</v>
      </c>
      <c r="M5" t="n">
        <v>132</v>
      </c>
      <c r="N5" t="n">
        <v>41.06</v>
      </c>
      <c r="O5" t="n">
        <v>24831.54</v>
      </c>
      <c r="P5" t="n">
        <v>738.33</v>
      </c>
      <c r="Q5" t="n">
        <v>1206.84</v>
      </c>
      <c r="R5" t="n">
        <v>292.42</v>
      </c>
      <c r="S5" t="n">
        <v>79.25</v>
      </c>
      <c r="T5" t="n">
        <v>103545.46</v>
      </c>
      <c r="U5" t="n">
        <v>0.27</v>
      </c>
      <c r="V5" t="n">
        <v>0.82</v>
      </c>
      <c r="W5" t="n">
        <v>0.36</v>
      </c>
      <c r="X5" t="n">
        <v>6.13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1.691</v>
      </c>
      <c r="E6" t="n">
        <v>59.14</v>
      </c>
      <c r="F6" t="n">
        <v>52.58</v>
      </c>
      <c r="G6" t="n">
        <v>30.33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102</v>
      </c>
      <c r="N6" t="n">
        <v>41.63</v>
      </c>
      <c r="O6" t="n">
        <v>25024.84</v>
      </c>
      <c r="P6" t="n">
        <v>715.73</v>
      </c>
      <c r="Q6" t="n">
        <v>1206.83</v>
      </c>
      <c r="R6" t="n">
        <v>245.83</v>
      </c>
      <c r="S6" t="n">
        <v>79.25</v>
      </c>
      <c r="T6" t="n">
        <v>80397.82000000001</v>
      </c>
      <c r="U6" t="n">
        <v>0.32</v>
      </c>
      <c r="V6" t="n">
        <v>0.85</v>
      </c>
      <c r="W6" t="n">
        <v>0.3</v>
      </c>
      <c r="X6" t="n">
        <v>4.75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1.7382</v>
      </c>
      <c r="E7" t="n">
        <v>57.53</v>
      </c>
      <c r="F7" t="n">
        <v>51.71</v>
      </c>
      <c r="G7" t="n">
        <v>36.5</v>
      </c>
      <c r="H7" t="n">
        <v>0.53</v>
      </c>
      <c r="I7" t="n">
        <v>85</v>
      </c>
      <c r="J7" t="n">
        <v>202.58</v>
      </c>
      <c r="K7" t="n">
        <v>54.38</v>
      </c>
      <c r="L7" t="n">
        <v>6</v>
      </c>
      <c r="M7" t="n">
        <v>83</v>
      </c>
      <c r="N7" t="n">
        <v>42.2</v>
      </c>
      <c r="O7" t="n">
        <v>25218.93</v>
      </c>
      <c r="P7" t="n">
        <v>700.28</v>
      </c>
      <c r="Q7" t="n">
        <v>1206.83</v>
      </c>
      <c r="R7" t="n">
        <v>216.52</v>
      </c>
      <c r="S7" t="n">
        <v>79.25</v>
      </c>
      <c r="T7" t="n">
        <v>65838.78999999999</v>
      </c>
      <c r="U7" t="n">
        <v>0.37</v>
      </c>
      <c r="V7" t="n">
        <v>0.86</v>
      </c>
      <c r="W7" t="n">
        <v>0.27</v>
      </c>
      <c r="X7" t="n">
        <v>3.88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1.773</v>
      </c>
      <c r="E8" t="n">
        <v>56.4</v>
      </c>
      <c r="F8" t="n">
        <v>51.08</v>
      </c>
      <c r="G8" t="n">
        <v>42.57</v>
      </c>
      <c r="H8" t="n">
        <v>0.61</v>
      </c>
      <c r="I8" t="n">
        <v>72</v>
      </c>
      <c r="J8" t="n">
        <v>204.16</v>
      </c>
      <c r="K8" t="n">
        <v>54.38</v>
      </c>
      <c r="L8" t="n">
        <v>7</v>
      </c>
      <c r="M8" t="n">
        <v>70</v>
      </c>
      <c r="N8" t="n">
        <v>42.78</v>
      </c>
      <c r="O8" t="n">
        <v>25413.94</v>
      </c>
      <c r="P8" t="n">
        <v>688.4400000000001</v>
      </c>
      <c r="Q8" t="n">
        <v>1206.84</v>
      </c>
      <c r="R8" t="n">
        <v>195.08</v>
      </c>
      <c r="S8" t="n">
        <v>79.25</v>
      </c>
      <c r="T8" t="n">
        <v>55183.17</v>
      </c>
      <c r="U8" t="n">
        <v>0.41</v>
      </c>
      <c r="V8" t="n">
        <v>0.87</v>
      </c>
      <c r="W8" t="n">
        <v>0.26</v>
      </c>
      <c r="X8" t="n">
        <v>3.25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</v>
      </c>
      <c r="E9" t="n">
        <v>55.56</v>
      </c>
      <c r="F9" t="n">
        <v>50.63</v>
      </c>
      <c r="G9" t="n">
        <v>48.99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60</v>
      </c>
      <c r="N9" t="n">
        <v>43.37</v>
      </c>
      <c r="O9" t="n">
        <v>25609.61</v>
      </c>
      <c r="P9" t="n">
        <v>678.21</v>
      </c>
      <c r="Q9" t="n">
        <v>1206.85</v>
      </c>
      <c r="R9" t="n">
        <v>179.85</v>
      </c>
      <c r="S9" t="n">
        <v>79.25</v>
      </c>
      <c r="T9" t="n">
        <v>47617.99</v>
      </c>
      <c r="U9" t="n">
        <v>0.44</v>
      </c>
      <c r="V9" t="n">
        <v>0.88</v>
      </c>
      <c r="W9" t="n">
        <v>0.24</v>
      </c>
      <c r="X9" t="n">
        <v>2.8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1.8204</v>
      </c>
      <c r="E10" t="n">
        <v>54.93</v>
      </c>
      <c r="F10" t="n">
        <v>50.28</v>
      </c>
      <c r="G10" t="n">
        <v>54.85</v>
      </c>
      <c r="H10" t="n">
        <v>0.77</v>
      </c>
      <c r="I10" t="n">
        <v>55</v>
      </c>
      <c r="J10" t="n">
        <v>207.34</v>
      </c>
      <c r="K10" t="n">
        <v>54.38</v>
      </c>
      <c r="L10" t="n">
        <v>9</v>
      </c>
      <c r="M10" t="n">
        <v>53</v>
      </c>
      <c r="N10" t="n">
        <v>43.96</v>
      </c>
      <c r="O10" t="n">
        <v>25806.1</v>
      </c>
      <c r="P10" t="n">
        <v>669.5</v>
      </c>
      <c r="Q10" t="n">
        <v>1206.81</v>
      </c>
      <c r="R10" t="n">
        <v>167.96</v>
      </c>
      <c r="S10" t="n">
        <v>79.25</v>
      </c>
      <c r="T10" t="n">
        <v>41712.2</v>
      </c>
      <c r="U10" t="n">
        <v>0.47</v>
      </c>
      <c r="V10" t="n">
        <v>0.88</v>
      </c>
      <c r="W10" t="n">
        <v>0.22</v>
      </c>
      <c r="X10" t="n">
        <v>2.45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1.8383</v>
      </c>
      <c r="E11" t="n">
        <v>54.4</v>
      </c>
      <c r="F11" t="n">
        <v>49.98</v>
      </c>
      <c r="G11" t="n">
        <v>61.19</v>
      </c>
      <c r="H11" t="n">
        <v>0.85</v>
      </c>
      <c r="I11" t="n">
        <v>49</v>
      </c>
      <c r="J11" t="n">
        <v>208.94</v>
      </c>
      <c r="K11" t="n">
        <v>54.38</v>
      </c>
      <c r="L11" t="n">
        <v>10</v>
      </c>
      <c r="M11" t="n">
        <v>47</v>
      </c>
      <c r="N11" t="n">
        <v>44.56</v>
      </c>
      <c r="O11" t="n">
        <v>26003.41</v>
      </c>
      <c r="P11" t="n">
        <v>662.53</v>
      </c>
      <c r="Q11" t="n">
        <v>1206.83</v>
      </c>
      <c r="R11" t="n">
        <v>157.55</v>
      </c>
      <c r="S11" t="n">
        <v>79.25</v>
      </c>
      <c r="T11" t="n">
        <v>36537.27</v>
      </c>
      <c r="U11" t="n">
        <v>0.5</v>
      </c>
      <c r="V11" t="n">
        <v>0.89</v>
      </c>
      <c r="W11" t="n">
        <v>0.22</v>
      </c>
      <c r="X11" t="n">
        <v>2.14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1.867</v>
      </c>
      <c r="E12" t="n">
        <v>53.56</v>
      </c>
      <c r="F12" t="n">
        <v>49.33</v>
      </c>
      <c r="G12" t="n">
        <v>67.27</v>
      </c>
      <c r="H12" t="n">
        <v>0.93</v>
      </c>
      <c r="I12" t="n">
        <v>44</v>
      </c>
      <c r="J12" t="n">
        <v>210.55</v>
      </c>
      <c r="K12" t="n">
        <v>54.38</v>
      </c>
      <c r="L12" t="n">
        <v>11</v>
      </c>
      <c r="M12" t="n">
        <v>42</v>
      </c>
      <c r="N12" t="n">
        <v>45.17</v>
      </c>
      <c r="O12" t="n">
        <v>26201.54</v>
      </c>
      <c r="P12" t="n">
        <v>649.48</v>
      </c>
      <c r="Q12" t="n">
        <v>1206.82</v>
      </c>
      <c r="R12" t="n">
        <v>135.51</v>
      </c>
      <c r="S12" t="n">
        <v>79.25</v>
      </c>
      <c r="T12" t="n">
        <v>25541.08</v>
      </c>
      <c r="U12" t="n">
        <v>0.58</v>
      </c>
      <c r="V12" t="n">
        <v>0.9</v>
      </c>
      <c r="W12" t="n">
        <v>0.19</v>
      </c>
      <c r="X12" t="n">
        <v>1.5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1.8608</v>
      </c>
      <c r="E13" t="n">
        <v>53.74</v>
      </c>
      <c r="F13" t="n">
        <v>49.67</v>
      </c>
      <c r="G13" t="n">
        <v>74.5</v>
      </c>
      <c r="H13" t="n">
        <v>1</v>
      </c>
      <c r="I13" t="n">
        <v>40</v>
      </c>
      <c r="J13" t="n">
        <v>212.16</v>
      </c>
      <c r="K13" t="n">
        <v>54.38</v>
      </c>
      <c r="L13" t="n">
        <v>12</v>
      </c>
      <c r="M13" t="n">
        <v>38</v>
      </c>
      <c r="N13" t="n">
        <v>45.78</v>
      </c>
      <c r="O13" t="n">
        <v>26400.51</v>
      </c>
      <c r="P13" t="n">
        <v>650.6900000000001</v>
      </c>
      <c r="Q13" t="n">
        <v>1206.81</v>
      </c>
      <c r="R13" t="n">
        <v>147.35</v>
      </c>
      <c r="S13" t="n">
        <v>79.25</v>
      </c>
      <c r="T13" t="n">
        <v>31482.08</v>
      </c>
      <c r="U13" t="n">
        <v>0.54</v>
      </c>
      <c r="V13" t="n">
        <v>0.9</v>
      </c>
      <c r="W13" t="n">
        <v>0.2</v>
      </c>
      <c r="X13" t="n">
        <v>1.84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1.8708</v>
      </c>
      <c r="E14" t="n">
        <v>53.45</v>
      </c>
      <c r="F14" t="n">
        <v>49.5</v>
      </c>
      <c r="G14" t="n">
        <v>80.27</v>
      </c>
      <c r="H14" t="n">
        <v>1.08</v>
      </c>
      <c r="I14" t="n">
        <v>37</v>
      </c>
      <c r="J14" t="n">
        <v>213.78</v>
      </c>
      <c r="K14" t="n">
        <v>54.38</v>
      </c>
      <c r="L14" t="n">
        <v>13</v>
      </c>
      <c r="M14" t="n">
        <v>35</v>
      </c>
      <c r="N14" t="n">
        <v>46.4</v>
      </c>
      <c r="O14" t="n">
        <v>26600.32</v>
      </c>
      <c r="P14" t="n">
        <v>645.62</v>
      </c>
      <c r="Q14" t="n">
        <v>1206.81</v>
      </c>
      <c r="R14" t="n">
        <v>141.59</v>
      </c>
      <c r="S14" t="n">
        <v>79.25</v>
      </c>
      <c r="T14" t="n">
        <v>28612.8</v>
      </c>
      <c r="U14" t="n">
        <v>0.5600000000000001</v>
      </c>
      <c r="V14" t="n">
        <v>0.9</v>
      </c>
      <c r="W14" t="n">
        <v>0.2</v>
      </c>
      <c r="X14" t="n">
        <v>1.67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1.8801</v>
      </c>
      <c r="E15" t="n">
        <v>53.19</v>
      </c>
      <c r="F15" t="n">
        <v>49.35</v>
      </c>
      <c r="G15" t="n">
        <v>87.09</v>
      </c>
      <c r="H15" t="n">
        <v>1.15</v>
      </c>
      <c r="I15" t="n">
        <v>34</v>
      </c>
      <c r="J15" t="n">
        <v>215.41</v>
      </c>
      <c r="K15" t="n">
        <v>54.38</v>
      </c>
      <c r="L15" t="n">
        <v>14</v>
      </c>
      <c r="M15" t="n">
        <v>32</v>
      </c>
      <c r="N15" t="n">
        <v>47.03</v>
      </c>
      <c r="O15" t="n">
        <v>26801</v>
      </c>
      <c r="P15" t="n">
        <v>640.8099999999999</v>
      </c>
      <c r="Q15" t="n">
        <v>1206.83</v>
      </c>
      <c r="R15" t="n">
        <v>136.62</v>
      </c>
      <c r="S15" t="n">
        <v>79.25</v>
      </c>
      <c r="T15" t="n">
        <v>26144.39</v>
      </c>
      <c r="U15" t="n">
        <v>0.58</v>
      </c>
      <c r="V15" t="n">
        <v>0.9</v>
      </c>
      <c r="W15" t="n">
        <v>0.19</v>
      </c>
      <c r="X15" t="n">
        <v>1.52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1.8859</v>
      </c>
      <c r="E16" t="n">
        <v>53.03</v>
      </c>
      <c r="F16" t="n">
        <v>49.27</v>
      </c>
      <c r="G16" t="n">
        <v>92.37</v>
      </c>
      <c r="H16" t="n">
        <v>1.23</v>
      </c>
      <c r="I16" t="n">
        <v>32</v>
      </c>
      <c r="J16" t="n">
        <v>217.04</v>
      </c>
      <c r="K16" t="n">
        <v>54.38</v>
      </c>
      <c r="L16" t="n">
        <v>15</v>
      </c>
      <c r="M16" t="n">
        <v>30</v>
      </c>
      <c r="N16" t="n">
        <v>47.66</v>
      </c>
      <c r="O16" t="n">
        <v>27002.55</v>
      </c>
      <c r="P16" t="n">
        <v>634.9</v>
      </c>
      <c r="Q16" t="n">
        <v>1206.85</v>
      </c>
      <c r="R16" t="n">
        <v>133.51</v>
      </c>
      <c r="S16" t="n">
        <v>79.25</v>
      </c>
      <c r="T16" t="n">
        <v>24600.72</v>
      </c>
      <c r="U16" t="n">
        <v>0.59</v>
      </c>
      <c r="V16" t="n">
        <v>0.9</v>
      </c>
      <c r="W16" t="n">
        <v>0.19</v>
      </c>
      <c r="X16" t="n">
        <v>1.43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1.8902</v>
      </c>
      <c r="E17" t="n">
        <v>52.91</v>
      </c>
      <c r="F17" t="n">
        <v>49.22</v>
      </c>
      <c r="G17" t="n">
        <v>98.44</v>
      </c>
      <c r="H17" t="n">
        <v>1.3</v>
      </c>
      <c r="I17" t="n">
        <v>30</v>
      </c>
      <c r="J17" t="n">
        <v>218.68</v>
      </c>
      <c r="K17" t="n">
        <v>54.38</v>
      </c>
      <c r="L17" t="n">
        <v>16</v>
      </c>
      <c r="M17" t="n">
        <v>28</v>
      </c>
      <c r="N17" t="n">
        <v>48.31</v>
      </c>
      <c r="O17" t="n">
        <v>27204.98</v>
      </c>
      <c r="P17" t="n">
        <v>630.62</v>
      </c>
      <c r="Q17" t="n">
        <v>1206.82</v>
      </c>
      <c r="R17" t="n">
        <v>132.43</v>
      </c>
      <c r="S17" t="n">
        <v>79.25</v>
      </c>
      <c r="T17" t="n">
        <v>24070.68</v>
      </c>
      <c r="U17" t="n">
        <v>0.6</v>
      </c>
      <c r="V17" t="n">
        <v>0.9</v>
      </c>
      <c r="W17" t="n">
        <v>0.18</v>
      </c>
      <c r="X17" t="n">
        <v>1.39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1.8979</v>
      </c>
      <c r="E18" t="n">
        <v>52.69</v>
      </c>
      <c r="F18" t="n">
        <v>49.08</v>
      </c>
      <c r="G18" t="n">
        <v>105.18</v>
      </c>
      <c r="H18" t="n">
        <v>1.37</v>
      </c>
      <c r="I18" t="n">
        <v>28</v>
      </c>
      <c r="J18" t="n">
        <v>220.33</v>
      </c>
      <c r="K18" t="n">
        <v>54.38</v>
      </c>
      <c r="L18" t="n">
        <v>17</v>
      </c>
      <c r="M18" t="n">
        <v>26</v>
      </c>
      <c r="N18" t="n">
        <v>48.95</v>
      </c>
      <c r="O18" t="n">
        <v>27408.3</v>
      </c>
      <c r="P18" t="n">
        <v>625.22</v>
      </c>
      <c r="Q18" t="n">
        <v>1206.83</v>
      </c>
      <c r="R18" t="n">
        <v>127.44</v>
      </c>
      <c r="S18" t="n">
        <v>79.25</v>
      </c>
      <c r="T18" t="n">
        <v>21583.72</v>
      </c>
      <c r="U18" t="n">
        <v>0.62</v>
      </c>
      <c r="V18" t="n">
        <v>0.91</v>
      </c>
      <c r="W18" t="n">
        <v>0.18</v>
      </c>
      <c r="X18" t="n">
        <v>1.25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1.9047</v>
      </c>
      <c r="E19" t="n">
        <v>52.5</v>
      </c>
      <c r="F19" t="n">
        <v>48.97</v>
      </c>
      <c r="G19" t="n">
        <v>113.01</v>
      </c>
      <c r="H19" t="n">
        <v>1.44</v>
      </c>
      <c r="I19" t="n">
        <v>26</v>
      </c>
      <c r="J19" t="n">
        <v>221.99</v>
      </c>
      <c r="K19" t="n">
        <v>54.38</v>
      </c>
      <c r="L19" t="n">
        <v>18</v>
      </c>
      <c r="M19" t="n">
        <v>24</v>
      </c>
      <c r="N19" t="n">
        <v>49.61</v>
      </c>
      <c r="O19" t="n">
        <v>27612.53</v>
      </c>
      <c r="P19" t="n">
        <v>620.6</v>
      </c>
      <c r="Q19" t="n">
        <v>1206.81</v>
      </c>
      <c r="R19" t="n">
        <v>123.7</v>
      </c>
      <c r="S19" t="n">
        <v>79.25</v>
      </c>
      <c r="T19" t="n">
        <v>19724.09</v>
      </c>
      <c r="U19" t="n">
        <v>0.64</v>
      </c>
      <c r="V19" t="n">
        <v>0.91</v>
      </c>
      <c r="W19" t="n">
        <v>0.18</v>
      </c>
      <c r="X19" t="n">
        <v>1.14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1.9079</v>
      </c>
      <c r="E20" t="n">
        <v>52.41</v>
      </c>
      <c r="F20" t="n">
        <v>48.92</v>
      </c>
      <c r="G20" t="n">
        <v>117.42</v>
      </c>
      <c r="H20" t="n">
        <v>1.51</v>
      </c>
      <c r="I20" t="n">
        <v>25</v>
      </c>
      <c r="J20" t="n">
        <v>223.65</v>
      </c>
      <c r="K20" t="n">
        <v>54.38</v>
      </c>
      <c r="L20" t="n">
        <v>19</v>
      </c>
      <c r="M20" t="n">
        <v>23</v>
      </c>
      <c r="N20" t="n">
        <v>50.27</v>
      </c>
      <c r="O20" t="n">
        <v>27817.81</v>
      </c>
      <c r="P20" t="n">
        <v>616.16</v>
      </c>
      <c r="Q20" t="n">
        <v>1206.81</v>
      </c>
      <c r="R20" t="n">
        <v>122</v>
      </c>
      <c r="S20" t="n">
        <v>79.25</v>
      </c>
      <c r="T20" t="n">
        <v>18879.35</v>
      </c>
      <c r="U20" t="n">
        <v>0.65</v>
      </c>
      <c r="V20" t="n">
        <v>0.91</v>
      </c>
      <c r="W20" t="n">
        <v>0.18</v>
      </c>
      <c r="X20" t="n">
        <v>1.09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1.9156</v>
      </c>
      <c r="E21" t="n">
        <v>52.2</v>
      </c>
      <c r="F21" t="n">
        <v>48.79</v>
      </c>
      <c r="G21" t="n">
        <v>127.29</v>
      </c>
      <c r="H21" t="n">
        <v>1.58</v>
      </c>
      <c r="I21" t="n">
        <v>23</v>
      </c>
      <c r="J21" t="n">
        <v>225.32</v>
      </c>
      <c r="K21" t="n">
        <v>54.38</v>
      </c>
      <c r="L21" t="n">
        <v>20</v>
      </c>
      <c r="M21" t="n">
        <v>21</v>
      </c>
      <c r="N21" t="n">
        <v>50.95</v>
      </c>
      <c r="O21" t="n">
        <v>28023.89</v>
      </c>
      <c r="P21" t="n">
        <v>611.8099999999999</v>
      </c>
      <c r="Q21" t="n">
        <v>1206.82</v>
      </c>
      <c r="R21" t="n">
        <v>117.51</v>
      </c>
      <c r="S21" t="n">
        <v>79.25</v>
      </c>
      <c r="T21" t="n">
        <v>16643.13</v>
      </c>
      <c r="U21" t="n">
        <v>0.67</v>
      </c>
      <c r="V21" t="n">
        <v>0.91</v>
      </c>
      <c r="W21" t="n">
        <v>0.17</v>
      </c>
      <c r="X21" t="n">
        <v>0.96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1.9133</v>
      </c>
      <c r="E22" t="n">
        <v>52.27</v>
      </c>
      <c r="F22" t="n">
        <v>48.89</v>
      </c>
      <c r="G22" t="n">
        <v>133.35</v>
      </c>
      <c r="H22" t="n">
        <v>1.64</v>
      </c>
      <c r="I22" t="n">
        <v>22</v>
      </c>
      <c r="J22" t="n">
        <v>227</v>
      </c>
      <c r="K22" t="n">
        <v>54.38</v>
      </c>
      <c r="L22" t="n">
        <v>21</v>
      </c>
      <c r="M22" t="n">
        <v>20</v>
      </c>
      <c r="N22" t="n">
        <v>51.62</v>
      </c>
      <c r="O22" t="n">
        <v>28230.92</v>
      </c>
      <c r="P22" t="n">
        <v>608.99</v>
      </c>
      <c r="Q22" t="n">
        <v>1206.82</v>
      </c>
      <c r="R22" t="n">
        <v>121.38</v>
      </c>
      <c r="S22" t="n">
        <v>79.25</v>
      </c>
      <c r="T22" t="n">
        <v>18585.93</v>
      </c>
      <c r="U22" t="n">
        <v>0.65</v>
      </c>
      <c r="V22" t="n">
        <v>0.91</v>
      </c>
      <c r="W22" t="n">
        <v>0.17</v>
      </c>
      <c r="X22" t="n">
        <v>1.06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1.9194</v>
      </c>
      <c r="E23" t="n">
        <v>52.1</v>
      </c>
      <c r="F23" t="n">
        <v>48.77</v>
      </c>
      <c r="G23" t="n">
        <v>139.33</v>
      </c>
      <c r="H23" t="n">
        <v>1.71</v>
      </c>
      <c r="I23" t="n">
        <v>21</v>
      </c>
      <c r="J23" t="n">
        <v>228.69</v>
      </c>
      <c r="K23" t="n">
        <v>54.38</v>
      </c>
      <c r="L23" t="n">
        <v>22</v>
      </c>
      <c r="M23" t="n">
        <v>19</v>
      </c>
      <c r="N23" t="n">
        <v>52.31</v>
      </c>
      <c r="O23" t="n">
        <v>28438.91</v>
      </c>
      <c r="P23" t="n">
        <v>603.66</v>
      </c>
      <c r="Q23" t="n">
        <v>1206.81</v>
      </c>
      <c r="R23" t="n">
        <v>116.78</v>
      </c>
      <c r="S23" t="n">
        <v>79.25</v>
      </c>
      <c r="T23" t="n">
        <v>16292.02</v>
      </c>
      <c r="U23" t="n">
        <v>0.68</v>
      </c>
      <c r="V23" t="n">
        <v>0.91</v>
      </c>
      <c r="W23" t="n">
        <v>0.17</v>
      </c>
      <c r="X23" t="n">
        <v>0.9399999999999999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1.9224</v>
      </c>
      <c r="E24" t="n">
        <v>52.02</v>
      </c>
      <c r="F24" t="n">
        <v>48.72</v>
      </c>
      <c r="G24" t="n">
        <v>146.17</v>
      </c>
      <c r="H24" t="n">
        <v>1.77</v>
      </c>
      <c r="I24" t="n">
        <v>20</v>
      </c>
      <c r="J24" t="n">
        <v>230.38</v>
      </c>
      <c r="K24" t="n">
        <v>54.38</v>
      </c>
      <c r="L24" t="n">
        <v>23</v>
      </c>
      <c r="M24" t="n">
        <v>18</v>
      </c>
      <c r="N24" t="n">
        <v>53</v>
      </c>
      <c r="O24" t="n">
        <v>28647.87</v>
      </c>
      <c r="P24" t="n">
        <v>600.4400000000001</v>
      </c>
      <c r="Q24" t="n">
        <v>1206.81</v>
      </c>
      <c r="R24" t="n">
        <v>115.35</v>
      </c>
      <c r="S24" t="n">
        <v>79.25</v>
      </c>
      <c r="T24" t="n">
        <v>15581.95</v>
      </c>
      <c r="U24" t="n">
        <v>0.6899999999999999</v>
      </c>
      <c r="V24" t="n">
        <v>0.91</v>
      </c>
      <c r="W24" t="n">
        <v>0.17</v>
      </c>
      <c r="X24" t="n">
        <v>0.89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1.9263</v>
      </c>
      <c r="E25" t="n">
        <v>51.91</v>
      </c>
      <c r="F25" t="n">
        <v>48.66</v>
      </c>
      <c r="G25" t="n">
        <v>153.66</v>
      </c>
      <c r="H25" t="n">
        <v>1.84</v>
      </c>
      <c r="I25" t="n">
        <v>19</v>
      </c>
      <c r="J25" t="n">
        <v>232.08</v>
      </c>
      <c r="K25" t="n">
        <v>54.38</v>
      </c>
      <c r="L25" t="n">
        <v>24</v>
      </c>
      <c r="M25" t="n">
        <v>17</v>
      </c>
      <c r="N25" t="n">
        <v>53.71</v>
      </c>
      <c r="O25" t="n">
        <v>28857.81</v>
      </c>
      <c r="P25" t="n">
        <v>595.51</v>
      </c>
      <c r="Q25" t="n">
        <v>1206.81</v>
      </c>
      <c r="R25" t="n">
        <v>113.03</v>
      </c>
      <c r="S25" t="n">
        <v>79.25</v>
      </c>
      <c r="T25" t="n">
        <v>14426.98</v>
      </c>
      <c r="U25" t="n">
        <v>0.7</v>
      </c>
      <c r="V25" t="n">
        <v>0.91</v>
      </c>
      <c r="W25" t="n">
        <v>0.17</v>
      </c>
      <c r="X25" t="n">
        <v>0.83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1.9281</v>
      </c>
      <c r="E26" t="n">
        <v>51.86</v>
      </c>
      <c r="F26" t="n">
        <v>48.65</v>
      </c>
      <c r="G26" t="n">
        <v>162.16</v>
      </c>
      <c r="H26" t="n">
        <v>1.9</v>
      </c>
      <c r="I26" t="n">
        <v>18</v>
      </c>
      <c r="J26" t="n">
        <v>233.79</v>
      </c>
      <c r="K26" t="n">
        <v>54.38</v>
      </c>
      <c r="L26" t="n">
        <v>25</v>
      </c>
      <c r="M26" t="n">
        <v>16</v>
      </c>
      <c r="N26" t="n">
        <v>54.42</v>
      </c>
      <c r="O26" t="n">
        <v>29068.74</v>
      </c>
      <c r="P26" t="n">
        <v>589.34</v>
      </c>
      <c r="Q26" t="n">
        <v>1206.83</v>
      </c>
      <c r="R26" t="n">
        <v>112.55</v>
      </c>
      <c r="S26" t="n">
        <v>79.25</v>
      </c>
      <c r="T26" t="n">
        <v>14191.39</v>
      </c>
      <c r="U26" t="n">
        <v>0.7</v>
      </c>
      <c r="V26" t="n">
        <v>0.91</v>
      </c>
      <c r="W26" t="n">
        <v>0.17</v>
      </c>
      <c r="X26" t="n">
        <v>0.82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1.9297</v>
      </c>
      <c r="E27" t="n">
        <v>51.82</v>
      </c>
      <c r="F27" t="n">
        <v>48.61</v>
      </c>
      <c r="G27" t="n">
        <v>162.02</v>
      </c>
      <c r="H27" t="n">
        <v>1.96</v>
      </c>
      <c r="I27" t="n">
        <v>18</v>
      </c>
      <c r="J27" t="n">
        <v>235.51</v>
      </c>
      <c r="K27" t="n">
        <v>54.38</v>
      </c>
      <c r="L27" t="n">
        <v>26</v>
      </c>
      <c r="M27" t="n">
        <v>16</v>
      </c>
      <c r="N27" t="n">
        <v>55.14</v>
      </c>
      <c r="O27" t="n">
        <v>29280.69</v>
      </c>
      <c r="P27" t="n">
        <v>583.36</v>
      </c>
      <c r="Q27" t="n">
        <v>1206.81</v>
      </c>
      <c r="R27" t="n">
        <v>111.29</v>
      </c>
      <c r="S27" t="n">
        <v>79.25</v>
      </c>
      <c r="T27" t="n">
        <v>13557.77</v>
      </c>
      <c r="U27" t="n">
        <v>0.71</v>
      </c>
      <c r="V27" t="n">
        <v>0.92</v>
      </c>
      <c r="W27" t="n">
        <v>0.17</v>
      </c>
      <c r="X27" t="n">
        <v>0.78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1.9328</v>
      </c>
      <c r="E28" t="n">
        <v>51.74</v>
      </c>
      <c r="F28" t="n">
        <v>48.56</v>
      </c>
      <c r="G28" t="n">
        <v>171.39</v>
      </c>
      <c r="H28" t="n">
        <v>2.02</v>
      </c>
      <c r="I28" t="n">
        <v>17</v>
      </c>
      <c r="J28" t="n">
        <v>237.24</v>
      </c>
      <c r="K28" t="n">
        <v>54.38</v>
      </c>
      <c r="L28" t="n">
        <v>27</v>
      </c>
      <c r="M28" t="n">
        <v>15</v>
      </c>
      <c r="N28" t="n">
        <v>55.86</v>
      </c>
      <c r="O28" t="n">
        <v>29493.67</v>
      </c>
      <c r="P28" t="n">
        <v>582.22</v>
      </c>
      <c r="Q28" t="n">
        <v>1206.83</v>
      </c>
      <c r="R28" t="n">
        <v>109.74</v>
      </c>
      <c r="S28" t="n">
        <v>79.25</v>
      </c>
      <c r="T28" t="n">
        <v>12791.93</v>
      </c>
      <c r="U28" t="n">
        <v>0.72</v>
      </c>
      <c r="V28" t="n">
        <v>0.92</v>
      </c>
      <c r="W28" t="n">
        <v>0.16</v>
      </c>
      <c r="X28" t="n">
        <v>0.73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1.9368</v>
      </c>
      <c r="E29" t="n">
        <v>51.63</v>
      </c>
      <c r="F29" t="n">
        <v>48.49</v>
      </c>
      <c r="G29" t="n">
        <v>181.85</v>
      </c>
      <c r="H29" t="n">
        <v>2.08</v>
      </c>
      <c r="I29" t="n">
        <v>16</v>
      </c>
      <c r="J29" t="n">
        <v>238.97</v>
      </c>
      <c r="K29" t="n">
        <v>54.38</v>
      </c>
      <c r="L29" t="n">
        <v>28</v>
      </c>
      <c r="M29" t="n">
        <v>14</v>
      </c>
      <c r="N29" t="n">
        <v>56.6</v>
      </c>
      <c r="O29" t="n">
        <v>29707.68</v>
      </c>
      <c r="P29" t="n">
        <v>577.92</v>
      </c>
      <c r="Q29" t="n">
        <v>1206.81</v>
      </c>
      <c r="R29" t="n">
        <v>107.34</v>
      </c>
      <c r="S29" t="n">
        <v>79.25</v>
      </c>
      <c r="T29" t="n">
        <v>11593.71</v>
      </c>
      <c r="U29" t="n">
        <v>0.74</v>
      </c>
      <c r="V29" t="n">
        <v>0.92</v>
      </c>
      <c r="W29" t="n">
        <v>0.17</v>
      </c>
      <c r="X29" t="n">
        <v>0.66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1.9455</v>
      </c>
      <c r="E30" t="n">
        <v>51.4</v>
      </c>
      <c r="F30" t="n">
        <v>48.3</v>
      </c>
      <c r="G30" t="n">
        <v>193.2</v>
      </c>
      <c r="H30" t="n">
        <v>2.14</v>
      </c>
      <c r="I30" t="n">
        <v>15</v>
      </c>
      <c r="J30" t="n">
        <v>240.72</v>
      </c>
      <c r="K30" t="n">
        <v>54.38</v>
      </c>
      <c r="L30" t="n">
        <v>29</v>
      </c>
      <c r="M30" t="n">
        <v>13</v>
      </c>
      <c r="N30" t="n">
        <v>57.34</v>
      </c>
      <c r="O30" t="n">
        <v>29922.88</v>
      </c>
      <c r="P30" t="n">
        <v>566.47</v>
      </c>
      <c r="Q30" t="n">
        <v>1206.81</v>
      </c>
      <c r="R30" t="n">
        <v>100.92</v>
      </c>
      <c r="S30" t="n">
        <v>79.25</v>
      </c>
      <c r="T30" t="n">
        <v>8391.469999999999</v>
      </c>
      <c r="U30" t="n">
        <v>0.79</v>
      </c>
      <c r="V30" t="n">
        <v>0.92</v>
      </c>
      <c r="W30" t="n">
        <v>0.15</v>
      </c>
      <c r="X30" t="n">
        <v>0.47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1.9383</v>
      </c>
      <c r="E31" t="n">
        <v>51.59</v>
      </c>
      <c r="F31" t="n">
        <v>48.49</v>
      </c>
      <c r="G31" t="n">
        <v>193.96</v>
      </c>
      <c r="H31" t="n">
        <v>2.2</v>
      </c>
      <c r="I31" t="n">
        <v>15</v>
      </c>
      <c r="J31" t="n">
        <v>242.47</v>
      </c>
      <c r="K31" t="n">
        <v>54.38</v>
      </c>
      <c r="L31" t="n">
        <v>30</v>
      </c>
      <c r="M31" t="n">
        <v>12</v>
      </c>
      <c r="N31" t="n">
        <v>58.1</v>
      </c>
      <c r="O31" t="n">
        <v>30139.04</v>
      </c>
      <c r="P31" t="n">
        <v>569.8099999999999</v>
      </c>
      <c r="Q31" t="n">
        <v>1206.81</v>
      </c>
      <c r="R31" t="n">
        <v>107.52</v>
      </c>
      <c r="S31" t="n">
        <v>79.25</v>
      </c>
      <c r="T31" t="n">
        <v>11691.94</v>
      </c>
      <c r="U31" t="n">
        <v>0.74</v>
      </c>
      <c r="V31" t="n">
        <v>0.92</v>
      </c>
      <c r="W31" t="n">
        <v>0.16</v>
      </c>
      <c r="X31" t="n">
        <v>0.66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1.9384</v>
      </c>
      <c r="E32" t="n">
        <v>51.59</v>
      </c>
      <c r="F32" t="n">
        <v>48.49</v>
      </c>
      <c r="G32" t="n">
        <v>193.95</v>
      </c>
      <c r="H32" t="n">
        <v>2.26</v>
      </c>
      <c r="I32" t="n">
        <v>15</v>
      </c>
      <c r="J32" t="n">
        <v>244.23</v>
      </c>
      <c r="K32" t="n">
        <v>54.38</v>
      </c>
      <c r="L32" t="n">
        <v>31</v>
      </c>
      <c r="M32" t="n">
        <v>11</v>
      </c>
      <c r="N32" t="n">
        <v>58.86</v>
      </c>
      <c r="O32" t="n">
        <v>30356.28</v>
      </c>
      <c r="P32" t="n">
        <v>563.0700000000001</v>
      </c>
      <c r="Q32" t="n">
        <v>1206.81</v>
      </c>
      <c r="R32" t="n">
        <v>107.26</v>
      </c>
      <c r="S32" t="n">
        <v>79.25</v>
      </c>
      <c r="T32" t="n">
        <v>11559.11</v>
      </c>
      <c r="U32" t="n">
        <v>0.74</v>
      </c>
      <c r="V32" t="n">
        <v>0.92</v>
      </c>
      <c r="W32" t="n">
        <v>0.17</v>
      </c>
      <c r="X32" t="n">
        <v>0.66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1.9423</v>
      </c>
      <c r="E33" t="n">
        <v>51.49</v>
      </c>
      <c r="F33" t="n">
        <v>48.42</v>
      </c>
      <c r="G33" t="n">
        <v>207.53</v>
      </c>
      <c r="H33" t="n">
        <v>2.31</v>
      </c>
      <c r="I33" t="n">
        <v>14</v>
      </c>
      <c r="J33" t="n">
        <v>246</v>
      </c>
      <c r="K33" t="n">
        <v>54.38</v>
      </c>
      <c r="L33" t="n">
        <v>32</v>
      </c>
      <c r="M33" t="n">
        <v>7</v>
      </c>
      <c r="N33" t="n">
        <v>59.63</v>
      </c>
      <c r="O33" t="n">
        <v>30574.64</v>
      </c>
      <c r="P33" t="n">
        <v>561.37</v>
      </c>
      <c r="Q33" t="n">
        <v>1206.81</v>
      </c>
      <c r="R33" t="n">
        <v>105</v>
      </c>
      <c r="S33" t="n">
        <v>79.25</v>
      </c>
      <c r="T33" t="n">
        <v>10432.63</v>
      </c>
      <c r="U33" t="n">
        <v>0.75</v>
      </c>
      <c r="V33" t="n">
        <v>0.92</v>
      </c>
      <c r="W33" t="n">
        <v>0.16</v>
      </c>
      <c r="X33" t="n">
        <v>0.59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1.9418</v>
      </c>
      <c r="E34" t="n">
        <v>51.5</v>
      </c>
      <c r="F34" t="n">
        <v>48.44</v>
      </c>
      <c r="G34" t="n">
        <v>207.58</v>
      </c>
      <c r="H34" t="n">
        <v>2.37</v>
      </c>
      <c r="I34" t="n">
        <v>14</v>
      </c>
      <c r="J34" t="n">
        <v>247.78</v>
      </c>
      <c r="K34" t="n">
        <v>54.38</v>
      </c>
      <c r="L34" t="n">
        <v>33</v>
      </c>
      <c r="M34" t="n">
        <v>4</v>
      </c>
      <c r="N34" t="n">
        <v>60.41</v>
      </c>
      <c r="O34" t="n">
        <v>30794.11</v>
      </c>
      <c r="P34" t="n">
        <v>561.13</v>
      </c>
      <c r="Q34" t="n">
        <v>1206.81</v>
      </c>
      <c r="R34" t="n">
        <v>105.14</v>
      </c>
      <c r="S34" t="n">
        <v>79.25</v>
      </c>
      <c r="T34" t="n">
        <v>10505.78</v>
      </c>
      <c r="U34" t="n">
        <v>0.75</v>
      </c>
      <c r="V34" t="n">
        <v>0.92</v>
      </c>
      <c r="W34" t="n">
        <v>0.17</v>
      </c>
      <c r="X34" t="n">
        <v>0.61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1.9412</v>
      </c>
      <c r="E35" t="n">
        <v>51.51</v>
      </c>
      <c r="F35" t="n">
        <v>48.45</v>
      </c>
      <c r="G35" t="n">
        <v>207.66</v>
      </c>
      <c r="H35" t="n">
        <v>2.42</v>
      </c>
      <c r="I35" t="n">
        <v>14</v>
      </c>
      <c r="J35" t="n">
        <v>249.57</v>
      </c>
      <c r="K35" t="n">
        <v>54.38</v>
      </c>
      <c r="L35" t="n">
        <v>34</v>
      </c>
      <c r="M35" t="n">
        <v>1</v>
      </c>
      <c r="N35" t="n">
        <v>61.2</v>
      </c>
      <c r="O35" t="n">
        <v>31014.73</v>
      </c>
      <c r="P35" t="n">
        <v>562.5700000000001</v>
      </c>
      <c r="Q35" t="n">
        <v>1206.83</v>
      </c>
      <c r="R35" t="n">
        <v>105.75</v>
      </c>
      <c r="S35" t="n">
        <v>79.25</v>
      </c>
      <c r="T35" t="n">
        <v>10811.26</v>
      </c>
      <c r="U35" t="n">
        <v>0.75</v>
      </c>
      <c r="V35" t="n">
        <v>0.92</v>
      </c>
      <c r="W35" t="n">
        <v>0.17</v>
      </c>
      <c r="X35" t="n">
        <v>0.62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1.9409</v>
      </c>
      <c r="E36" t="n">
        <v>51.52</v>
      </c>
      <c r="F36" t="n">
        <v>48.46</v>
      </c>
      <c r="G36" t="n">
        <v>207.7</v>
      </c>
      <c r="H36" t="n">
        <v>2.48</v>
      </c>
      <c r="I36" t="n">
        <v>14</v>
      </c>
      <c r="J36" t="n">
        <v>251.37</v>
      </c>
      <c r="K36" t="n">
        <v>54.38</v>
      </c>
      <c r="L36" t="n">
        <v>35</v>
      </c>
      <c r="M36" t="n">
        <v>0</v>
      </c>
      <c r="N36" t="n">
        <v>61.99</v>
      </c>
      <c r="O36" t="n">
        <v>31236.5</v>
      </c>
      <c r="P36" t="n">
        <v>566.05</v>
      </c>
      <c r="Q36" t="n">
        <v>1206.83</v>
      </c>
      <c r="R36" t="n">
        <v>106.01</v>
      </c>
      <c r="S36" t="n">
        <v>79.25</v>
      </c>
      <c r="T36" t="n">
        <v>10939.98</v>
      </c>
      <c r="U36" t="n">
        <v>0.75</v>
      </c>
      <c r="V36" t="n">
        <v>0.92</v>
      </c>
      <c r="W36" t="n">
        <v>0.17</v>
      </c>
      <c r="X36" t="n">
        <v>0.63</v>
      </c>
      <c r="Y36" t="n">
        <v>0.5</v>
      </c>
      <c r="Z36" t="n">
        <v>10</v>
      </c>
    </row>
    <row r="37">
      <c r="A37" t="n">
        <v>0</v>
      </c>
      <c r="B37" t="n">
        <v>40</v>
      </c>
      <c r="C37" t="inlineStr">
        <is>
          <t xml:space="preserve">CONCLUIDO	</t>
        </is>
      </c>
      <c r="D37" t="n">
        <v>1.2982</v>
      </c>
      <c r="E37" t="n">
        <v>77.03</v>
      </c>
      <c r="F37" t="n">
        <v>67.38</v>
      </c>
      <c r="G37" t="n">
        <v>9.91</v>
      </c>
      <c r="H37" t="n">
        <v>0.2</v>
      </c>
      <c r="I37" t="n">
        <v>408</v>
      </c>
      <c r="J37" t="n">
        <v>89.87</v>
      </c>
      <c r="K37" t="n">
        <v>37.55</v>
      </c>
      <c r="L37" t="n">
        <v>1</v>
      </c>
      <c r="M37" t="n">
        <v>406</v>
      </c>
      <c r="N37" t="n">
        <v>11.32</v>
      </c>
      <c r="O37" t="n">
        <v>11317.98</v>
      </c>
      <c r="P37" t="n">
        <v>558.72</v>
      </c>
      <c r="Q37" t="n">
        <v>1206.96</v>
      </c>
      <c r="R37" t="n">
        <v>749.21</v>
      </c>
      <c r="S37" t="n">
        <v>79.25</v>
      </c>
      <c r="T37" t="n">
        <v>330570.68</v>
      </c>
      <c r="U37" t="n">
        <v>0.11</v>
      </c>
      <c r="V37" t="n">
        <v>0.66</v>
      </c>
      <c r="W37" t="n">
        <v>0.79</v>
      </c>
      <c r="X37" t="n">
        <v>19.55</v>
      </c>
      <c r="Y37" t="n">
        <v>0.5</v>
      </c>
      <c r="Z37" t="n">
        <v>10</v>
      </c>
    </row>
    <row r="38">
      <c r="A38" t="n">
        <v>1</v>
      </c>
      <c r="B38" t="n">
        <v>40</v>
      </c>
      <c r="C38" t="inlineStr">
        <is>
          <t xml:space="preserve">CONCLUIDO	</t>
        </is>
      </c>
      <c r="D38" t="n">
        <v>1.6557</v>
      </c>
      <c r="E38" t="n">
        <v>60.4</v>
      </c>
      <c r="F38" t="n">
        <v>55.38</v>
      </c>
      <c r="G38" t="n">
        <v>20.39</v>
      </c>
      <c r="H38" t="n">
        <v>0.39</v>
      </c>
      <c r="I38" t="n">
        <v>163</v>
      </c>
      <c r="J38" t="n">
        <v>91.09999999999999</v>
      </c>
      <c r="K38" t="n">
        <v>37.55</v>
      </c>
      <c r="L38" t="n">
        <v>2</v>
      </c>
      <c r="M38" t="n">
        <v>161</v>
      </c>
      <c r="N38" t="n">
        <v>11.54</v>
      </c>
      <c r="O38" t="n">
        <v>11468.97</v>
      </c>
      <c r="P38" t="n">
        <v>447.76</v>
      </c>
      <c r="Q38" t="n">
        <v>1206.84</v>
      </c>
      <c r="R38" t="n">
        <v>340.71</v>
      </c>
      <c r="S38" t="n">
        <v>79.25</v>
      </c>
      <c r="T38" t="n">
        <v>127544.01</v>
      </c>
      <c r="U38" t="n">
        <v>0.23</v>
      </c>
      <c r="V38" t="n">
        <v>0.8</v>
      </c>
      <c r="W38" t="n">
        <v>0.4</v>
      </c>
      <c r="X38" t="n">
        <v>7.55</v>
      </c>
      <c r="Y38" t="n">
        <v>0.5</v>
      </c>
      <c r="Z38" t="n">
        <v>10</v>
      </c>
    </row>
    <row r="39">
      <c r="A39" t="n">
        <v>2</v>
      </c>
      <c r="B39" t="n">
        <v>40</v>
      </c>
      <c r="C39" t="inlineStr">
        <is>
          <t xml:space="preserve">CONCLUIDO	</t>
        </is>
      </c>
      <c r="D39" t="n">
        <v>1.7786</v>
      </c>
      <c r="E39" t="n">
        <v>56.22</v>
      </c>
      <c r="F39" t="n">
        <v>52.39</v>
      </c>
      <c r="G39" t="n">
        <v>31.44</v>
      </c>
      <c r="H39" t="n">
        <v>0.57</v>
      </c>
      <c r="I39" t="n">
        <v>100</v>
      </c>
      <c r="J39" t="n">
        <v>92.31999999999999</v>
      </c>
      <c r="K39" t="n">
        <v>37.55</v>
      </c>
      <c r="L39" t="n">
        <v>3</v>
      </c>
      <c r="M39" t="n">
        <v>98</v>
      </c>
      <c r="N39" t="n">
        <v>11.77</v>
      </c>
      <c r="O39" t="n">
        <v>11620.34</v>
      </c>
      <c r="P39" t="n">
        <v>412.42</v>
      </c>
      <c r="Q39" t="n">
        <v>1206.82</v>
      </c>
      <c r="R39" t="n">
        <v>239.89</v>
      </c>
      <c r="S39" t="n">
        <v>79.25</v>
      </c>
      <c r="T39" t="n">
        <v>77452.14</v>
      </c>
      <c r="U39" t="n">
        <v>0.33</v>
      </c>
      <c r="V39" t="n">
        <v>0.85</v>
      </c>
      <c r="W39" t="n">
        <v>0.29</v>
      </c>
      <c r="X39" t="n">
        <v>4.56</v>
      </c>
      <c r="Y39" t="n">
        <v>0.5</v>
      </c>
      <c r="Z39" t="n">
        <v>10</v>
      </c>
    </row>
    <row r="40">
      <c r="A40" t="n">
        <v>3</v>
      </c>
      <c r="B40" t="n">
        <v>40</v>
      </c>
      <c r="C40" t="inlineStr">
        <is>
          <t xml:space="preserve">CONCLUIDO	</t>
        </is>
      </c>
      <c r="D40" t="n">
        <v>1.8382</v>
      </c>
      <c r="E40" t="n">
        <v>54.4</v>
      </c>
      <c r="F40" t="n">
        <v>51.1</v>
      </c>
      <c r="G40" t="n">
        <v>42.58</v>
      </c>
      <c r="H40" t="n">
        <v>0.75</v>
      </c>
      <c r="I40" t="n">
        <v>72</v>
      </c>
      <c r="J40" t="n">
        <v>93.55</v>
      </c>
      <c r="K40" t="n">
        <v>37.55</v>
      </c>
      <c r="L40" t="n">
        <v>4</v>
      </c>
      <c r="M40" t="n">
        <v>70</v>
      </c>
      <c r="N40" t="n">
        <v>12</v>
      </c>
      <c r="O40" t="n">
        <v>11772.07</v>
      </c>
      <c r="P40" t="n">
        <v>391.13</v>
      </c>
      <c r="Q40" t="n">
        <v>1206.83</v>
      </c>
      <c r="R40" t="n">
        <v>195.64</v>
      </c>
      <c r="S40" t="n">
        <v>79.25</v>
      </c>
      <c r="T40" t="n">
        <v>55463.49</v>
      </c>
      <c r="U40" t="n">
        <v>0.41</v>
      </c>
      <c r="V40" t="n">
        <v>0.87</v>
      </c>
      <c r="W40" t="n">
        <v>0.26</v>
      </c>
      <c r="X40" t="n">
        <v>3.27</v>
      </c>
      <c r="Y40" t="n">
        <v>0.5</v>
      </c>
      <c r="Z40" t="n">
        <v>10</v>
      </c>
    </row>
    <row r="41">
      <c r="A41" t="n">
        <v>4</v>
      </c>
      <c r="B41" t="n">
        <v>40</v>
      </c>
      <c r="C41" t="inlineStr">
        <is>
          <t xml:space="preserve">CONCLUIDO	</t>
        </is>
      </c>
      <c r="D41" t="n">
        <v>1.8775</v>
      </c>
      <c r="E41" t="n">
        <v>53.26</v>
      </c>
      <c r="F41" t="n">
        <v>50.28</v>
      </c>
      <c r="G41" t="n">
        <v>54.85</v>
      </c>
      <c r="H41" t="n">
        <v>0.93</v>
      </c>
      <c r="I41" t="n">
        <v>55</v>
      </c>
      <c r="J41" t="n">
        <v>94.79000000000001</v>
      </c>
      <c r="K41" t="n">
        <v>37.55</v>
      </c>
      <c r="L41" t="n">
        <v>5</v>
      </c>
      <c r="M41" t="n">
        <v>53</v>
      </c>
      <c r="N41" t="n">
        <v>12.23</v>
      </c>
      <c r="O41" t="n">
        <v>11924.18</v>
      </c>
      <c r="P41" t="n">
        <v>372.16</v>
      </c>
      <c r="Q41" t="n">
        <v>1206.82</v>
      </c>
      <c r="R41" t="n">
        <v>168</v>
      </c>
      <c r="S41" t="n">
        <v>79.25</v>
      </c>
      <c r="T41" t="n">
        <v>41731.11</v>
      </c>
      <c r="U41" t="n">
        <v>0.47</v>
      </c>
      <c r="V41" t="n">
        <v>0.88</v>
      </c>
      <c r="W41" t="n">
        <v>0.23</v>
      </c>
      <c r="X41" t="n">
        <v>2.45</v>
      </c>
      <c r="Y41" t="n">
        <v>0.5</v>
      </c>
      <c r="Z41" t="n">
        <v>10</v>
      </c>
    </row>
    <row r="42">
      <c r="A42" t="n">
        <v>5</v>
      </c>
      <c r="B42" t="n">
        <v>40</v>
      </c>
      <c r="C42" t="inlineStr">
        <is>
          <t xml:space="preserve">CONCLUIDO	</t>
        </is>
      </c>
      <c r="D42" t="n">
        <v>1.9142</v>
      </c>
      <c r="E42" t="n">
        <v>52.24</v>
      </c>
      <c r="F42" t="n">
        <v>49.47</v>
      </c>
      <c r="G42" t="n">
        <v>67.45999999999999</v>
      </c>
      <c r="H42" t="n">
        <v>1.1</v>
      </c>
      <c r="I42" t="n">
        <v>44</v>
      </c>
      <c r="J42" t="n">
        <v>96.02</v>
      </c>
      <c r="K42" t="n">
        <v>37.55</v>
      </c>
      <c r="L42" t="n">
        <v>6</v>
      </c>
      <c r="M42" t="n">
        <v>42</v>
      </c>
      <c r="N42" t="n">
        <v>12.47</v>
      </c>
      <c r="O42" t="n">
        <v>12076.67</v>
      </c>
      <c r="P42" t="n">
        <v>353.68</v>
      </c>
      <c r="Q42" t="n">
        <v>1206.84</v>
      </c>
      <c r="R42" t="n">
        <v>140.63</v>
      </c>
      <c r="S42" t="n">
        <v>79.25</v>
      </c>
      <c r="T42" t="n">
        <v>28101.19</v>
      </c>
      <c r="U42" t="n">
        <v>0.5600000000000001</v>
      </c>
      <c r="V42" t="n">
        <v>0.9</v>
      </c>
      <c r="W42" t="n">
        <v>0.19</v>
      </c>
      <c r="X42" t="n">
        <v>1.64</v>
      </c>
      <c r="Y42" t="n">
        <v>0.5</v>
      </c>
      <c r="Z42" t="n">
        <v>10</v>
      </c>
    </row>
    <row r="43">
      <c r="A43" t="n">
        <v>6</v>
      </c>
      <c r="B43" t="n">
        <v>40</v>
      </c>
      <c r="C43" t="inlineStr">
        <is>
          <t xml:space="preserve">CONCLUIDO	</t>
        </is>
      </c>
      <c r="D43" t="n">
        <v>1.9204</v>
      </c>
      <c r="E43" t="n">
        <v>52.07</v>
      </c>
      <c r="F43" t="n">
        <v>49.45</v>
      </c>
      <c r="G43" t="n">
        <v>82.42</v>
      </c>
      <c r="H43" t="n">
        <v>1.27</v>
      </c>
      <c r="I43" t="n">
        <v>36</v>
      </c>
      <c r="J43" t="n">
        <v>97.26000000000001</v>
      </c>
      <c r="K43" t="n">
        <v>37.55</v>
      </c>
      <c r="L43" t="n">
        <v>7</v>
      </c>
      <c r="M43" t="n">
        <v>31</v>
      </c>
      <c r="N43" t="n">
        <v>12.71</v>
      </c>
      <c r="O43" t="n">
        <v>12229.54</v>
      </c>
      <c r="P43" t="n">
        <v>340.58</v>
      </c>
      <c r="Q43" t="n">
        <v>1206.82</v>
      </c>
      <c r="R43" t="n">
        <v>139.78</v>
      </c>
      <c r="S43" t="n">
        <v>79.25</v>
      </c>
      <c r="T43" t="n">
        <v>27717.33</v>
      </c>
      <c r="U43" t="n">
        <v>0.57</v>
      </c>
      <c r="V43" t="n">
        <v>0.9</v>
      </c>
      <c r="W43" t="n">
        <v>0.2</v>
      </c>
      <c r="X43" t="n">
        <v>1.62</v>
      </c>
      <c r="Y43" t="n">
        <v>0.5</v>
      </c>
      <c r="Z43" t="n">
        <v>10</v>
      </c>
    </row>
    <row r="44">
      <c r="A44" t="n">
        <v>7</v>
      </c>
      <c r="B44" t="n">
        <v>40</v>
      </c>
      <c r="C44" t="inlineStr">
        <is>
          <t xml:space="preserve">CONCLUIDO	</t>
        </is>
      </c>
      <c r="D44" t="n">
        <v>1.9295</v>
      </c>
      <c r="E44" t="n">
        <v>51.83</v>
      </c>
      <c r="F44" t="n">
        <v>49.28</v>
      </c>
      <c r="G44" t="n">
        <v>92.41</v>
      </c>
      <c r="H44" t="n">
        <v>1.43</v>
      </c>
      <c r="I44" t="n">
        <v>32</v>
      </c>
      <c r="J44" t="n">
        <v>98.5</v>
      </c>
      <c r="K44" t="n">
        <v>37.55</v>
      </c>
      <c r="L44" t="n">
        <v>8</v>
      </c>
      <c r="M44" t="n">
        <v>4</v>
      </c>
      <c r="N44" t="n">
        <v>12.95</v>
      </c>
      <c r="O44" t="n">
        <v>12382.79</v>
      </c>
      <c r="P44" t="n">
        <v>330.42</v>
      </c>
      <c r="Q44" t="n">
        <v>1206.83</v>
      </c>
      <c r="R44" t="n">
        <v>133.21</v>
      </c>
      <c r="S44" t="n">
        <v>79.25</v>
      </c>
      <c r="T44" t="n">
        <v>24448.43</v>
      </c>
      <c r="U44" t="n">
        <v>0.59</v>
      </c>
      <c r="V44" t="n">
        <v>0.9</v>
      </c>
      <c r="W44" t="n">
        <v>0.22</v>
      </c>
      <c r="X44" t="n">
        <v>1.45</v>
      </c>
      <c r="Y44" t="n">
        <v>0.5</v>
      </c>
      <c r="Z44" t="n">
        <v>10</v>
      </c>
    </row>
    <row r="45">
      <c r="A45" t="n">
        <v>8</v>
      </c>
      <c r="B45" t="n">
        <v>40</v>
      </c>
      <c r="C45" t="inlineStr">
        <is>
          <t xml:space="preserve">CONCLUIDO	</t>
        </is>
      </c>
      <c r="D45" t="n">
        <v>1.9295</v>
      </c>
      <c r="E45" t="n">
        <v>51.83</v>
      </c>
      <c r="F45" t="n">
        <v>49.28</v>
      </c>
      <c r="G45" t="n">
        <v>92.41</v>
      </c>
      <c r="H45" t="n">
        <v>1.59</v>
      </c>
      <c r="I45" t="n">
        <v>32</v>
      </c>
      <c r="J45" t="n">
        <v>99.75</v>
      </c>
      <c r="K45" t="n">
        <v>37.55</v>
      </c>
      <c r="L45" t="n">
        <v>9</v>
      </c>
      <c r="M45" t="n">
        <v>0</v>
      </c>
      <c r="N45" t="n">
        <v>13.2</v>
      </c>
      <c r="O45" t="n">
        <v>12536.43</v>
      </c>
      <c r="P45" t="n">
        <v>333.97</v>
      </c>
      <c r="Q45" t="n">
        <v>1206.83</v>
      </c>
      <c r="R45" t="n">
        <v>132.91</v>
      </c>
      <c r="S45" t="n">
        <v>79.25</v>
      </c>
      <c r="T45" t="n">
        <v>24301.72</v>
      </c>
      <c r="U45" t="n">
        <v>0.6</v>
      </c>
      <c r="V45" t="n">
        <v>0.9</v>
      </c>
      <c r="W45" t="n">
        <v>0.23</v>
      </c>
      <c r="X45" t="n">
        <v>1.45</v>
      </c>
      <c r="Y45" t="n">
        <v>0.5</v>
      </c>
      <c r="Z45" t="n">
        <v>10</v>
      </c>
    </row>
    <row r="46">
      <c r="A46" t="n">
        <v>0</v>
      </c>
      <c r="B46" t="n">
        <v>30</v>
      </c>
      <c r="C46" t="inlineStr">
        <is>
          <t xml:space="preserve">CONCLUIDO	</t>
        </is>
      </c>
      <c r="D46" t="n">
        <v>1.4265</v>
      </c>
      <c r="E46" t="n">
        <v>70.09999999999999</v>
      </c>
      <c r="F46" t="n">
        <v>63.22</v>
      </c>
      <c r="G46" t="n">
        <v>11.71</v>
      </c>
      <c r="H46" t="n">
        <v>0.24</v>
      </c>
      <c r="I46" t="n">
        <v>324</v>
      </c>
      <c r="J46" t="n">
        <v>71.52</v>
      </c>
      <c r="K46" t="n">
        <v>32.27</v>
      </c>
      <c r="L46" t="n">
        <v>1</v>
      </c>
      <c r="M46" t="n">
        <v>322</v>
      </c>
      <c r="N46" t="n">
        <v>8.25</v>
      </c>
      <c r="O46" t="n">
        <v>9054.6</v>
      </c>
      <c r="P46" t="n">
        <v>444.38</v>
      </c>
      <c r="Q46" t="n">
        <v>1206.95</v>
      </c>
      <c r="R46" t="n">
        <v>607.01</v>
      </c>
      <c r="S46" t="n">
        <v>79.25</v>
      </c>
      <c r="T46" t="n">
        <v>259888</v>
      </c>
      <c r="U46" t="n">
        <v>0.13</v>
      </c>
      <c r="V46" t="n">
        <v>0.7</v>
      </c>
      <c r="W46" t="n">
        <v>0.66</v>
      </c>
      <c r="X46" t="n">
        <v>15.38</v>
      </c>
      <c r="Y46" t="n">
        <v>0.5</v>
      </c>
      <c r="Z46" t="n">
        <v>10</v>
      </c>
    </row>
    <row r="47">
      <c r="A47" t="n">
        <v>1</v>
      </c>
      <c r="B47" t="n">
        <v>30</v>
      </c>
      <c r="C47" t="inlineStr">
        <is>
          <t xml:space="preserve">CONCLUIDO	</t>
        </is>
      </c>
      <c r="D47" t="n">
        <v>1.7318</v>
      </c>
      <c r="E47" t="n">
        <v>57.74</v>
      </c>
      <c r="F47" t="n">
        <v>53.85</v>
      </c>
      <c r="G47" t="n">
        <v>24.48</v>
      </c>
      <c r="H47" t="n">
        <v>0.48</v>
      </c>
      <c r="I47" t="n">
        <v>132</v>
      </c>
      <c r="J47" t="n">
        <v>72.7</v>
      </c>
      <c r="K47" t="n">
        <v>32.27</v>
      </c>
      <c r="L47" t="n">
        <v>2</v>
      </c>
      <c r="M47" t="n">
        <v>130</v>
      </c>
      <c r="N47" t="n">
        <v>8.43</v>
      </c>
      <c r="O47" t="n">
        <v>9200.25</v>
      </c>
      <c r="P47" t="n">
        <v>363.83</v>
      </c>
      <c r="Q47" t="n">
        <v>1206.91</v>
      </c>
      <c r="R47" t="n">
        <v>289.14</v>
      </c>
      <c r="S47" t="n">
        <v>79.25</v>
      </c>
      <c r="T47" t="n">
        <v>101915.03</v>
      </c>
      <c r="U47" t="n">
        <v>0.27</v>
      </c>
      <c r="V47" t="n">
        <v>0.83</v>
      </c>
      <c r="W47" t="n">
        <v>0.34</v>
      </c>
      <c r="X47" t="n">
        <v>6.01</v>
      </c>
      <c r="Y47" t="n">
        <v>0.5</v>
      </c>
      <c r="Z47" t="n">
        <v>10</v>
      </c>
    </row>
    <row r="48">
      <c r="A48" t="n">
        <v>2</v>
      </c>
      <c r="B48" t="n">
        <v>30</v>
      </c>
      <c r="C48" t="inlineStr">
        <is>
          <t xml:space="preserve">CONCLUIDO	</t>
        </is>
      </c>
      <c r="D48" t="n">
        <v>1.8306</v>
      </c>
      <c r="E48" t="n">
        <v>54.63</v>
      </c>
      <c r="F48" t="n">
        <v>51.52</v>
      </c>
      <c r="G48" t="n">
        <v>38.17</v>
      </c>
      <c r="H48" t="n">
        <v>0.71</v>
      </c>
      <c r="I48" t="n">
        <v>81</v>
      </c>
      <c r="J48" t="n">
        <v>73.88</v>
      </c>
      <c r="K48" t="n">
        <v>32.27</v>
      </c>
      <c r="L48" t="n">
        <v>3</v>
      </c>
      <c r="M48" t="n">
        <v>79</v>
      </c>
      <c r="N48" t="n">
        <v>8.609999999999999</v>
      </c>
      <c r="O48" t="n">
        <v>9346.23</v>
      </c>
      <c r="P48" t="n">
        <v>333.26</v>
      </c>
      <c r="Q48" t="n">
        <v>1206.81</v>
      </c>
      <c r="R48" t="n">
        <v>210.21</v>
      </c>
      <c r="S48" t="n">
        <v>79.25</v>
      </c>
      <c r="T48" t="n">
        <v>62704.95</v>
      </c>
      <c r="U48" t="n">
        <v>0.38</v>
      </c>
      <c r="V48" t="n">
        <v>0.86</v>
      </c>
      <c r="W48" t="n">
        <v>0.27</v>
      </c>
      <c r="X48" t="n">
        <v>3.69</v>
      </c>
      <c r="Y48" t="n">
        <v>0.5</v>
      </c>
      <c r="Z48" t="n">
        <v>10</v>
      </c>
    </row>
    <row r="49">
      <c r="A49" t="n">
        <v>3</v>
      </c>
      <c r="B49" t="n">
        <v>30</v>
      </c>
      <c r="C49" t="inlineStr">
        <is>
          <t xml:space="preserve">CONCLUIDO	</t>
        </is>
      </c>
      <c r="D49" t="n">
        <v>1.8831</v>
      </c>
      <c r="E49" t="n">
        <v>53.1</v>
      </c>
      <c r="F49" t="n">
        <v>50.37</v>
      </c>
      <c r="G49" t="n">
        <v>53.03</v>
      </c>
      <c r="H49" t="n">
        <v>0.93</v>
      </c>
      <c r="I49" t="n">
        <v>57</v>
      </c>
      <c r="J49" t="n">
        <v>75.06999999999999</v>
      </c>
      <c r="K49" t="n">
        <v>32.27</v>
      </c>
      <c r="L49" t="n">
        <v>4</v>
      </c>
      <c r="M49" t="n">
        <v>55</v>
      </c>
      <c r="N49" t="n">
        <v>8.800000000000001</v>
      </c>
      <c r="O49" t="n">
        <v>9492.549999999999</v>
      </c>
      <c r="P49" t="n">
        <v>309.87</v>
      </c>
      <c r="Q49" t="n">
        <v>1206.82</v>
      </c>
      <c r="R49" t="n">
        <v>171.08</v>
      </c>
      <c r="S49" t="n">
        <v>79.25</v>
      </c>
      <c r="T49" t="n">
        <v>43261.61</v>
      </c>
      <c r="U49" t="n">
        <v>0.46</v>
      </c>
      <c r="V49" t="n">
        <v>0.88</v>
      </c>
      <c r="W49" t="n">
        <v>0.23</v>
      </c>
      <c r="X49" t="n">
        <v>2.54</v>
      </c>
      <c r="Y49" t="n">
        <v>0.5</v>
      </c>
      <c r="Z49" t="n">
        <v>10</v>
      </c>
    </row>
    <row r="50">
      <c r="A50" t="n">
        <v>4</v>
      </c>
      <c r="B50" t="n">
        <v>30</v>
      </c>
      <c r="C50" t="inlineStr">
        <is>
          <t xml:space="preserve">CONCLUIDO	</t>
        </is>
      </c>
      <c r="D50" t="n">
        <v>1.9259</v>
      </c>
      <c r="E50" t="n">
        <v>51.92</v>
      </c>
      <c r="F50" t="n">
        <v>49.39</v>
      </c>
      <c r="G50" t="n">
        <v>67.36</v>
      </c>
      <c r="H50" t="n">
        <v>1.15</v>
      </c>
      <c r="I50" t="n">
        <v>44</v>
      </c>
      <c r="J50" t="n">
        <v>76.26000000000001</v>
      </c>
      <c r="K50" t="n">
        <v>32.27</v>
      </c>
      <c r="L50" t="n">
        <v>5</v>
      </c>
      <c r="M50" t="n">
        <v>19</v>
      </c>
      <c r="N50" t="n">
        <v>8.99</v>
      </c>
      <c r="O50" t="n">
        <v>9639.200000000001</v>
      </c>
      <c r="P50" t="n">
        <v>287.96</v>
      </c>
      <c r="Q50" t="n">
        <v>1206.84</v>
      </c>
      <c r="R50" t="n">
        <v>136.25</v>
      </c>
      <c r="S50" t="n">
        <v>79.25</v>
      </c>
      <c r="T50" t="n">
        <v>25909.74</v>
      </c>
      <c r="U50" t="n">
        <v>0.58</v>
      </c>
      <c r="V50" t="n">
        <v>0.9</v>
      </c>
      <c r="W50" t="n">
        <v>0.23</v>
      </c>
      <c r="X50" t="n">
        <v>1.56</v>
      </c>
      <c r="Y50" t="n">
        <v>0.5</v>
      </c>
      <c r="Z50" t="n">
        <v>10</v>
      </c>
    </row>
    <row r="51">
      <c r="A51" t="n">
        <v>5</v>
      </c>
      <c r="B51" t="n">
        <v>30</v>
      </c>
      <c r="C51" t="inlineStr">
        <is>
          <t xml:space="preserve">CONCLUIDO	</t>
        </is>
      </c>
      <c r="D51" t="n">
        <v>1.9177</v>
      </c>
      <c r="E51" t="n">
        <v>52.14</v>
      </c>
      <c r="F51" t="n">
        <v>49.65</v>
      </c>
      <c r="G51" t="n">
        <v>70.92</v>
      </c>
      <c r="H51" t="n">
        <v>1.36</v>
      </c>
      <c r="I51" t="n">
        <v>42</v>
      </c>
      <c r="J51" t="n">
        <v>77.45</v>
      </c>
      <c r="K51" t="n">
        <v>32.27</v>
      </c>
      <c r="L51" t="n">
        <v>6</v>
      </c>
      <c r="M51" t="n">
        <v>0</v>
      </c>
      <c r="N51" t="n">
        <v>9.18</v>
      </c>
      <c r="O51" t="n">
        <v>9786.190000000001</v>
      </c>
      <c r="P51" t="n">
        <v>291.06</v>
      </c>
      <c r="Q51" t="n">
        <v>1206.82</v>
      </c>
      <c r="R51" t="n">
        <v>144.64</v>
      </c>
      <c r="S51" t="n">
        <v>79.25</v>
      </c>
      <c r="T51" t="n">
        <v>30116.78</v>
      </c>
      <c r="U51" t="n">
        <v>0.55</v>
      </c>
      <c r="V51" t="n">
        <v>0.9</v>
      </c>
      <c r="W51" t="n">
        <v>0.26</v>
      </c>
      <c r="X51" t="n">
        <v>1.82</v>
      </c>
      <c r="Y51" t="n">
        <v>0.5</v>
      </c>
      <c r="Z51" t="n">
        <v>10</v>
      </c>
    </row>
    <row r="52">
      <c r="A52" t="n">
        <v>0</v>
      </c>
      <c r="B52" t="n">
        <v>15</v>
      </c>
      <c r="C52" t="inlineStr">
        <is>
          <t xml:space="preserve">CONCLUIDO	</t>
        </is>
      </c>
      <c r="D52" t="n">
        <v>1.6721</v>
      </c>
      <c r="E52" t="n">
        <v>59.8</v>
      </c>
      <c r="F52" t="n">
        <v>56.13</v>
      </c>
      <c r="G52" t="n">
        <v>18.92</v>
      </c>
      <c r="H52" t="n">
        <v>0.43</v>
      </c>
      <c r="I52" t="n">
        <v>178</v>
      </c>
      <c r="J52" t="n">
        <v>39.78</v>
      </c>
      <c r="K52" t="n">
        <v>19.54</v>
      </c>
      <c r="L52" t="n">
        <v>1</v>
      </c>
      <c r="M52" t="n">
        <v>176</v>
      </c>
      <c r="N52" t="n">
        <v>4.24</v>
      </c>
      <c r="O52" t="n">
        <v>5140</v>
      </c>
      <c r="P52" t="n">
        <v>244.87</v>
      </c>
      <c r="Q52" t="n">
        <v>1206.91</v>
      </c>
      <c r="R52" t="n">
        <v>366.26</v>
      </c>
      <c r="S52" t="n">
        <v>79.25</v>
      </c>
      <c r="T52" t="n">
        <v>140244.61</v>
      </c>
      <c r="U52" t="n">
        <v>0.22</v>
      </c>
      <c r="V52" t="n">
        <v>0.79</v>
      </c>
      <c r="W52" t="n">
        <v>0.42</v>
      </c>
      <c r="X52" t="n">
        <v>8.289999999999999</v>
      </c>
      <c r="Y52" t="n">
        <v>0.5</v>
      </c>
      <c r="Z52" t="n">
        <v>10</v>
      </c>
    </row>
    <row r="53">
      <c r="A53" t="n">
        <v>1</v>
      </c>
      <c r="B53" t="n">
        <v>15</v>
      </c>
      <c r="C53" t="inlineStr">
        <is>
          <t xml:space="preserve">CONCLUIDO	</t>
        </is>
      </c>
      <c r="D53" t="n">
        <v>1.8431</v>
      </c>
      <c r="E53" t="n">
        <v>54.26</v>
      </c>
      <c r="F53" t="n">
        <v>51.64</v>
      </c>
      <c r="G53" t="n">
        <v>37.33</v>
      </c>
      <c r="H53" t="n">
        <v>0.84</v>
      </c>
      <c r="I53" t="n">
        <v>83</v>
      </c>
      <c r="J53" t="n">
        <v>40.89</v>
      </c>
      <c r="K53" t="n">
        <v>19.54</v>
      </c>
      <c r="L53" t="n">
        <v>2</v>
      </c>
      <c r="M53" t="n">
        <v>8</v>
      </c>
      <c r="N53" t="n">
        <v>4.35</v>
      </c>
      <c r="O53" t="n">
        <v>5277.26</v>
      </c>
      <c r="P53" t="n">
        <v>203.01</v>
      </c>
      <c r="Q53" t="n">
        <v>1206.89</v>
      </c>
      <c r="R53" t="n">
        <v>210.42</v>
      </c>
      <c r="S53" t="n">
        <v>79.25</v>
      </c>
      <c r="T53" t="n">
        <v>62801.38</v>
      </c>
      <c r="U53" t="n">
        <v>0.38</v>
      </c>
      <c r="V53" t="n">
        <v>0.86</v>
      </c>
      <c r="W53" t="n">
        <v>0.37</v>
      </c>
      <c r="X53" t="n">
        <v>3.81</v>
      </c>
      <c r="Y53" t="n">
        <v>0.5</v>
      </c>
      <c r="Z53" t="n">
        <v>10</v>
      </c>
    </row>
    <row r="54">
      <c r="A54" t="n">
        <v>2</v>
      </c>
      <c r="B54" t="n">
        <v>15</v>
      </c>
      <c r="C54" t="inlineStr">
        <is>
          <t xml:space="preserve">CONCLUIDO	</t>
        </is>
      </c>
      <c r="D54" t="n">
        <v>1.8443</v>
      </c>
      <c r="E54" t="n">
        <v>54.22</v>
      </c>
      <c r="F54" t="n">
        <v>51.61</v>
      </c>
      <c r="G54" t="n">
        <v>37.77</v>
      </c>
      <c r="H54" t="n">
        <v>1.22</v>
      </c>
      <c r="I54" t="n">
        <v>82</v>
      </c>
      <c r="J54" t="n">
        <v>42.01</v>
      </c>
      <c r="K54" t="n">
        <v>19.54</v>
      </c>
      <c r="L54" t="n">
        <v>3</v>
      </c>
      <c r="M54" t="n">
        <v>0</v>
      </c>
      <c r="N54" t="n">
        <v>4.46</v>
      </c>
      <c r="O54" t="n">
        <v>5414.79</v>
      </c>
      <c r="P54" t="n">
        <v>207.78</v>
      </c>
      <c r="Q54" t="n">
        <v>1206.82</v>
      </c>
      <c r="R54" t="n">
        <v>209.46</v>
      </c>
      <c r="S54" t="n">
        <v>79.25</v>
      </c>
      <c r="T54" t="n">
        <v>62324.84</v>
      </c>
      <c r="U54" t="n">
        <v>0.38</v>
      </c>
      <c r="V54" t="n">
        <v>0.86</v>
      </c>
      <c r="W54" t="n">
        <v>0.37</v>
      </c>
      <c r="X54" t="n">
        <v>3.78</v>
      </c>
      <c r="Y54" t="n">
        <v>0.5</v>
      </c>
      <c r="Z54" t="n">
        <v>10</v>
      </c>
    </row>
    <row r="55">
      <c r="A55" t="n">
        <v>0</v>
      </c>
      <c r="B55" t="n">
        <v>70</v>
      </c>
      <c r="C55" t="inlineStr">
        <is>
          <t xml:space="preserve">CONCLUIDO	</t>
        </is>
      </c>
      <c r="D55" t="n">
        <v>0.9706</v>
      </c>
      <c r="E55" t="n">
        <v>103.03</v>
      </c>
      <c r="F55" t="n">
        <v>81.27</v>
      </c>
      <c r="G55" t="n">
        <v>7.21</v>
      </c>
      <c r="H55" t="n">
        <v>0.12</v>
      </c>
      <c r="I55" t="n">
        <v>676</v>
      </c>
      <c r="J55" t="n">
        <v>141.81</v>
      </c>
      <c r="K55" t="n">
        <v>47.83</v>
      </c>
      <c r="L55" t="n">
        <v>1</v>
      </c>
      <c r="M55" t="n">
        <v>674</v>
      </c>
      <c r="N55" t="n">
        <v>22.98</v>
      </c>
      <c r="O55" t="n">
        <v>17723.39</v>
      </c>
      <c r="P55" t="n">
        <v>920.25</v>
      </c>
      <c r="Q55" t="n">
        <v>1207.16</v>
      </c>
      <c r="R55" t="n">
        <v>1222.5</v>
      </c>
      <c r="S55" t="n">
        <v>79.25</v>
      </c>
      <c r="T55" t="n">
        <v>565872.6</v>
      </c>
      <c r="U55" t="n">
        <v>0.06</v>
      </c>
      <c r="V55" t="n">
        <v>0.55</v>
      </c>
      <c r="W55" t="n">
        <v>1.22</v>
      </c>
      <c r="X55" t="n">
        <v>33.43</v>
      </c>
      <c r="Y55" t="n">
        <v>0.5</v>
      </c>
      <c r="Z55" t="n">
        <v>10</v>
      </c>
    </row>
    <row r="56">
      <c r="A56" t="n">
        <v>1</v>
      </c>
      <c r="B56" t="n">
        <v>70</v>
      </c>
      <c r="C56" t="inlineStr">
        <is>
          <t xml:space="preserve">CONCLUIDO	</t>
        </is>
      </c>
      <c r="D56" t="n">
        <v>1.4635</v>
      </c>
      <c r="E56" t="n">
        <v>68.33</v>
      </c>
      <c r="F56" t="n">
        <v>59.14</v>
      </c>
      <c r="G56" t="n">
        <v>14.72</v>
      </c>
      <c r="H56" t="n">
        <v>0.25</v>
      </c>
      <c r="I56" t="n">
        <v>241</v>
      </c>
      <c r="J56" t="n">
        <v>143.17</v>
      </c>
      <c r="K56" t="n">
        <v>47.83</v>
      </c>
      <c r="L56" t="n">
        <v>2</v>
      </c>
      <c r="M56" t="n">
        <v>239</v>
      </c>
      <c r="N56" t="n">
        <v>23.34</v>
      </c>
      <c r="O56" t="n">
        <v>17891.86</v>
      </c>
      <c r="P56" t="n">
        <v>661.97</v>
      </c>
      <c r="Q56" t="n">
        <v>1206.91</v>
      </c>
      <c r="R56" t="n">
        <v>468.59</v>
      </c>
      <c r="S56" t="n">
        <v>79.25</v>
      </c>
      <c r="T56" t="n">
        <v>191094.97</v>
      </c>
      <c r="U56" t="n">
        <v>0.17</v>
      </c>
      <c r="V56" t="n">
        <v>0.75</v>
      </c>
      <c r="W56" t="n">
        <v>0.52</v>
      </c>
      <c r="X56" t="n">
        <v>11.31</v>
      </c>
      <c r="Y56" t="n">
        <v>0.5</v>
      </c>
      <c r="Z56" t="n">
        <v>10</v>
      </c>
    </row>
    <row r="57">
      <c r="A57" t="n">
        <v>2</v>
      </c>
      <c r="B57" t="n">
        <v>70</v>
      </c>
      <c r="C57" t="inlineStr">
        <is>
          <t xml:space="preserve">CONCLUIDO	</t>
        </is>
      </c>
      <c r="D57" t="n">
        <v>1.6391</v>
      </c>
      <c r="E57" t="n">
        <v>61.01</v>
      </c>
      <c r="F57" t="n">
        <v>54.56</v>
      </c>
      <c r="G57" t="n">
        <v>22.42</v>
      </c>
      <c r="H57" t="n">
        <v>0.37</v>
      </c>
      <c r="I57" t="n">
        <v>146</v>
      </c>
      <c r="J57" t="n">
        <v>144.54</v>
      </c>
      <c r="K57" t="n">
        <v>47.83</v>
      </c>
      <c r="L57" t="n">
        <v>3</v>
      </c>
      <c r="M57" t="n">
        <v>144</v>
      </c>
      <c r="N57" t="n">
        <v>23.71</v>
      </c>
      <c r="O57" t="n">
        <v>18060.85</v>
      </c>
      <c r="P57" t="n">
        <v>604.0599999999999</v>
      </c>
      <c r="Q57" t="n">
        <v>1206.83</v>
      </c>
      <c r="R57" t="n">
        <v>313.25</v>
      </c>
      <c r="S57" t="n">
        <v>79.25</v>
      </c>
      <c r="T57" t="n">
        <v>113898.66</v>
      </c>
      <c r="U57" t="n">
        <v>0.25</v>
      </c>
      <c r="V57" t="n">
        <v>0.82</v>
      </c>
      <c r="W57" t="n">
        <v>0.37</v>
      </c>
      <c r="X57" t="n">
        <v>6.73</v>
      </c>
      <c r="Y57" t="n">
        <v>0.5</v>
      </c>
      <c r="Z57" t="n">
        <v>10</v>
      </c>
    </row>
    <row r="58">
      <c r="A58" t="n">
        <v>3</v>
      </c>
      <c r="B58" t="n">
        <v>70</v>
      </c>
      <c r="C58" t="inlineStr">
        <is>
          <t xml:space="preserve">CONCLUIDO	</t>
        </is>
      </c>
      <c r="D58" t="n">
        <v>1.7275</v>
      </c>
      <c r="E58" t="n">
        <v>57.89</v>
      </c>
      <c r="F58" t="n">
        <v>52.63</v>
      </c>
      <c r="G58" t="n">
        <v>30.07</v>
      </c>
      <c r="H58" t="n">
        <v>0.49</v>
      </c>
      <c r="I58" t="n">
        <v>105</v>
      </c>
      <c r="J58" t="n">
        <v>145.92</v>
      </c>
      <c r="K58" t="n">
        <v>47.83</v>
      </c>
      <c r="L58" t="n">
        <v>4</v>
      </c>
      <c r="M58" t="n">
        <v>103</v>
      </c>
      <c r="N58" t="n">
        <v>24.09</v>
      </c>
      <c r="O58" t="n">
        <v>18230.35</v>
      </c>
      <c r="P58" t="n">
        <v>576.72</v>
      </c>
      <c r="Q58" t="n">
        <v>1206.85</v>
      </c>
      <c r="R58" t="n">
        <v>247.62</v>
      </c>
      <c r="S58" t="n">
        <v>79.25</v>
      </c>
      <c r="T58" t="n">
        <v>81291.62</v>
      </c>
      <c r="U58" t="n">
        <v>0.32</v>
      </c>
      <c r="V58" t="n">
        <v>0.85</v>
      </c>
      <c r="W58" t="n">
        <v>0.3</v>
      </c>
      <c r="X58" t="n">
        <v>4.79</v>
      </c>
      <c r="Y58" t="n">
        <v>0.5</v>
      </c>
      <c r="Z58" t="n">
        <v>10</v>
      </c>
    </row>
    <row r="59">
      <c r="A59" t="n">
        <v>4</v>
      </c>
      <c r="B59" t="n">
        <v>70</v>
      </c>
      <c r="C59" t="inlineStr">
        <is>
          <t xml:space="preserve">CONCLUIDO	</t>
        </is>
      </c>
      <c r="D59" t="n">
        <v>1.7805</v>
      </c>
      <c r="E59" t="n">
        <v>56.16</v>
      </c>
      <c r="F59" t="n">
        <v>51.57</v>
      </c>
      <c r="G59" t="n">
        <v>37.73</v>
      </c>
      <c r="H59" t="n">
        <v>0.6</v>
      </c>
      <c r="I59" t="n">
        <v>82</v>
      </c>
      <c r="J59" t="n">
        <v>147.3</v>
      </c>
      <c r="K59" t="n">
        <v>47.83</v>
      </c>
      <c r="L59" t="n">
        <v>5</v>
      </c>
      <c r="M59" t="n">
        <v>80</v>
      </c>
      <c r="N59" t="n">
        <v>24.47</v>
      </c>
      <c r="O59" t="n">
        <v>18400.38</v>
      </c>
      <c r="P59" t="n">
        <v>558.73</v>
      </c>
      <c r="Q59" t="n">
        <v>1206.83</v>
      </c>
      <c r="R59" t="n">
        <v>211.48</v>
      </c>
      <c r="S59" t="n">
        <v>79.25</v>
      </c>
      <c r="T59" t="n">
        <v>63333.67</v>
      </c>
      <c r="U59" t="n">
        <v>0.37</v>
      </c>
      <c r="V59" t="n">
        <v>0.86</v>
      </c>
      <c r="W59" t="n">
        <v>0.27</v>
      </c>
      <c r="X59" t="n">
        <v>3.74</v>
      </c>
      <c r="Y59" t="n">
        <v>0.5</v>
      </c>
      <c r="Z59" t="n">
        <v>10</v>
      </c>
    </row>
    <row r="60">
      <c r="A60" t="n">
        <v>5</v>
      </c>
      <c r="B60" t="n">
        <v>70</v>
      </c>
      <c r="C60" t="inlineStr">
        <is>
          <t xml:space="preserve">CONCLUIDO	</t>
        </is>
      </c>
      <c r="D60" t="n">
        <v>1.8181</v>
      </c>
      <c r="E60" t="n">
        <v>55</v>
      </c>
      <c r="F60" t="n">
        <v>50.84</v>
      </c>
      <c r="G60" t="n">
        <v>45.53</v>
      </c>
      <c r="H60" t="n">
        <v>0.71</v>
      </c>
      <c r="I60" t="n">
        <v>67</v>
      </c>
      <c r="J60" t="n">
        <v>148.68</v>
      </c>
      <c r="K60" t="n">
        <v>47.83</v>
      </c>
      <c r="L60" t="n">
        <v>6</v>
      </c>
      <c r="M60" t="n">
        <v>65</v>
      </c>
      <c r="N60" t="n">
        <v>24.85</v>
      </c>
      <c r="O60" t="n">
        <v>18570.94</v>
      </c>
      <c r="P60" t="n">
        <v>544.97</v>
      </c>
      <c r="Q60" t="n">
        <v>1206.81</v>
      </c>
      <c r="R60" t="n">
        <v>186.9</v>
      </c>
      <c r="S60" t="n">
        <v>79.25</v>
      </c>
      <c r="T60" t="n">
        <v>51117.95</v>
      </c>
      <c r="U60" t="n">
        <v>0.42</v>
      </c>
      <c r="V60" t="n">
        <v>0.88</v>
      </c>
      <c r="W60" t="n">
        <v>0.25</v>
      </c>
      <c r="X60" t="n">
        <v>3.01</v>
      </c>
      <c r="Y60" t="n">
        <v>0.5</v>
      </c>
      <c r="Z60" t="n">
        <v>10</v>
      </c>
    </row>
    <row r="61">
      <c r="A61" t="n">
        <v>6</v>
      </c>
      <c r="B61" t="n">
        <v>70</v>
      </c>
      <c r="C61" t="inlineStr">
        <is>
          <t xml:space="preserve">CONCLUIDO	</t>
        </is>
      </c>
      <c r="D61" t="n">
        <v>1.846</v>
      </c>
      <c r="E61" t="n">
        <v>54.17</v>
      </c>
      <c r="F61" t="n">
        <v>50.32</v>
      </c>
      <c r="G61" t="n">
        <v>53.92</v>
      </c>
      <c r="H61" t="n">
        <v>0.83</v>
      </c>
      <c r="I61" t="n">
        <v>56</v>
      </c>
      <c r="J61" t="n">
        <v>150.07</v>
      </c>
      <c r="K61" t="n">
        <v>47.83</v>
      </c>
      <c r="L61" t="n">
        <v>7</v>
      </c>
      <c r="M61" t="n">
        <v>54</v>
      </c>
      <c r="N61" t="n">
        <v>25.24</v>
      </c>
      <c r="O61" t="n">
        <v>18742.03</v>
      </c>
      <c r="P61" t="n">
        <v>532.73</v>
      </c>
      <c r="Q61" t="n">
        <v>1206.82</v>
      </c>
      <c r="R61" t="n">
        <v>169.45</v>
      </c>
      <c r="S61" t="n">
        <v>79.25</v>
      </c>
      <c r="T61" t="n">
        <v>42451.38</v>
      </c>
      <c r="U61" t="n">
        <v>0.47</v>
      </c>
      <c r="V61" t="n">
        <v>0.88</v>
      </c>
      <c r="W61" t="n">
        <v>0.23</v>
      </c>
      <c r="X61" t="n">
        <v>2.49</v>
      </c>
      <c r="Y61" t="n">
        <v>0.5</v>
      </c>
      <c r="Z61" t="n">
        <v>10</v>
      </c>
    </row>
    <row r="62">
      <c r="A62" t="n">
        <v>7</v>
      </c>
      <c r="B62" t="n">
        <v>70</v>
      </c>
      <c r="C62" t="inlineStr">
        <is>
          <t xml:space="preserve">CONCLUIDO	</t>
        </is>
      </c>
      <c r="D62" t="n">
        <v>1.8675</v>
      </c>
      <c r="E62" t="n">
        <v>53.55</v>
      </c>
      <c r="F62" t="n">
        <v>49.93</v>
      </c>
      <c r="G62" t="n">
        <v>62.41</v>
      </c>
      <c r="H62" t="n">
        <v>0.9399999999999999</v>
      </c>
      <c r="I62" t="n">
        <v>48</v>
      </c>
      <c r="J62" t="n">
        <v>151.46</v>
      </c>
      <c r="K62" t="n">
        <v>47.83</v>
      </c>
      <c r="L62" t="n">
        <v>8</v>
      </c>
      <c r="M62" t="n">
        <v>46</v>
      </c>
      <c r="N62" t="n">
        <v>25.63</v>
      </c>
      <c r="O62" t="n">
        <v>18913.66</v>
      </c>
      <c r="P62" t="n">
        <v>523.3099999999999</v>
      </c>
      <c r="Q62" t="n">
        <v>1206.81</v>
      </c>
      <c r="R62" t="n">
        <v>156.03</v>
      </c>
      <c r="S62" t="n">
        <v>79.25</v>
      </c>
      <c r="T62" t="n">
        <v>35778.24</v>
      </c>
      <c r="U62" t="n">
        <v>0.51</v>
      </c>
      <c r="V62" t="n">
        <v>0.89</v>
      </c>
      <c r="W62" t="n">
        <v>0.21</v>
      </c>
      <c r="X62" t="n">
        <v>2.1</v>
      </c>
      <c r="Y62" t="n">
        <v>0.5</v>
      </c>
      <c r="Z62" t="n">
        <v>10</v>
      </c>
    </row>
    <row r="63">
      <c r="A63" t="n">
        <v>8</v>
      </c>
      <c r="B63" t="n">
        <v>70</v>
      </c>
      <c r="C63" t="inlineStr">
        <is>
          <t xml:space="preserve">CONCLUIDO	</t>
        </is>
      </c>
      <c r="D63" t="n">
        <v>1.871</v>
      </c>
      <c r="E63" t="n">
        <v>53.45</v>
      </c>
      <c r="F63" t="n">
        <v>49.98</v>
      </c>
      <c r="G63" t="n">
        <v>69.73</v>
      </c>
      <c r="H63" t="n">
        <v>1.04</v>
      </c>
      <c r="I63" t="n">
        <v>43</v>
      </c>
      <c r="J63" t="n">
        <v>152.85</v>
      </c>
      <c r="K63" t="n">
        <v>47.83</v>
      </c>
      <c r="L63" t="n">
        <v>9</v>
      </c>
      <c r="M63" t="n">
        <v>41</v>
      </c>
      <c r="N63" t="n">
        <v>26.03</v>
      </c>
      <c r="O63" t="n">
        <v>19085.83</v>
      </c>
      <c r="P63" t="n">
        <v>516.52</v>
      </c>
      <c r="Q63" t="n">
        <v>1206.82</v>
      </c>
      <c r="R63" t="n">
        <v>158.18</v>
      </c>
      <c r="S63" t="n">
        <v>79.25</v>
      </c>
      <c r="T63" t="n">
        <v>36879.82</v>
      </c>
      <c r="U63" t="n">
        <v>0.5</v>
      </c>
      <c r="V63" t="n">
        <v>0.89</v>
      </c>
      <c r="W63" t="n">
        <v>0.21</v>
      </c>
      <c r="X63" t="n">
        <v>2.15</v>
      </c>
      <c r="Y63" t="n">
        <v>0.5</v>
      </c>
      <c r="Z63" t="n">
        <v>10</v>
      </c>
    </row>
    <row r="64">
      <c r="A64" t="n">
        <v>9</v>
      </c>
      <c r="B64" t="n">
        <v>70</v>
      </c>
      <c r="C64" t="inlineStr">
        <is>
          <t xml:space="preserve">CONCLUIDO	</t>
        </is>
      </c>
      <c r="D64" t="n">
        <v>1.89</v>
      </c>
      <c r="E64" t="n">
        <v>52.91</v>
      </c>
      <c r="F64" t="n">
        <v>49.58</v>
      </c>
      <c r="G64" t="n">
        <v>78.29000000000001</v>
      </c>
      <c r="H64" t="n">
        <v>1.15</v>
      </c>
      <c r="I64" t="n">
        <v>38</v>
      </c>
      <c r="J64" t="n">
        <v>154.25</v>
      </c>
      <c r="K64" t="n">
        <v>47.83</v>
      </c>
      <c r="L64" t="n">
        <v>10</v>
      </c>
      <c r="M64" t="n">
        <v>36</v>
      </c>
      <c r="N64" t="n">
        <v>26.43</v>
      </c>
      <c r="O64" t="n">
        <v>19258.55</v>
      </c>
      <c r="P64" t="n">
        <v>506.21</v>
      </c>
      <c r="Q64" t="n">
        <v>1206.83</v>
      </c>
      <c r="R64" t="n">
        <v>144.51</v>
      </c>
      <c r="S64" t="n">
        <v>79.25</v>
      </c>
      <c r="T64" t="n">
        <v>30070.34</v>
      </c>
      <c r="U64" t="n">
        <v>0.55</v>
      </c>
      <c r="V64" t="n">
        <v>0.9</v>
      </c>
      <c r="W64" t="n">
        <v>0.2</v>
      </c>
      <c r="X64" t="n">
        <v>1.75</v>
      </c>
      <c r="Y64" t="n">
        <v>0.5</v>
      </c>
      <c r="Z64" t="n">
        <v>10</v>
      </c>
    </row>
    <row r="65">
      <c r="A65" t="n">
        <v>10</v>
      </c>
      <c r="B65" t="n">
        <v>70</v>
      </c>
      <c r="C65" t="inlineStr">
        <is>
          <t xml:space="preserve">CONCLUIDO	</t>
        </is>
      </c>
      <c r="D65" t="n">
        <v>1.9022</v>
      </c>
      <c r="E65" t="n">
        <v>52.57</v>
      </c>
      <c r="F65" t="n">
        <v>49.36</v>
      </c>
      <c r="G65" t="n">
        <v>87.11</v>
      </c>
      <c r="H65" t="n">
        <v>1.25</v>
      </c>
      <c r="I65" t="n">
        <v>34</v>
      </c>
      <c r="J65" t="n">
        <v>155.66</v>
      </c>
      <c r="K65" t="n">
        <v>47.83</v>
      </c>
      <c r="L65" t="n">
        <v>11</v>
      </c>
      <c r="M65" t="n">
        <v>32</v>
      </c>
      <c r="N65" t="n">
        <v>26.83</v>
      </c>
      <c r="O65" t="n">
        <v>19431.82</v>
      </c>
      <c r="P65" t="n">
        <v>497.85</v>
      </c>
      <c r="Q65" t="n">
        <v>1206.81</v>
      </c>
      <c r="R65" t="n">
        <v>136.9</v>
      </c>
      <c r="S65" t="n">
        <v>79.25</v>
      </c>
      <c r="T65" t="n">
        <v>26286.26</v>
      </c>
      <c r="U65" t="n">
        <v>0.58</v>
      </c>
      <c r="V65" t="n">
        <v>0.9</v>
      </c>
      <c r="W65" t="n">
        <v>0.19</v>
      </c>
      <c r="X65" t="n">
        <v>1.53</v>
      </c>
      <c r="Y65" t="n">
        <v>0.5</v>
      </c>
      <c r="Z65" t="n">
        <v>10</v>
      </c>
    </row>
    <row r="66">
      <c r="A66" t="n">
        <v>11</v>
      </c>
      <c r="B66" t="n">
        <v>70</v>
      </c>
      <c r="C66" t="inlineStr">
        <is>
          <t xml:space="preserve">CONCLUIDO	</t>
        </is>
      </c>
      <c r="D66" t="n">
        <v>1.9106</v>
      </c>
      <c r="E66" t="n">
        <v>52.34</v>
      </c>
      <c r="F66" t="n">
        <v>49.21</v>
      </c>
      <c r="G66" t="n">
        <v>95.25</v>
      </c>
      <c r="H66" t="n">
        <v>1.35</v>
      </c>
      <c r="I66" t="n">
        <v>31</v>
      </c>
      <c r="J66" t="n">
        <v>157.07</v>
      </c>
      <c r="K66" t="n">
        <v>47.83</v>
      </c>
      <c r="L66" t="n">
        <v>12</v>
      </c>
      <c r="M66" t="n">
        <v>29</v>
      </c>
      <c r="N66" t="n">
        <v>27.24</v>
      </c>
      <c r="O66" t="n">
        <v>19605.66</v>
      </c>
      <c r="P66" t="n">
        <v>488.58</v>
      </c>
      <c r="Q66" t="n">
        <v>1206.81</v>
      </c>
      <c r="R66" t="n">
        <v>131.96</v>
      </c>
      <c r="S66" t="n">
        <v>79.25</v>
      </c>
      <c r="T66" t="n">
        <v>23829.3</v>
      </c>
      <c r="U66" t="n">
        <v>0.6</v>
      </c>
      <c r="V66" t="n">
        <v>0.9</v>
      </c>
      <c r="W66" t="n">
        <v>0.19</v>
      </c>
      <c r="X66" t="n">
        <v>1.38</v>
      </c>
      <c r="Y66" t="n">
        <v>0.5</v>
      </c>
      <c r="Z66" t="n">
        <v>10</v>
      </c>
    </row>
    <row r="67">
      <c r="A67" t="n">
        <v>12</v>
      </c>
      <c r="B67" t="n">
        <v>70</v>
      </c>
      <c r="C67" t="inlineStr">
        <is>
          <t xml:space="preserve">CONCLUIDO	</t>
        </is>
      </c>
      <c r="D67" t="n">
        <v>1.919</v>
      </c>
      <c r="E67" t="n">
        <v>52.11</v>
      </c>
      <c r="F67" t="n">
        <v>49.07</v>
      </c>
      <c r="G67" t="n">
        <v>105.16</v>
      </c>
      <c r="H67" t="n">
        <v>1.45</v>
      </c>
      <c r="I67" t="n">
        <v>28</v>
      </c>
      <c r="J67" t="n">
        <v>158.48</v>
      </c>
      <c r="K67" t="n">
        <v>47.83</v>
      </c>
      <c r="L67" t="n">
        <v>13</v>
      </c>
      <c r="M67" t="n">
        <v>26</v>
      </c>
      <c r="N67" t="n">
        <v>27.65</v>
      </c>
      <c r="O67" t="n">
        <v>19780.06</v>
      </c>
      <c r="P67" t="n">
        <v>479.92</v>
      </c>
      <c r="Q67" t="n">
        <v>1206.84</v>
      </c>
      <c r="R67" t="n">
        <v>127.23</v>
      </c>
      <c r="S67" t="n">
        <v>79.25</v>
      </c>
      <c r="T67" t="n">
        <v>21478.32</v>
      </c>
      <c r="U67" t="n">
        <v>0.62</v>
      </c>
      <c r="V67" t="n">
        <v>0.91</v>
      </c>
      <c r="W67" t="n">
        <v>0.18</v>
      </c>
      <c r="X67" t="n">
        <v>1.24</v>
      </c>
      <c r="Y67" t="n">
        <v>0.5</v>
      </c>
      <c r="Z67" t="n">
        <v>10</v>
      </c>
    </row>
    <row r="68">
      <c r="A68" t="n">
        <v>13</v>
      </c>
      <c r="B68" t="n">
        <v>70</v>
      </c>
      <c r="C68" t="inlineStr">
        <is>
          <t xml:space="preserve">CONCLUIDO	</t>
        </is>
      </c>
      <c r="D68" t="n">
        <v>1.9249</v>
      </c>
      <c r="E68" t="n">
        <v>51.95</v>
      </c>
      <c r="F68" t="n">
        <v>48.97</v>
      </c>
      <c r="G68" t="n">
        <v>113.01</v>
      </c>
      <c r="H68" t="n">
        <v>1.55</v>
      </c>
      <c r="I68" t="n">
        <v>26</v>
      </c>
      <c r="J68" t="n">
        <v>159.9</v>
      </c>
      <c r="K68" t="n">
        <v>47.83</v>
      </c>
      <c r="L68" t="n">
        <v>14</v>
      </c>
      <c r="M68" t="n">
        <v>24</v>
      </c>
      <c r="N68" t="n">
        <v>28.07</v>
      </c>
      <c r="O68" t="n">
        <v>19955.16</v>
      </c>
      <c r="P68" t="n">
        <v>471.26</v>
      </c>
      <c r="Q68" t="n">
        <v>1206.83</v>
      </c>
      <c r="R68" t="n">
        <v>123.64</v>
      </c>
      <c r="S68" t="n">
        <v>79.25</v>
      </c>
      <c r="T68" t="n">
        <v>19694.67</v>
      </c>
      <c r="U68" t="n">
        <v>0.64</v>
      </c>
      <c r="V68" t="n">
        <v>0.91</v>
      </c>
      <c r="W68" t="n">
        <v>0.18</v>
      </c>
      <c r="X68" t="n">
        <v>1.14</v>
      </c>
      <c r="Y68" t="n">
        <v>0.5</v>
      </c>
      <c r="Z68" t="n">
        <v>10</v>
      </c>
    </row>
    <row r="69">
      <c r="A69" t="n">
        <v>14</v>
      </c>
      <c r="B69" t="n">
        <v>70</v>
      </c>
      <c r="C69" t="inlineStr">
        <is>
          <t xml:space="preserve">CONCLUIDO	</t>
        </is>
      </c>
      <c r="D69" t="n">
        <v>1.932</v>
      </c>
      <c r="E69" t="n">
        <v>51.76</v>
      </c>
      <c r="F69" t="n">
        <v>48.84</v>
      </c>
      <c r="G69" t="n">
        <v>122.09</v>
      </c>
      <c r="H69" t="n">
        <v>1.65</v>
      </c>
      <c r="I69" t="n">
        <v>24</v>
      </c>
      <c r="J69" t="n">
        <v>161.32</v>
      </c>
      <c r="K69" t="n">
        <v>47.83</v>
      </c>
      <c r="L69" t="n">
        <v>15</v>
      </c>
      <c r="M69" t="n">
        <v>22</v>
      </c>
      <c r="N69" t="n">
        <v>28.5</v>
      </c>
      <c r="O69" t="n">
        <v>20130.71</v>
      </c>
      <c r="P69" t="n">
        <v>463.49</v>
      </c>
      <c r="Q69" t="n">
        <v>1206.81</v>
      </c>
      <c r="R69" t="n">
        <v>118.94</v>
      </c>
      <c r="S69" t="n">
        <v>79.25</v>
      </c>
      <c r="T69" t="n">
        <v>17355.35</v>
      </c>
      <c r="U69" t="n">
        <v>0.67</v>
      </c>
      <c r="V69" t="n">
        <v>0.91</v>
      </c>
      <c r="W69" t="n">
        <v>0.18</v>
      </c>
      <c r="X69" t="n">
        <v>1.01</v>
      </c>
      <c r="Y69" t="n">
        <v>0.5</v>
      </c>
      <c r="Z69" t="n">
        <v>10</v>
      </c>
    </row>
    <row r="70">
      <c r="A70" t="n">
        <v>15</v>
      </c>
      <c r="B70" t="n">
        <v>70</v>
      </c>
      <c r="C70" t="inlineStr">
        <is>
          <t xml:space="preserve">CONCLUIDO	</t>
        </is>
      </c>
      <c r="D70" t="n">
        <v>1.934</v>
      </c>
      <c r="E70" t="n">
        <v>51.71</v>
      </c>
      <c r="F70" t="n">
        <v>48.84</v>
      </c>
      <c r="G70" t="n">
        <v>133.21</v>
      </c>
      <c r="H70" t="n">
        <v>1.74</v>
      </c>
      <c r="I70" t="n">
        <v>22</v>
      </c>
      <c r="J70" t="n">
        <v>162.75</v>
      </c>
      <c r="K70" t="n">
        <v>47.83</v>
      </c>
      <c r="L70" t="n">
        <v>16</v>
      </c>
      <c r="M70" t="n">
        <v>20</v>
      </c>
      <c r="N70" t="n">
        <v>28.92</v>
      </c>
      <c r="O70" t="n">
        <v>20306.85</v>
      </c>
      <c r="P70" t="n">
        <v>455.62</v>
      </c>
      <c r="Q70" t="n">
        <v>1206.81</v>
      </c>
      <c r="R70" t="n">
        <v>119.65</v>
      </c>
      <c r="S70" t="n">
        <v>79.25</v>
      </c>
      <c r="T70" t="n">
        <v>17721.55</v>
      </c>
      <c r="U70" t="n">
        <v>0.66</v>
      </c>
      <c r="V70" t="n">
        <v>0.91</v>
      </c>
      <c r="W70" t="n">
        <v>0.17</v>
      </c>
      <c r="X70" t="n">
        <v>1.01</v>
      </c>
      <c r="Y70" t="n">
        <v>0.5</v>
      </c>
      <c r="Z70" t="n">
        <v>10</v>
      </c>
    </row>
    <row r="71">
      <c r="A71" t="n">
        <v>16</v>
      </c>
      <c r="B71" t="n">
        <v>70</v>
      </c>
      <c r="C71" t="inlineStr">
        <is>
          <t xml:space="preserve">CONCLUIDO	</t>
        </is>
      </c>
      <c r="D71" t="n">
        <v>1.9411</v>
      </c>
      <c r="E71" t="n">
        <v>51.52</v>
      </c>
      <c r="F71" t="n">
        <v>48.71</v>
      </c>
      <c r="G71" t="n">
        <v>146.14</v>
      </c>
      <c r="H71" t="n">
        <v>1.83</v>
      </c>
      <c r="I71" t="n">
        <v>20</v>
      </c>
      <c r="J71" t="n">
        <v>164.19</v>
      </c>
      <c r="K71" t="n">
        <v>47.83</v>
      </c>
      <c r="L71" t="n">
        <v>17</v>
      </c>
      <c r="M71" t="n">
        <v>16</v>
      </c>
      <c r="N71" t="n">
        <v>29.36</v>
      </c>
      <c r="O71" t="n">
        <v>20483.57</v>
      </c>
      <c r="P71" t="n">
        <v>447.93</v>
      </c>
      <c r="Q71" t="n">
        <v>1206.81</v>
      </c>
      <c r="R71" t="n">
        <v>114.86</v>
      </c>
      <c r="S71" t="n">
        <v>79.25</v>
      </c>
      <c r="T71" t="n">
        <v>15335.68</v>
      </c>
      <c r="U71" t="n">
        <v>0.6899999999999999</v>
      </c>
      <c r="V71" t="n">
        <v>0.91</v>
      </c>
      <c r="W71" t="n">
        <v>0.17</v>
      </c>
      <c r="X71" t="n">
        <v>0.88</v>
      </c>
      <c r="Y71" t="n">
        <v>0.5</v>
      </c>
      <c r="Z71" t="n">
        <v>10</v>
      </c>
    </row>
    <row r="72">
      <c r="A72" t="n">
        <v>17</v>
      </c>
      <c r="B72" t="n">
        <v>70</v>
      </c>
      <c r="C72" t="inlineStr">
        <is>
          <t xml:space="preserve">CONCLUIDO	</t>
        </is>
      </c>
      <c r="D72" t="n">
        <v>1.9449</v>
      </c>
      <c r="E72" t="n">
        <v>51.42</v>
      </c>
      <c r="F72" t="n">
        <v>48.64</v>
      </c>
      <c r="G72" t="n">
        <v>153.59</v>
      </c>
      <c r="H72" t="n">
        <v>1.93</v>
      </c>
      <c r="I72" t="n">
        <v>19</v>
      </c>
      <c r="J72" t="n">
        <v>165.62</v>
      </c>
      <c r="K72" t="n">
        <v>47.83</v>
      </c>
      <c r="L72" t="n">
        <v>18</v>
      </c>
      <c r="M72" t="n">
        <v>8</v>
      </c>
      <c r="N72" t="n">
        <v>29.8</v>
      </c>
      <c r="O72" t="n">
        <v>20660.89</v>
      </c>
      <c r="P72" t="n">
        <v>442.46</v>
      </c>
      <c r="Q72" t="n">
        <v>1206.82</v>
      </c>
      <c r="R72" t="n">
        <v>111.92</v>
      </c>
      <c r="S72" t="n">
        <v>79.25</v>
      </c>
      <c r="T72" t="n">
        <v>13869.06</v>
      </c>
      <c r="U72" t="n">
        <v>0.71</v>
      </c>
      <c r="V72" t="n">
        <v>0.91</v>
      </c>
      <c r="W72" t="n">
        <v>0.18</v>
      </c>
      <c r="X72" t="n">
        <v>0.8100000000000001</v>
      </c>
      <c r="Y72" t="n">
        <v>0.5</v>
      </c>
      <c r="Z72" t="n">
        <v>10</v>
      </c>
    </row>
    <row r="73">
      <c r="A73" t="n">
        <v>18</v>
      </c>
      <c r="B73" t="n">
        <v>70</v>
      </c>
      <c r="C73" t="inlineStr">
        <is>
          <t xml:space="preserve">CONCLUIDO	</t>
        </is>
      </c>
      <c r="D73" t="n">
        <v>1.9424</v>
      </c>
      <c r="E73" t="n">
        <v>51.48</v>
      </c>
      <c r="F73" t="n">
        <v>48.71</v>
      </c>
      <c r="G73" t="n">
        <v>153.81</v>
      </c>
      <c r="H73" t="n">
        <v>2.02</v>
      </c>
      <c r="I73" t="n">
        <v>19</v>
      </c>
      <c r="J73" t="n">
        <v>167.07</v>
      </c>
      <c r="K73" t="n">
        <v>47.83</v>
      </c>
      <c r="L73" t="n">
        <v>19</v>
      </c>
      <c r="M73" t="n">
        <v>1</v>
      </c>
      <c r="N73" t="n">
        <v>30.24</v>
      </c>
      <c r="O73" t="n">
        <v>20838.81</v>
      </c>
      <c r="P73" t="n">
        <v>444.54</v>
      </c>
      <c r="Q73" t="n">
        <v>1206.82</v>
      </c>
      <c r="R73" t="n">
        <v>114</v>
      </c>
      <c r="S73" t="n">
        <v>79.25</v>
      </c>
      <c r="T73" t="n">
        <v>14911.42</v>
      </c>
      <c r="U73" t="n">
        <v>0.7</v>
      </c>
      <c r="V73" t="n">
        <v>0.91</v>
      </c>
      <c r="W73" t="n">
        <v>0.19</v>
      </c>
      <c r="X73" t="n">
        <v>0.88</v>
      </c>
      <c r="Y73" t="n">
        <v>0.5</v>
      </c>
      <c r="Z73" t="n">
        <v>10</v>
      </c>
    </row>
    <row r="74">
      <c r="A74" t="n">
        <v>19</v>
      </c>
      <c r="B74" t="n">
        <v>70</v>
      </c>
      <c r="C74" t="inlineStr">
        <is>
          <t xml:space="preserve">CONCLUIDO	</t>
        </is>
      </c>
      <c r="D74" t="n">
        <v>1.943</v>
      </c>
      <c r="E74" t="n">
        <v>51.47</v>
      </c>
      <c r="F74" t="n">
        <v>48.69</v>
      </c>
      <c r="G74" t="n">
        <v>153.75</v>
      </c>
      <c r="H74" t="n">
        <v>2.1</v>
      </c>
      <c r="I74" t="n">
        <v>19</v>
      </c>
      <c r="J74" t="n">
        <v>168.51</v>
      </c>
      <c r="K74" t="n">
        <v>47.83</v>
      </c>
      <c r="L74" t="n">
        <v>20</v>
      </c>
      <c r="M74" t="n">
        <v>0</v>
      </c>
      <c r="N74" t="n">
        <v>30.69</v>
      </c>
      <c r="O74" t="n">
        <v>21017.33</v>
      </c>
      <c r="P74" t="n">
        <v>447.2</v>
      </c>
      <c r="Q74" t="n">
        <v>1206.82</v>
      </c>
      <c r="R74" t="n">
        <v>113.38</v>
      </c>
      <c r="S74" t="n">
        <v>79.25</v>
      </c>
      <c r="T74" t="n">
        <v>14598.89</v>
      </c>
      <c r="U74" t="n">
        <v>0.7</v>
      </c>
      <c r="V74" t="n">
        <v>0.91</v>
      </c>
      <c r="W74" t="n">
        <v>0.19</v>
      </c>
      <c r="X74" t="n">
        <v>0.86</v>
      </c>
      <c r="Y74" t="n">
        <v>0.5</v>
      </c>
      <c r="Z74" t="n">
        <v>10</v>
      </c>
    </row>
    <row r="75">
      <c r="A75" t="n">
        <v>0</v>
      </c>
      <c r="B75" t="n">
        <v>90</v>
      </c>
      <c r="C75" t="inlineStr">
        <is>
          <t xml:space="preserve">CONCLUIDO	</t>
        </is>
      </c>
      <c r="D75" t="n">
        <v>0.7784</v>
      </c>
      <c r="E75" t="n">
        <v>128.47</v>
      </c>
      <c r="F75" t="n">
        <v>93.84</v>
      </c>
      <c r="G75" t="n">
        <v>6.21</v>
      </c>
      <c r="H75" t="n">
        <v>0.1</v>
      </c>
      <c r="I75" t="n">
        <v>906</v>
      </c>
      <c r="J75" t="n">
        <v>176.73</v>
      </c>
      <c r="K75" t="n">
        <v>52.44</v>
      </c>
      <c r="L75" t="n">
        <v>1</v>
      </c>
      <c r="M75" t="n">
        <v>904</v>
      </c>
      <c r="N75" t="n">
        <v>33.29</v>
      </c>
      <c r="O75" t="n">
        <v>22031.19</v>
      </c>
      <c r="P75" t="n">
        <v>1227.93</v>
      </c>
      <c r="Q75" t="n">
        <v>1207.18</v>
      </c>
      <c r="R75" t="n">
        <v>1651.6</v>
      </c>
      <c r="S75" t="n">
        <v>79.25</v>
      </c>
      <c r="T75" t="n">
        <v>779274.79</v>
      </c>
      <c r="U75" t="n">
        <v>0.05</v>
      </c>
      <c r="V75" t="n">
        <v>0.47</v>
      </c>
      <c r="W75" t="n">
        <v>1.6</v>
      </c>
      <c r="X75" t="n">
        <v>45.99</v>
      </c>
      <c r="Y75" t="n">
        <v>0.5</v>
      </c>
      <c r="Z75" t="n">
        <v>10</v>
      </c>
    </row>
    <row r="76">
      <c r="A76" t="n">
        <v>1</v>
      </c>
      <c r="B76" t="n">
        <v>90</v>
      </c>
      <c r="C76" t="inlineStr">
        <is>
          <t xml:space="preserve">CONCLUIDO	</t>
        </is>
      </c>
      <c r="D76" t="n">
        <v>1.3454</v>
      </c>
      <c r="E76" t="n">
        <v>74.33</v>
      </c>
      <c r="F76" t="n">
        <v>61.56</v>
      </c>
      <c r="G76" t="n">
        <v>12.69</v>
      </c>
      <c r="H76" t="n">
        <v>0.2</v>
      </c>
      <c r="I76" t="n">
        <v>291</v>
      </c>
      <c r="J76" t="n">
        <v>178.21</v>
      </c>
      <c r="K76" t="n">
        <v>52.44</v>
      </c>
      <c r="L76" t="n">
        <v>2</v>
      </c>
      <c r="M76" t="n">
        <v>289</v>
      </c>
      <c r="N76" t="n">
        <v>33.77</v>
      </c>
      <c r="O76" t="n">
        <v>22213.89</v>
      </c>
      <c r="P76" t="n">
        <v>798.84</v>
      </c>
      <c r="Q76" t="n">
        <v>1206.91</v>
      </c>
      <c r="R76" t="n">
        <v>550.85</v>
      </c>
      <c r="S76" t="n">
        <v>79.25</v>
      </c>
      <c r="T76" t="n">
        <v>231972.7</v>
      </c>
      <c r="U76" t="n">
        <v>0.14</v>
      </c>
      <c r="V76" t="n">
        <v>0.72</v>
      </c>
      <c r="W76" t="n">
        <v>0.6</v>
      </c>
      <c r="X76" t="n">
        <v>13.73</v>
      </c>
      <c r="Y76" t="n">
        <v>0.5</v>
      </c>
      <c r="Z76" t="n">
        <v>10</v>
      </c>
    </row>
    <row r="77">
      <c r="A77" t="n">
        <v>2</v>
      </c>
      <c r="B77" t="n">
        <v>90</v>
      </c>
      <c r="C77" t="inlineStr">
        <is>
          <t xml:space="preserve">CONCLUIDO	</t>
        </is>
      </c>
      <c r="D77" t="n">
        <v>1.5476</v>
      </c>
      <c r="E77" t="n">
        <v>64.62</v>
      </c>
      <c r="F77" t="n">
        <v>55.98</v>
      </c>
      <c r="G77" t="n">
        <v>19.19</v>
      </c>
      <c r="H77" t="n">
        <v>0.3</v>
      </c>
      <c r="I77" t="n">
        <v>175</v>
      </c>
      <c r="J77" t="n">
        <v>179.7</v>
      </c>
      <c r="K77" t="n">
        <v>52.44</v>
      </c>
      <c r="L77" t="n">
        <v>3</v>
      </c>
      <c r="M77" t="n">
        <v>173</v>
      </c>
      <c r="N77" t="n">
        <v>34.26</v>
      </c>
      <c r="O77" t="n">
        <v>22397.24</v>
      </c>
      <c r="P77" t="n">
        <v>721.5599999999999</v>
      </c>
      <c r="Q77" t="n">
        <v>1206.88</v>
      </c>
      <c r="R77" t="n">
        <v>361.2</v>
      </c>
      <c r="S77" t="n">
        <v>79.25</v>
      </c>
      <c r="T77" t="n">
        <v>137728.84</v>
      </c>
      <c r="U77" t="n">
        <v>0.22</v>
      </c>
      <c r="V77" t="n">
        <v>0.79</v>
      </c>
      <c r="W77" t="n">
        <v>0.41</v>
      </c>
      <c r="X77" t="n">
        <v>8.140000000000001</v>
      </c>
      <c r="Y77" t="n">
        <v>0.5</v>
      </c>
      <c r="Z77" t="n">
        <v>10</v>
      </c>
    </row>
    <row r="78">
      <c r="A78" t="n">
        <v>3</v>
      </c>
      <c r="B78" t="n">
        <v>90</v>
      </c>
      <c r="C78" t="inlineStr">
        <is>
          <t xml:space="preserve">CONCLUIDO	</t>
        </is>
      </c>
      <c r="D78" t="n">
        <v>1.6542</v>
      </c>
      <c r="E78" t="n">
        <v>60.45</v>
      </c>
      <c r="F78" t="n">
        <v>53.59</v>
      </c>
      <c r="G78" t="n">
        <v>25.72</v>
      </c>
      <c r="H78" t="n">
        <v>0.39</v>
      </c>
      <c r="I78" t="n">
        <v>125</v>
      </c>
      <c r="J78" t="n">
        <v>181.19</v>
      </c>
      <c r="K78" t="n">
        <v>52.44</v>
      </c>
      <c r="L78" t="n">
        <v>4</v>
      </c>
      <c r="M78" t="n">
        <v>123</v>
      </c>
      <c r="N78" t="n">
        <v>34.75</v>
      </c>
      <c r="O78" t="n">
        <v>22581.25</v>
      </c>
      <c r="P78" t="n">
        <v>686.08</v>
      </c>
      <c r="Q78" t="n">
        <v>1206.82</v>
      </c>
      <c r="R78" t="n">
        <v>280.67</v>
      </c>
      <c r="S78" t="n">
        <v>79.25</v>
      </c>
      <c r="T78" t="n">
        <v>97715.92</v>
      </c>
      <c r="U78" t="n">
        <v>0.28</v>
      </c>
      <c r="V78" t="n">
        <v>0.83</v>
      </c>
      <c r="W78" t="n">
        <v>0.32</v>
      </c>
      <c r="X78" t="n">
        <v>5.76</v>
      </c>
      <c r="Y78" t="n">
        <v>0.5</v>
      </c>
      <c r="Z78" t="n">
        <v>10</v>
      </c>
    </row>
    <row r="79">
      <c r="A79" t="n">
        <v>4</v>
      </c>
      <c r="B79" t="n">
        <v>90</v>
      </c>
      <c r="C79" t="inlineStr">
        <is>
          <t xml:space="preserve">CONCLUIDO	</t>
        </is>
      </c>
      <c r="D79" t="n">
        <v>1.7204</v>
      </c>
      <c r="E79" t="n">
        <v>58.13</v>
      </c>
      <c r="F79" t="n">
        <v>52.26</v>
      </c>
      <c r="G79" t="n">
        <v>32.32</v>
      </c>
      <c r="H79" t="n">
        <v>0.49</v>
      </c>
      <c r="I79" t="n">
        <v>97</v>
      </c>
      <c r="J79" t="n">
        <v>182.69</v>
      </c>
      <c r="K79" t="n">
        <v>52.44</v>
      </c>
      <c r="L79" t="n">
        <v>5</v>
      </c>
      <c r="M79" t="n">
        <v>95</v>
      </c>
      <c r="N79" t="n">
        <v>35.25</v>
      </c>
      <c r="O79" t="n">
        <v>22766.06</v>
      </c>
      <c r="P79" t="n">
        <v>664.45</v>
      </c>
      <c r="Q79" t="n">
        <v>1206.86</v>
      </c>
      <c r="R79" t="n">
        <v>235.23</v>
      </c>
      <c r="S79" t="n">
        <v>79.25</v>
      </c>
      <c r="T79" t="n">
        <v>75136.97</v>
      </c>
      <c r="U79" t="n">
        <v>0.34</v>
      </c>
      <c r="V79" t="n">
        <v>0.85</v>
      </c>
      <c r="W79" t="n">
        <v>0.29</v>
      </c>
      <c r="X79" t="n">
        <v>4.43</v>
      </c>
      <c r="Y79" t="n">
        <v>0.5</v>
      </c>
      <c r="Z79" t="n">
        <v>10</v>
      </c>
    </row>
    <row r="80">
      <c r="A80" t="n">
        <v>5</v>
      </c>
      <c r="B80" t="n">
        <v>90</v>
      </c>
      <c r="C80" t="inlineStr">
        <is>
          <t xml:space="preserve">CONCLUIDO	</t>
        </is>
      </c>
      <c r="D80" t="n">
        <v>1.7651</v>
      </c>
      <c r="E80" t="n">
        <v>56.65</v>
      </c>
      <c r="F80" t="n">
        <v>51.42</v>
      </c>
      <c r="G80" t="n">
        <v>39.06</v>
      </c>
      <c r="H80" t="n">
        <v>0.58</v>
      </c>
      <c r="I80" t="n">
        <v>79</v>
      </c>
      <c r="J80" t="n">
        <v>184.19</v>
      </c>
      <c r="K80" t="n">
        <v>52.44</v>
      </c>
      <c r="L80" t="n">
        <v>6</v>
      </c>
      <c r="M80" t="n">
        <v>77</v>
      </c>
      <c r="N80" t="n">
        <v>35.75</v>
      </c>
      <c r="O80" t="n">
        <v>22951.43</v>
      </c>
      <c r="P80" t="n">
        <v>649.72</v>
      </c>
      <c r="Q80" t="n">
        <v>1206.82</v>
      </c>
      <c r="R80" t="n">
        <v>206.66</v>
      </c>
      <c r="S80" t="n">
        <v>79.25</v>
      </c>
      <c r="T80" t="n">
        <v>60937.52</v>
      </c>
      <c r="U80" t="n">
        <v>0.38</v>
      </c>
      <c r="V80" t="n">
        <v>0.87</v>
      </c>
      <c r="W80" t="n">
        <v>0.27</v>
      </c>
      <c r="X80" t="n">
        <v>3.59</v>
      </c>
      <c r="Y80" t="n">
        <v>0.5</v>
      </c>
      <c r="Z80" t="n">
        <v>10</v>
      </c>
    </row>
    <row r="81">
      <c r="A81" t="n">
        <v>6</v>
      </c>
      <c r="B81" t="n">
        <v>90</v>
      </c>
      <c r="C81" t="inlineStr">
        <is>
          <t xml:space="preserve">CONCLUIDO	</t>
        </is>
      </c>
      <c r="D81" t="n">
        <v>1.7971</v>
      </c>
      <c r="E81" t="n">
        <v>55.64</v>
      </c>
      <c r="F81" t="n">
        <v>50.84</v>
      </c>
      <c r="G81" t="n">
        <v>45.53</v>
      </c>
      <c r="H81" t="n">
        <v>0.67</v>
      </c>
      <c r="I81" t="n">
        <v>67</v>
      </c>
      <c r="J81" t="n">
        <v>185.7</v>
      </c>
      <c r="K81" t="n">
        <v>52.44</v>
      </c>
      <c r="L81" t="n">
        <v>7</v>
      </c>
      <c r="M81" t="n">
        <v>65</v>
      </c>
      <c r="N81" t="n">
        <v>36.26</v>
      </c>
      <c r="O81" t="n">
        <v>23137.49</v>
      </c>
      <c r="P81" t="n">
        <v>637.92</v>
      </c>
      <c r="Q81" t="n">
        <v>1206.82</v>
      </c>
      <c r="R81" t="n">
        <v>186.89</v>
      </c>
      <c r="S81" t="n">
        <v>79.25</v>
      </c>
      <c r="T81" t="n">
        <v>51114.66</v>
      </c>
      <c r="U81" t="n">
        <v>0.42</v>
      </c>
      <c r="V81" t="n">
        <v>0.88</v>
      </c>
      <c r="W81" t="n">
        <v>0.25</v>
      </c>
      <c r="X81" t="n">
        <v>3.01</v>
      </c>
      <c r="Y81" t="n">
        <v>0.5</v>
      </c>
      <c r="Z81" t="n">
        <v>10</v>
      </c>
    </row>
    <row r="82">
      <c r="A82" t="n">
        <v>7</v>
      </c>
      <c r="B82" t="n">
        <v>90</v>
      </c>
      <c r="C82" t="inlineStr">
        <is>
          <t xml:space="preserve">CONCLUIDO	</t>
        </is>
      </c>
      <c r="D82" t="n">
        <v>1.8215</v>
      </c>
      <c r="E82" t="n">
        <v>54.9</v>
      </c>
      <c r="F82" t="n">
        <v>50.42</v>
      </c>
      <c r="G82" t="n">
        <v>52.15</v>
      </c>
      <c r="H82" t="n">
        <v>0.76</v>
      </c>
      <c r="I82" t="n">
        <v>58</v>
      </c>
      <c r="J82" t="n">
        <v>187.22</v>
      </c>
      <c r="K82" t="n">
        <v>52.44</v>
      </c>
      <c r="L82" t="n">
        <v>8</v>
      </c>
      <c r="M82" t="n">
        <v>56</v>
      </c>
      <c r="N82" t="n">
        <v>36.78</v>
      </c>
      <c r="O82" t="n">
        <v>23324.24</v>
      </c>
      <c r="P82" t="n">
        <v>628.4</v>
      </c>
      <c r="Q82" t="n">
        <v>1206.83</v>
      </c>
      <c r="R82" t="n">
        <v>172.51</v>
      </c>
      <c r="S82" t="n">
        <v>79.25</v>
      </c>
      <c r="T82" t="n">
        <v>43968.13</v>
      </c>
      <c r="U82" t="n">
        <v>0.46</v>
      </c>
      <c r="V82" t="n">
        <v>0.88</v>
      </c>
      <c r="W82" t="n">
        <v>0.23</v>
      </c>
      <c r="X82" t="n">
        <v>2.59</v>
      </c>
      <c r="Y82" t="n">
        <v>0.5</v>
      </c>
      <c r="Z82" t="n">
        <v>10</v>
      </c>
    </row>
    <row r="83">
      <c r="A83" t="n">
        <v>8</v>
      </c>
      <c r="B83" t="n">
        <v>90</v>
      </c>
      <c r="C83" t="inlineStr">
        <is>
          <t xml:space="preserve">CONCLUIDO	</t>
        </is>
      </c>
      <c r="D83" t="n">
        <v>1.8411</v>
      </c>
      <c r="E83" t="n">
        <v>54.32</v>
      </c>
      <c r="F83" t="n">
        <v>50.08</v>
      </c>
      <c r="G83" t="n">
        <v>58.92</v>
      </c>
      <c r="H83" t="n">
        <v>0.85</v>
      </c>
      <c r="I83" t="n">
        <v>51</v>
      </c>
      <c r="J83" t="n">
        <v>188.74</v>
      </c>
      <c r="K83" t="n">
        <v>52.44</v>
      </c>
      <c r="L83" t="n">
        <v>9</v>
      </c>
      <c r="M83" t="n">
        <v>49</v>
      </c>
      <c r="N83" t="n">
        <v>37.3</v>
      </c>
      <c r="O83" t="n">
        <v>23511.69</v>
      </c>
      <c r="P83" t="n">
        <v>619.22</v>
      </c>
      <c r="Q83" t="n">
        <v>1206.81</v>
      </c>
      <c r="R83" t="n">
        <v>161.14</v>
      </c>
      <c r="S83" t="n">
        <v>79.25</v>
      </c>
      <c r="T83" t="n">
        <v>38319.54</v>
      </c>
      <c r="U83" t="n">
        <v>0.49</v>
      </c>
      <c r="V83" t="n">
        <v>0.89</v>
      </c>
      <c r="W83" t="n">
        <v>0.22</v>
      </c>
      <c r="X83" t="n">
        <v>2.25</v>
      </c>
      <c r="Y83" t="n">
        <v>0.5</v>
      </c>
      <c r="Z83" t="n">
        <v>10</v>
      </c>
    </row>
    <row r="84">
      <c r="A84" t="n">
        <v>9</v>
      </c>
      <c r="B84" t="n">
        <v>90</v>
      </c>
      <c r="C84" t="inlineStr">
        <is>
          <t xml:space="preserve">CONCLUIDO	</t>
        </is>
      </c>
      <c r="D84" t="n">
        <v>1.8653</v>
      </c>
      <c r="E84" t="n">
        <v>53.61</v>
      </c>
      <c r="F84" t="n">
        <v>49.59</v>
      </c>
      <c r="G84" t="n">
        <v>66.12</v>
      </c>
      <c r="H84" t="n">
        <v>0.93</v>
      </c>
      <c r="I84" t="n">
        <v>45</v>
      </c>
      <c r="J84" t="n">
        <v>190.26</v>
      </c>
      <c r="K84" t="n">
        <v>52.44</v>
      </c>
      <c r="L84" t="n">
        <v>10</v>
      </c>
      <c r="M84" t="n">
        <v>43</v>
      </c>
      <c r="N84" t="n">
        <v>37.82</v>
      </c>
      <c r="O84" t="n">
        <v>23699.85</v>
      </c>
      <c r="P84" t="n">
        <v>608.74</v>
      </c>
      <c r="Q84" t="n">
        <v>1206.82</v>
      </c>
      <c r="R84" t="n">
        <v>143.66</v>
      </c>
      <c r="S84" t="n">
        <v>79.25</v>
      </c>
      <c r="T84" t="n">
        <v>29607.92</v>
      </c>
      <c r="U84" t="n">
        <v>0.55</v>
      </c>
      <c r="V84" t="n">
        <v>0.9</v>
      </c>
      <c r="W84" t="n">
        <v>0.22</v>
      </c>
      <c r="X84" t="n">
        <v>1.76</v>
      </c>
      <c r="Y84" t="n">
        <v>0.5</v>
      </c>
      <c r="Z84" t="n">
        <v>10</v>
      </c>
    </row>
    <row r="85">
      <c r="A85" t="n">
        <v>10</v>
      </c>
      <c r="B85" t="n">
        <v>90</v>
      </c>
      <c r="C85" t="inlineStr">
        <is>
          <t xml:space="preserve">CONCLUIDO	</t>
        </is>
      </c>
      <c r="D85" t="n">
        <v>1.8645</v>
      </c>
      <c r="E85" t="n">
        <v>53.63</v>
      </c>
      <c r="F85" t="n">
        <v>49.76</v>
      </c>
      <c r="G85" t="n">
        <v>72.81</v>
      </c>
      <c r="H85" t="n">
        <v>1.02</v>
      </c>
      <c r="I85" t="n">
        <v>41</v>
      </c>
      <c r="J85" t="n">
        <v>191.79</v>
      </c>
      <c r="K85" t="n">
        <v>52.44</v>
      </c>
      <c r="L85" t="n">
        <v>11</v>
      </c>
      <c r="M85" t="n">
        <v>39</v>
      </c>
      <c r="N85" t="n">
        <v>38.35</v>
      </c>
      <c r="O85" t="n">
        <v>23888.73</v>
      </c>
      <c r="P85" t="n">
        <v>606.97</v>
      </c>
      <c r="Q85" t="n">
        <v>1206.81</v>
      </c>
      <c r="R85" t="n">
        <v>150.56</v>
      </c>
      <c r="S85" t="n">
        <v>79.25</v>
      </c>
      <c r="T85" t="n">
        <v>33080.77</v>
      </c>
      <c r="U85" t="n">
        <v>0.53</v>
      </c>
      <c r="V85" t="n">
        <v>0.89</v>
      </c>
      <c r="W85" t="n">
        <v>0.2</v>
      </c>
      <c r="X85" t="n">
        <v>1.93</v>
      </c>
      <c r="Y85" t="n">
        <v>0.5</v>
      </c>
      <c r="Z85" t="n">
        <v>10</v>
      </c>
    </row>
    <row r="86">
      <c r="A86" t="n">
        <v>11</v>
      </c>
      <c r="B86" t="n">
        <v>90</v>
      </c>
      <c r="C86" t="inlineStr">
        <is>
          <t xml:space="preserve">CONCLUIDO	</t>
        </is>
      </c>
      <c r="D86" t="n">
        <v>1.8784</v>
      </c>
      <c r="E86" t="n">
        <v>53.24</v>
      </c>
      <c r="F86" t="n">
        <v>49.5</v>
      </c>
      <c r="G86" t="n">
        <v>80.27</v>
      </c>
      <c r="H86" t="n">
        <v>1.1</v>
      </c>
      <c r="I86" t="n">
        <v>37</v>
      </c>
      <c r="J86" t="n">
        <v>193.33</v>
      </c>
      <c r="K86" t="n">
        <v>52.44</v>
      </c>
      <c r="L86" t="n">
        <v>12</v>
      </c>
      <c r="M86" t="n">
        <v>35</v>
      </c>
      <c r="N86" t="n">
        <v>38.89</v>
      </c>
      <c r="O86" t="n">
        <v>24078.33</v>
      </c>
      <c r="P86" t="n">
        <v>600.49</v>
      </c>
      <c r="Q86" t="n">
        <v>1206.87</v>
      </c>
      <c r="R86" t="n">
        <v>141.62</v>
      </c>
      <c r="S86" t="n">
        <v>79.25</v>
      </c>
      <c r="T86" t="n">
        <v>28632.4</v>
      </c>
      <c r="U86" t="n">
        <v>0.5600000000000001</v>
      </c>
      <c r="V86" t="n">
        <v>0.9</v>
      </c>
      <c r="W86" t="n">
        <v>0.2</v>
      </c>
      <c r="X86" t="n">
        <v>1.67</v>
      </c>
      <c r="Y86" t="n">
        <v>0.5</v>
      </c>
      <c r="Z86" t="n">
        <v>10</v>
      </c>
    </row>
    <row r="87">
      <c r="A87" t="n">
        <v>12</v>
      </c>
      <c r="B87" t="n">
        <v>90</v>
      </c>
      <c r="C87" t="inlineStr">
        <is>
          <t xml:space="preserve">CONCLUIDO	</t>
        </is>
      </c>
      <c r="D87" t="n">
        <v>1.8876</v>
      </c>
      <c r="E87" t="n">
        <v>52.98</v>
      </c>
      <c r="F87" t="n">
        <v>49.35</v>
      </c>
      <c r="G87" t="n">
        <v>87.09</v>
      </c>
      <c r="H87" t="n">
        <v>1.18</v>
      </c>
      <c r="I87" t="n">
        <v>34</v>
      </c>
      <c r="J87" t="n">
        <v>194.88</v>
      </c>
      <c r="K87" t="n">
        <v>52.44</v>
      </c>
      <c r="L87" t="n">
        <v>13</v>
      </c>
      <c r="M87" t="n">
        <v>32</v>
      </c>
      <c r="N87" t="n">
        <v>39.43</v>
      </c>
      <c r="O87" t="n">
        <v>24268.67</v>
      </c>
      <c r="P87" t="n">
        <v>593.52</v>
      </c>
      <c r="Q87" t="n">
        <v>1206.81</v>
      </c>
      <c r="R87" t="n">
        <v>136.5</v>
      </c>
      <c r="S87" t="n">
        <v>79.25</v>
      </c>
      <c r="T87" t="n">
        <v>26084.37</v>
      </c>
      <c r="U87" t="n">
        <v>0.58</v>
      </c>
      <c r="V87" t="n">
        <v>0.9</v>
      </c>
      <c r="W87" t="n">
        <v>0.19</v>
      </c>
      <c r="X87" t="n">
        <v>1.52</v>
      </c>
      <c r="Y87" t="n">
        <v>0.5</v>
      </c>
      <c r="Z87" t="n">
        <v>10</v>
      </c>
    </row>
    <row r="88">
      <c r="A88" t="n">
        <v>13</v>
      </c>
      <c r="B88" t="n">
        <v>90</v>
      </c>
      <c r="C88" t="inlineStr">
        <is>
          <t xml:space="preserve">CONCLUIDO	</t>
        </is>
      </c>
      <c r="D88" t="n">
        <v>1.8965</v>
      </c>
      <c r="E88" t="n">
        <v>52.73</v>
      </c>
      <c r="F88" t="n">
        <v>49.2</v>
      </c>
      <c r="G88" t="n">
        <v>95.23999999999999</v>
      </c>
      <c r="H88" t="n">
        <v>1.27</v>
      </c>
      <c r="I88" t="n">
        <v>31</v>
      </c>
      <c r="J88" t="n">
        <v>196.42</v>
      </c>
      <c r="K88" t="n">
        <v>52.44</v>
      </c>
      <c r="L88" t="n">
        <v>14</v>
      </c>
      <c r="M88" t="n">
        <v>29</v>
      </c>
      <c r="N88" t="n">
        <v>39.98</v>
      </c>
      <c r="O88" t="n">
        <v>24459.75</v>
      </c>
      <c r="P88" t="n">
        <v>586.48</v>
      </c>
      <c r="Q88" t="n">
        <v>1206.81</v>
      </c>
      <c r="R88" t="n">
        <v>131.52</v>
      </c>
      <c r="S88" t="n">
        <v>79.25</v>
      </c>
      <c r="T88" t="n">
        <v>23611.77</v>
      </c>
      <c r="U88" t="n">
        <v>0.6</v>
      </c>
      <c r="V88" t="n">
        <v>0.9</v>
      </c>
      <c r="W88" t="n">
        <v>0.19</v>
      </c>
      <c r="X88" t="n">
        <v>1.37</v>
      </c>
      <c r="Y88" t="n">
        <v>0.5</v>
      </c>
      <c r="Z88" t="n">
        <v>10</v>
      </c>
    </row>
    <row r="89">
      <c r="A89" t="n">
        <v>14</v>
      </c>
      <c r="B89" t="n">
        <v>90</v>
      </c>
      <c r="C89" t="inlineStr">
        <is>
          <t xml:space="preserve">CONCLUIDO	</t>
        </is>
      </c>
      <c r="D89" t="n">
        <v>1.9016</v>
      </c>
      <c r="E89" t="n">
        <v>52.59</v>
      </c>
      <c r="F89" t="n">
        <v>49.13</v>
      </c>
      <c r="G89" t="n">
        <v>101.66</v>
      </c>
      <c r="H89" t="n">
        <v>1.35</v>
      </c>
      <c r="I89" t="n">
        <v>29</v>
      </c>
      <c r="J89" t="n">
        <v>197.98</v>
      </c>
      <c r="K89" t="n">
        <v>52.44</v>
      </c>
      <c r="L89" t="n">
        <v>15</v>
      </c>
      <c r="M89" t="n">
        <v>27</v>
      </c>
      <c r="N89" t="n">
        <v>40.54</v>
      </c>
      <c r="O89" t="n">
        <v>24651.58</v>
      </c>
      <c r="P89" t="n">
        <v>581.13</v>
      </c>
      <c r="Q89" t="n">
        <v>1206.81</v>
      </c>
      <c r="R89" t="n">
        <v>129.29</v>
      </c>
      <c r="S89" t="n">
        <v>79.25</v>
      </c>
      <c r="T89" t="n">
        <v>22505.52</v>
      </c>
      <c r="U89" t="n">
        <v>0.61</v>
      </c>
      <c r="V89" t="n">
        <v>0.91</v>
      </c>
      <c r="W89" t="n">
        <v>0.18</v>
      </c>
      <c r="X89" t="n">
        <v>1.3</v>
      </c>
      <c r="Y89" t="n">
        <v>0.5</v>
      </c>
      <c r="Z89" t="n">
        <v>10</v>
      </c>
    </row>
    <row r="90">
      <c r="A90" t="n">
        <v>15</v>
      </c>
      <c r="B90" t="n">
        <v>90</v>
      </c>
      <c r="C90" t="inlineStr">
        <is>
          <t xml:space="preserve">CONCLUIDO	</t>
        </is>
      </c>
      <c r="D90" t="n">
        <v>1.9089</v>
      </c>
      <c r="E90" t="n">
        <v>52.39</v>
      </c>
      <c r="F90" t="n">
        <v>49.01</v>
      </c>
      <c r="G90" t="n">
        <v>108.9</v>
      </c>
      <c r="H90" t="n">
        <v>1.42</v>
      </c>
      <c r="I90" t="n">
        <v>27</v>
      </c>
      <c r="J90" t="n">
        <v>199.54</v>
      </c>
      <c r="K90" t="n">
        <v>52.44</v>
      </c>
      <c r="L90" t="n">
        <v>16</v>
      </c>
      <c r="M90" t="n">
        <v>25</v>
      </c>
      <c r="N90" t="n">
        <v>41.1</v>
      </c>
      <c r="O90" t="n">
        <v>24844.17</v>
      </c>
      <c r="P90" t="n">
        <v>576.24</v>
      </c>
      <c r="Q90" t="n">
        <v>1206.82</v>
      </c>
      <c r="R90" t="n">
        <v>124.75</v>
      </c>
      <c r="S90" t="n">
        <v>79.25</v>
      </c>
      <c r="T90" t="n">
        <v>20242.63</v>
      </c>
      <c r="U90" t="n">
        <v>0.64</v>
      </c>
      <c r="V90" t="n">
        <v>0.91</v>
      </c>
      <c r="W90" t="n">
        <v>0.18</v>
      </c>
      <c r="X90" t="n">
        <v>1.18</v>
      </c>
      <c r="Y90" t="n">
        <v>0.5</v>
      </c>
      <c r="Z90" t="n">
        <v>10</v>
      </c>
    </row>
    <row r="91">
      <c r="A91" t="n">
        <v>16</v>
      </c>
      <c r="B91" t="n">
        <v>90</v>
      </c>
      <c r="C91" t="inlineStr">
        <is>
          <t xml:space="preserve">CONCLUIDO	</t>
        </is>
      </c>
      <c r="D91" t="n">
        <v>1.9152</v>
      </c>
      <c r="E91" t="n">
        <v>52.21</v>
      </c>
      <c r="F91" t="n">
        <v>48.9</v>
      </c>
      <c r="G91" t="n">
        <v>117.37</v>
      </c>
      <c r="H91" t="n">
        <v>1.5</v>
      </c>
      <c r="I91" t="n">
        <v>25</v>
      </c>
      <c r="J91" t="n">
        <v>201.11</v>
      </c>
      <c r="K91" t="n">
        <v>52.44</v>
      </c>
      <c r="L91" t="n">
        <v>17</v>
      </c>
      <c r="M91" t="n">
        <v>23</v>
      </c>
      <c r="N91" t="n">
        <v>41.67</v>
      </c>
      <c r="O91" t="n">
        <v>25037.53</v>
      </c>
      <c r="P91" t="n">
        <v>569.7</v>
      </c>
      <c r="Q91" t="n">
        <v>1206.81</v>
      </c>
      <c r="R91" t="n">
        <v>121.41</v>
      </c>
      <c r="S91" t="n">
        <v>79.25</v>
      </c>
      <c r="T91" t="n">
        <v>18584.28</v>
      </c>
      <c r="U91" t="n">
        <v>0.65</v>
      </c>
      <c r="V91" t="n">
        <v>0.91</v>
      </c>
      <c r="W91" t="n">
        <v>0.18</v>
      </c>
      <c r="X91" t="n">
        <v>1.07</v>
      </c>
      <c r="Y91" t="n">
        <v>0.5</v>
      </c>
      <c r="Z91" t="n">
        <v>10</v>
      </c>
    </row>
    <row r="92">
      <c r="A92" t="n">
        <v>17</v>
      </c>
      <c r="B92" t="n">
        <v>90</v>
      </c>
      <c r="C92" t="inlineStr">
        <is>
          <t xml:space="preserve">CONCLUIDO	</t>
        </is>
      </c>
      <c r="D92" t="n">
        <v>1.9175</v>
      </c>
      <c r="E92" t="n">
        <v>52.15</v>
      </c>
      <c r="F92" t="n">
        <v>48.88</v>
      </c>
      <c r="G92" t="n">
        <v>122.2</v>
      </c>
      <c r="H92" t="n">
        <v>1.58</v>
      </c>
      <c r="I92" t="n">
        <v>24</v>
      </c>
      <c r="J92" t="n">
        <v>202.68</v>
      </c>
      <c r="K92" t="n">
        <v>52.44</v>
      </c>
      <c r="L92" t="n">
        <v>18</v>
      </c>
      <c r="M92" t="n">
        <v>22</v>
      </c>
      <c r="N92" t="n">
        <v>42.24</v>
      </c>
      <c r="O92" t="n">
        <v>25231.66</v>
      </c>
      <c r="P92" t="n">
        <v>564.95</v>
      </c>
      <c r="Q92" t="n">
        <v>1206.81</v>
      </c>
      <c r="R92" t="n">
        <v>120.43</v>
      </c>
      <c r="S92" t="n">
        <v>79.25</v>
      </c>
      <c r="T92" t="n">
        <v>18101.57</v>
      </c>
      <c r="U92" t="n">
        <v>0.66</v>
      </c>
      <c r="V92" t="n">
        <v>0.91</v>
      </c>
      <c r="W92" t="n">
        <v>0.18</v>
      </c>
      <c r="X92" t="n">
        <v>1.05</v>
      </c>
      <c r="Y92" t="n">
        <v>0.5</v>
      </c>
      <c r="Z92" t="n">
        <v>10</v>
      </c>
    </row>
    <row r="93">
      <c r="A93" t="n">
        <v>18</v>
      </c>
      <c r="B93" t="n">
        <v>90</v>
      </c>
      <c r="C93" t="inlineStr">
        <is>
          <t xml:space="preserve">CONCLUIDO	</t>
        </is>
      </c>
      <c r="D93" t="n">
        <v>1.9299</v>
      </c>
      <c r="E93" t="n">
        <v>51.82</v>
      </c>
      <c r="F93" t="n">
        <v>48.61</v>
      </c>
      <c r="G93" t="n">
        <v>132.58</v>
      </c>
      <c r="H93" t="n">
        <v>1.65</v>
      </c>
      <c r="I93" t="n">
        <v>22</v>
      </c>
      <c r="J93" t="n">
        <v>204.26</v>
      </c>
      <c r="K93" t="n">
        <v>52.44</v>
      </c>
      <c r="L93" t="n">
        <v>19</v>
      </c>
      <c r="M93" t="n">
        <v>20</v>
      </c>
      <c r="N93" t="n">
        <v>42.82</v>
      </c>
      <c r="O93" t="n">
        <v>25426.72</v>
      </c>
      <c r="P93" t="n">
        <v>556.3200000000001</v>
      </c>
      <c r="Q93" t="n">
        <v>1206.81</v>
      </c>
      <c r="R93" t="n">
        <v>111.62</v>
      </c>
      <c r="S93" t="n">
        <v>79.25</v>
      </c>
      <c r="T93" t="n">
        <v>13702.92</v>
      </c>
      <c r="U93" t="n">
        <v>0.71</v>
      </c>
      <c r="V93" t="n">
        <v>0.92</v>
      </c>
      <c r="W93" t="n">
        <v>0.16</v>
      </c>
      <c r="X93" t="n">
        <v>0.78</v>
      </c>
      <c r="Y93" t="n">
        <v>0.5</v>
      </c>
      <c r="Z93" t="n">
        <v>10</v>
      </c>
    </row>
    <row r="94">
      <c r="A94" t="n">
        <v>19</v>
      </c>
      <c r="B94" t="n">
        <v>90</v>
      </c>
      <c r="C94" t="inlineStr">
        <is>
          <t xml:space="preserve">CONCLUIDO	</t>
        </is>
      </c>
      <c r="D94" t="n">
        <v>1.9257</v>
      </c>
      <c r="E94" t="n">
        <v>51.93</v>
      </c>
      <c r="F94" t="n">
        <v>48.76</v>
      </c>
      <c r="G94" t="n">
        <v>139.32</v>
      </c>
      <c r="H94" t="n">
        <v>1.73</v>
      </c>
      <c r="I94" t="n">
        <v>21</v>
      </c>
      <c r="J94" t="n">
        <v>205.85</v>
      </c>
      <c r="K94" t="n">
        <v>52.44</v>
      </c>
      <c r="L94" t="n">
        <v>20</v>
      </c>
      <c r="M94" t="n">
        <v>19</v>
      </c>
      <c r="N94" t="n">
        <v>43.41</v>
      </c>
      <c r="O94" t="n">
        <v>25622.45</v>
      </c>
      <c r="P94" t="n">
        <v>553.01</v>
      </c>
      <c r="Q94" t="n">
        <v>1206.81</v>
      </c>
      <c r="R94" t="n">
        <v>116.73</v>
      </c>
      <c r="S94" t="n">
        <v>79.25</v>
      </c>
      <c r="T94" t="n">
        <v>16266.23</v>
      </c>
      <c r="U94" t="n">
        <v>0.68</v>
      </c>
      <c r="V94" t="n">
        <v>0.91</v>
      </c>
      <c r="W94" t="n">
        <v>0.17</v>
      </c>
      <c r="X94" t="n">
        <v>0.93</v>
      </c>
      <c r="Y94" t="n">
        <v>0.5</v>
      </c>
      <c r="Z94" t="n">
        <v>10</v>
      </c>
    </row>
    <row r="95">
      <c r="A95" t="n">
        <v>20</v>
      </c>
      <c r="B95" t="n">
        <v>90</v>
      </c>
      <c r="C95" t="inlineStr">
        <is>
          <t xml:space="preserve">CONCLUIDO	</t>
        </is>
      </c>
      <c r="D95" t="n">
        <v>1.9285</v>
      </c>
      <c r="E95" t="n">
        <v>51.85</v>
      </c>
      <c r="F95" t="n">
        <v>48.72</v>
      </c>
      <c r="G95" t="n">
        <v>146.17</v>
      </c>
      <c r="H95" t="n">
        <v>1.8</v>
      </c>
      <c r="I95" t="n">
        <v>20</v>
      </c>
      <c r="J95" t="n">
        <v>207.45</v>
      </c>
      <c r="K95" t="n">
        <v>52.44</v>
      </c>
      <c r="L95" t="n">
        <v>21</v>
      </c>
      <c r="M95" t="n">
        <v>18</v>
      </c>
      <c r="N95" t="n">
        <v>44</v>
      </c>
      <c r="O95" t="n">
        <v>25818.99</v>
      </c>
      <c r="P95" t="n">
        <v>550.4400000000001</v>
      </c>
      <c r="Q95" t="n">
        <v>1206.87</v>
      </c>
      <c r="R95" t="n">
        <v>115.44</v>
      </c>
      <c r="S95" t="n">
        <v>79.25</v>
      </c>
      <c r="T95" t="n">
        <v>15626.78</v>
      </c>
      <c r="U95" t="n">
        <v>0.6899999999999999</v>
      </c>
      <c r="V95" t="n">
        <v>0.91</v>
      </c>
      <c r="W95" t="n">
        <v>0.17</v>
      </c>
      <c r="X95" t="n">
        <v>0.89</v>
      </c>
      <c r="Y95" t="n">
        <v>0.5</v>
      </c>
      <c r="Z95" t="n">
        <v>10</v>
      </c>
    </row>
    <row r="96">
      <c r="A96" t="n">
        <v>21</v>
      </c>
      <c r="B96" t="n">
        <v>90</v>
      </c>
      <c r="C96" t="inlineStr">
        <is>
          <t xml:space="preserve">CONCLUIDO	</t>
        </is>
      </c>
      <c r="D96" t="n">
        <v>1.9319</v>
      </c>
      <c r="E96" t="n">
        <v>51.76</v>
      </c>
      <c r="F96" t="n">
        <v>48.67</v>
      </c>
      <c r="G96" t="n">
        <v>153.68</v>
      </c>
      <c r="H96" t="n">
        <v>1.87</v>
      </c>
      <c r="I96" t="n">
        <v>19</v>
      </c>
      <c r="J96" t="n">
        <v>209.05</v>
      </c>
      <c r="K96" t="n">
        <v>52.44</v>
      </c>
      <c r="L96" t="n">
        <v>22</v>
      </c>
      <c r="M96" t="n">
        <v>17</v>
      </c>
      <c r="N96" t="n">
        <v>44.6</v>
      </c>
      <c r="O96" t="n">
        <v>26016.35</v>
      </c>
      <c r="P96" t="n">
        <v>544.62</v>
      </c>
      <c r="Q96" t="n">
        <v>1206.81</v>
      </c>
      <c r="R96" t="n">
        <v>113.44</v>
      </c>
      <c r="S96" t="n">
        <v>79.25</v>
      </c>
      <c r="T96" t="n">
        <v>14630.16</v>
      </c>
      <c r="U96" t="n">
        <v>0.7</v>
      </c>
      <c r="V96" t="n">
        <v>0.91</v>
      </c>
      <c r="W96" t="n">
        <v>0.17</v>
      </c>
      <c r="X96" t="n">
        <v>0.84</v>
      </c>
      <c r="Y96" t="n">
        <v>0.5</v>
      </c>
      <c r="Z96" t="n">
        <v>10</v>
      </c>
    </row>
    <row r="97">
      <c r="A97" t="n">
        <v>22</v>
      </c>
      <c r="B97" t="n">
        <v>90</v>
      </c>
      <c r="C97" t="inlineStr">
        <is>
          <t xml:space="preserve">CONCLUIDO	</t>
        </is>
      </c>
      <c r="D97" t="n">
        <v>1.9354</v>
      </c>
      <c r="E97" t="n">
        <v>51.67</v>
      </c>
      <c r="F97" t="n">
        <v>48.61</v>
      </c>
      <c r="G97" t="n">
        <v>162.03</v>
      </c>
      <c r="H97" t="n">
        <v>1.94</v>
      </c>
      <c r="I97" t="n">
        <v>18</v>
      </c>
      <c r="J97" t="n">
        <v>210.65</v>
      </c>
      <c r="K97" t="n">
        <v>52.44</v>
      </c>
      <c r="L97" t="n">
        <v>23</v>
      </c>
      <c r="M97" t="n">
        <v>16</v>
      </c>
      <c r="N97" t="n">
        <v>45.21</v>
      </c>
      <c r="O97" t="n">
        <v>26214.54</v>
      </c>
      <c r="P97" t="n">
        <v>537.04</v>
      </c>
      <c r="Q97" t="n">
        <v>1206.81</v>
      </c>
      <c r="R97" t="n">
        <v>111.4</v>
      </c>
      <c r="S97" t="n">
        <v>79.25</v>
      </c>
      <c r="T97" t="n">
        <v>13615.72</v>
      </c>
      <c r="U97" t="n">
        <v>0.71</v>
      </c>
      <c r="V97" t="n">
        <v>0.92</v>
      </c>
      <c r="W97" t="n">
        <v>0.17</v>
      </c>
      <c r="X97" t="n">
        <v>0.78</v>
      </c>
      <c r="Y97" t="n">
        <v>0.5</v>
      </c>
      <c r="Z97" t="n">
        <v>10</v>
      </c>
    </row>
    <row r="98">
      <c r="A98" t="n">
        <v>23</v>
      </c>
      <c r="B98" t="n">
        <v>90</v>
      </c>
      <c r="C98" t="inlineStr">
        <is>
          <t xml:space="preserve">CONCLUIDO	</t>
        </is>
      </c>
      <c r="D98" t="n">
        <v>1.9393</v>
      </c>
      <c r="E98" t="n">
        <v>51.57</v>
      </c>
      <c r="F98" t="n">
        <v>48.54</v>
      </c>
      <c r="G98" t="n">
        <v>171.32</v>
      </c>
      <c r="H98" t="n">
        <v>2.01</v>
      </c>
      <c r="I98" t="n">
        <v>17</v>
      </c>
      <c r="J98" t="n">
        <v>212.27</v>
      </c>
      <c r="K98" t="n">
        <v>52.44</v>
      </c>
      <c r="L98" t="n">
        <v>24</v>
      </c>
      <c r="M98" t="n">
        <v>15</v>
      </c>
      <c r="N98" t="n">
        <v>45.82</v>
      </c>
      <c r="O98" t="n">
        <v>26413.56</v>
      </c>
      <c r="P98" t="n">
        <v>530.38</v>
      </c>
      <c r="Q98" t="n">
        <v>1206.82</v>
      </c>
      <c r="R98" t="n">
        <v>109.1</v>
      </c>
      <c r="S98" t="n">
        <v>79.25</v>
      </c>
      <c r="T98" t="n">
        <v>12471.48</v>
      </c>
      <c r="U98" t="n">
        <v>0.73</v>
      </c>
      <c r="V98" t="n">
        <v>0.92</v>
      </c>
      <c r="W98" t="n">
        <v>0.16</v>
      </c>
      <c r="X98" t="n">
        <v>0.71</v>
      </c>
      <c r="Y98" t="n">
        <v>0.5</v>
      </c>
      <c r="Z98" t="n">
        <v>10</v>
      </c>
    </row>
    <row r="99">
      <c r="A99" t="n">
        <v>24</v>
      </c>
      <c r="B99" t="n">
        <v>90</v>
      </c>
      <c r="C99" t="inlineStr">
        <is>
          <t xml:space="preserve">CONCLUIDO	</t>
        </is>
      </c>
      <c r="D99" t="n">
        <v>1.938</v>
      </c>
      <c r="E99" t="n">
        <v>51.6</v>
      </c>
      <c r="F99" t="n">
        <v>48.57</v>
      </c>
      <c r="G99" t="n">
        <v>171.44</v>
      </c>
      <c r="H99" t="n">
        <v>2.08</v>
      </c>
      <c r="I99" t="n">
        <v>17</v>
      </c>
      <c r="J99" t="n">
        <v>213.89</v>
      </c>
      <c r="K99" t="n">
        <v>52.44</v>
      </c>
      <c r="L99" t="n">
        <v>25</v>
      </c>
      <c r="M99" t="n">
        <v>13</v>
      </c>
      <c r="N99" t="n">
        <v>46.44</v>
      </c>
      <c r="O99" t="n">
        <v>26613.43</v>
      </c>
      <c r="P99" t="n">
        <v>525.34</v>
      </c>
      <c r="Q99" t="n">
        <v>1206.81</v>
      </c>
      <c r="R99" t="n">
        <v>110.14</v>
      </c>
      <c r="S99" t="n">
        <v>79.25</v>
      </c>
      <c r="T99" t="n">
        <v>12987.93</v>
      </c>
      <c r="U99" t="n">
        <v>0.72</v>
      </c>
      <c r="V99" t="n">
        <v>0.92</v>
      </c>
      <c r="W99" t="n">
        <v>0.17</v>
      </c>
      <c r="X99" t="n">
        <v>0.74</v>
      </c>
      <c r="Y99" t="n">
        <v>0.5</v>
      </c>
      <c r="Z99" t="n">
        <v>10</v>
      </c>
    </row>
    <row r="100">
      <c r="A100" t="n">
        <v>25</v>
      </c>
      <c r="B100" t="n">
        <v>90</v>
      </c>
      <c r="C100" t="inlineStr">
        <is>
          <t xml:space="preserve">CONCLUIDO	</t>
        </is>
      </c>
      <c r="D100" t="n">
        <v>1.9452</v>
      </c>
      <c r="E100" t="n">
        <v>51.41</v>
      </c>
      <c r="F100" t="n">
        <v>48.42</v>
      </c>
      <c r="G100" t="n">
        <v>181.57</v>
      </c>
      <c r="H100" t="n">
        <v>2.14</v>
      </c>
      <c r="I100" t="n">
        <v>16</v>
      </c>
      <c r="J100" t="n">
        <v>215.51</v>
      </c>
      <c r="K100" t="n">
        <v>52.44</v>
      </c>
      <c r="L100" t="n">
        <v>26</v>
      </c>
      <c r="M100" t="n">
        <v>11</v>
      </c>
      <c r="N100" t="n">
        <v>47.07</v>
      </c>
      <c r="O100" t="n">
        <v>26814.17</v>
      </c>
      <c r="P100" t="n">
        <v>518.66</v>
      </c>
      <c r="Q100" t="n">
        <v>1206.82</v>
      </c>
      <c r="R100" t="n">
        <v>104.49</v>
      </c>
      <c r="S100" t="n">
        <v>79.25</v>
      </c>
      <c r="T100" t="n">
        <v>10172.38</v>
      </c>
      <c r="U100" t="n">
        <v>0.76</v>
      </c>
      <c r="V100" t="n">
        <v>0.92</v>
      </c>
      <c r="W100" t="n">
        <v>0.17</v>
      </c>
      <c r="X100" t="n">
        <v>0.59</v>
      </c>
      <c r="Y100" t="n">
        <v>0.5</v>
      </c>
      <c r="Z100" t="n">
        <v>10</v>
      </c>
    </row>
    <row r="101">
      <c r="A101" t="n">
        <v>26</v>
      </c>
      <c r="B101" t="n">
        <v>90</v>
      </c>
      <c r="C101" t="inlineStr">
        <is>
          <t xml:space="preserve">CONCLUIDO	</t>
        </is>
      </c>
      <c r="D101" t="n">
        <v>1.9428</v>
      </c>
      <c r="E101" t="n">
        <v>51.47</v>
      </c>
      <c r="F101" t="n">
        <v>48.52</v>
      </c>
      <c r="G101" t="n">
        <v>194.07</v>
      </c>
      <c r="H101" t="n">
        <v>2.21</v>
      </c>
      <c r="I101" t="n">
        <v>15</v>
      </c>
      <c r="J101" t="n">
        <v>217.15</v>
      </c>
      <c r="K101" t="n">
        <v>52.44</v>
      </c>
      <c r="L101" t="n">
        <v>27</v>
      </c>
      <c r="M101" t="n">
        <v>9</v>
      </c>
      <c r="N101" t="n">
        <v>47.71</v>
      </c>
      <c r="O101" t="n">
        <v>27015.77</v>
      </c>
      <c r="P101" t="n">
        <v>517.17</v>
      </c>
      <c r="Q101" t="n">
        <v>1206.81</v>
      </c>
      <c r="R101" t="n">
        <v>108.45</v>
      </c>
      <c r="S101" t="n">
        <v>79.25</v>
      </c>
      <c r="T101" t="n">
        <v>12156.39</v>
      </c>
      <c r="U101" t="n">
        <v>0.73</v>
      </c>
      <c r="V101" t="n">
        <v>0.92</v>
      </c>
      <c r="W101" t="n">
        <v>0.16</v>
      </c>
      <c r="X101" t="n">
        <v>0.6899999999999999</v>
      </c>
      <c r="Y101" t="n">
        <v>0.5</v>
      </c>
      <c r="Z101" t="n">
        <v>10</v>
      </c>
    </row>
    <row r="102">
      <c r="A102" t="n">
        <v>27</v>
      </c>
      <c r="B102" t="n">
        <v>90</v>
      </c>
      <c r="C102" t="inlineStr">
        <is>
          <t xml:space="preserve">CONCLUIDO	</t>
        </is>
      </c>
      <c r="D102" t="n">
        <v>1.9436</v>
      </c>
      <c r="E102" t="n">
        <v>51.45</v>
      </c>
      <c r="F102" t="n">
        <v>48.5</v>
      </c>
      <c r="G102" t="n">
        <v>193.99</v>
      </c>
      <c r="H102" t="n">
        <v>2.27</v>
      </c>
      <c r="I102" t="n">
        <v>15</v>
      </c>
      <c r="J102" t="n">
        <v>218.79</v>
      </c>
      <c r="K102" t="n">
        <v>52.44</v>
      </c>
      <c r="L102" t="n">
        <v>28</v>
      </c>
      <c r="M102" t="n">
        <v>2</v>
      </c>
      <c r="N102" t="n">
        <v>48.35</v>
      </c>
      <c r="O102" t="n">
        <v>27218.26</v>
      </c>
      <c r="P102" t="n">
        <v>520.15</v>
      </c>
      <c r="Q102" t="n">
        <v>1206.81</v>
      </c>
      <c r="R102" t="n">
        <v>107.1</v>
      </c>
      <c r="S102" t="n">
        <v>79.25</v>
      </c>
      <c r="T102" t="n">
        <v>11478.45</v>
      </c>
      <c r="U102" t="n">
        <v>0.74</v>
      </c>
      <c r="V102" t="n">
        <v>0.92</v>
      </c>
      <c r="W102" t="n">
        <v>0.18</v>
      </c>
      <c r="X102" t="n">
        <v>0.67</v>
      </c>
      <c r="Y102" t="n">
        <v>0.5</v>
      </c>
      <c r="Z102" t="n">
        <v>10</v>
      </c>
    </row>
    <row r="103">
      <c r="A103" t="n">
        <v>28</v>
      </c>
      <c r="B103" t="n">
        <v>90</v>
      </c>
      <c r="C103" t="inlineStr">
        <is>
          <t xml:space="preserve">CONCLUIDO	</t>
        </is>
      </c>
      <c r="D103" t="n">
        <v>1.9451</v>
      </c>
      <c r="E103" t="n">
        <v>51.41</v>
      </c>
      <c r="F103" t="n">
        <v>48.46</v>
      </c>
      <c r="G103" t="n">
        <v>193.83</v>
      </c>
      <c r="H103" t="n">
        <v>2.34</v>
      </c>
      <c r="I103" t="n">
        <v>15</v>
      </c>
      <c r="J103" t="n">
        <v>220.44</v>
      </c>
      <c r="K103" t="n">
        <v>52.44</v>
      </c>
      <c r="L103" t="n">
        <v>29</v>
      </c>
      <c r="M103" t="n">
        <v>0</v>
      </c>
      <c r="N103" t="n">
        <v>49</v>
      </c>
      <c r="O103" t="n">
        <v>27421.64</v>
      </c>
      <c r="P103" t="n">
        <v>523.17</v>
      </c>
      <c r="Q103" t="n">
        <v>1206.81</v>
      </c>
      <c r="R103" t="n">
        <v>105.65</v>
      </c>
      <c r="S103" t="n">
        <v>79.25</v>
      </c>
      <c r="T103" t="n">
        <v>10755.4</v>
      </c>
      <c r="U103" t="n">
        <v>0.75</v>
      </c>
      <c r="V103" t="n">
        <v>0.92</v>
      </c>
      <c r="W103" t="n">
        <v>0.18</v>
      </c>
      <c r="X103" t="n">
        <v>0.63</v>
      </c>
      <c r="Y103" t="n">
        <v>0.5</v>
      </c>
      <c r="Z103" t="n">
        <v>10</v>
      </c>
    </row>
    <row r="104">
      <c r="A104" t="n">
        <v>0</v>
      </c>
      <c r="B104" t="n">
        <v>10</v>
      </c>
      <c r="C104" t="inlineStr">
        <is>
          <t xml:space="preserve">CONCLUIDO	</t>
        </is>
      </c>
      <c r="D104" t="n">
        <v>1.7663</v>
      </c>
      <c r="E104" t="n">
        <v>56.61</v>
      </c>
      <c r="F104" t="n">
        <v>53.58</v>
      </c>
      <c r="G104" t="n">
        <v>25.72</v>
      </c>
      <c r="H104" t="n">
        <v>0.64</v>
      </c>
      <c r="I104" t="n">
        <v>125</v>
      </c>
      <c r="J104" t="n">
        <v>26.11</v>
      </c>
      <c r="K104" t="n">
        <v>12.1</v>
      </c>
      <c r="L104" t="n">
        <v>1</v>
      </c>
      <c r="M104" t="n">
        <v>27</v>
      </c>
      <c r="N104" t="n">
        <v>3.01</v>
      </c>
      <c r="O104" t="n">
        <v>3454.41</v>
      </c>
      <c r="P104" t="n">
        <v>154.47</v>
      </c>
      <c r="Q104" t="n">
        <v>1206.83</v>
      </c>
      <c r="R104" t="n">
        <v>274.84</v>
      </c>
      <c r="S104" t="n">
        <v>79.25</v>
      </c>
      <c r="T104" t="n">
        <v>94800.64999999999</v>
      </c>
      <c r="U104" t="n">
        <v>0.29</v>
      </c>
      <c r="V104" t="n">
        <v>0.83</v>
      </c>
      <c r="W104" t="n">
        <v>0.47</v>
      </c>
      <c r="X104" t="n">
        <v>5.75</v>
      </c>
      <c r="Y104" t="n">
        <v>0.5</v>
      </c>
      <c r="Z104" t="n">
        <v>10</v>
      </c>
    </row>
    <row r="105">
      <c r="A105" t="n">
        <v>1</v>
      </c>
      <c r="B105" t="n">
        <v>10</v>
      </c>
      <c r="C105" t="inlineStr">
        <is>
          <t xml:space="preserve">CONCLUIDO	</t>
        </is>
      </c>
      <c r="D105" t="n">
        <v>1.7714</v>
      </c>
      <c r="E105" t="n">
        <v>56.45</v>
      </c>
      <c r="F105" t="n">
        <v>53.45</v>
      </c>
      <c r="G105" t="n">
        <v>26.29</v>
      </c>
      <c r="H105" t="n">
        <v>1.23</v>
      </c>
      <c r="I105" t="n">
        <v>122</v>
      </c>
      <c r="J105" t="n">
        <v>27.2</v>
      </c>
      <c r="K105" t="n">
        <v>12.1</v>
      </c>
      <c r="L105" t="n">
        <v>2</v>
      </c>
      <c r="M105" t="n">
        <v>0</v>
      </c>
      <c r="N105" t="n">
        <v>3.1</v>
      </c>
      <c r="O105" t="n">
        <v>3588.35</v>
      </c>
      <c r="P105" t="n">
        <v>158.54</v>
      </c>
      <c r="Q105" t="n">
        <v>1206.96</v>
      </c>
      <c r="R105" t="n">
        <v>269.92</v>
      </c>
      <c r="S105" t="n">
        <v>79.25</v>
      </c>
      <c r="T105" t="n">
        <v>92354.95</v>
      </c>
      <c r="U105" t="n">
        <v>0.29</v>
      </c>
      <c r="V105" t="n">
        <v>0.83</v>
      </c>
      <c r="W105" t="n">
        <v>0.48</v>
      </c>
      <c r="X105" t="n">
        <v>5.62</v>
      </c>
      <c r="Y105" t="n">
        <v>0.5</v>
      </c>
      <c r="Z105" t="n">
        <v>10</v>
      </c>
    </row>
    <row r="106">
      <c r="A106" t="n">
        <v>0</v>
      </c>
      <c r="B106" t="n">
        <v>45</v>
      </c>
      <c r="C106" t="inlineStr">
        <is>
          <t xml:space="preserve">CONCLUIDO	</t>
        </is>
      </c>
      <c r="D106" t="n">
        <v>1.2383</v>
      </c>
      <c r="E106" t="n">
        <v>80.76000000000001</v>
      </c>
      <c r="F106" t="n">
        <v>69.52</v>
      </c>
      <c r="G106" t="n">
        <v>9.27</v>
      </c>
      <c r="H106" t="n">
        <v>0.18</v>
      </c>
      <c r="I106" t="n">
        <v>450</v>
      </c>
      <c r="J106" t="n">
        <v>98.70999999999999</v>
      </c>
      <c r="K106" t="n">
        <v>39.72</v>
      </c>
      <c r="L106" t="n">
        <v>1</v>
      </c>
      <c r="M106" t="n">
        <v>448</v>
      </c>
      <c r="N106" t="n">
        <v>12.99</v>
      </c>
      <c r="O106" t="n">
        <v>12407.75</v>
      </c>
      <c r="P106" t="n">
        <v>615.51</v>
      </c>
      <c r="Q106" t="n">
        <v>1206.92</v>
      </c>
      <c r="R106" t="n">
        <v>821.41</v>
      </c>
      <c r="S106" t="n">
        <v>79.25</v>
      </c>
      <c r="T106" t="n">
        <v>366458.51</v>
      </c>
      <c r="U106" t="n">
        <v>0.1</v>
      </c>
      <c r="V106" t="n">
        <v>0.64</v>
      </c>
      <c r="W106" t="n">
        <v>0.86</v>
      </c>
      <c r="X106" t="n">
        <v>21.68</v>
      </c>
      <c r="Y106" t="n">
        <v>0.5</v>
      </c>
      <c r="Z106" t="n">
        <v>10</v>
      </c>
    </row>
    <row r="107">
      <c r="A107" t="n">
        <v>1</v>
      </c>
      <c r="B107" t="n">
        <v>45</v>
      </c>
      <c r="C107" t="inlineStr">
        <is>
          <t xml:space="preserve">CONCLUIDO	</t>
        </is>
      </c>
      <c r="D107" t="n">
        <v>1.624</v>
      </c>
      <c r="E107" t="n">
        <v>61.58</v>
      </c>
      <c r="F107" t="n">
        <v>55.97</v>
      </c>
      <c r="G107" t="n">
        <v>19.08</v>
      </c>
      <c r="H107" t="n">
        <v>0.35</v>
      </c>
      <c r="I107" t="n">
        <v>176</v>
      </c>
      <c r="J107" t="n">
        <v>99.95</v>
      </c>
      <c r="K107" t="n">
        <v>39.72</v>
      </c>
      <c r="L107" t="n">
        <v>2</v>
      </c>
      <c r="M107" t="n">
        <v>174</v>
      </c>
      <c r="N107" t="n">
        <v>13.24</v>
      </c>
      <c r="O107" t="n">
        <v>12561.45</v>
      </c>
      <c r="P107" t="n">
        <v>485.24</v>
      </c>
      <c r="Q107" t="n">
        <v>1206.88</v>
      </c>
      <c r="R107" t="n">
        <v>361.05</v>
      </c>
      <c r="S107" t="n">
        <v>79.25</v>
      </c>
      <c r="T107" t="n">
        <v>137650.53</v>
      </c>
      <c r="U107" t="n">
        <v>0.22</v>
      </c>
      <c r="V107" t="n">
        <v>0.79</v>
      </c>
      <c r="W107" t="n">
        <v>0.42</v>
      </c>
      <c r="X107" t="n">
        <v>8.140000000000001</v>
      </c>
      <c r="Y107" t="n">
        <v>0.5</v>
      </c>
      <c r="Z107" t="n">
        <v>10</v>
      </c>
    </row>
    <row r="108">
      <c r="A108" t="n">
        <v>2</v>
      </c>
      <c r="B108" t="n">
        <v>45</v>
      </c>
      <c r="C108" t="inlineStr">
        <is>
          <t xml:space="preserve">CONCLUIDO	</t>
        </is>
      </c>
      <c r="D108" t="n">
        <v>1.7523</v>
      </c>
      <c r="E108" t="n">
        <v>57.07</v>
      </c>
      <c r="F108" t="n">
        <v>52.84</v>
      </c>
      <c r="G108" t="n">
        <v>29.09</v>
      </c>
      <c r="H108" t="n">
        <v>0.52</v>
      </c>
      <c r="I108" t="n">
        <v>109</v>
      </c>
      <c r="J108" t="n">
        <v>101.2</v>
      </c>
      <c r="K108" t="n">
        <v>39.72</v>
      </c>
      <c r="L108" t="n">
        <v>3</v>
      </c>
      <c r="M108" t="n">
        <v>107</v>
      </c>
      <c r="N108" t="n">
        <v>13.49</v>
      </c>
      <c r="O108" t="n">
        <v>12715.54</v>
      </c>
      <c r="P108" t="n">
        <v>447.95</v>
      </c>
      <c r="Q108" t="n">
        <v>1206.83</v>
      </c>
      <c r="R108" t="n">
        <v>254.7</v>
      </c>
      <c r="S108" t="n">
        <v>79.25</v>
      </c>
      <c r="T108" t="n">
        <v>84808.03999999999</v>
      </c>
      <c r="U108" t="n">
        <v>0.31</v>
      </c>
      <c r="V108" t="n">
        <v>0.84</v>
      </c>
      <c r="W108" t="n">
        <v>0.31</v>
      </c>
      <c r="X108" t="n">
        <v>5.01</v>
      </c>
      <c r="Y108" t="n">
        <v>0.5</v>
      </c>
      <c r="Z108" t="n">
        <v>10</v>
      </c>
    </row>
    <row r="109">
      <c r="A109" t="n">
        <v>3</v>
      </c>
      <c r="B109" t="n">
        <v>45</v>
      </c>
      <c r="C109" t="inlineStr">
        <is>
          <t xml:space="preserve">CONCLUIDO	</t>
        </is>
      </c>
      <c r="D109" t="n">
        <v>1.8194</v>
      </c>
      <c r="E109" t="n">
        <v>54.96</v>
      </c>
      <c r="F109" t="n">
        <v>51.37</v>
      </c>
      <c r="G109" t="n">
        <v>39.52</v>
      </c>
      <c r="H109" t="n">
        <v>0.6899999999999999</v>
      </c>
      <c r="I109" t="n">
        <v>78</v>
      </c>
      <c r="J109" t="n">
        <v>102.45</v>
      </c>
      <c r="K109" t="n">
        <v>39.72</v>
      </c>
      <c r="L109" t="n">
        <v>4</v>
      </c>
      <c r="M109" t="n">
        <v>76</v>
      </c>
      <c r="N109" t="n">
        <v>13.74</v>
      </c>
      <c r="O109" t="n">
        <v>12870.03</v>
      </c>
      <c r="P109" t="n">
        <v>425.75</v>
      </c>
      <c r="Q109" t="n">
        <v>1206.83</v>
      </c>
      <c r="R109" t="n">
        <v>204.94</v>
      </c>
      <c r="S109" t="n">
        <v>79.25</v>
      </c>
      <c r="T109" t="n">
        <v>60082.52</v>
      </c>
      <c r="U109" t="n">
        <v>0.39</v>
      </c>
      <c r="V109" t="n">
        <v>0.87</v>
      </c>
      <c r="W109" t="n">
        <v>0.26</v>
      </c>
      <c r="X109" t="n">
        <v>3.54</v>
      </c>
      <c r="Y109" t="n">
        <v>0.5</v>
      </c>
      <c r="Z109" t="n">
        <v>10</v>
      </c>
    </row>
    <row r="110">
      <c r="A110" t="n">
        <v>4</v>
      </c>
      <c r="B110" t="n">
        <v>45</v>
      </c>
      <c r="C110" t="inlineStr">
        <is>
          <t xml:space="preserve">CONCLUIDO	</t>
        </is>
      </c>
      <c r="D110" t="n">
        <v>1.8609</v>
      </c>
      <c r="E110" t="n">
        <v>53.74</v>
      </c>
      <c r="F110" t="n">
        <v>50.52</v>
      </c>
      <c r="G110" t="n">
        <v>50.52</v>
      </c>
      <c r="H110" t="n">
        <v>0.85</v>
      </c>
      <c r="I110" t="n">
        <v>60</v>
      </c>
      <c r="J110" t="n">
        <v>103.71</v>
      </c>
      <c r="K110" t="n">
        <v>39.72</v>
      </c>
      <c r="L110" t="n">
        <v>5</v>
      </c>
      <c r="M110" t="n">
        <v>58</v>
      </c>
      <c r="N110" t="n">
        <v>14</v>
      </c>
      <c r="O110" t="n">
        <v>13024.91</v>
      </c>
      <c r="P110" t="n">
        <v>408.24</v>
      </c>
      <c r="Q110" t="n">
        <v>1206.81</v>
      </c>
      <c r="R110" t="n">
        <v>175.97</v>
      </c>
      <c r="S110" t="n">
        <v>79.25</v>
      </c>
      <c r="T110" t="n">
        <v>45688.85</v>
      </c>
      <c r="U110" t="n">
        <v>0.45</v>
      </c>
      <c r="V110" t="n">
        <v>0.88</v>
      </c>
      <c r="W110" t="n">
        <v>0.23</v>
      </c>
      <c r="X110" t="n">
        <v>2.69</v>
      </c>
      <c r="Y110" t="n">
        <v>0.5</v>
      </c>
      <c r="Z110" t="n">
        <v>10</v>
      </c>
    </row>
    <row r="111">
      <c r="A111" t="n">
        <v>5</v>
      </c>
      <c r="B111" t="n">
        <v>45</v>
      </c>
      <c r="C111" t="inlineStr">
        <is>
          <t xml:space="preserve">CONCLUIDO	</t>
        </is>
      </c>
      <c r="D111" t="n">
        <v>1.8907</v>
      </c>
      <c r="E111" t="n">
        <v>52.89</v>
      </c>
      <c r="F111" t="n">
        <v>49.92</v>
      </c>
      <c r="G111" t="n">
        <v>62.39</v>
      </c>
      <c r="H111" t="n">
        <v>1.01</v>
      </c>
      <c r="I111" t="n">
        <v>48</v>
      </c>
      <c r="J111" t="n">
        <v>104.97</v>
      </c>
      <c r="K111" t="n">
        <v>39.72</v>
      </c>
      <c r="L111" t="n">
        <v>6</v>
      </c>
      <c r="M111" t="n">
        <v>46</v>
      </c>
      <c r="N111" t="n">
        <v>14.25</v>
      </c>
      <c r="O111" t="n">
        <v>13180.19</v>
      </c>
      <c r="P111" t="n">
        <v>393.37</v>
      </c>
      <c r="Q111" t="n">
        <v>1206.82</v>
      </c>
      <c r="R111" t="n">
        <v>155.58</v>
      </c>
      <c r="S111" t="n">
        <v>79.25</v>
      </c>
      <c r="T111" t="n">
        <v>35554.26</v>
      </c>
      <c r="U111" t="n">
        <v>0.51</v>
      </c>
      <c r="V111" t="n">
        <v>0.89</v>
      </c>
      <c r="W111" t="n">
        <v>0.21</v>
      </c>
      <c r="X111" t="n">
        <v>2.09</v>
      </c>
      <c r="Y111" t="n">
        <v>0.5</v>
      </c>
      <c r="Z111" t="n">
        <v>10</v>
      </c>
    </row>
    <row r="112">
      <c r="A112" t="n">
        <v>6</v>
      </c>
      <c r="B112" t="n">
        <v>45</v>
      </c>
      <c r="C112" t="inlineStr">
        <is>
          <t xml:space="preserve">CONCLUIDO	</t>
        </is>
      </c>
      <c r="D112" t="n">
        <v>1.9053</v>
      </c>
      <c r="E112" t="n">
        <v>52.49</v>
      </c>
      <c r="F112" t="n">
        <v>49.68</v>
      </c>
      <c r="G112" t="n">
        <v>74.51000000000001</v>
      </c>
      <c r="H112" t="n">
        <v>1.16</v>
      </c>
      <c r="I112" t="n">
        <v>40</v>
      </c>
      <c r="J112" t="n">
        <v>106.23</v>
      </c>
      <c r="K112" t="n">
        <v>39.72</v>
      </c>
      <c r="L112" t="n">
        <v>7</v>
      </c>
      <c r="M112" t="n">
        <v>38</v>
      </c>
      <c r="N112" t="n">
        <v>14.52</v>
      </c>
      <c r="O112" t="n">
        <v>13335.87</v>
      </c>
      <c r="P112" t="n">
        <v>378.77</v>
      </c>
      <c r="Q112" t="n">
        <v>1206.83</v>
      </c>
      <c r="R112" t="n">
        <v>147.71</v>
      </c>
      <c r="S112" t="n">
        <v>79.25</v>
      </c>
      <c r="T112" t="n">
        <v>31659.4</v>
      </c>
      <c r="U112" t="n">
        <v>0.54</v>
      </c>
      <c r="V112" t="n">
        <v>0.9</v>
      </c>
      <c r="W112" t="n">
        <v>0.2</v>
      </c>
      <c r="X112" t="n">
        <v>1.84</v>
      </c>
      <c r="Y112" t="n">
        <v>0.5</v>
      </c>
      <c r="Z112" t="n">
        <v>10</v>
      </c>
    </row>
    <row r="113">
      <c r="A113" t="n">
        <v>7</v>
      </c>
      <c r="B113" t="n">
        <v>45</v>
      </c>
      <c r="C113" t="inlineStr">
        <is>
          <t xml:space="preserve">CONCLUIDO	</t>
        </is>
      </c>
      <c r="D113" t="n">
        <v>1.9217</v>
      </c>
      <c r="E113" t="n">
        <v>52.04</v>
      </c>
      <c r="F113" t="n">
        <v>49.35</v>
      </c>
      <c r="G113" t="n">
        <v>87.09</v>
      </c>
      <c r="H113" t="n">
        <v>1.31</v>
      </c>
      <c r="I113" t="n">
        <v>34</v>
      </c>
      <c r="J113" t="n">
        <v>107.5</v>
      </c>
      <c r="K113" t="n">
        <v>39.72</v>
      </c>
      <c r="L113" t="n">
        <v>8</v>
      </c>
      <c r="M113" t="n">
        <v>32</v>
      </c>
      <c r="N113" t="n">
        <v>14.78</v>
      </c>
      <c r="O113" t="n">
        <v>13491.96</v>
      </c>
      <c r="P113" t="n">
        <v>365.23</v>
      </c>
      <c r="Q113" t="n">
        <v>1206.82</v>
      </c>
      <c r="R113" t="n">
        <v>136.61</v>
      </c>
      <c r="S113" t="n">
        <v>79.25</v>
      </c>
      <c r="T113" t="n">
        <v>26141.47</v>
      </c>
      <c r="U113" t="n">
        <v>0.58</v>
      </c>
      <c r="V113" t="n">
        <v>0.9</v>
      </c>
      <c r="W113" t="n">
        <v>0.19</v>
      </c>
      <c r="X113" t="n">
        <v>1.52</v>
      </c>
      <c r="Y113" t="n">
        <v>0.5</v>
      </c>
      <c r="Z113" t="n">
        <v>10</v>
      </c>
    </row>
    <row r="114">
      <c r="A114" t="n">
        <v>8</v>
      </c>
      <c r="B114" t="n">
        <v>45</v>
      </c>
      <c r="C114" t="inlineStr">
        <is>
          <t xml:space="preserve">CONCLUIDO	</t>
        </is>
      </c>
      <c r="D114" t="n">
        <v>1.9314</v>
      </c>
      <c r="E114" t="n">
        <v>51.78</v>
      </c>
      <c r="F114" t="n">
        <v>49.17</v>
      </c>
      <c r="G114" t="n">
        <v>98.34</v>
      </c>
      <c r="H114" t="n">
        <v>1.46</v>
      </c>
      <c r="I114" t="n">
        <v>30</v>
      </c>
      <c r="J114" t="n">
        <v>108.77</v>
      </c>
      <c r="K114" t="n">
        <v>39.72</v>
      </c>
      <c r="L114" t="n">
        <v>9</v>
      </c>
      <c r="M114" t="n">
        <v>20</v>
      </c>
      <c r="N114" t="n">
        <v>15.05</v>
      </c>
      <c r="O114" t="n">
        <v>13648.58</v>
      </c>
      <c r="P114" t="n">
        <v>352.33</v>
      </c>
      <c r="Q114" t="n">
        <v>1206.81</v>
      </c>
      <c r="R114" t="n">
        <v>130.12</v>
      </c>
      <c r="S114" t="n">
        <v>79.25</v>
      </c>
      <c r="T114" t="n">
        <v>22913.81</v>
      </c>
      <c r="U114" t="n">
        <v>0.61</v>
      </c>
      <c r="V114" t="n">
        <v>0.9</v>
      </c>
      <c r="W114" t="n">
        <v>0.2</v>
      </c>
      <c r="X114" t="n">
        <v>1.34</v>
      </c>
      <c r="Y114" t="n">
        <v>0.5</v>
      </c>
      <c r="Z114" t="n">
        <v>10</v>
      </c>
    </row>
    <row r="115">
      <c r="A115" t="n">
        <v>9</v>
      </c>
      <c r="B115" t="n">
        <v>45</v>
      </c>
      <c r="C115" t="inlineStr">
        <is>
          <t xml:space="preserve">CONCLUIDO	</t>
        </is>
      </c>
      <c r="D115" t="n">
        <v>1.9332</v>
      </c>
      <c r="E115" t="n">
        <v>51.73</v>
      </c>
      <c r="F115" t="n">
        <v>49.14</v>
      </c>
      <c r="G115" t="n">
        <v>101.68</v>
      </c>
      <c r="H115" t="n">
        <v>1.6</v>
      </c>
      <c r="I115" t="n">
        <v>29</v>
      </c>
      <c r="J115" t="n">
        <v>110.04</v>
      </c>
      <c r="K115" t="n">
        <v>39.72</v>
      </c>
      <c r="L115" t="n">
        <v>10</v>
      </c>
      <c r="M115" t="n">
        <v>2</v>
      </c>
      <c r="N115" t="n">
        <v>15.32</v>
      </c>
      <c r="O115" t="n">
        <v>13805.5</v>
      </c>
      <c r="P115" t="n">
        <v>351.73</v>
      </c>
      <c r="Q115" t="n">
        <v>1206.84</v>
      </c>
      <c r="R115" t="n">
        <v>128.27</v>
      </c>
      <c r="S115" t="n">
        <v>79.25</v>
      </c>
      <c r="T115" t="n">
        <v>21997.48</v>
      </c>
      <c r="U115" t="n">
        <v>0.62</v>
      </c>
      <c r="V115" t="n">
        <v>0.91</v>
      </c>
      <c r="W115" t="n">
        <v>0.22</v>
      </c>
      <c r="X115" t="n">
        <v>1.31</v>
      </c>
      <c r="Y115" t="n">
        <v>0.5</v>
      </c>
      <c r="Z115" t="n">
        <v>10</v>
      </c>
    </row>
    <row r="116">
      <c r="A116" t="n">
        <v>10</v>
      </c>
      <c r="B116" t="n">
        <v>45</v>
      </c>
      <c r="C116" t="inlineStr">
        <is>
          <t xml:space="preserve">CONCLUIDO	</t>
        </is>
      </c>
      <c r="D116" t="n">
        <v>1.9363</v>
      </c>
      <c r="E116" t="n">
        <v>51.64</v>
      </c>
      <c r="F116" t="n">
        <v>49.08</v>
      </c>
      <c r="G116" t="n">
        <v>105.17</v>
      </c>
      <c r="H116" t="n">
        <v>1.74</v>
      </c>
      <c r="I116" t="n">
        <v>28</v>
      </c>
      <c r="J116" t="n">
        <v>111.32</v>
      </c>
      <c r="K116" t="n">
        <v>39.72</v>
      </c>
      <c r="L116" t="n">
        <v>11</v>
      </c>
      <c r="M116" t="n">
        <v>0</v>
      </c>
      <c r="N116" t="n">
        <v>15.6</v>
      </c>
      <c r="O116" t="n">
        <v>13962.83</v>
      </c>
      <c r="P116" t="n">
        <v>354.64</v>
      </c>
      <c r="Q116" t="n">
        <v>1206.82</v>
      </c>
      <c r="R116" t="n">
        <v>126.14</v>
      </c>
      <c r="S116" t="n">
        <v>79.25</v>
      </c>
      <c r="T116" t="n">
        <v>20937.49</v>
      </c>
      <c r="U116" t="n">
        <v>0.63</v>
      </c>
      <c r="V116" t="n">
        <v>0.91</v>
      </c>
      <c r="W116" t="n">
        <v>0.22</v>
      </c>
      <c r="X116" t="n">
        <v>1.25</v>
      </c>
      <c r="Y116" t="n">
        <v>0.5</v>
      </c>
      <c r="Z116" t="n">
        <v>10</v>
      </c>
    </row>
    <row r="117">
      <c r="A117" t="n">
        <v>0</v>
      </c>
      <c r="B117" t="n">
        <v>60</v>
      </c>
      <c r="C117" t="inlineStr">
        <is>
          <t xml:space="preserve">CONCLUIDO	</t>
        </is>
      </c>
      <c r="D117" t="n">
        <v>1.0735</v>
      </c>
      <c r="E117" t="n">
        <v>93.16</v>
      </c>
      <c r="F117" t="n">
        <v>76.2</v>
      </c>
      <c r="G117" t="n">
        <v>7.88</v>
      </c>
      <c r="H117" t="n">
        <v>0.14</v>
      </c>
      <c r="I117" t="n">
        <v>580</v>
      </c>
      <c r="J117" t="n">
        <v>124.63</v>
      </c>
      <c r="K117" t="n">
        <v>45</v>
      </c>
      <c r="L117" t="n">
        <v>1</v>
      </c>
      <c r="M117" t="n">
        <v>578</v>
      </c>
      <c r="N117" t="n">
        <v>18.64</v>
      </c>
      <c r="O117" t="n">
        <v>15605.44</v>
      </c>
      <c r="P117" t="n">
        <v>791.62</v>
      </c>
      <c r="Q117" t="n">
        <v>1206.93</v>
      </c>
      <c r="R117" t="n">
        <v>1049.51</v>
      </c>
      <c r="S117" t="n">
        <v>79.25</v>
      </c>
      <c r="T117" t="n">
        <v>479859.11</v>
      </c>
      <c r="U117" t="n">
        <v>0.08</v>
      </c>
      <c r="V117" t="n">
        <v>0.58</v>
      </c>
      <c r="W117" t="n">
        <v>1.07</v>
      </c>
      <c r="X117" t="n">
        <v>28.37</v>
      </c>
      <c r="Y117" t="n">
        <v>0.5</v>
      </c>
      <c r="Z117" t="n">
        <v>10</v>
      </c>
    </row>
    <row r="118">
      <c r="A118" t="n">
        <v>1</v>
      </c>
      <c r="B118" t="n">
        <v>60</v>
      </c>
      <c r="C118" t="inlineStr">
        <is>
          <t xml:space="preserve">CONCLUIDO	</t>
        </is>
      </c>
      <c r="D118" t="n">
        <v>1.5271</v>
      </c>
      <c r="E118" t="n">
        <v>65.48</v>
      </c>
      <c r="F118" t="n">
        <v>57.86</v>
      </c>
      <c r="G118" t="n">
        <v>16.15</v>
      </c>
      <c r="H118" t="n">
        <v>0.28</v>
      </c>
      <c r="I118" t="n">
        <v>215</v>
      </c>
      <c r="J118" t="n">
        <v>125.95</v>
      </c>
      <c r="K118" t="n">
        <v>45</v>
      </c>
      <c r="L118" t="n">
        <v>2</v>
      </c>
      <c r="M118" t="n">
        <v>213</v>
      </c>
      <c r="N118" t="n">
        <v>18.95</v>
      </c>
      <c r="O118" t="n">
        <v>15767.7</v>
      </c>
      <c r="P118" t="n">
        <v>592.39</v>
      </c>
      <c r="Q118" t="n">
        <v>1206.88</v>
      </c>
      <c r="R118" t="n">
        <v>425.02</v>
      </c>
      <c r="S118" t="n">
        <v>79.25</v>
      </c>
      <c r="T118" t="n">
        <v>169439.66</v>
      </c>
      <c r="U118" t="n">
        <v>0.19</v>
      </c>
      <c r="V118" t="n">
        <v>0.77</v>
      </c>
      <c r="W118" t="n">
        <v>0.48</v>
      </c>
      <c r="X118" t="n">
        <v>10.02</v>
      </c>
      <c r="Y118" t="n">
        <v>0.5</v>
      </c>
      <c r="Z118" t="n">
        <v>10</v>
      </c>
    </row>
    <row r="119">
      <c r="A119" t="n">
        <v>2</v>
      </c>
      <c r="B119" t="n">
        <v>60</v>
      </c>
      <c r="C119" t="inlineStr">
        <is>
          <t xml:space="preserve">CONCLUIDO	</t>
        </is>
      </c>
      <c r="D119" t="n">
        <v>1.6845</v>
      </c>
      <c r="E119" t="n">
        <v>59.37</v>
      </c>
      <c r="F119" t="n">
        <v>53.86</v>
      </c>
      <c r="G119" t="n">
        <v>24.48</v>
      </c>
      <c r="H119" t="n">
        <v>0.42</v>
      </c>
      <c r="I119" t="n">
        <v>132</v>
      </c>
      <c r="J119" t="n">
        <v>127.27</v>
      </c>
      <c r="K119" t="n">
        <v>45</v>
      </c>
      <c r="L119" t="n">
        <v>3</v>
      </c>
      <c r="M119" t="n">
        <v>130</v>
      </c>
      <c r="N119" t="n">
        <v>19.27</v>
      </c>
      <c r="O119" t="n">
        <v>15930.42</v>
      </c>
      <c r="P119" t="n">
        <v>543.8200000000001</v>
      </c>
      <c r="Q119" t="n">
        <v>1206.86</v>
      </c>
      <c r="R119" t="n">
        <v>289.54</v>
      </c>
      <c r="S119" t="n">
        <v>79.25</v>
      </c>
      <c r="T119" t="n">
        <v>102112.97</v>
      </c>
      <c r="U119" t="n">
        <v>0.27</v>
      </c>
      <c r="V119" t="n">
        <v>0.83</v>
      </c>
      <c r="W119" t="n">
        <v>0.34</v>
      </c>
      <c r="X119" t="n">
        <v>6.03</v>
      </c>
      <c r="Y119" t="n">
        <v>0.5</v>
      </c>
      <c r="Z119" t="n">
        <v>10</v>
      </c>
    </row>
    <row r="120">
      <c r="A120" t="n">
        <v>3</v>
      </c>
      <c r="B120" t="n">
        <v>60</v>
      </c>
      <c r="C120" t="inlineStr">
        <is>
          <t xml:space="preserve">CONCLUIDO	</t>
        </is>
      </c>
      <c r="D120" t="n">
        <v>1.7627</v>
      </c>
      <c r="E120" t="n">
        <v>56.73</v>
      </c>
      <c r="F120" t="n">
        <v>52.17</v>
      </c>
      <c r="G120" t="n">
        <v>32.95</v>
      </c>
      <c r="H120" t="n">
        <v>0.55</v>
      </c>
      <c r="I120" t="n">
        <v>95</v>
      </c>
      <c r="J120" t="n">
        <v>128.59</v>
      </c>
      <c r="K120" t="n">
        <v>45</v>
      </c>
      <c r="L120" t="n">
        <v>4</v>
      </c>
      <c r="M120" t="n">
        <v>93</v>
      </c>
      <c r="N120" t="n">
        <v>19.59</v>
      </c>
      <c r="O120" t="n">
        <v>16093.6</v>
      </c>
      <c r="P120" t="n">
        <v>519.37</v>
      </c>
      <c r="Q120" t="n">
        <v>1206.84</v>
      </c>
      <c r="R120" t="n">
        <v>232.11</v>
      </c>
      <c r="S120" t="n">
        <v>79.25</v>
      </c>
      <c r="T120" t="n">
        <v>73586.03999999999</v>
      </c>
      <c r="U120" t="n">
        <v>0.34</v>
      </c>
      <c r="V120" t="n">
        <v>0.85</v>
      </c>
      <c r="W120" t="n">
        <v>0.29</v>
      </c>
      <c r="X120" t="n">
        <v>4.34</v>
      </c>
      <c r="Y120" t="n">
        <v>0.5</v>
      </c>
      <c r="Z120" t="n">
        <v>10</v>
      </c>
    </row>
    <row r="121">
      <c r="A121" t="n">
        <v>4</v>
      </c>
      <c r="B121" t="n">
        <v>60</v>
      </c>
      <c r="C121" t="inlineStr">
        <is>
          <t xml:space="preserve">CONCLUIDO	</t>
        </is>
      </c>
      <c r="D121" t="n">
        <v>1.8141</v>
      </c>
      <c r="E121" t="n">
        <v>55.12</v>
      </c>
      <c r="F121" t="n">
        <v>51.13</v>
      </c>
      <c r="G121" t="n">
        <v>42.02</v>
      </c>
      <c r="H121" t="n">
        <v>0.68</v>
      </c>
      <c r="I121" t="n">
        <v>73</v>
      </c>
      <c r="J121" t="n">
        <v>129.92</v>
      </c>
      <c r="K121" t="n">
        <v>45</v>
      </c>
      <c r="L121" t="n">
        <v>5</v>
      </c>
      <c r="M121" t="n">
        <v>71</v>
      </c>
      <c r="N121" t="n">
        <v>19.92</v>
      </c>
      <c r="O121" t="n">
        <v>16257.24</v>
      </c>
      <c r="P121" t="n">
        <v>501.54</v>
      </c>
      <c r="Q121" t="n">
        <v>1206.83</v>
      </c>
      <c r="R121" t="n">
        <v>196.62</v>
      </c>
      <c r="S121" t="n">
        <v>79.25</v>
      </c>
      <c r="T121" t="n">
        <v>55948.62</v>
      </c>
      <c r="U121" t="n">
        <v>0.4</v>
      </c>
      <c r="V121" t="n">
        <v>0.87</v>
      </c>
      <c r="W121" t="n">
        <v>0.26</v>
      </c>
      <c r="X121" t="n">
        <v>3.3</v>
      </c>
      <c r="Y121" t="n">
        <v>0.5</v>
      </c>
      <c r="Z121" t="n">
        <v>10</v>
      </c>
    </row>
    <row r="122">
      <c r="A122" t="n">
        <v>5</v>
      </c>
      <c r="B122" t="n">
        <v>60</v>
      </c>
      <c r="C122" t="inlineStr">
        <is>
          <t xml:space="preserve">CONCLUIDO	</t>
        </is>
      </c>
      <c r="D122" t="n">
        <v>1.8455</v>
      </c>
      <c r="E122" t="n">
        <v>54.19</v>
      </c>
      <c r="F122" t="n">
        <v>50.52</v>
      </c>
      <c r="G122" t="n">
        <v>50.52</v>
      </c>
      <c r="H122" t="n">
        <v>0.8100000000000001</v>
      </c>
      <c r="I122" t="n">
        <v>60</v>
      </c>
      <c r="J122" t="n">
        <v>131.25</v>
      </c>
      <c r="K122" t="n">
        <v>45</v>
      </c>
      <c r="L122" t="n">
        <v>6</v>
      </c>
      <c r="M122" t="n">
        <v>58</v>
      </c>
      <c r="N122" t="n">
        <v>20.25</v>
      </c>
      <c r="O122" t="n">
        <v>16421.36</v>
      </c>
      <c r="P122" t="n">
        <v>488.32</v>
      </c>
      <c r="Q122" t="n">
        <v>1206.81</v>
      </c>
      <c r="R122" t="n">
        <v>176.11</v>
      </c>
      <c r="S122" t="n">
        <v>79.25</v>
      </c>
      <c r="T122" t="n">
        <v>45759.12</v>
      </c>
      <c r="U122" t="n">
        <v>0.45</v>
      </c>
      <c r="V122" t="n">
        <v>0.88</v>
      </c>
      <c r="W122" t="n">
        <v>0.23</v>
      </c>
      <c r="X122" t="n">
        <v>2.69</v>
      </c>
      <c r="Y122" t="n">
        <v>0.5</v>
      </c>
      <c r="Z122" t="n">
        <v>10</v>
      </c>
    </row>
    <row r="123">
      <c r="A123" t="n">
        <v>6</v>
      </c>
      <c r="B123" t="n">
        <v>60</v>
      </c>
      <c r="C123" t="inlineStr">
        <is>
          <t xml:space="preserve">CONCLUIDO	</t>
        </is>
      </c>
      <c r="D123" t="n">
        <v>1.8711</v>
      </c>
      <c r="E123" t="n">
        <v>53.45</v>
      </c>
      <c r="F123" t="n">
        <v>50.04</v>
      </c>
      <c r="G123" t="n">
        <v>60.04</v>
      </c>
      <c r="H123" t="n">
        <v>0.93</v>
      </c>
      <c r="I123" t="n">
        <v>50</v>
      </c>
      <c r="J123" t="n">
        <v>132.58</v>
      </c>
      <c r="K123" t="n">
        <v>45</v>
      </c>
      <c r="L123" t="n">
        <v>7</v>
      </c>
      <c r="M123" t="n">
        <v>48</v>
      </c>
      <c r="N123" t="n">
        <v>20.59</v>
      </c>
      <c r="O123" t="n">
        <v>16585.95</v>
      </c>
      <c r="P123" t="n">
        <v>475.75</v>
      </c>
      <c r="Q123" t="n">
        <v>1206.81</v>
      </c>
      <c r="R123" t="n">
        <v>159.54</v>
      </c>
      <c r="S123" t="n">
        <v>79.25</v>
      </c>
      <c r="T123" t="n">
        <v>37522.72</v>
      </c>
      <c r="U123" t="n">
        <v>0.5</v>
      </c>
      <c r="V123" t="n">
        <v>0.89</v>
      </c>
      <c r="W123" t="n">
        <v>0.22</v>
      </c>
      <c r="X123" t="n">
        <v>2.21</v>
      </c>
      <c r="Y123" t="n">
        <v>0.5</v>
      </c>
      <c r="Z123" t="n">
        <v>10</v>
      </c>
    </row>
    <row r="124">
      <c r="A124" t="n">
        <v>7</v>
      </c>
      <c r="B124" t="n">
        <v>60</v>
      </c>
      <c r="C124" t="inlineStr">
        <is>
          <t xml:space="preserve">CONCLUIDO	</t>
        </is>
      </c>
      <c r="D124" t="n">
        <v>1.8845</v>
      </c>
      <c r="E124" t="n">
        <v>53.06</v>
      </c>
      <c r="F124" t="n">
        <v>49.83</v>
      </c>
      <c r="G124" t="n">
        <v>69.53</v>
      </c>
      <c r="H124" t="n">
        <v>1.06</v>
      </c>
      <c r="I124" t="n">
        <v>43</v>
      </c>
      <c r="J124" t="n">
        <v>133.92</v>
      </c>
      <c r="K124" t="n">
        <v>45</v>
      </c>
      <c r="L124" t="n">
        <v>8</v>
      </c>
      <c r="M124" t="n">
        <v>41</v>
      </c>
      <c r="N124" t="n">
        <v>20.93</v>
      </c>
      <c r="O124" t="n">
        <v>16751.02</v>
      </c>
      <c r="P124" t="n">
        <v>467.12</v>
      </c>
      <c r="Q124" t="n">
        <v>1206.81</v>
      </c>
      <c r="R124" t="n">
        <v>154.05</v>
      </c>
      <c r="S124" t="n">
        <v>79.25</v>
      </c>
      <c r="T124" t="n">
        <v>34816.82</v>
      </c>
      <c r="U124" t="n">
        <v>0.51</v>
      </c>
      <c r="V124" t="n">
        <v>0.89</v>
      </c>
      <c r="W124" t="n">
        <v>0.18</v>
      </c>
      <c r="X124" t="n">
        <v>2</v>
      </c>
      <c r="Y124" t="n">
        <v>0.5</v>
      </c>
      <c r="Z124" t="n">
        <v>10</v>
      </c>
    </row>
    <row r="125">
      <c r="A125" t="n">
        <v>8</v>
      </c>
      <c r="B125" t="n">
        <v>60</v>
      </c>
      <c r="C125" t="inlineStr">
        <is>
          <t xml:space="preserve">CONCLUIDO	</t>
        </is>
      </c>
      <c r="D125" t="n">
        <v>1.8981</v>
      </c>
      <c r="E125" t="n">
        <v>52.68</v>
      </c>
      <c r="F125" t="n">
        <v>49.58</v>
      </c>
      <c r="G125" t="n">
        <v>78.28</v>
      </c>
      <c r="H125" t="n">
        <v>1.18</v>
      </c>
      <c r="I125" t="n">
        <v>38</v>
      </c>
      <c r="J125" t="n">
        <v>135.27</v>
      </c>
      <c r="K125" t="n">
        <v>45</v>
      </c>
      <c r="L125" t="n">
        <v>9</v>
      </c>
      <c r="M125" t="n">
        <v>36</v>
      </c>
      <c r="N125" t="n">
        <v>21.27</v>
      </c>
      <c r="O125" t="n">
        <v>16916.71</v>
      </c>
      <c r="P125" t="n">
        <v>456.09</v>
      </c>
      <c r="Q125" t="n">
        <v>1206.81</v>
      </c>
      <c r="R125" t="n">
        <v>144.54</v>
      </c>
      <c r="S125" t="n">
        <v>79.25</v>
      </c>
      <c r="T125" t="n">
        <v>30087.48</v>
      </c>
      <c r="U125" t="n">
        <v>0.55</v>
      </c>
      <c r="V125" t="n">
        <v>0.9</v>
      </c>
      <c r="W125" t="n">
        <v>0.19</v>
      </c>
      <c r="X125" t="n">
        <v>1.75</v>
      </c>
      <c r="Y125" t="n">
        <v>0.5</v>
      </c>
      <c r="Z125" t="n">
        <v>10</v>
      </c>
    </row>
    <row r="126">
      <c r="A126" t="n">
        <v>9</v>
      </c>
      <c r="B126" t="n">
        <v>60</v>
      </c>
      <c r="C126" t="inlineStr">
        <is>
          <t xml:space="preserve">CONCLUIDO	</t>
        </is>
      </c>
      <c r="D126" t="n">
        <v>1.9136</v>
      </c>
      <c r="E126" t="n">
        <v>52.26</v>
      </c>
      <c r="F126" t="n">
        <v>49.28</v>
      </c>
      <c r="G126" t="n">
        <v>89.59999999999999</v>
      </c>
      <c r="H126" t="n">
        <v>1.29</v>
      </c>
      <c r="I126" t="n">
        <v>33</v>
      </c>
      <c r="J126" t="n">
        <v>136.61</v>
      </c>
      <c r="K126" t="n">
        <v>45</v>
      </c>
      <c r="L126" t="n">
        <v>10</v>
      </c>
      <c r="M126" t="n">
        <v>31</v>
      </c>
      <c r="N126" t="n">
        <v>21.61</v>
      </c>
      <c r="O126" t="n">
        <v>17082.76</v>
      </c>
      <c r="P126" t="n">
        <v>444.6</v>
      </c>
      <c r="Q126" t="n">
        <v>1206.81</v>
      </c>
      <c r="R126" t="n">
        <v>134.15</v>
      </c>
      <c r="S126" t="n">
        <v>79.25</v>
      </c>
      <c r="T126" t="n">
        <v>24914.72</v>
      </c>
      <c r="U126" t="n">
        <v>0.59</v>
      </c>
      <c r="V126" t="n">
        <v>0.9</v>
      </c>
      <c r="W126" t="n">
        <v>0.19</v>
      </c>
      <c r="X126" t="n">
        <v>1.45</v>
      </c>
      <c r="Y126" t="n">
        <v>0.5</v>
      </c>
      <c r="Z126" t="n">
        <v>10</v>
      </c>
    </row>
    <row r="127">
      <c r="A127" t="n">
        <v>10</v>
      </c>
      <c r="B127" t="n">
        <v>60</v>
      </c>
      <c r="C127" t="inlineStr">
        <is>
          <t xml:space="preserve">CONCLUIDO	</t>
        </is>
      </c>
      <c r="D127" t="n">
        <v>1.9195</v>
      </c>
      <c r="E127" t="n">
        <v>52.1</v>
      </c>
      <c r="F127" t="n">
        <v>49.2</v>
      </c>
      <c r="G127" t="n">
        <v>98.40000000000001</v>
      </c>
      <c r="H127" t="n">
        <v>1.41</v>
      </c>
      <c r="I127" t="n">
        <v>30</v>
      </c>
      <c r="J127" t="n">
        <v>137.96</v>
      </c>
      <c r="K127" t="n">
        <v>45</v>
      </c>
      <c r="L127" t="n">
        <v>11</v>
      </c>
      <c r="M127" t="n">
        <v>28</v>
      </c>
      <c r="N127" t="n">
        <v>21.96</v>
      </c>
      <c r="O127" t="n">
        <v>17249.3</v>
      </c>
      <c r="P127" t="n">
        <v>435.69</v>
      </c>
      <c r="Q127" t="n">
        <v>1206.82</v>
      </c>
      <c r="R127" t="n">
        <v>131.41</v>
      </c>
      <c r="S127" t="n">
        <v>79.25</v>
      </c>
      <c r="T127" t="n">
        <v>23562.33</v>
      </c>
      <c r="U127" t="n">
        <v>0.6</v>
      </c>
      <c r="V127" t="n">
        <v>0.9</v>
      </c>
      <c r="W127" t="n">
        <v>0.19</v>
      </c>
      <c r="X127" t="n">
        <v>1.37</v>
      </c>
      <c r="Y127" t="n">
        <v>0.5</v>
      </c>
      <c r="Z127" t="n">
        <v>10</v>
      </c>
    </row>
    <row r="128">
      <c r="A128" t="n">
        <v>11</v>
      </c>
      <c r="B128" t="n">
        <v>60</v>
      </c>
      <c r="C128" t="inlineStr">
        <is>
          <t xml:space="preserve">CONCLUIDO	</t>
        </is>
      </c>
      <c r="D128" t="n">
        <v>1.9289</v>
      </c>
      <c r="E128" t="n">
        <v>51.84</v>
      </c>
      <c r="F128" t="n">
        <v>49.02</v>
      </c>
      <c r="G128" t="n">
        <v>108.94</v>
      </c>
      <c r="H128" t="n">
        <v>1.52</v>
      </c>
      <c r="I128" t="n">
        <v>27</v>
      </c>
      <c r="J128" t="n">
        <v>139.32</v>
      </c>
      <c r="K128" t="n">
        <v>45</v>
      </c>
      <c r="L128" t="n">
        <v>12</v>
      </c>
      <c r="M128" t="n">
        <v>25</v>
      </c>
      <c r="N128" t="n">
        <v>22.32</v>
      </c>
      <c r="O128" t="n">
        <v>17416.34</v>
      </c>
      <c r="P128" t="n">
        <v>422.9</v>
      </c>
      <c r="Q128" t="n">
        <v>1206.81</v>
      </c>
      <c r="R128" t="n">
        <v>125.42</v>
      </c>
      <c r="S128" t="n">
        <v>79.25</v>
      </c>
      <c r="T128" t="n">
        <v>20579.29</v>
      </c>
      <c r="U128" t="n">
        <v>0.63</v>
      </c>
      <c r="V128" t="n">
        <v>0.91</v>
      </c>
      <c r="W128" t="n">
        <v>0.18</v>
      </c>
      <c r="X128" t="n">
        <v>1.19</v>
      </c>
      <c r="Y128" t="n">
        <v>0.5</v>
      </c>
      <c r="Z128" t="n">
        <v>10</v>
      </c>
    </row>
    <row r="129">
      <c r="A129" t="n">
        <v>12</v>
      </c>
      <c r="B129" t="n">
        <v>60</v>
      </c>
      <c r="C129" t="inlineStr">
        <is>
          <t xml:space="preserve">CONCLUIDO	</t>
        </is>
      </c>
      <c r="D129" t="n">
        <v>1.9376</v>
      </c>
      <c r="E129" t="n">
        <v>51.61</v>
      </c>
      <c r="F129" t="n">
        <v>48.87</v>
      </c>
      <c r="G129" t="n">
        <v>122.16</v>
      </c>
      <c r="H129" t="n">
        <v>1.63</v>
      </c>
      <c r="I129" t="n">
        <v>24</v>
      </c>
      <c r="J129" t="n">
        <v>140.67</v>
      </c>
      <c r="K129" t="n">
        <v>45</v>
      </c>
      <c r="L129" t="n">
        <v>13</v>
      </c>
      <c r="M129" t="n">
        <v>20</v>
      </c>
      <c r="N129" t="n">
        <v>22.68</v>
      </c>
      <c r="O129" t="n">
        <v>17583.88</v>
      </c>
      <c r="P129" t="n">
        <v>413.51</v>
      </c>
      <c r="Q129" t="n">
        <v>1206.81</v>
      </c>
      <c r="R129" t="n">
        <v>119.92</v>
      </c>
      <c r="S129" t="n">
        <v>79.25</v>
      </c>
      <c r="T129" t="n">
        <v>17847.21</v>
      </c>
      <c r="U129" t="n">
        <v>0.66</v>
      </c>
      <c r="V129" t="n">
        <v>0.91</v>
      </c>
      <c r="W129" t="n">
        <v>0.18</v>
      </c>
      <c r="X129" t="n">
        <v>1.04</v>
      </c>
      <c r="Y129" t="n">
        <v>0.5</v>
      </c>
      <c r="Z129" t="n">
        <v>10</v>
      </c>
    </row>
    <row r="130">
      <c r="A130" t="n">
        <v>13</v>
      </c>
      <c r="B130" t="n">
        <v>60</v>
      </c>
      <c r="C130" t="inlineStr">
        <is>
          <t xml:space="preserve">CONCLUIDO	</t>
        </is>
      </c>
      <c r="D130" t="n">
        <v>1.9512</v>
      </c>
      <c r="E130" t="n">
        <v>51.25</v>
      </c>
      <c r="F130" t="n">
        <v>48.56</v>
      </c>
      <c r="G130" t="n">
        <v>132.42</v>
      </c>
      <c r="H130" t="n">
        <v>1.74</v>
      </c>
      <c r="I130" t="n">
        <v>22</v>
      </c>
      <c r="J130" t="n">
        <v>142.04</v>
      </c>
      <c r="K130" t="n">
        <v>45</v>
      </c>
      <c r="L130" t="n">
        <v>14</v>
      </c>
      <c r="M130" t="n">
        <v>11</v>
      </c>
      <c r="N130" t="n">
        <v>23.04</v>
      </c>
      <c r="O130" t="n">
        <v>17751.93</v>
      </c>
      <c r="P130" t="n">
        <v>403.57</v>
      </c>
      <c r="Q130" t="n">
        <v>1206.83</v>
      </c>
      <c r="R130" t="n">
        <v>109.03</v>
      </c>
      <c r="S130" t="n">
        <v>79.25</v>
      </c>
      <c r="T130" t="n">
        <v>12409</v>
      </c>
      <c r="U130" t="n">
        <v>0.73</v>
      </c>
      <c r="V130" t="n">
        <v>0.92</v>
      </c>
      <c r="W130" t="n">
        <v>0.17</v>
      </c>
      <c r="X130" t="n">
        <v>0.73</v>
      </c>
      <c r="Y130" t="n">
        <v>0.5</v>
      </c>
      <c r="Z130" t="n">
        <v>10</v>
      </c>
    </row>
    <row r="131">
      <c r="A131" t="n">
        <v>14</v>
      </c>
      <c r="B131" t="n">
        <v>60</v>
      </c>
      <c r="C131" t="inlineStr">
        <is>
          <t xml:space="preserve">CONCLUIDO	</t>
        </is>
      </c>
      <c r="D131" t="n">
        <v>1.9431</v>
      </c>
      <c r="E131" t="n">
        <v>51.46</v>
      </c>
      <c r="F131" t="n">
        <v>48.77</v>
      </c>
      <c r="G131" t="n">
        <v>133.01</v>
      </c>
      <c r="H131" t="n">
        <v>1.85</v>
      </c>
      <c r="I131" t="n">
        <v>22</v>
      </c>
      <c r="J131" t="n">
        <v>143.4</v>
      </c>
      <c r="K131" t="n">
        <v>45</v>
      </c>
      <c r="L131" t="n">
        <v>15</v>
      </c>
      <c r="M131" t="n">
        <v>1</v>
      </c>
      <c r="N131" t="n">
        <v>23.41</v>
      </c>
      <c r="O131" t="n">
        <v>17920.49</v>
      </c>
      <c r="P131" t="n">
        <v>405.34</v>
      </c>
      <c r="Q131" t="n">
        <v>1206.84</v>
      </c>
      <c r="R131" t="n">
        <v>115.92</v>
      </c>
      <c r="S131" t="n">
        <v>79.25</v>
      </c>
      <c r="T131" t="n">
        <v>15855.31</v>
      </c>
      <c r="U131" t="n">
        <v>0.68</v>
      </c>
      <c r="V131" t="n">
        <v>0.91</v>
      </c>
      <c r="W131" t="n">
        <v>0.2</v>
      </c>
      <c r="X131" t="n">
        <v>0.9399999999999999</v>
      </c>
      <c r="Y131" t="n">
        <v>0.5</v>
      </c>
      <c r="Z131" t="n">
        <v>10</v>
      </c>
    </row>
    <row r="132">
      <c r="A132" t="n">
        <v>15</v>
      </c>
      <c r="B132" t="n">
        <v>60</v>
      </c>
      <c r="C132" t="inlineStr">
        <is>
          <t xml:space="preserve">CONCLUIDO	</t>
        </is>
      </c>
      <c r="D132" t="n">
        <v>1.9431</v>
      </c>
      <c r="E132" t="n">
        <v>51.46</v>
      </c>
      <c r="F132" t="n">
        <v>48.77</v>
      </c>
      <c r="G132" t="n">
        <v>133.01</v>
      </c>
      <c r="H132" t="n">
        <v>1.96</v>
      </c>
      <c r="I132" t="n">
        <v>22</v>
      </c>
      <c r="J132" t="n">
        <v>144.77</v>
      </c>
      <c r="K132" t="n">
        <v>45</v>
      </c>
      <c r="L132" t="n">
        <v>16</v>
      </c>
      <c r="M132" t="n">
        <v>0</v>
      </c>
      <c r="N132" t="n">
        <v>23.78</v>
      </c>
      <c r="O132" t="n">
        <v>18089.56</v>
      </c>
      <c r="P132" t="n">
        <v>408.99</v>
      </c>
      <c r="Q132" t="n">
        <v>1206.82</v>
      </c>
      <c r="R132" t="n">
        <v>115.89</v>
      </c>
      <c r="S132" t="n">
        <v>79.25</v>
      </c>
      <c r="T132" t="n">
        <v>15842.39</v>
      </c>
      <c r="U132" t="n">
        <v>0.68</v>
      </c>
      <c r="V132" t="n">
        <v>0.91</v>
      </c>
      <c r="W132" t="n">
        <v>0.2</v>
      </c>
      <c r="X132" t="n">
        <v>0.9399999999999999</v>
      </c>
      <c r="Y132" t="n">
        <v>0.5</v>
      </c>
      <c r="Z132" t="n">
        <v>10</v>
      </c>
    </row>
    <row r="133">
      <c r="A133" t="n">
        <v>0</v>
      </c>
      <c r="B133" t="n">
        <v>80</v>
      </c>
      <c r="C133" t="inlineStr">
        <is>
          <t xml:space="preserve">CONCLUIDO	</t>
        </is>
      </c>
      <c r="D133" t="n">
        <v>0.8726</v>
      </c>
      <c r="E133" t="n">
        <v>114.6</v>
      </c>
      <c r="F133" t="n">
        <v>87.04000000000001</v>
      </c>
      <c r="G133" t="n">
        <v>6.67</v>
      </c>
      <c r="H133" t="n">
        <v>0.11</v>
      </c>
      <c r="I133" t="n">
        <v>783</v>
      </c>
      <c r="J133" t="n">
        <v>159.12</v>
      </c>
      <c r="K133" t="n">
        <v>50.28</v>
      </c>
      <c r="L133" t="n">
        <v>1</v>
      </c>
      <c r="M133" t="n">
        <v>781</v>
      </c>
      <c r="N133" t="n">
        <v>27.84</v>
      </c>
      <c r="O133" t="n">
        <v>19859.16</v>
      </c>
      <c r="P133" t="n">
        <v>1063.51</v>
      </c>
      <c r="Q133" t="n">
        <v>1207.08</v>
      </c>
      <c r="R133" t="n">
        <v>1419.34</v>
      </c>
      <c r="S133" t="n">
        <v>79.25</v>
      </c>
      <c r="T133" t="n">
        <v>663758.01</v>
      </c>
      <c r="U133" t="n">
        <v>0.06</v>
      </c>
      <c r="V133" t="n">
        <v>0.51</v>
      </c>
      <c r="W133" t="n">
        <v>1.41</v>
      </c>
      <c r="X133" t="n">
        <v>39.2</v>
      </c>
      <c r="Y133" t="n">
        <v>0.5</v>
      </c>
      <c r="Z133" t="n">
        <v>10</v>
      </c>
    </row>
    <row r="134">
      <c r="A134" t="n">
        <v>1</v>
      </c>
      <c r="B134" t="n">
        <v>80</v>
      </c>
      <c r="C134" t="inlineStr">
        <is>
          <t xml:space="preserve">CONCLUIDO	</t>
        </is>
      </c>
      <c r="D134" t="n">
        <v>1.4055</v>
      </c>
      <c r="E134" t="n">
        <v>71.15000000000001</v>
      </c>
      <c r="F134" t="n">
        <v>60.29</v>
      </c>
      <c r="G134" t="n">
        <v>13.65</v>
      </c>
      <c r="H134" t="n">
        <v>0.22</v>
      </c>
      <c r="I134" t="n">
        <v>265</v>
      </c>
      <c r="J134" t="n">
        <v>160.54</v>
      </c>
      <c r="K134" t="n">
        <v>50.28</v>
      </c>
      <c r="L134" t="n">
        <v>2</v>
      </c>
      <c r="M134" t="n">
        <v>263</v>
      </c>
      <c r="N134" t="n">
        <v>28.26</v>
      </c>
      <c r="O134" t="n">
        <v>20034.4</v>
      </c>
      <c r="P134" t="n">
        <v>729.45</v>
      </c>
      <c r="Q134" t="n">
        <v>1206.89</v>
      </c>
      <c r="R134" t="n">
        <v>507.61</v>
      </c>
      <c r="S134" t="n">
        <v>79.25</v>
      </c>
      <c r="T134" t="n">
        <v>210483.32</v>
      </c>
      <c r="U134" t="n">
        <v>0.16</v>
      </c>
      <c r="V134" t="n">
        <v>0.74</v>
      </c>
      <c r="W134" t="n">
        <v>0.5600000000000001</v>
      </c>
      <c r="X134" t="n">
        <v>12.45</v>
      </c>
      <c r="Y134" t="n">
        <v>0.5</v>
      </c>
      <c r="Z134" t="n">
        <v>10</v>
      </c>
    </row>
    <row r="135">
      <c r="A135" t="n">
        <v>2</v>
      </c>
      <c r="B135" t="n">
        <v>80</v>
      </c>
      <c r="C135" t="inlineStr">
        <is>
          <t xml:space="preserve">CONCLUIDO	</t>
        </is>
      </c>
      <c r="D135" t="n">
        <v>1.5919</v>
      </c>
      <c r="E135" t="n">
        <v>62.82</v>
      </c>
      <c r="F135" t="n">
        <v>55.3</v>
      </c>
      <c r="G135" t="n">
        <v>20.61</v>
      </c>
      <c r="H135" t="n">
        <v>0.33</v>
      </c>
      <c r="I135" t="n">
        <v>161</v>
      </c>
      <c r="J135" t="n">
        <v>161.97</v>
      </c>
      <c r="K135" t="n">
        <v>50.28</v>
      </c>
      <c r="L135" t="n">
        <v>3</v>
      </c>
      <c r="M135" t="n">
        <v>159</v>
      </c>
      <c r="N135" t="n">
        <v>28.69</v>
      </c>
      <c r="O135" t="n">
        <v>20210.21</v>
      </c>
      <c r="P135" t="n">
        <v>663.54</v>
      </c>
      <c r="Q135" t="n">
        <v>1206.86</v>
      </c>
      <c r="R135" t="n">
        <v>338.43</v>
      </c>
      <c r="S135" t="n">
        <v>79.25</v>
      </c>
      <c r="T135" t="n">
        <v>126413.21</v>
      </c>
      <c r="U135" t="n">
        <v>0.23</v>
      </c>
      <c r="V135" t="n">
        <v>0.8</v>
      </c>
      <c r="W135" t="n">
        <v>0.39</v>
      </c>
      <c r="X135" t="n">
        <v>7.47</v>
      </c>
      <c r="Y135" t="n">
        <v>0.5</v>
      </c>
      <c r="Z135" t="n">
        <v>10</v>
      </c>
    </row>
    <row r="136">
      <c r="A136" t="n">
        <v>3</v>
      </c>
      <c r="B136" t="n">
        <v>80</v>
      </c>
      <c r="C136" t="inlineStr">
        <is>
          <t xml:space="preserve">CONCLUIDO	</t>
        </is>
      </c>
      <c r="D136" t="n">
        <v>1.691</v>
      </c>
      <c r="E136" t="n">
        <v>59.14</v>
      </c>
      <c r="F136" t="n">
        <v>53.11</v>
      </c>
      <c r="G136" t="n">
        <v>27.71</v>
      </c>
      <c r="H136" t="n">
        <v>0.43</v>
      </c>
      <c r="I136" t="n">
        <v>115</v>
      </c>
      <c r="J136" t="n">
        <v>163.4</v>
      </c>
      <c r="K136" t="n">
        <v>50.28</v>
      </c>
      <c r="L136" t="n">
        <v>4</v>
      </c>
      <c r="M136" t="n">
        <v>113</v>
      </c>
      <c r="N136" t="n">
        <v>29.12</v>
      </c>
      <c r="O136" t="n">
        <v>20386.62</v>
      </c>
      <c r="P136" t="n">
        <v>631.64</v>
      </c>
      <c r="Q136" t="n">
        <v>1206.86</v>
      </c>
      <c r="R136" t="n">
        <v>263.96</v>
      </c>
      <c r="S136" t="n">
        <v>79.25</v>
      </c>
      <c r="T136" t="n">
        <v>89409.75999999999</v>
      </c>
      <c r="U136" t="n">
        <v>0.3</v>
      </c>
      <c r="V136" t="n">
        <v>0.84</v>
      </c>
      <c r="W136" t="n">
        <v>0.32</v>
      </c>
      <c r="X136" t="n">
        <v>5.27</v>
      </c>
      <c r="Y136" t="n">
        <v>0.5</v>
      </c>
      <c r="Z136" t="n">
        <v>10</v>
      </c>
    </row>
    <row r="137">
      <c r="A137" t="n">
        <v>4</v>
      </c>
      <c r="B137" t="n">
        <v>80</v>
      </c>
      <c r="C137" t="inlineStr">
        <is>
          <t xml:space="preserve">CONCLUIDO	</t>
        </is>
      </c>
      <c r="D137" t="n">
        <v>1.7528</v>
      </c>
      <c r="E137" t="n">
        <v>57.05</v>
      </c>
      <c r="F137" t="n">
        <v>51.86</v>
      </c>
      <c r="G137" t="n">
        <v>34.96</v>
      </c>
      <c r="H137" t="n">
        <v>0.54</v>
      </c>
      <c r="I137" t="n">
        <v>89</v>
      </c>
      <c r="J137" t="n">
        <v>164.83</v>
      </c>
      <c r="K137" t="n">
        <v>50.28</v>
      </c>
      <c r="L137" t="n">
        <v>5</v>
      </c>
      <c r="M137" t="n">
        <v>87</v>
      </c>
      <c r="N137" t="n">
        <v>29.55</v>
      </c>
      <c r="O137" t="n">
        <v>20563.61</v>
      </c>
      <c r="P137" t="n">
        <v>611.91</v>
      </c>
      <c r="Q137" t="n">
        <v>1206.81</v>
      </c>
      <c r="R137" t="n">
        <v>221.45</v>
      </c>
      <c r="S137" t="n">
        <v>79.25</v>
      </c>
      <c r="T137" t="n">
        <v>68284.58</v>
      </c>
      <c r="U137" t="n">
        <v>0.36</v>
      </c>
      <c r="V137" t="n">
        <v>0.86</v>
      </c>
      <c r="W137" t="n">
        <v>0.28</v>
      </c>
      <c r="X137" t="n">
        <v>4.03</v>
      </c>
      <c r="Y137" t="n">
        <v>0.5</v>
      </c>
      <c r="Z137" t="n">
        <v>10</v>
      </c>
    </row>
    <row r="138">
      <c r="A138" t="n">
        <v>5</v>
      </c>
      <c r="B138" t="n">
        <v>80</v>
      </c>
      <c r="C138" t="inlineStr">
        <is>
          <t xml:space="preserve">CONCLUIDO	</t>
        </is>
      </c>
      <c r="D138" t="n">
        <v>1.792</v>
      </c>
      <c r="E138" t="n">
        <v>55.8</v>
      </c>
      <c r="F138" t="n">
        <v>51.13</v>
      </c>
      <c r="G138" t="n">
        <v>42.02</v>
      </c>
      <c r="H138" t="n">
        <v>0.64</v>
      </c>
      <c r="I138" t="n">
        <v>73</v>
      </c>
      <c r="J138" t="n">
        <v>166.27</v>
      </c>
      <c r="K138" t="n">
        <v>50.28</v>
      </c>
      <c r="L138" t="n">
        <v>6</v>
      </c>
      <c r="M138" t="n">
        <v>71</v>
      </c>
      <c r="N138" t="n">
        <v>29.99</v>
      </c>
      <c r="O138" t="n">
        <v>20741.2</v>
      </c>
      <c r="P138" t="n">
        <v>597.9299999999999</v>
      </c>
      <c r="Q138" t="n">
        <v>1206.82</v>
      </c>
      <c r="R138" t="n">
        <v>196.67</v>
      </c>
      <c r="S138" t="n">
        <v>79.25</v>
      </c>
      <c r="T138" t="n">
        <v>55977.14</v>
      </c>
      <c r="U138" t="n">
        <v>0.4</v>
      </c>
      <c r="V138" t="n">
        <v>0.87</v>
      </c>
      <c r="W138" t="n">
        <v>0.25</v>
      </c>
      <c r="X138" t="n">
        <v>3.3</v>
      </c>
      <c r="Y138" t="n">
        <v>0.5</v>
      </c>
      <c r="Z138" t="n">
        <v>10</v>
      </c>
    </row>
    <row r="139">
      <c r="A139" t="n">
        <v>6</v>
      </c>
      <c r="B139" t="n">
        <v>80</v>
      </c>
      <c r="C139" t="inlineStr">
        <is>
          <t xml:space="preserve">CONCLUIDO	</t>
        </is>
      </c>
      <c r="D139" t="n">
        <v>1.82</v>
      </c>
      <c r="E139" t="n">
        <v>54.95</v>
      </c>
      <c r="F139" t="n">
        <v>50.62</v>
      </c>
      <c r="G139" t="n">
        <v>48.99</v>
      </c>
      <c r="H139" t="n">
        <v>0.74</v>
      </c>
      <c r="I139" t="n">
        <v>62</v>
      </c>
      <c r="J139" t="n">
        <v>167.72</v>
      </c>
      <c r="K139" t="n">
        <v>50.28</v>
      </c>
      <c r="L139" t="n">
        <v>7</v>
      </c>
      <c r="M139" t="n">
        <v>60</v>
      </c>
      <c r="N139" t="n">
        <v>30.44</v>
      </c>
      <c r="O139" t="n">
        <v>20919.39</v>
      </c>
      <c r="P139" t="n">
        <v>587.12</v>
      </c>
      <c r="Q139" t="n">
        <v>1206.83</v>
      </c>
      <c r="R139" t="n">
        <v>179.56</v>
      </c>
      <c r="S139" t="n">
        <v>79.25</v>
      </c>
      <c r="T139" t="n">
        <v>47476.89</v>
      </c>
      <c r="U139" t="n">
        <v>0.44</v>
      </c>
      <c r="V139" t="n">
        <v>0.88</v>
      </c>
      <c r="W139" t="n">
        <v>0.24</v>
      </c>
      <c r="X139" t="n">
        <v>2.79</v>
      </c>
      <c r="Y139" t="n">
        <v>0.5</v>
      </c>
      <c r="Z139" t="n">
        <v>10</v>
      </c>
    </row>
    <row r="140">
      <c r="A140" t="n">
        <v>7</v>
      </c>
      <c r="B140" t="n">
        <v>80</v>
      </c>
      <c r="C140" t="inlineStr">
        <is>
          <t xml:space="preserve">CONCLUIDO	</t>
        </is>
      </c>
      <c r="D140" t="n">
        <v>1.844</v>
      </c>
      <c r="E140" t="n">
        <v>54.23</v>
      </c>
      <c r="F140" t="n">
        <v>50.2</v>
      </c>
      <c r="G140" t="n">
        <v>56.83</v>
      </c>
      <c r="H140" t="n">
        <v>0.84</v>
      </c>
      <c r="I140" t="n">
        <v>53</v>
      </c>
      <c r="J140" t="n">
        <v>169.17</v>
      </c>
      <c r="K140" t="n">
        <v>50.28</v>
      </c>
      <c r="L140" t="n">
        <v>8</v>
      </c>
      <c r="M140" t="n">
        <v>51</v>
      </c>
      <c r="N140" t="n">
        <v>30.89</v>
      </c>
      <c r="O140" t="n">
        <v>21098.19</v>
      </c>
      <c r="P140" t="n">
        <v>576.92</v>
      </c>
      <c r="Q140" t="n">
        <v>1206.83</v>
      </c>
      <c r="R140" t="n">
        <v>165</v>
      </c>
      <c r="S140" t="n">
        <v>79.25</v>
      </c>
      <c r="T140" t="n">
        <v>40241.28</v>
      </c>
      <c r="U140" t="n">
        <v>0.48</v>
      </c>
      <c r="V140" t="n">
        <v>0.89</v>
      </c>
      <c r="W140" t="n">
        <v>0.22</v>
      </c>
      <c r="X140" t="n">
        <v>2.37</v>
      </c>
      <c r="Y140" t="n">
        <v>0.5</v>
      </c>
      <c r="Z140" t="n">
        <v>10</v>
      </c>
    </row>
    <row r="141">
      <c r="A141" t="n">
        <v>8</v>
      </c>
      <c r="B141" t="n">
        <v>80</v>
      </c>
      <c r="C141" t="inlineStr">
        <is>
          <t xml:space="preserve">CONCLUIDO	</t>
        </is>
      </c>
      <c r="D141" t="n">
        <v>1.8626</v>
      </c>
      <c r="E141" t="n">
        <v>53.69</v>
      </c>
      <c r="F141" t="n">
        <v>49.85</v>
      </c>
      <c r="G141" t="n">
        <v>63.64</v>
      </c>
      <c r="H141" t="n">
        <v>0.9399999999999999</v>
      </c>
      <c r="I141" t="n">
        <v>47</v>
      </c>
      <c r="J141" t="n">
        <v>170.62</v>
      </c>
      <c r="K141" t="n">
        <v>50.28</v>
      </c>
      <c r="L141" t="n">
        <v>9</v>
      </c>
      <c r="M141" t="n">
        <v>45</v>
      </c>
      <c r="N141" t="n">
        <v>31.34</v>
      </c>
      <c r="O141" t="n">
        <v>21277.6</v>
      </c>
      <c r="P141" t="n">
        <v>566.97</v>
      </c>
      <c r="Q141" t="n">
        <v>1206.82</v>
      </c>
      <c r="R141" t="n">
        <v>153.26</v>
      </c>
      <c r="S141" t="n">
        <v>79.25</v>
      </c>
      <c r="T141" t="n">
        <v>34397.63</v>
      </c>
      <c r="U141" t="n">
        <v>0.52</v>
      </c>
      <c r="V141" t="n">
        <v>0.89</v>
      </c>
      <c r="W141" t="n">
        <v>0.21</v>
      </c>
      <c r="X141" t="n">
        <v>2.02</v>
      </c>
      <c r="Y141" t="n">
        <v>0.5</v>
      </c>
      <c r="Z141" t="n">
        <v>10</v>
      </c>
    </row>
    <row r="142">
      <c r="A142" t="n">
        <v>9</v>
      </c>
      <c r="B142" t="n">
        <v>80</v>
      </c>
      <c r="C142" t="inlineStr">
        <is>
          <t xml:space="preserve">CONCLUIDO	</t>
        </is>
      </c>
      <c r="D142" t="n">
        <v>1.8658</v>
      </c>
      <c r="E142" t="n">
        <v>53.6</v>
      </c>
      <c r="F142" t="n">
        <v>49.92</v>
      </c>
      <c r="G142" t="n">
        <v>71.31</v>
      </c>
      <c r="H142" t="n">
        <v>1.03</v>
      </c>
      <c r="I142" t="n">
        <v>42</v>
      </c>
      <c r="J142" t="n">
        <v>172.08</v>
      </c>
      <c r="K142" t="n">
        <v>50.28</v>
      </c>
      <c r="L142" t="n">
        <v>10</v>
      </c>
      <c r="M142" t="n">
        <v>40</v>
      </c>
      <c r="N142" t="n">
        <v>31.8</v>
      </c>
      <c r="O142" t="n">
        <v>21457.64</v>
      </c>
      <c r="P142" t="n">
        <v>563.87</v>
      </c>
      <c r="Q142" t="n">
        <v>1206.87</v>
      </c>
      <c r="R142" t="n">
        <v>156.21</v>
      </c>
      <c r="S142" t="n">
        <v>79.25</v>
      </c>
      <c r="T142" t="n">
        <v>35901.17</v>
      </c>
      <c r="U142" t="n">
        <v>0.51</v>
      </c>
      <c r="V142" t="n">
        <v>0.89</v>
      </c>
      <c r="W142" t="n">
        <v>0.2</v>
      </c>
      <c r="X142" t="n">
        <v>2.09</v>
      </c>
      <c r="Y142" t="n">
        <v>0.5</v>
      </c>
      <c r="Z142" t="n">
        <v>10</v>
      </c>
    </row>
    <row r="143">
      <c r="A143" t="n">
        <v>10</v>
      </c>
      <c r="B143" t="n">
        <v>80</v>
      </c>
      <c r="C143" t="inlineStr">
        <is>
          <t xml:space="preserve">CONCLUIDO	</t>
        </is>
      </c>
      <c r="D143" t="n">
        <v>1.8825</v>
      </c>
      <c r="E143" t="n">
        <v>53.12</v>
      </c>
      <c r="F143" t="n">
        <v>49.57</v>
      </c>
      <c r="G143" t="n">
        <v>78.27</v>
      </c>
      <c r="H143" t="n">
        <v>1.12</v>
      </c>
      <c r="I143" t="n">
        <v>38</v>
      </c>
      <c r="J143" t="n">
        <v>173.55</v>
      </c>
      <c r="K143" t="n">
        <v>50.28</v>
      </c>
      <c r="L143" t="n">
        <v>11</v>
      </c>
      <c r="M143" t="n">
        <v>36</v>
      </c>
      <c r="N143" t="n">
        <v>32.27</v>
      </c>
      <c r="O143" t="n">
        <v>21638.31</v>
      </c>
      <c r="P143" t="n">
        <v>554.05</v>
      </c>
      <c r="Q143" t="n">
        <v>1206.82</v>
      </c>
      <c r="R143" t="n">
        <v>144.04</v>
      </c>
      <c r="S143" t="n">
        <v>79.25</v>
      </c>
      <c r="T143" t="n">
        <v>29833.78</v>
      </c>
      <c r="U143" t="n">
        <v>0.55</v>
      </c>
      <c r="V143" t="n">
        <v>0.9</v>
      </c>
      <c r="W143" t="n">
        <v>0.2</v>
      </c>
      <c r="X143" t="n">
        <v>1.74</v>
      </c>
      <c r="Y143" t="n">
        <v>0.5</v>
      </c>
      <c r="Z143" t="n">
        <v>10</v>
      </c>
    </row>
    <row r="144">
      <c r="A144" t="n">
        <v>11</v>
      </c>
      <c r="B144" t="n">
        <v>80</v>
      </c>
      <c r="C144" t="inlineStr">
        <is>
          <t xml:space="preserve">CONCLUIDO	</t>
        </is>
      </c>
      <c r="D144" t="n">
        <v>1.8951</v>
      </c>
      <c r="E144" t="n">
        <v>52.77</v>
      </c>
      <c r="F144" t="n">
        <v>49.35</v>
      </c>
      <c r="G144" t="n">
        <v>87.09</v>
      </c>
      <c r="H144" t="n">
        <v>1.22</v>
      </c>
      <c r="I144" t="n">
        <v>34</v>
      </c>
      <c r="J144" t="n">
        <v>175.02</v>
      </c>
      <c r="K144" t="n">
        <v>50.28</v>
      </c>
      <c r="L144" t="n">
        <v>12</v>
      </c>
      <c r="M144" t="n">
        <v>32</v>
      </c>
      <c r="N144" t="n">
        <v>32.74</v>
      </c>
      <c r="O144" t="n">
        <v>21819.6</v>
      </c>
      <c r="P144" t="n">
        <v>546.61</v>
      </c>
      <c r="Q144" t="n">
        <v>1206.81</v>
      </c>
      <c r="R144" t="n">
        <v>136.55</v>
      </c>
      <c r="S144" t="n">
        <v>79.25</v>
      </c>
      <c r="T144" t="n">
        <v>26108.61</v>
      </c>
      <c r="U144" t="n">
        <v>0.58</v>
      </c>
      <c r="V144" t="n">
        <v>0.9</v>
      </c>
      <c r="W144" t="n">
        <v>0.19</v>
      </c>
      <c r="X144" t="n">
        <v>1.52</v>
      </c>
      <c r="Y144" t="n">
        <v>0.5</v>
      </c>
      <c r="Z144" t="n">
        <v>10</v>
      </c>
    </row>
    <row r="145">
      <c r="A145" t="n">
        <v>12</v>
      </c>
      <c r="B145" t="n">
        <v>80</v>
      </c>
      <c r="C145" t="inlineStr">
        <is>
          <t xml:space="preserve">CONCLUIDO	</t>
        </is>
      </c>
      <c r="D145" t="n">
        <v>1.9037</v>
      </c>
      <c r="E145" t="n">
        <v>52.53</v>
      </c>
      <c r="F145" t="n">
        <v>49.2</v>
      </c>
      <c r="G145" t="n">
        <v>95.23</v>
      </c>
      <c r="H145" t="n">
        <v>1.31</v>
      </c>
      <c r="I145" t="n">
        <v>31</v>
      </c>
      <c r="J145" t="n">
        <v>176.49</v>
      </c>
      <c r="K145" t="n">
        <v>50.28</v>
      </c>
      <c r="L145" t="n">
        <v>13</v>
      </c>
      <c r="M145" t="n">
        <v>29</v>
      </c>
      <c r="N145" t="n">
        <v>33.21</v>
      </c>
      <c r="O145" t="n">
        <v>22001.54</v>
      </c>
      <c r="P145" t="n">
        <v>539.58</v>
      </c>
      <c r="Q145" t="n">
        <v>1206.81</v>
      </c>
      <c r="R145" t="n">
        <v>131.74</v>
      </c>
      <c r="S145" t="n">
        <v>79.25</v>
      </c>
      <c r="T145" t="n">
        <v>23718.13</v>
      </c>
      <c r="U145" t="n">
        <v>0.6</v>
      </c>
      <c r="V145" t="n">
        <v>0.9</v>
      </c>
      <c r="W145" t="n">
        <v>0.18</v>
      </c>
      <c r="X145" t="n">
        <v>1.38</v>
      </c>
      <c r="Y145" t="n">
        <v>0.5</v>
      </c>
      <c r="Z145" t="n">
        <v>10</v>
      </c>
    </row>
    <row r="146">
      <c r="A146" t="n">
        <v>13</v>
      </c>
      <c r="B146" t="n">
        <v>80</v>
      </c>
      <c r="C146" t="inlineStr">
        <is>
          <t xml:space="preserve">CONCLUIDO	</t>
        </is>
      </c>
      <c r="D146" t="n">
        <v>1.9091</v>
      </c>
      <c r="E146" t="n">
        <v>52.38</v>
      </c>
      <c r="F146" t="n">
        <v>49.12</v>
      </c>
      <c r="G146" t="n">
        <v>101.63</v>
      </c>
      <c r="H146" t="n">
        <v>1.4</v>
      </c>
      <c r="I146" t="n">
        <v>29</v>
      </c>
      <c r="J146" t="n">
        <v>177.97</v>
      </c>
      <c r="K146" t="n">
        <v>50.28</v>
      </c>
      <c r="L146" t="n">
        <v>14</v>
      </c>
      <c r="M146" t="n">
        <v>27</v>
      </c>
      <c r="N146" t="n">
        <v>33.69</v>
      </c>
      <c r="O146" t="n">
        <v>22184.13</v>
      </c>
      <c r="P146" t="n">
        <v>533.1</v>
      </c>
      <c r="Q146" t="n">
        <v>1206.83</v>
      </c>
      <c r="R146" t="n">
        <v>128.78</v>
      </c>
      <c r="S146" t="n">
        <v>79.25</v>
      </c>
      <c r="T146" t="n">
        <v>22251.11</v>
      </c>
      <c r="U146" t="n">
        <v>0.62</v>
      </c>
      <c r="V146" t="n">
        <v>0.91</v>
      </c>
      <c r="W146" t="n">
        <v>0.18</v>
      </c>
      <c r="X146" t="n">
        <v>1.29</v>
      </c>
      <c r="Y146" t="n">
        <v>0.5</v>
      </c>
      <c r="Z146" t="n">
        <v>10</v>
      </c>
    </row>
    <row r="147">
      <c r="A147" t="n">
        <v>14</v>
      </c>
      <c r="B147" t="n">
        <v>80</v>
      </c>
      <c r="C147" t="inlineStr">
        <is>
          <t xml:space="preserve">CONCLUIDO	</t>
        </is>
      </c>
      <c r="D147" t="n">
        <v>1.9185</v>
      </c>
      <c r="E147" t="n">
        <v>52.12</v>
      </c>
      <c r="F147" t="n">
        <v>48.96</v>
      </c>
      <c r="G147" t="n">
        <v>112.99</v>
      </c>
      <c r="H147" t="n">
        <v>1.48</v>
      </c>
      <c r="I147" t="n">
        <v>26</v>
      </c>
      <c r="J147" t="n">
        <v>179.46</v>
      </c>
      <c r="K147" t="n">
        <v>50.28</v>
      </c>
      <c r="L147" t="n">
        <v>15</v>
      </c>
      <c r="M147" t="n">
        <v>24</v>
      </c>
      <c r="N147" t="n">
        <v>34.18</v>
      </c>
      <c r="O147" t="n">
        <v>22367.38</v>
      </c>
      <c r="P147" t="n">
        <v>523.78</v>
      </c>
      <c r="Q147" t="n">
        <v>1206.82</v>
      </c>
      <c r="R147" t="n">
        <v>123.5</v>
      </c>
      <c r="S147" t="n">
        <v>79.25</v>
      </c>
      <c r="T147" t="n">
        <v>19625.94</v>
      </c>
      <c r="U147" t="n">
        <v>0.64</v>
      </c>
      <c r="V147" t="n">
        <v>0.91</v>
      </c>
      <c r="W147" t="n">
        <v>0.18</v>
      </c>
      <c r="X147" t="n">
        <v>1.13</v>
      </c>
      <c r="Y147" t="n">
        <v>0.5</v>
      </c>
      <c r="Z147" t="n">
        <v>10</v>
      </c>
    </row>
    <row r="148">
      <c r="A148" t="n">
        <v>15</v>
      </c>
      <c r="B148" t="n">
        <v>80</v>
      </c>
      <c r="C148" t="inlineStr">
        <is>
          <t xml:space="preserve">CONCLUIDO	</t>
        </is>
      </c>
      <c r="D148" t="n">
        <v>1.9212</v>
      </c>
      <c r="E148" t="n">
        <v>52.05</v>
      </c>
      <c r="F148" t="n">
        <v>48.92</v>
      </c>
      <c r="G148" t="n">
        <v>117.41</v>
      </c>
      <c r="H148" t="n">
        <v>1.57</v>
      </c>
      <c r="I148" t="n">
        <v>25</v>
      </c>
      <c r="J148" t="n">
        <v>180.95</v>
      </c>
      <c r="K148" t="n">
        <v>50.28</v>
      </c>
      <c r="L148" t="n">
        <v>16</v>
      </c>
      <c r="M148" t="n">
        <v>23</v>
      </c>
      <c r="N148" t="n">
        <v>34.67</v>
      </c>
      <c r="O148" t="n">
        <v>22551.28</v>
      </c>
      <c r="P148" t="n">
        <v>518.67</v>
      </c>
      <c r="Q148" t="n">
        <v>1206.82</v>
      </c>
      <c r="R148" t="n">
        <v>121.93</v>
      </c>
      <c r="S148" t="n">
        <v>79.25</v>
      </c>
      <c r="T148" t="n">
        <v>18846.59</v>
      </c>
      <c r="U148" t="n">
        <v>0.65</v>
      </c>
      <c r="V148" t="n">
        <v>0.91</v>
      </c>
      <c r="W148" t="n">
        <v>0.18</v>
      </c>
      <c r="X148" t="n">
        <v>1.09</v>
      </c>
      <c r="Y148" t="n">
        <v>0.5</v>
      </c>
      <c r="Z148" t="n">
        <v>10</v>
      </c>
    </row>
    <row r="149">
      <c r="A149" t="n">
        <v>16</v>
      </c>
      <c r="B149" t="n">
        <v>80</v>
      </c>
      <c r="C149" t="inlineStr">
        <is>
          <t xml:space="preserve">CONCLUIDO	</t>
        </is>
      </c>
      <c r="D149" t="n">
        <v>1.9288</v>
      </c>
      <c r="E149" t="n">
        <v>51.85</v>
      </c>
      <c r="F149" t="n">
        <v>48.78</v>
      </c>
      <c r="G149" t="n">
        <v>127.26</v>
      </c>
      <c r="H149" t="n">
        <v>1.65</v>
      </c>
      <c r="I149" t="n">
        <v>23</v>
      </c>
      <c r="J149" t="n">
        <v>182.45</v>
      </c>
      <c r="K149" t="n">
        <v>50.28</v>
      </c>
      <c r="L149" t="n">
        <v>17</v>
      </c>
      <c r="M149" t="n">
        <v>21</v>
      </c>
      <c r="N149" t="n">
        <v>35.17</v>
      </c>
      <c r="O149" t="n">
        <v>22735.98</v>
      </c>
      <c r="P149" t="n">
        <v>513.01</v>
      </c>
      <c r="Q149" t="n">
        <v>1206.84</v>
      </c>
      <c r="R149" t="n">
        <v>116.99</v>
      </c>
      <c r="S149" t="n">
        <v>79.25</v>
      </c>
      <c r="T149" t="n">
        <v>16387.25</v>
      </c>
      <c r="U149" t="n">
        <v>0.68</v>
      </c>
      <c r="V149" t="n">
        <v>0.91</v>
      </c>
      <c r="W149" t="n">
        <v>0.18</v>
      </c>
      <c r="X149" t="n">
        <v>0.95</v>
      </c>
      <c r="Y149" t="n">
        <v>0.5</v>
      </c>
      <c r="Z149" t="n">
        <v>10</v>
      </c>
    </row>
    <row r="150">
      <c r="A150" t="n">
        <v>17</v>
      </c>
      <c r="B150" t="n">
        <v>80</v>
      </c>
      <c r="C150" t="inlineStr">
        <is>
          <t xml:space="preserve">CONCLUIDO	</t>
        </is>
      </c>
      <c r="D150" t="n">
        <v>1.9291</v>
      </c>
      <c r="E150" t="n">
        <v>51.84</v>
      </c>
      <c r="F150" t="n">
        <v>48.8</v>
      </c>
      <c r="G150" t="n">
        <v>133.1</v>
      </c>
      <c r="H150" t="n">
        <v>1.74</v>
      </c>
      <c r="I150" t="n">
        <v>22</v>
      </c>
      <c r="J150" t="n">
        <v>183.95</v>
      </c>
      <c r="K150" t="n">
        <v>50.28</v>
      </c>
      <c r="L150" t="n">
        <v>18</v>
      </c>
      <c r="M150" t="n">
        <v>20</v>
      </c>
      <c r="N150" t="n">
        <v>35.67</v>
      </c>
      <c r="O150" t="n">
        <v>22921.24</v>
      </c>
      <c r="P150" t="n">
        <v>504.26</v>
      </c>
      <c r="Q150" t="n">
        <v>1206.81</v>
      </c>
      <c r="R150" t="n">
        <v>117.94</v>
      </c>
      <c r="S150" t="n">
        <v>79.25</v>
      </c>
      <c r="T150" t="n">
        <v>16864.51</v>
      </c>
      <c r="U150" t="n">
        <v>0.67</v>
      </c>
      <c r="V150" t="n">
        <v>0.91</v>
      </c>
      <c r="W150" t="n">
        <v>0.17</v>
      </c>
      <c r="X150" t="n">
        <v>0.97</v>
      </c>
      <c r="Y150" t="n">
        <v>0.5</v>
      </c>
      <c r="Z150" t="n">
        <v>10</v>
      </c>
    </row>
    <row r="151">
      <c r="A151" t="n">
        <v>18</v>
      </c>
      <c r="B151" t="n">
        <v>80</v>
      </c>
      <c r="C151" t="inlineStr">
        <is>
          <t xml:space="preserve">CONCLUIDO	</t>
        </is>
      </c>
      <c r="D151" t="n">
        <v>1.9347</v>
      </c>
      <c r="E151" t="n">
        <v>51.69</v>
      </c>
      <c r="F151" t="n">
        <v>48.72</v>
      </c>
      <c r="G151" t="n">
        <v>146.15</v>
      </c>
      <c r="H151" t="n">
        <v>1.82</v>
      </c>
      <c r="I151" t="n">
        <v>20</v>
      </c>
      <c r="J151" t="n">
        <v>185.46</v>
      </c>
      <c r="K151" t="n">
        <v>50.28</v>
      </c>
      <c r="L151" t="n">
        <v>19</v>
      </c>
      <c r="M151" t="n">
        <v>18</v>
      </c>
      <c r="N151" t="n">
        <v>36.18</v>
      </c>
      <c r="O151" t="n">
        <v>23107.19</v>
      </c>
      <c r="P151" t="n">
        <v>499.54</v>
      </c>
      <c r="Q151" t="n">
        <v>1206.81</v>
      </c>
      <c r="R151" t="n">
        <v>115.24</v>
      </c>
      <c r="S151" t="n">
        <v>79.25</v>
      </c>
      <c r="T151" t="n">
        <v>15525.06</v>
      </c>
      <c r="U151" t="n">
        <v>0.6899999999999999</v>
      </c>
      <c r="V151" t="n">
        <v>0.91</v>
      </c>
      <c r="W151" t="n">
        <v>0.17</v>
      </c>
      <c r="X151" t="n">
        <v>0.89</v>
      </c>
      <c r="Y151" t="n">
        <v>0.5</v>
      </c>
      <c r="Z151" t="n">
        <v>10</v>
      </c>
    </row>
    <row r="152">
      <c r="A152" t="n">
        <v>19</v>
      </c>
      <c r="B152" t="n">
        <v>80</v>
      </c>
      <c r="C152" t="inlineStr">
        <is>
          <t xml:space="preserve">CONCLUIDO	</t>
        </is>
      </c>
      <c r="D152" t="n">
        <v>1.9383</v>
      </c>
      <c r="E152" t="n">
        <v>51.59</v>
      </c>
      <c r="F152" t="n">
        <v>48.66</v>
      </c>
      <c r="G152" t="n">
        <v>153.65</v>
      </c>
      <c r="H152" t="n">
        <v>1.9</v>
      </c>
      <c r="I152" t="n">
        <v>19</v>
      </c>
      <c r="J152" t="n">
        <v>186.97</v>
      </c>
      <c r="K152" t="n">
        <v>50.28</v>
      </c>
      <c r="L152" t="n">
        <v>20</v>
      </c>
      <c r="M152" t="n">
        <v>17</v>
      </c>
      <c r="N152" t="n">
        <v>36.69</v>
      </c>
      <c r="O152" t="n">
        <v>23293.82</v>
      </c>
      <c r="P152" t="n">
        <v>492.94</v>
      </c>
      <c r="Q152" t="n">
        <v>1206.81</v>
      </c>
      <c r="R152" t="n">
        <v>113.07</v>
      </c>
      <c r="S152" t="n">
        <v>79.25</v>
      </c>
      <c r="T152" t="n">
        <v>14443.26</v>
      </c>
      <c r="U152" t="n">
        <v>0.7</v>
      </c>
      <c r="V152" t="n">
        <v>0.91</v>
      </c>
      <c r="W152" t="n">
        <v>0.17</v>
      </c>
      <c r="X152" t="n">
        <v>0.83</v>
      </c>
      <c r="Y152" t="n">
        <v>0.5</v>
      </c>
      <c r="Z152" t="n">
        <v>10</v>
      </c>
    </row>
    <row r="153">
      <c r="A153" t="n">
        <v>20</v>
      </c>
      <c r="B153" t="n">
        <v>80</v>
      </c>
      <c r="C153" t="inlineStr">
        <is>
          <t xml:space="preserve">CONCLUIDO	</t>
        </is>
      </c>
      <c r="D153" t="n">
        <v>1.9415</v>
      </c>
      <c r="E153" t="n">
        <v>51.51</v>
      </c>
      <c r="F153" t="n">
        <v>48.6</v>
      </c>
      <c r="G153" t="n">
        <v>162.01</v>
      </c>
      <c r="H153" t="n">
        <v>1.98</v>
      </c>
      <c r="I153" t="n">
        <v>18</v>
      </c>
      <c r="J153" t="n">
        <v>188.49</v>
      </c>
      <c r="K153" t="n">
        <v>50.28</v>
      </c>
      <c r="L153" t="n">
        <v>21</v>
      </c>
      <c r="M153" t="n">
        <v>14</v>
      </c>
      <c r="N153" t="n">
        <v>37.21</v>
      </c>
      <c r="O153" t="n">
        <v>23481.16</v>
      </c>
      <c r="P153" t="n">
        <v>485.3</v>
      </c>
      <c r="Q153" t="n">
        <v>1206.83</v>
      </c>
      <c r="R153" t="n">
        <v>111.12</v>
      </c>
      <c r="S153" t="n">
        <v>79.25</v>
      </c>
      <c r="T153" t="n">
        <v>13477.18</v>
      </c>
      <c r="U153" t="n">
        <v>0.71</v>
      </c>
      <c r="V153" t="n">
        <v>0.92</v>
      </c>
      <c r="W153" t="n">
        <v>0.17</v>
      </c>
      <c r="X153" t="n">
        <v>0.77</v>
      </c>
      <c r="Y153" t="n">
        <v>0.5</v>
      </c>
      <c r="Z153" t="n">
        <v>10</v>
      </c>
    </row>
    <row r="154">
      <c r="A154" t="n">
        <v>21</v>
      </c>
      <c r="B154" t="n">
        <v>80</v>
      </c>
      <c r="C154" t="inlineStr">
        <is>
          <t xml:space="preserve">CONCLUIDO	</t>
        </is>
      </c>
      <c r="D154" t="n">
        <v>1.9445</v>
      </c>
      <c r="E154" t="n">
        <v>51.43</v>
      </c>
      <c r="F154" t="n">
        <v>48.56</v>
      </c>
      <c r="G154" t="n">
        <v>171.37</v>
      </c>
      <c r="H154" t="n">
        <v>2.05</v>
      </c>
      <c r="I154" t="n">
        <v>17</v>
      </c>
      <c r="J154" t="n">
        <v>190.01</v>
      </c>
      <c r="K154" t="n">
        <v>50.28</v>
      </c>
      <c r="L154" t="n">
        <v>22</v>
      </c>
      <c r="M154" t="n">
        <v>10</v>
      </c>
      <c r="N154" t="n">
        <v>37.74</v>
      </c>
      <c r="O154" t="n">
        <v>23669.2</v>
      </c>
      <c r="P154" t="n">
        <v>479.63</v>
      </c>
      <c r="Q154" t="n">
        <v>1206.81</v>
      </c>
      <c r="R154" t="n">
        <v>109.41</v>
      </c>
      <c r="S154" t="n">
        <v>79.25</v>
      </c>
      <c r="T154" t="n">
        <v>12625.36</v>
      </c>
      <c r="U154" t="n">
        <v>0.72</v>
      </c>
      <c r="V154" t="n">
        <v>0.92</v>
      </c>
      <c r="W154" t="n">
        <v>0.17</v>
      </c>
      <c r="X154" t="n">
        <v>0.73</v>
      </c>
      <c r="Y154" t="n">
        <v>0.5</v>
      </c>
      <c r="Z154" t="n">
        <v>10</v>
      </c>
    </row>
    <row r="155">
      <c r="A155" t="n">
        <v>22</v>
      </c>
      <c r="B155" t="n">
        <v>80</v>
      </c>
      <c r="C155" t="inlineStr">
        <is>
          <t xml:space="preserve">CONCLUIDO	</t>
        </is>
      </c>
      <c r="D155" t="n">
        <v>1.9438</v>
      </c>
      <c r="E155" t="n">
        <v>51.45</v>
      </c>
      <c r="F155" t="n">
        <v>48.57</v>
      </c>
      <c r="G155" t="n">
        <v>171.44</v>
      </c>
      <c r="H155" t="n">
        <v>2.13</v>
      </c>
      <c r="I155" t="n">
        <v>17</v>
      </c>
      <c r="J155" t="n">
        <v>191.55</v>
      </c>
      <c r="K155" t="n">
        <v>50.28</v>
      </c>
      <c r="L155" t="n">
        <v>23</v>
      </c>
      <c r="M155" t="n">
        <v>3</v>
      </c>
      <c r="N155" t="n">
        <v>38.27</v>
      </c>
      <c r="O155" t="n">
        <v>23857.96</v>
      </c>
      <c r="P155" t="n">
        <v>478.52</v>
      </c>
      <c r="Q155" t="n">
        <v>1206.82</v>
      </c>
      <c r="R155" t="n">
        <v>109.66</v>
      </c>
      <c r="S155" t="n">
        <v>79.25</v>
      </c>
      <c r="T155" t="n">
        <v>12749.55</v>
      </c>
      <c r="U155" t="n">
        <v>0.72</v>
      </c>
      <c r="V155" t="n">
        <v>0.92</v>
      </c>
      <c r="W155" t="n">
        <v>0.18</v>
      </c>
      <c r="X155" t="n">
        <v>0.74</v>
      </c>
      <c r="Y155" t="n">
        <v>0.5</v>
      </c>
      <c r="Z155" t="n">
        <v>10</v>
      </c>
    </row>
    <row r="156">
      <c r="A156" t="n">
        <v>23</v>
      </c>
      <c r="B156" t="n">
        <v>80</v>
      </c>
      <c r="C156" t="inlineStr">
        <is>
          <t xml:space="preserve">CONCLUIDO	</t>
        </is>
      </c>
      <c r="D156" t="n">
        <v>1.9438</v>
      </c>
      <c r="E156" t="n">
        <v>51.45</v>
      </c>
      <c r="F156" t="n">
        <v>48.57</v>
      </c>
      <c r="G156" t="n">
        <v>171.44</v>
      </c>
      <c r="H156" t="n">
        <v>2.21</v>
      </c>
      <c r="I156" t="n">
        <v>17</v>
      </c>
      <c r="J156" t="n">
        <v>193.08</v>
      </c>
      <c r="K156" t="n">
        <v>50.28</v>
      </c>
      <c r="L156" t="n">
        <v>24</v>
      </c>
      <c r="M156" t="n">
        <v>0</v>
      </c>
      <c r="N156" t="n">
        <v>38.8</v>
      </c>
      <c r="O156" t="n">
        <v>24047.45</v>
      </c>
      <c r="P156" t="n">
        <v>481.94</v>
      </c>
      <c r="Q156" t="n">
        <v>1206.84</v>
      </c>
      <c r="R156" t="n">
        <v>109.53</v>
      </c>
      <c r="S156" t="n">
        <v>79.25</v>
      </c>
      <c r="T156" t="n">
        <v>12683.81</v>
      </c>
      <c r="U156" t="n">
        <v>0.72</v>
      </c>
      <c r="V156" t="n">
        <v>0.92</v>
      </c>
      <c r="W156" t="n">
        <v>0.19</v>
      </c>
      <c r="X156" t="n">
        <v>0.74</v>
      </c>
      <c r="Y156" t="n">
        <v>0.5</v>
      </c>
      <c r="Z156" t="n">
        <v>10</v>
      </c>
    </row>
    <row r="157">
      <c r="A157" t="n">
        <v>0</v>
      </c>
      <c r="B157" t="n">
        <v>35</v>
      </c>
      <c r="C157" t="inlineStr">
        <is>
          <t xml:space="preserve">CONCLUIDO	</t>
        </is>
      </c>
      <c r="D157" t="n">
        <v>1.3612</v>
      </c>
      <c r="E157" t="n">
        <v>73.47</v>
      </c>
      <c r="F157" t="n">
        <v>65.27</v>
      </c>
      <c r="G157" t="n">
        <v>10.7</v>
      </c>
      <c r="H157" t="n">
        <v>0.22</v>
      </c>
      <c r="I157" t="n">
        <v>366</v>
      </c>
      <c r="J157" t="n">
        <v>80.84</v>
      </c>
      <c r="K157" t="n">
        <v>35.1</v>
      </c>
      <c r="L157" t="n">
        <v>1</v>
      </c>
      <c r="M157" t="n">
        <v>364</v>
      </c>
      <c r="N157" t="n">
        <v>9.74</v>
      </c>
      <c r="O157" t="n">
        <v>10204.21</v>
      </c>
      <c r="P157" t="n">
        <v>501.67</v>
      </c>
      <c r="Q157" t="n">
        <v>1206.95</v>
      </c>
      <c r="R157" t="n">
        <v>677.62</v>
      </c>
      <c r="S157" t="n">
        <v>79.25</v>
      </c>
      <c r="T157" t="n">
        <v>294985.03</v>
      </c>
      <c r="U157" t="n">
        <v>0.12</v>
      </c>
      <c r="V157" t="n">
        <v>0.68</v>
      </c>
      <c r="W157" t="n">
        <v>0.72</v>
      </c>
      <c r="X157" t="n">
        <v>17.44</v>
      </c>
      <c r="Y157" t="n">
        <v>0.5</v>
      </c>
      <c r="Z157" t="n">
        <v>10</v>
      </c>
    </row>
    <row r="158">
      <c r="A158" t="n">
        <v>1</v>
      </c>
      <c r="B158" t="n">
        <v>35</v>
      </c>
      <c r="C158" t="inlineStr">
        <is>
          <t xml:space="preserve">CONCLUIDO	</t>
        </is>
      </c>
      <c r="D158" t="n">
        <v>1.6914</v>
      </c>
      <c r="E158" t="n">
        <v>59.12</v>
      </c>
      <c r="F158" t="n">
        <v>54.68</v>
      </c>
      <c r="G158" t="n">
        <v>22.17</v>
      </c>
      <c r="H158" t="n">
        <v>0.43</v>
      </c>
      <c r="I158" t="n">
        <v>148</v>
      </c>
      <c r="J158" t="n">
        <v>82.04000000000001</v>
      </c>
      <c r="K158" t="n">
        <v>35.1</v>
      </c>
      <c r="L158" t="n">
        <v>2</v>
      </c>
      <c r="M158" t="n">
        <v>146</v>
      </c>
      <c r="N158" t="n">
        <v>9.94</v>
      </c>
      <c r="O158" t="n">
        <v>10352.53</v>
      </c>
      <c r="P158" t="n">
        <v>407.36</v>
      </c>
      <c r="Q158" t="n">
        <v>1206.83</v>
      </c>
      <c r="R158" t="n">
        <v>317.13</v>
      </c>
      <c r="S158" t="n">
        <v>79.25</v>
      </c>
      <c r="T158" t="n">
        <v>115829.4</v>
      </c>
      <c r="U158" t="n">
        <v>0.25</v>
      </c>
      <c r="V158" t="n">
        <v>0.8100000000000001</v>
      </c>
      <c r="W158" t="n">
        <v>0.38</v>
      </c>
      <c r="X158" t="n">
        <v>6.85</v>
      </c>
      <c r="Y158" t="n">
        <v>0.5</v>
      </c>
      <c r="Z158" t="n">
        <v>10</v>
      </c>
    </row>
    <row r="159">
      <c r="A159" t="n">
        <v>2</v>
      </c>
      <c r="B159" t="n">
        <v>35</v>
      </c>
      <c r="C159" t="inlineStr">
        <is>
          <t xml:space="preserve">CONCLUIDO	</t>
        </is>
      </c>
      <c r="D159" t="n">
        <v>1.8041</v>
      </c>
      <c r="E159" t="n">
        <v>55.43</v>
      </c>
      <c r="F159" t="n">
        <v>51.97</v>
      </c>
      <c r="G159" t="n">
        <v>34.27</v>
      </c>
      <c r="H159" t="n">
        <v>0.63</v>
      </c>
      <c r="I159" t="n">
        <v>91</v>
      </c>
      <c r="J159" t="n">
        <v>83.25</v>
      </c>
      <c r="K159" t="n">
        <v>35.1</v>
      </c>
      <c r="L159" t="n">
        <v>3</v>
      </c>
      <c r="M159" t="n">
        <v>89</v>
      </c>
      <c r="N159" t="n">
        <v>10.15</v>
      </c>
      <c r="O159" t="n">
        <v>10501.19</v>
      </c>
      <c r="P159" t="n">
        <v>375.18</v>
      </c>
      <c r="Q159" t="n">
        <v>1206.86</v>
      </c>
      <c r="R159" t="n">
        <v>225.19</v>
      </c>
      <c r="S159" t="n">
        <v>79.25</v>
      </c>
      <c r="T159" t="n">
        <v>70144.25999999999</v>
      </c>
      <c r="U159" t="n">
        <v>0.35</v>
      </c>
      <c r="V159" t="n">
        <v>0.86</v>
      </c>
      <c r="W159" t="n">
        <v>0.28</v>
      </c>
      <c r="X159" t="n">
        <v>4.14</v>
      </c>
      <c r="Y159" t="n">
        <v>0.5</v>
      </c>
      <c r="Z159" t="n">
        <v>10</v>
      </c>
    </row>
    <row r="160">
      <c r="A160" t="n">
        <v>3</v>
      </c>
      <c r="B160" t="n">
        <v>35</v>
      </c>
      <c r="C160" t="inlineStr">
        <is>
          <t xml:space="preserve">CONCLUIDO	</t>
        </is>
      </c>
      <c r="D160" t="n">
        <v>1.8597</v>
      </c>
      <c r="E160" t="n">
        <v>53.77</v>
      </c>
      <c r="F160" t="n">
        <v>50.76</v>
      </c>
      <c r="G160" t="n">
        <v>46.85</v>
      </c>
      <c r="H160" t="n">
        <v>0.83</v>
      </c>
      <c r="I160" t="n">
        <v>65</v>
      </c>
      <c r="J160" t="n">
        <v>84.45999999999999</v>
      </c>
      <c r="K160" t="n">
        <v>35.1</v>
      </c>
      <c r="L160" t="n">
        <v>4</v>
      </c>
      <c r="M160" t="n">
        <v>63</v>
      </c>
      <c r="N160" t="n">
        <v>10.36</v>
      </c>
      <c r="O160" t="n">
        <v>10650.22</v>
      </c>
      <c r="P160" t="n">
        <v>352.84</v>
      </c>
      <c r="Q160" t="n">
        <v>1206.81</v>
      </c>
      <c r="R160" t="n">
        <v>184.05</v>
      </c>
      <c r="S160" t="n">
        <v>79.25</v>
      </c>
      <c r="T160" t="n">
        <v>49705.02</v>
      </c>
      <c r="U160" t="n">
        <v>0.43</v>
      </c>
      <c r="V160" t="n">
        <v>0.88</v>
      </c>
      <c r="W160" t="n">
        <v>0.25</v>
      </c>
      <c r="X160" t="n">
        <v>2.93</v>
      </c>
      <c r="Y160" t="n">
        <v>0.5</v>
      </c>
      <c r="Z160" t="n">
        <v>10</v>
      </c>
    </row>
    <row r="161">
      <c r="A161" t="n">
        <v>4</v>
      </c>
      <c r="B161" t="n">
        <v>35</v>
      </c>
      <c r="C161" t="inlineStr">
        <is>
          <t xml:space="preserve">CONCLUIDO	</t>
        </is>
      </c>
      <c r="D161" t="n">
        <v>1.8966</v>
      </c>
      <c r="E161" t="n">
        <v>52.73</v>
      </c>
      <c r="F161" t="n">
        <v>49.99</v>
      </c>
      <c r="G161" t="n">
        <v>61.21</v>
      </c>
      <c r="H161" t="n">
        <v>1.02</v>
      </c>
      <c r="I161" t="n">
        <v>49</v>
      </c>
      <c r="J161" t="n">
        <v>85.67</v>
      </c>
      <c r="K161" t="n">
        <v>35.1</v>
      </c>
      <c r="L161" t="n">
        <v>5</v>
      </c>
      <c r="M161" t="n">
        <v>47</v>
      </c>
      <c r="N161" t="n">
        <v>10.57</v>
      </c>
      <c r="O161" t="n">
        <v>10799.59</v>
      </c>
      <c r="P161" t="n">
        <v>333.38</v>
      </c>
      <c r="Q161" t="n">
        <v>1206.83</v>
      </c>
      <c r="R161" t="n">
        <v>158.03</v>
      </c>
      <c r="S161" t="n">
        <v>79.25</v>
      </c>
      <c r="T161" t="n">
        <v>36773.73</v>
      </c>
      <c r="U161" t="n">
        <v>0.5</v>
      </c>
      <c r="V161" t="n">
        <v>0.89</v>
      </c>
      <c r="W161" t="n">
        <v>0.22</v>
      </c>
      <c r="X161" t="n">
        <v>2.16</v>
      </c>
      <c r="Y161" t="n">
        <v>0.5</v>
      </c>
      <c r="Z161" t="n">
        <v>10</v>
      </c>
    </row>
    <row r="162">
      <c r="A162" t="n">
        <v>5</v>
      </c>
      <c r="B162" t="n">
        <v>35</v>
      </c>
      <c r="C162" t="inlineStr">
        <is>
          <t xml:space="preserve">CONCLUIDO	</t>
        </is>
      </c>
      <c r="D162" t="n">
        <v>1.9134</v>
      </c>
      <c r="E162" t="n">
        <v>52.26</v>
      </c>
      <c r="F162" t="n">
        <v>49.68</v>
      </c>
      <c r="G162" t="n">
        <v>74.52</v>
      </c>
      <c r="H162" t="n">
        <v>1.21</v>
      </c>
      <c r="I162" t="n">
        <v>40</v>
      </c>
      <c r="J162" t="n">
        <v>86.88</v>
      </c>
      <c r="K162" t="n">
        <v>35.1</v>
      </c>
      <c r="L162" t="n">
        <v>6</v>
      </c>
      <c r="M162" t="n">
        <v>29</v>
      </c>
      <c r="N162" t="n">
        <v>10.78</v>
      </c>
      <c r="O162" t="n">
        <v>10949.33</v>
      </c>
      <c r="P162" t="n">
        <v>317.63</v>
      </c>
      <c r="Q162" t="n">
        <v>1206.81</v>
      </c>
      <c r="R162" t="n">
        <v>147.41</v>
      </c>
      <c r="S162" t="n">
        <v>79.25</v>
      </c>
      <c r="T162" t="n">
        <v>31508.04</v>
      </c>
      <c r="U162" t="n">
        <v>0.54</v>
      </c>
      <c r="V162" t="n">
        <v>0.9</v>
      </c>
      <c r="W162" t="n">
        <v>0.21</v>
      </c>
      <c r="X162" t="n">
        <v>1.85</v>
      </c>
      <c r="Y162" t="n">
        <v>0.5</v>
      </c>
      <c r="Z162" t="n">
        <v>10</v>
      </c>
    </row>
    <row r="163">
      <c r="A163" t="n">
        <v>6</v>
      </c>
      <c r="B163" t="n">
        <v>35</v>
      </c>
      <c r="C163" t="inlineStr">
        <is>
          <t xml:space="preserve">CONCLUIDO	</t>
        </is>
      </c>
      <c r="D163" t="n">
        <v>1.9223</v>
      </c>
      <c r="E163" t="n">
        <v>52.02</v>
      </c>
      <c r="F163" t="n">
        <v>49.51</v>
      </c>
      <c r="G163" t="n">
        <v>82.52</v>
      </c>
      <c r="H163" t="n">
        <v>1.39</v>
      </c>
      <c r="I163" t="n">
        <v>36</v>
      </c>
      <c r="J163" t="n">
        <v>88.09999999999999</v>
      </c>
      <c r="K163" t="n">
        <v>35.1</v>
      </c>
      <c r="L163" t="n">
        <v>7</v>
      </c>
      <c r="M163" t="n">
        <v>0</v>
      </c>
      <c r="N163" t="n">
        <v>11</v>
      </c>
      <c r="O163" t="n">
        <v>11099.43</v>
      </c>
      <c r="P163" t="n">
        <v>311.01</v>
      </c>
      <c r="Q163" t="n">
        <v>1206.81</v>
      </c>
      <c r="R163" t="n">
        <v>140.38</v>
      </c>
      <c r="S163" t="n">
        <v>79.25</v>
      </c>
      <c r="T163" t="n">
        <v>28013.64</v>
      </c>
      <c r="U163" t="n">
        <v>0.5600000000000001</v>
      </c>
      <c r="V163" t="n">
        <v>0.9</v>
      </c>
      <c r="W163" t="n">
        <v>0.24</v>
      </c>
      <c r="X163" t="n">
        <v>1.68</v>
      </c>
      <c r="Y163" t="n">
        <v>0.5</v>
      </c>
      <c r="Z163" t="n">
        <v>10</v>
      </c>
    </row>
    <row r="164">
      <c r="A164" t="n">
        <v>0</v>
      </c>
      <c r="B164" t="n">
        <v>50</v>
      </c>
      <c r="C164" t="inlineStr">
        <is>
          <t xml:space="preserve">CONCLUIDO	</t>
        </is>
      </c>
      <c r="D164" t="n">
        <v>1.1817</v>
      </c>
      <c r="E164" t="n">
        <v>84.63</v>
      </c>
      <c r="F164" t="n">
        <v>71.66</v>
      </c>
      <c r="G164" t="n">
        <v>8.74</v>
      </c>
      <c r="H164" t="n">
        <v>0.16</v>
      </c>
      <c r="I164" t="n">
        <v>492</v>
      </c>
      <c r="J164" t="n">
        <v>107.41</v>
      </c>
      <c r="K164" t="n">
        <v>41.65</v>
      </c>
      <c r="L164" t="n">
        <v>1</v>
      </c>
      <c r="M164" t="n">
        <v>490</v>
      </c>
      <c r="N164" t="n">
        <v>14.77</v>
      </c>
      <c r="O164" t="n">
        <v>13481.73</v>
      </c>
      <c r="P164" t="n">
        <v>672.71</v>
      </c>
      <c r="Q164" t="n">
        <v>1206.99</v>
      </c>
      <c r="R164" t="n">
        <v>894.63</v>
      </c>
      <c r="S164" t="n">
        <v>79.25</v>
      </c>
      <c r="T164" t="n">
        <v>402857.88</v>
      </c>
      <c r="U164" t="n">
        <v>0.09</v>
      </c>
      <c r="V164" t="n">
        <v>0.62</v>
      </c>
      <c r="W164" t="n">
        <v>0.93</v>
      </c>
      <c r="X164" t="n">
        <v>23.82</v>
      </c>
      <c r="Y164" t="n">
        <v>0.5</v>
      </c>
      <c r="Z164" t="n">
        <v>10</v>
      </c>
    </row>
    <row r="165">
      <c r="A165" t="n">
        <v>1</v>
      </c>
      <c r="B165" t="n">
        <v>50</v>
      </c>
      <c r="C165" t="inlineStr">
        <is>
          <t xml:space="preserve">CONCLUIDO	</t>
        </is>
      </c>
      <c r="D165" t="n">
        <v>1.5889</v>
      </c>
      <c r="E165" t="n">
        <v>62.93</v>
      </c>
      <c r="F165" t="n">
        <v>56.68</v>
      </c>
      <c r="G165" t="n">
        <v>17.9</v>
      </c>
      <c r="H165" t="n">
        <v>0.32</v>
      </c>
      <c r="I165" t="n">
        <v>190</v>
      </c>
      <c r="J165" t="n">
        <v>108.68</v>
      </c>
      <c r="K165" t="n">
        <v>41.65</v>
      </c>
      <c r="L165" t="n">
        <v>2</v>
      </c>
      <c r="M165" t="n">
        <v>188</v>
      </c>
      <c r="N165" t="n">
        <v>15.03</v>
      </c>
      <c r="O165" t="n">
        <v>13638.32</v>
      </c>
      <c r="P165" t="n">
        <v>522.39</v>
      </c>
      <c r="Q165" t="n">
        <v>1206.9</v>
      </c>
      <c r="R165" t="n">
        <v>384.83</v>
      </c>
      <c r="S165" t="n">
        <v>79.25</v>
      </c>
      <c r="T165" t="n">
        <v>149471.17</v>
      </c>
      <c r="U165" t="n">
        <v>0.21</v>
      </c>
      <c r="V165" t="n">
        <v>0.78</v>
      </c>
      <c r="W165" t="n">
        <v>0.45</v>
      </c>
      <c r="X165" t="n">
        <v>8.84</v>
      </c>
      <c r="Y165" t="n">
        <v>0.5</v>
      </c>
      <c r="Z165" t="n">
        <v>10</v>
      </c>
    </row>
    <row r="166">
      <c r="A166" t="n">
        <v>2</v>
      </c>
      <c r="B166" t="n">
        <v>50</v>
      </c>
      <c r="C166" t="inlineStr">
        <is>
          <t xml:space="preserve">CONCLUIDO	</t>
        </is>
      </c>
      <c r="D166" t="n">
        <v>1.7288</v>
      </c>
      <c r="E166" t="n">
        <v>57.84</v>
      </c>
      <c r="F166" t="n">
        <v>53.21</v>
      </c>
      <c r="G166" t="n">
        <v>27.29</v>
      </c>
      <c r="H166" t="n">
        <v>0.48</v>
      </c>
      <c r="I166" t="n">
        <v>117</v>
      </c>
      <c r="J166" t="n">
        <v>109.96</v>
      </c>
      <c r="K166" t="n">
        <v>41.65</v>
      </c>
      <c r="L166" t="n">
        <v>3</v>
      </c>
      <c r="M166" t="n">
        <v>115</v>
      </c>
      <c r="N166" t="n">
        <v>15.31</v>
      </c>
      <c r="O166" t="n">
        <v>13795.21</v>
      </c>
      <c r="P166" t="n">
        <v>481.4</v>
      </c>
      <c r="Q166" t="n">
        <v>1206.83</v>
      </c>
      <c r="R166" t="n">
        <v>267.14</v>
      </c>
      <c r="S166" t="n">
        <v>79.25</v>
      </c>
      <c r="T166" t="n">
        <v>90991.55</v>
      </c>
      <c r="U166" t="n">
        <v>0.3</v>
      </c>
      <c r="V166" t="n">
        <v>0.84</v>
      </c>
      <c r="W166" t="n">
        <v>0.33</v>
      </c>
      <c r="X166" t="n">
        <v>5.38</v>
      </c>
      <c r="Y166" t="n">
        <v>0.5</v>
      </c>
      <c r="Z166" t="n">
        <v>10</v>
      </c>
    </row>
    <row r="167">
      <c r="A167" t="n">
        <v>3</v>
      </c>
      <c r="B167" t="n">
        <v>50</v>
      </c>
      <c r="C167" t="inlineStr">
        <is>
          <t xml:space="preserve">CONCLUIDO	</t>
        </is>
      </c>
      <c r="D167" t="n">
        <v>1.7973</v>
      </c>
      <c r="E167" t="n">
        <v>55.64</v>
      </c>
      <c r="F167" t="n">
        <v>51.74</v>
      </c>
      <c r="G167" t="n">
        <v>36.96</v>
      </c>
      <c r="H167" t="n">
        <v>0.63</v>
      </c>
      <c r="I167" t="n">
        <v>84</v>
      </c>
      <c r="J167" t="n">
        <v>111.23</v>
      </c>
      <c r="K167" t="n">
        <v>41.65</v>
      </c>
      <c r="L167" t="n">
        <v>4</v>
      </c>
      <c r="M167" t="n">
        <v>82</v>
      </c>
      <c r="N167" t="n">
        <v>15.58</v>
      </c>
      <c r="O167" t="n">
        <v>13952.52</v>
      </c>
      <c r="P167" t="n">
        <v>458.95</v>
      </c>
      <c r="Q167" t="n">
        <v>1206.87</v>
      </c>
      <c r="R167" t="n">
        <v>217.54</v>
      </c>
      <c r="S167" t="n">
        <v>79.25</v>
      </c>
      <c r="T167" t="n">
        <v>66355.39999999999</v>
      </c>
      <c r="U167" t="n">
        <v>0.36</v>
      </c>
      <c r="V167" t="n">
        <v>0.86</v>
      </c>
      <c r="W167" t="n">
        <v>0.27</v>
      </c>
      <c r="X167" t="n">
        <v>3.91</v>
      </c>
      <c r="Y167" t="n">
        <v>0.5</v>
      </c>
      <c r="Z167" t="n">
        <v>10</v>
      </c>
    </row>
    <row r="168">
      <c r="A168" t="n">
        <v>4</v>
      </c>
      <c r="B168" t="n">
        <v>50</v>
      </c>
      <c r="C168" t="inlineStr">
        <is>
          <t xml:space="preserve">CONCLUIDO	</t>
        </is>
      </c>
      <c r="D168" t="n">
        <v>1.8425</v>
      </c>
      <c r="E168" t="n">
        <v>54.27</v>
      </c>
      <c r="F168" t="n">
        <v>50.79</v>
      </c>
      <c r="G168" t="n">
        <v>46.89</v>
      </c>
      <c r="H168" t="n">
        <v>0.78</v>
      </c>
      <c r="I168" t="n">
        <v>65</v>
      </c>
      <c r="J168" t="n">
        <v>112.51</v>
      </c>
      <c r="K168" t="n">
        <v>41.65</v>
      </c>
      <c r="L168" t="n">
        <v>5</v>
      </c>
      <c r="M168" t="n">
        <v>63</v>
      </c>
      <c r="N168" t="n">
        <v>15.86</v>
      </c>
      <c r="O168" t="n">
        <v>14110.24</v>
      </c>
      <c r="P168" t="n">
        <v>442.25</v>
      </c>
      <c r="Q168" t="n">
        <v>1206.82</v>
      </c>
      <c r="R168" t="n">
        <v>185.12</v>
      </c>
      <c r="S168" t="n">
        <v>79.25</v>
      </c>
      <c r="T168" t="n">
        <v>50242.13</v>
      </c>
      <c r="U168" t="n">
        <v>0.43</v>
      </c>
      <c r="V168" t="n">
        <v>0.88</v>
      </c>
      <c r="W168" t="n">
        <v>0.25</v>
      </c>
      <c r="X168" t="n">
        <v>2.96</v>
      </c>
      <c r="Y168" t="n">
        <v>0.5</v>
      </c>
      <c r="Z168" t="n">
        <v>10</v>
      </c>
    </row>
    <row r="169">
      <c r="A169" t="n">
        <v>5</v>
      </c>
      <c r="B169" t="n">
        <v>50</v>
      </c>
      <c r="C169" t="inlineStr">
        <is>
          <t xml:space="preserve">CONCLUIDO	</t>
        </is>
      </c>
      <c r="D169" t="n">
        <v>1.8751</v>
      </c>
      <c r="E169" t="n">
        <v>53.33</v>
      </c>
      <c r="F169" t="n">
        <v>50.14</v>
      </c>
      <c r="G169" t="n">
        <v>57.85</v>
      </c>
      <c r="H169" t="n">
        <v>0.93</v>
      </c>
      <c r="I169" t="n">
        <v>52</v>
      </c>
      <c r="J169" t="n">
        <v>113.79</v>
      </c>
      <c r="K169" t="n">
        <v>41.65</v>
      </c>
      <c r="L169" t="n">
        <v>6</v>
      </c>
      <c r="M169" t="n">
        <v>50</v>
      </c>
      <c r="N169" t="n">
        <v>16.14</v>
      </c>
      <c r="O169" t="n">
        <v>14268.39</v>
      </c>
      <c r="P169" t="n">
        <v>426.55</v>
      </c>
      <c r="Q169" t="n">
        <v>1206.83</v>
      </c>
      <c r="R169" t="n">
        <v>163.06</v>
      </c>
      <c r="S169" t="n">
        <v>79.25</v>
      </c>
      <c r="T169" t="n">
        <v>39275.11</v>
      </c>
      <c r="U169" t="n">
        <v>0.49</v>
      </c>
      <c r="V169" t="n">
        <v>0.89</v>
      </c>
      <c r="W169" t="n">
        <v>0.22</v>
      </c>
      <c r="X169" t="n">
        <v>2.31</v>
      </c>
      <c r="Y169" t="n">
        <v>0.5</v>
      </c>
      <c r="Z169" t="n">
        <v>10</v>
      </c>
    </row>
    <row r="170">
      <c r="A170" t="n">
        <v>6</v>
      </c>
      <c r="B170" t="n">
        <v>50</v>
      </c>
      <c r="C170" t="inlineStr">
        <is>
          <t xml:space="preserve">CONCLUIDO	</t>
        </is>
      </c>
      <c r="D170" t="n">
        <v>1.9029</v>
      </c>
      <c r="E170" t="n">
        <v>52.55</v>
      </c>
      <c r="F170" t="n">
        <v>49.54</v>
      </c>
      <c r="G170" t="n">
        <v>67.55</v>
      </c>
      <c r="H170" t="n">
        <v>1.07</v>
      </c>
      <c r="I170" t="n">
        <v>44</v>
      </c>
      <c r="J170" t="n">
        <v>115.08</v>
      </c>
      <c r="K170" t="n">
        <v>41.65</v>
      </c>
      <c r="L170" t="n">
        <v>7</v>
      </c>
      <c r="M170" t="n">
        <v>42</v>
      </c>
      <c r="N170" t="n">
        <v>16.43</v>
      </c>
      <c r="O170" t="n">
        <v>14426.96</v>
      </c>
      <c r="P170" t="n">
        <v>411.28</v>
      </c>
      <c r="Q170" t="n">
        <v>1206.81</v>
      </c>
      <c r="R170" t="n">
        <v>143.17</v>
      </c>
      <c r="S170" t="n">
        <v>79.25</v>
      </c>
      <c r="T170" t="n">
        <v>29370.51</v>
      </c>
      <c r="U170" t="n">
        <v>0.55</v>
      </c>
      <c r="V170" t="n">
        <v>0.9</v>
      </c>
      <c r="W170" t="n">
        <v>0.18</v>
      </c>
      <c r="X170" t="n">
        <v>1.71</v>
      </c>
      <c r="Y170" t="n">
        <v>0.5</v>
      </c>
      <c r="Z170" t="n">
        <v>10</v>
      </c>
    </row>
    <row r="171">
      <c r="A171" t="n">
        <v>7</v>
      </c>
      <c r="B171" t="n">
        <v>50</v>
      </c>
      <c r="C171" t="inlineStr">
        <is>
          <t xml:space="preserve">CONCLUIDO	</t>
        </is>
      </c>
      <c r="D171" t="n">
        <v>1.9095</v>
      </c>
      <c r="E171" t="n">
        <v>52.37</v>
      </c>
      <c r="F171" t="n">
        <v>49.51</v>
      </c>
      <c r="G171" t="n">
        <v>80.29000000000001</v>
      </c>
      <c r="H171" t="n">
        <v>1.21</v>
      </c>
      <c r="I171" t="n">
        <v>37</v>
      </c>
      <c r="J171" t="n">
        <v>116.37</v>
      </c>
      <c r="K171" t="n">
        <v>41.65</v>
      </c>
      <c r="L171" t="n">
        <v>8</v>
      </c>
      <c r="M171" t="n">
        <v>35</v>
      </c>
      <c r="N171" t="n">
        <v>16.72</v>
      </c>
      <c r="O171" t="n">
        <v>14585.96</v>
      </c>
      <c r="P171" t="n">
        <v>401.75</v>
      </c>
      <c r="Q171" t="n">
        <v>1206.86</v>
      </c>
      <c r="R171" t="n">
        <v>141.83</v>
      </c>
      <c r="S171" t="n">
        <v>79.25</v>
      </c>
      <c r="T171" t="n">
        <v>28735.72</v>
      </c>
      <c r="U171" t="n">
        <v>0.5600000000000001</v>
      </c>
      <c r="V171" t="n">
        <v>0.9</v>
      </c>
      <c r="W171" t="n">
        <v>0.2</v>
      </c>
      <c r="X171" t="n">
        <v>1.68</v>
      </c>
      <c r="Y171" t="n">
        <v>0.5</v>
      </c>
      <c r="Z171" t="n">
        <v>10</v>
      </c>
    </row>
    <row r="172">
      <c r="A172" t="n">
        <v>8</v>
      </c>
      <c r="B172" t="n">
        <v>50</v>
      </c>
      <c r="C172" t="inlineStr">
        <is>
          <t xml:space="preserve">CONCLUIDO	</t>
        </is>
      </c>
      <c r="D172" t="n">
        <v>1.9227</v>
      </c>
      <c r="E172" t="n">
        <v>52.01</v>
      </c>
      <c r="F172" t="n">
        <v>49.26</v>
      </c>
      <c r="G172" t="n">
        <v>92.37</v>
      </c>
      <c r="H172" t="n">
        <v>1.35</v>
      </c>
      <c r="I172" t="n">
        <v>32</v>
      </c>
      <c r="J172" t="n">
        <v>117.66</v>
      </c>
      <c r="K172" t="n">
        <v>41.65</v>
      </c>
      <c r="L172" t="n">
        <v>9</v>
      </c>
      <c r="M172" t="n">
        <v>30</v>
      </c>
      <c r="N172" t="n">
        <v>17.01</v>
      </c>
      <c r="O172" t="n">
        <v>14745.39</v>
      </c>
      <c r="P172" t="n">
        <v>388.78</v>
      </c>
      <c r="Q172" t="n">
        <v>1206.81</v>
      </c>
      <c r="R172" t="n">
        <v>133.63</v>
      </c>
      <c r="S172" t="n">
        <v>79.25</v>
      </c>
      <c r="T172" t="n">
        <v>24662.43</v>
      </c>
      <c r="U172" t="n">
        <v>0.59</v>
      </c>
      <c r="V172" t="n">
        <v>0.9</v>
      </c>
      <c r="W172" t="n">
        <v>0.19</v>
      </c>
      <c r="X172" t="n">
        <v>1.43</v>
      </c>
      <c r="Y172" t="n">
        <v>0.5</v>
      </c>
      <c r="Z172" t="n">
        <v>10</v>
      </c>
    </row>
    <row r="173">
      <c r="A173" t="n">
        <v>9</v>
      </c>
      <c r="B173" t="n">
        <v>50</v>
      </c>
      <c r="C173" t="inlineStr">
        <is>
          <t xml:space="preserve">CONCLUIDO	</t>
        </is>
      </c>
      <c r="D173" t="n">
        <v>1.9334</v>
      </c>
      <c r="E173" t="n">
        <v>51.72</v>
      </c>
      <c r="F173" t="n">
        <v>49.06</v>
      </c>
      <c r="G173" t="n">
        <v>105.13</v>
      </c>
      <c r="H173" t="n">
        <v>1.48</v>
      </c>
      <c r="I173" t="n">
        <v>28</v>
      </c>
      <c r="J173" t="n">
        <v>118.96</v>
      </c>
      <c r="K173" t="n">
        <v>41.65</v>
      </c>
      <c r="L173" t="n">
        <v>10</v>
      </c>
      <c r="M173" t="n">
        <v>22</v>
      </c>
      <c r="N173" t="n">
        <v>17.31</v>
      </c>
      <c r="O173" t="n">
        <v>14905.25</v>
      </c>
      <c r="P173" t="n">
        <v>374.82</v>
      </c>
      <c r="Q173" t="n">
        <v>1206.81</v>
      </c>
      <c r="R173" t="n">
        <v>126.54</v>
      </c>
      <c r="S173" t="n">
        <v>79.25</v>
      </c>
      <c r="T173" t="n">
        <v>21136.96</v>
      </c>
      <c r="U173" t="n">
        <v>0.63</v>
      </c>
      <c r="V173" t="n">
        <v>0.91</v>
      </c>
      <c r="W173" t="n">
        <v>0.19</v>
      </c>
      <c r="X173" t="n">
        <v>1.23</v>
      </c>
      <c r="Y173" t="n">
        <v>0.5</v>
      </c>
      <c r="Z173" t="n">
        <v>10</v>
      </c>
    </row>
    <row r="174">
      <c r="A174" t="n">
        <v>10</v>
      </c>
      <c r="B174" t="n">
        <v>50</v>
      </c>
      <c r="C174" t="inlineStr">
        <is>
          <t xml:space="preserve">CONCLUIDO	</t>
        </is>
      </c>
      <c r="D174" t="n">
        <v>1.9381</v>
      </c>
      <c r="E174" t="n">
        <v>51.6</v>
      </c>
      <c r="F174" t="n">
        <v>48.98</v>
      </c>
      <c r="G174" t="n">
        <v>113.04</v>
      </c>
      <c r="H174" t="n">
        <v>1.61</v>
      </c>
      <c r="I174" t="n">
        <v>26</v>
      </c>
      <c r="J174" t="n">
        <v>120.26</v>
      </c>
      <c r="K174" t="n">
        <v>41.65</v>
      </c>
      <c r="L174" t="n">
        <v>11</v>
      </c>
      <c r="M174" t="n">
        <v>8</v>
      </c>
      <c r="N174" t="n">
        <v>17.61</v>
      </c>
      <c r="O174" t="n">
        <v>15065.56</v>
      </c>
      <c r="P174" t="n">
        <v>368.84</v>
      </c>
      <c r="Q174" t="n">
        <v>1206.82</v>
      </c>
      <c r="R174" t="n">
        <v>123.28</v>
      </c>
      <c r="S174" t="n">
        <v>79.25</v>
      </c>
      <c r="T174" t="n">
        <v>19513.55</v>
      </c>
      <c r="U174" t="n">
        <v>0.64</v>
      </c>
      <c r="V174" t="n">
        <v>0.91</v>
      </c>
      <c r="W174" t="n">
        <v>0.2</v>
      </c>
      <c r="X174" t="n">
        <v>1.15</v>
      </c>
      <c r="Y174" t="n">
        <v>0.5</v>
      </c>
      <c r="Z174" t="n">
        <v>10</v>
      </c>
    </row>
    <row r="175">
      <c r="A175" t="n">
        <v>11</v>
      </c>
      <c r="B175" t="n">
        <v>50</v>
      </c>
      <c r="C175" t="inlineStr">
        <is>
          <t xml:space="preserve">CONCLUIDO	</t>
        </is>
      </c>
      <c r="D175" t="n">
        <v>1.9367</v>
      </c>
      <c r="E175" t="n">
        <v>51.64</v>
      </c>
      <c r="F175" t="n">
        <v>49.02</v>
      </c>
      <c r="G175" t="n">
        <v>113.13</v>
      </c>
      <c r="H175" t="n">
        <v>1.74</v>
      </c>
      <c r="I175" t="n">
        <v>26</v>
      </c>
      <c r="J175" t="n">
        <v>121.56</v>
      </c>
      <c r="K175" t="n">
        <v>41.65</v>
      </c>
      <c r="L175" t="n">
        <v>12</v>
      </c>
      <c r="M175" t="n">
        <v>0</v>
      </c>
      <c r="N175" t="n">
        <v>17.91</v>
      </c>
      <c r="O175" t="n">
        <v>15226.31</v>
      </c>
      <c r="P175" t="n">
        <v>372.01</v>
      </c>
      <c r="Q175" t="n">
        <v>1206.83</v>
      </c>
      <c r="R175" t="n">
        <v>124.39</v>
      </c>
      <c r="S175" t="n">
        <v>79.25</v>
      </c>
      <c r="T175" t="n">
        <v>20068.2</v>
      </c>
      <c r="U175" t="n">
        <v>0.64</v>
      </c>
      <c r="V175" t="n">
        <v>0.91</v>
      </c>
      <c r="W175" t="n">
        <v>0.21</v>
      </c>
      <c r="X175" t="n">
        <v>1.19</v>
      </c>
      <c r="Y175" t="n">
        <v>0.5</v>
      </c>
      <c r="Z175" t="n">
        <v>10</v>
      </c>
    </row>
    <row r="176">
      <c r="A176" t="n">
        <v>0</v>
      </c>
      <c r="B176" t="n">
        <v>25</v>
      </c>
      <c r="C176" t="inlineStr">
        <is>
          <t xml:space="preserve">CONCLUIDO	</t>
        </is>
      </c>
      <c r="D176" t="n">
        <v>1.4986</v>
      </c>
      <c r="E176" t="n">
        <v>66.73</v>
      </c>
      <c r="F176" t="n">
        <v>61.05</v>
      </c>
      <c r="G176" t="n">
        <v>13.08</v>
      </c>
      <c r="H176" t="n">
        <v>0.28</v>
      </c>
      <c r="I176" t="n">
        <v>280</v>
      </c>
      <c r="J176" t="n">
        <v>61.76</v>
      </c>
      <c r="K176" t="n">
        <v>28.92</v>
      </c>
      <c r="L176" t="n">
        <v>1</v>
      </c>
      <c r="M176" t="n">
        <v>278</v>
      </c>
      <c r="N176" t="n">
        <v>6.84</v>
      </c>
      <c r="O176" t="n">
        <v>7851.41</v>
      </c>
      <c r="P176" t="n">
        <v>384.19</v>
      </c>
      <c r="Q176" t="n">
        <v>1206.97</v>
      </c>
      <c r="R176" t="n">
        <v>533.61</v>
      </c>
      <c r="S176" t="n">
        <v>79.25</v>
      </c>
      <c r="T176" t="n">
        <v>223409.02</v>
      </c>
      <c r="U176" t="n">
        <v>0.15</v>
      </c>
      <c r="V176" t="n">
        <v>0.73</v>
      </c>
      <c r="W176" t="n">
        <v>0.58</v>
      </c>
      <c r="X176" t="n">
        <v>13.21</v>
      </c>
      <c r="Y176" t="n">
        <v>0.5</v>
      </c>
      <c r="Z176" t="n">
        <v>10</v>
      </c>
    </row>
    <row r="177">
      <c r="A177" t="n">
        <v>1</v>
      </c>
      <c r="B177" t="n">
        <v>25</v>
      </c>
      <c r="C177" t="inlineStr">
        <is>
          <t xml:space="preserve">CONCLUIDO	</t>
        </is>
      </c>
      <c r="D177" t="n">
        <v>1.7697</v>
      </c>
      <c r="E177" t="n">
        <v>56.51</v>
      </c>
      <c r="F177" t="n">
        <v>53.11</v>
      </c>
      <c r="G177" t="n">
        <v>27.71</v>
      </c>
      <c r="H177" t="n">
        <v>0.55</v>
      </c>
      <c r="I177" t="n">
        <v>115</v>
      </c>
      <c r="J177" t="n">
        <v>62.92</v>
      </c>
      <c r="K177" t="n">
        <v>28.92</v>
      </c>
      <c r="L177" t="n">
        <v>2</v>
      </c>
      <c r="M177" t="n">
        <v>113</v>
      </c>
      <c r="N177" t="n">
        <v>7</v>
      </c>
      <c r="O177" t="n">
        <v>7994.37</v>
      </c>
      <c r="P177" t="n">
        <v>316.8</v>
      </c>
      <c r="Q177" t="n">
        <v>1206.83</v>
      </c>
      <c r="R177" t="n">
        <v>264.03</v>
      </c>
      <c r="S177" t="n">
        <v>79.25</v>
      </c>
      <c r="T177" t="n">
        <v>89444.03</v>
      </c>
      <c r="U177" t="n">
        <v>0.3</v>
      </c>
      <c r="V177" t="n">
        <v>0.84</v>
      </c>
      <c r="W177" t="n">
        <v>0.32</v>
      </c>
      <c r="X177" t="n">
        <v>5.28</v>
      </c>
      <c r="Y177" t="n">
        <v>0.5</v>
      </c>
      <c r="Z177" t="n">
        <v>10</v>
      </c>
    </row>
    <row r="178">
      <c r="A178" t="n">
        <v>2</v>
      </c>
      <c r="B178" t="n">
        <v>25</v>
      </c>
      <c r="C178" t="inlineStr">
        <is>
          <t xml:space="preserve">CONCLUIDO	</t>
        </is>
      </c>
      <c r="D178" t="n">
        <v>1.8597</v>
      </c>
      <c r="E178" t="n">
        <v>53.77</v>
      </c>
      <c r="F178" t="n">
        <v>51.01</v>
      </c>
      <c r="G178" t="n">
        <v>43.72</v>
      </c>
      <c r="H178" t="n">
        <v>0.8100000000000001</v>
      </c>
      <c r="I178" t="n">
        <v>70</v>
      </c>
      <c r="J178" t="n">
        <v>64.08</v>
      </c>
      <c r="K178" t="n">
        <v>28.92</v>
      </c>
      <c r="L178" t="n">
        <v>3</v>
      </c>
      <c r="M178" t="n">
        <v>68</v>
      </c>
      <c r="N178" t="n">
        <v>7.16</v>
      </c>
      <c r="O178" t="n">
        <v>8137.65</v>
      </c>
      <c r="P178" t="n">
        <v>285.95</v>
      </c>
      <c r="Q178" t="n">
        <v>1206.83</v>
      </c>
      <c r="R178" t="n">
        <v>192.52</v>
      </c>
      <c r="S178" t="n">
        <v>79.25</v>
      </c>
      <c r="T178" t="n">
        <v>53913.84</v>
      </c>
      <c r="U178" t="n">
        <v>0.41</v>
      </c>
      <c r="V178" t="n">
        <v>0.87</v>
      </c>
      <c r="W178" t="n">
        <v>0.25</v>
      </c>
      <c r="X178" t="n">
        <v>3.17</v>
      </c>
      <c r="Y178" t="n">
        <v>0.5</v>
      </c>
      <c r="Z178" t="n">
        <v>10</v>
      </c>
    </row>
    <row r="179">
      <c r="A179" t="n">
        <v>3</v>
      </c>
      <c r="B179" t="n">
        <v>25</v>
      </c>
      <c r="C179" t="inlineStr">
        <is>
          <t xml:space="preserve">CONCLUIDO	</t>
        </is>
      </c>
      <c r="D179" t="n">
        <v>1.9011</v>
      </c>
      <c r="E179" t="n">
        <v>52.6</v>
      </c>
      <c r="F179" t="n">
        <v>50.1</v>
      </c>
      <c r="G179" t="n">
        <v>58.94</v>
      </c>
      <c r="H179" t="n">
        <v>1.07</v>
      </c>
      <c r="I179" t="n">
        <v>51</v>
      </c>
      <c r="J179" t="n">
        <v>65.25</v>
      </c>
      <c r="K179" t="n">
        <v>28.92</v>
      </c>
      <c r="L179" t="n">
        <v>4</v>
      </c>
      <c r="M179" t="n">
        <v>14</v>
      </c>
      <c r="N179" t="n">
        <v>7.33</v>
      </c>
      <c r="O179" t="n">
        <v>8281.25</v>
      </c>
      <c r="P179" t="n">
        <v>264.7</v>
      </c>
      <c r="Q179" t="n">
        <v>1206.86</v>
      </c>
      <c r="R179" t="n">
        <v>159.85</v>
      </c>
      <c r="S179" t="n">
        <v>79.25</v>
      </c>
      <c r="T179" t="n">
        <v>37677.05</v>
      </c>
      <c r="U179" t="n">
        <v>0.5</v>
      </c>
      <c r="V179" t="n">
        <v>0.89</v>
      </c>
      <c r="W179" t="n">
        <v>0.27</v>
      </c>
      <c r="X179" t="n">
        <v>2.27</v>
      </c>
      <c r="Y179" t="n">
        <v>0.5</v>
      </c>
      <c r="Z179" t="n">
        <v>10</v>
      </c>
    </row>
    <row r="180">
      <c r="A180" t="n">
        <v>4</v>
      </c>
      <c r="B180" t="n">
        <v>25</v>
      </c>
      <c r="C180" t="inlineStr">
        <is>
          <t xml:space="preserve">CONCLUIDO	</t>
        </is>
      </c>
      <c r="D180" t="n">
        <v>1.8993</v>
      </c>
      <c r="E180" t="n">
        <v>52.65</v>
      </c>
      <c r="F180" t="n">
        <v>50.16</v>
      </c>
      <c r="G180" t="n">
        <v>60.19</v>
      </c>
      <c r="H180" t="n">
        <v>1.31</v>
      </c>
      <c r="I180" t="n">
        <v>50</v>
      </c>
      <c r="J180" t="n">
        <v>66.42</v>
      </c>
      <c r="K180" t="n">
        <v>28.92</v>
      </c>
      <c r="L180" t="n">
        <v>5</v>
      </c>
      <c r="M180" t="n">
        <v>0</v>
      </c>
      <c r="N180" t="n">
        <v>7.49</v>
      </c>
      <c r="O180" t="n">
        <v>8425.16</v>
      </c>
      <c r="P180" t="n">
        <v>268.14</v>
      </c>
      <c r="Q180" t="n">
        <v>1206.92</v>
      </c>
      <c r="R180" t="n">
        <v>161.89</v>
      </c>
      <c r="S180" t="n">
        <v>79.25</v>
      </c>
      <c r="T180" t="n">
        <v>38698.48</v>
      </c>
      <c r="U180" t="n">
        <v>0.49</v>
      </c>
      <c r="V180" t="n">
        <v>0.89</v>
      </c>
      <c r="W180" t="n">
        <v>0.28</v>
      </c>
      <c r="X180" t="n">
        <v>2.33</v>
      </c>
      <c r="Y180" t="n">
        <v>0.5</v>
      </c>
      <c r="Z180" t="n">
        <v>10</v>
      </c>
    </row>
    <row r="181">
      <c r="A181" t="n">
        <v>0</v>
      </c>
      <c r="B181" t="n">
        <v>85</v>
      </c>
      <c r="C181" t="inlineStr">
        <is>
          <t xml:space="preserve">CONCLUIDO	</t>
        </is>
      </c>
      <c r="D181" t="n">
        <v>0.8252</v>
      </c>
      <c r="E181" t="n">
        <v>121.18</v>
      </c>
      <c r="F181" t="n">
        <v>90.28</v>
      </c>
      <c r="G181" t="n">
        <v>6.43</v>
      </c>
      <c r="H181" t="n">
        <v>0.11</v>
      </c>
      <c r="I181" t="n">
        <v>842</v>
      </c>
      <c r="J181" t="n">
        <v>167.88</v>
      </c>
      <c r="K181" t="n">
        <v>51.39</v>
      </c>
      <c r="L181" t="n">
        <v>1</v>
      </c>
      <c r="M181" t="n">
        <v>840</v>
      </c>
      <c r="N181" t="n">
        <v>30.49</v>
      </c>
      <c r="O181" t="n">
        <v>20939.59</v>
      </c>
      <c r="P181" t="n">
        <v>1142.44</v>
      </c>
      <c r="Q181" t="n">
        <v>1207.12</v>
      </c>
      <c r="R181" t="n">
        <v>1529.89</v>
      </c>
      <c r="S181" t="n">
        <v>79.25</v>
      </c>
      <c r="T181" t="n">
        <v>718741.1</v>
      </c>
      <c r="U181" t="n">
        <v>0.05</v>
      </c>
      <c r="V181" t="n">
        <v>0.49</v>
      </c>
      <c r="W181" t="n">
        <v>1.5</v>
      </c>
      <c r="X181" t="n">
        <v>42.44</v>
      </c>
      <c r="Y181" t="n">
        <v>0.5</v>
      </c>
      <c r="Z181" t="n">
        <v>10</v>
      </c>
    </row>
    <row r="182">
      <c r="A182" t="n">
        <v>1</v>
      </c>
      <c r="B182" t="n">
        <v>85</v>
      </c>
      <c r="C182" t="inlineStr">
        <is>
          <t xml:space="preserve">CONCLUIDO	</t>
        </is>
      </c>
      <c r="D182" t="n">
        <v>1.3752</v>
      </c>
      <c r="E182" t="n">
        <v>72.72</v>
      </c>
      <c r="F182" t="n">
        <v>60.92</v>
      </c>
      <c r="G182" t="n">
        <v>13.15</v>
      </c>
      <c r="H182" t="n">
        <v>0.21</v>
      </c>
      <c r="I182" t="n">
        <v>278</v>
      </c>
      <c r="J182" t="n">
        <v>169.33</v>
      </c>
      <c r="K182" t="n">
        <v>51.39</v>
      </c>
      <c r="L182" t="n">
        <v>2</v>
      </c>
      <c r="M182" t="n">
        <v>276</v>
      </c>
      <c r="N182" t="n">
        <v>30.94</v>
      </c>
      <c r="O182" t="n">
        <v>21118.46</v>
      </c>
      <c r="P182" t="n">
        <v>764.0599999999999</v>
      </c>
      <c r="Q182" t="n">
        <v>1206.9</v>
      </c>
      <c r="R182" t="n">
        <v>529.42</v>
      </c>
      <c r="S182" t="n">
        <v>79.25</v>
      </c>
      <c r="T182" t="n">
        <v>221324.49</v>
      </c>
      <c r="U182" t="n">
        <v>0.15</v>
      </c>
      <c r="V182" t="n">
        <v>0.73</v>
      </c>
      <c r="W182" t="n">
        <v>0.57</v>
      </c>
      <c r="X182" t="n">
        <v>13.09</v>
      </c>
      <c r="Y182" t="n">
        <v>0.5</v>
      </c>
      <c r="Z182" t="n">
        <v>10</v>
      </c>
    </row>
    <row r="183">
      <c r="A183" t="n">
        <v>2</v>
      </c>
      <c r="B183" t="n">
        <v>85</v>
      </c>
      <c r="C183" t="inlineStr">
        <is>
          <t xml:space="preserve">CONCLUIDO	</t>
        </is>
      </c>
      <c r="D183" t="n">
        <v>1.5698</v>
      </c>
      <c r="E183" t="n">
        <v>63.7</v>
      </c>
      <c r="F183" t="n">
        <v>55.63</v>
      </c>
      <c r="G183" t="n">
        <v>19.87</v>
      </c>
      <c r="H183" t="n">
        <v>0.31</v>
      </c>
      <c r="I183" t="n">
        <v>168</v>
      </c>
      <c r="J183" t="n">
        <v>170.79</v>
      </c>
      <c r="K183" t="n">
        <v>51.39</v>
      </c>
      <c r="L183" t="n">
        <v>3</v>
      </c>
      <c r="M183" t="n">
        <v>166</v>
      </c>
      <c r="N183" t="n">
        <v>31.4</v>
      </c>
      <c r="O183" t="n">
        <v>21297.94</v>
      </c>
      <c r="P183" t="n">
        <v>692.58</v>
      </c>
      <c r="Q183" t="n">
        <v>1206.84</v>
      </c>
      <c r="R183" t="n">
        <v>349.64</v>
      </c>
      <c r="S183" t="n">
        <v>79.25</v>
      </c>
      <c r="T183" t="n">
        <v>131987.21</v>
      </c>
      <c r="U183" t="n">
        <v>0.23</v>
      </c>
      <c r="V183" t="n">
        <v>0.8</v>
      </c>
      <c r="W183" t="n">
        <v>0.41</v>
      </c>
      <c r="X183" t="n">
        <v>7.8</v>
      </c>
      <c r="Y183" t="n">
        <v>0.5</v>
      </c>
      <c r="Z183" t="n">
        <v>10</v>
      </c>
    </row>
    <row r="184">
      <c r="A184" t="n">
        <v>3</v>
      </c>
      <c r="B184" t="n">
        <v>85</v>
      </c>
      <c r="C184" t="inlineStr">
        <is>
          <t xml:space="preserve">CONCLUIDO	</t>
        </is>
      </c>
      <c r="D184" t="n">
        <v>1.6723</v>
      </c>
      <c r="E184" t="n">
        <v>59.8</v>
      </c>
      <c r="F184" t="n">
        <v>53.36</v>
      </c>
      <c r="G184" t="n">
        <v>26.68</v>
      </c>
      <c r="H184" t="n">
        <v>0.41</v>
      </c>
      <c r="I184" t="n">
        <v>120</v>
      </c>
      <c r="J184" t="n">
        <v>172.25</v>
      </c>
      <c r="K184" t="n">
        <v>51.39</v>
      </c>
      <c r="L184" t="n">
        <v>4</v>
      </c>
      <c r="M184" t="n">
        <v>118</v>
      </c>
      <c r="N184" t="n">
        <v>31.86</v>
      </c>
      <c r="O184" t="n">
        <v>21478.05</v>
      </c>
      <c r="P184" t="n">
        <v>659.49</v>
      </c>
      <c r="Q184" t="n">
        <v>1206.88</v>
      </c>
      <c r="R184" t="n">
        <v>272.5</v>
      </c>
      <c r="S184" t="n">
        <v>79.25</v>
      </c>
      <c r="T184" t="n">
        <v>93654.22</v>
      </c>
      <c r="U184" t="n">
        <v>0.29</v>
      </c>
      <c r="V184" t="n">
        <v>0.83</v>
      </c>
      <c r="W184" t="n">
        <v>0.33</v>
      </c>
      <c r="X184" t="n">
        <v>5.53</v>
      </c>
      <c r="Y184" t="n">
        <v>0.5</v>
      </c>
      <c r="Z184" t="n">
        <v>10</v>
      </c>
    </row>
    <row r="185">
      <c r="A185" t="n">
        <v>4</v>
      </c>
      <c r="B185" t="n">
        <v>85</v>
      </c>
      <c r="C185" t="inlineStr">
        <is>
          <t xml:space="preserve">CONCLUIDO	</t>
        </is>
      </c>
      <c r="D185" t="n">
        <v>1.7365</v>
      </c>
      <c r="E185" t="n">
        <v>57.59</v>
      </c>
      <c r="F185" t="n">
        <v>52.06</v>
      </c>
      <c r="G185" t="n">
        <v>33.59</v>
      </c>
      <c r="H185" t="n">
        <v>0.51</v>
      </c>
      <c r="I185" t="n">
        <v>93</v>
      </c>
      <c r="J185" t="n">
        <v>173.71</v>
      </c>
      <c r="K185" t="n">
        <v>51.39</v>
      </c>
      <c r="L185" t="n">
        <v>5</v>
      </c>
      <c r="M185" t="n">
        <v>91</v>
      </c>
      <c r="N185" t="n">
        <v>32.32</v>
      </c>
      <c r="O185" t="n">
        <v>21658.78</v>
      </c>
      <c r="P185" t="n">
        <v>638.55</v>
      </c>
      <c r="Q185" t="n">
        <v>1206.82</v>
      </c>
      <c r="R185" t="n">
        <v>228.37</v>
      </c>
      <c r="S185" t="n">
        <v>79.25</v>
      </c>
      <c r="T185" t="n">
        <v>71726.21000000001</v>
      </c>
      <c r="U185" t="n">
        <v>0.35</v>
      </c>
      <c r="V185" t="n">
        <v>0.85</v>
      </c>
      <c r="W185" t="n">
        <v>0.29</v>
      </c>
      <c r="X185" t="n">
        <v>4.23</v>
      </c>
      <c r="Y185" t="n">
        <v>0.5</v>
      </c>
      <c r="Z185" t="n">
        <v>10</v>
      </c>
    </row>
    <row r="186">
      <c r="A186" t="n">
        <v>5</v>
      </c>
      <c r="B186" t="n">
        <v>85</v>
      </c>
      <c r="C186" t="inlineStr">
        <is>
          <t xml:space="preserve">CONCLUIDO	</t>
        </is>
      </c>
      <c r="D186" t="n">
        <v>1.7783</v>
      </c>
      <c r="E186" t="n">
        <v>56.23</v>
      </c>
      <c r="F186" t="n">
        <v>51.28</v>
      </c>
      <c r="G186" t="n">
        <v>40.49</v>
      </c>
      <c r="H186" t="n">
        <v>0.61</v>
      </c>
      <c r="I186" t="n">
        <v>76</v>
      </c>
      <c r="J186" t="n">
        <v>175.18</v>
      </c>
      <c r="K186" t="n">
        <v>51.39</v>
      </c>
      <c r="L186" t="n">
        <v>6</v>
      </c>
      <c r="M186" t="n">
        <v>74</v>
      </c>
      <c r="N186" t="n">
        <v>32.79</v>
      </c>
      <c r="O186" t="n">
        <v>21840.16</v>
      </c>
      <c r="P186" t="n">
        <v>623.79</v>
      </c>
      <c r="Q186" t="n">
        <v>1206.89</v>
      </c>
      <c r="R186" t="n">
        <v>201.81</v>
      </c>
      <c r="S186" t="n">
        <v>79.25</v>
      </c>
      <c r="T186" t="n">
        <v>58528.72</v>
      </c>
      <c r="U186" t="n">
        <v>0.39</v>
      </c>
      <c r="V186" t="n">
        <v>0.87</v>
      </c>
      <c r="W186" t="n">
        <v>0.26</v>
      </c>
      <c r="X186" t="n">
        <v>3.45</v>
      </c>
      <c r="Y186" t="n">
        <v>0.5</v>
      </c>
      <c r="Z186" t="n">
        <v>10</v>
      </c>
    </row>
    <row r="187">
      <c r="A187" t="n">
        <v>6</v>
      </c>
      <c r="B187" t="n">
        <v>85</v>
      </c>
      <c r="C187" t="inlineStr">
        <is>
          <t xml:space="preserve">CONCLUIDO	</t>
        </is>
      </c>
      <c r="D187" t="n">
        <v>1.8105</v>
      </c>
      <c r="E187" t="n">
        <v>55.23</v>
      </c>
      <c r="F187" t="n">
        <v>50.69</v>
      </c>
      <c r="G187" t="n">
        <v>47.52</v>
      </c>
      <c r="H187" t="n">
        <v>0.7</v>
      </c>
      <c r="I187" t="n">
        <v>64</v>
      </c>
      <c r="J187" t="n">
        <v>176.66</v>
      </c>
      <c r="K187" t="n">
        <v>51.39</v>
      </c>
      <c r="L187" t="n">
        <v>7</v>
      </c>
      <c r="M187" t="n">
        <v>62</v>
      </c>
      <c r="N187" t="n">
        <v>33.27</v>
      </c>
      <c r="O187" t="n">
        <v>22022.17</v>
      </c>
      <c r="P187" t="n">
        <v>612.58</v>
      </c>
      <c r="Q187" t="n">
        <v>1206.82</v>
      </c>
      <c r="R187" t="n">
        <v>181.95</v>
      </c>
      <c r="S187" t="n">
        <v>79.25</v>
      </c>
      <c r="T187" t="n">
        <v>48660.24</v>
      </c>
      <c r="U187" t="n">
        <v>0.44</v>
      </c>
      <c r="V187" t="n">
        <v>0.88</v>
      </c>
      <c r="W187" t="n">
        <v>0.24</v>
      </c>
      <c r="X187" t="n">
        <v>2.86</v>
      </c>
      <c r="Y187" t="n">
        <v>0.5</v>
      </c>
      <c r="Z187" t="n">
        <v>10</v>
      </c>
    </row>
    <row r="188">
      <c r="A188" t="n">
        <v>7</v>
      </c>
      <c r="B188" t="n">
        <v>85</v>
      </c>
      <c r="C188" t="inlineStr">
        <is>
          <t xml:space="preserve">CONCLUIDO	</t>
        </is>
      </c>
      <c r="D188" t="n">
        <v>1.8339</v>
      </c>
      <c r="E188" t="n">
        <v>54.53</v>
      </c>
      <c r="F188" t="n">
        <v>50.29</v>
      </c>
      <c r="G188" t="n">
        <v>54.86</v>
      </c>
      <c r="H188" t="n">
        <v>0.8</v>
      </c>
      <c r="I188" t="n">
        <v>55</v>
      </c>
      <c r="J188" t="n">
        <v>178.14</v>
      </c>
      <c r="K188" t="n">
        <v>51.39</v>
      </c>
      <c r="L188" t="n">
        <v>8</v>
      </c>
      <c r="M188" t="n">
        <v>53</v>
      </c>
      <c r="N188" t="n">
        <v>33.75</v>
      </c>
      <c r="O188" t="n">
        <v>22204.83</v>
      </c>
      <c r="P188" t="n">
        <v>602.5700000000001</v>
      </c>
      <c r="Q188" t="n">
        <v>1206.88</v>
      </c>
      <c r="R188" t="n">
        <v>168.16</v>
      </c>
      <c r="S188" t="n">
        <v>79.25</v>
      </c>
      <c r="T188" t="n">
        <v>41808.07</v>
      </c>
      <c r="U188" t="n">
        <v>0.47</v>
      </c>
      <c r="V188" t="n">
        <v>0.88</v>
      </c>
      <c r="W188" t="n">
        <v>0.23</v>
      </c>
      <c r="X188" t="n">
        <v>2.46</v>
      </c>
      <c r="Y188" t="n">
        <v>0.5</v>
      </c>
      <c r="Z188" t="n">
        <v>10</v>
      </c>
    </row>
    <row r="189">
      <c r="A189" t="n">
        <v>8</v>
      </c>
      <c r="B189" t="n">
        <v>85</v>
      </c>
      <c r="C189" t="inlineStr">
        <is>
          <t xml:space="preserve">CONCLUIDO	</t>
        </is>
      </c>
      <c r="D189" t="n">
        <v>1.8517</v>
      </c>
      <c r="E189" t="n">
        <v>54</v>
      </c>
      <c r="F189" t="n">
        <v>49.97</v>
      </c>
      <c r="G189" t="n">
        <v>61.19</v>
      </c>
      <c r="H189" t="n">
        <v>0.89</v>
      </c>
      <c r="I189" t="n">
        <v>49</v>
      </c>
      <c r="J189" t="n">
        <v>179.63</v>
      </c>
      <c r="K189" t="n">
        <v>51.39</v>
      </c>
      <c r="L189" t="n">
        <v>9</v>
      </c>
      <c r="M189" t="n">
        <v>47</v>
      </c>
      <c r="N189" t="n">
        <v>34.24</v>
      </c>
      <c r="O189" t="n">
        <v>22388.15</v>
      </c>
      <c r="P189" t="n">
        <v>594.12</v>
      </c>
      <c r="Q189" t="n">
        <v>1206.88</v>
      </c>
      <c r="R189" t="n">
        <v>157.32</v>
      </c>
      <c r="S189" t="n">
        <v>79.25</v>
      </c>
      <c r="T189" t="n">
        <v>36418.92</v>
      </c>
      <c r="U189" t="n">
        <v>0.5</v>
      </c>
      <c r="V189" t="n">
        <v>0.89</v>
      </c>
      <c r="W189" t="n">
        <v>0.22</v>
      </c>
      <c r="X189" t="n">
        <v>2.14</v>
      </c>
      <c r="Y189" t="n">
        <v>0.5</v>
      </c>
      <c r="Z189" t="n">
        <v>10</v>
      </c>
    </row>
    <row r="190">
      <c r="A190" t="n">
        <v>9</v>
      </c>
      <c r="B190" t="n">
        <v>85</v>
      </c>
      <c r="C190" t="inlineStr">
        <is>
          <t xml:space="preserve">CONCLUIDO	</t>
        </is>
      </c>
      <c r="D190" t="n">
        <v>1.8711</v>
      </c>
      <c r="E190" t="n">
        <v>53.44</v>
      </c>
      <c r="F190" t="n">
        <v>49.61</v>
      </c>
      <c r="G190" t="n">
        <v>69.23</v>
      </c>
      <c r="H190" t="n">
        <v>0.98</v>
      </c>
      <c r="I190" t="n">
        <v>43</v>
      </c>
      <c r="J190" t="n">
        <v>181.12</v>
      </c>
      <c r="K190" t="n">
        <v>51.39</v>
      </c>
      <c r="L190" t="n">
        <v>10</v>
      </c>
      <c r="M190" t="n">
        <v>41</v>
      </c>
      <c r="N190" t="n">
        <v>34.73</v>
      </c>
      <c r="O190" t="n">
        <v>22572.13</v>
      </c>
      <c r="P190" t="n">
        <v>585</v>
      </c>
      <c r="Q190" t="n">
        <v>1206.82</v>
      </c>
      <c r="R190" t="n">
        <v>146.09</v>
      </c>
      <c r="S190" t="n">
        <v>79.25</v>
      </c>
      <c r="T190" t="n">
        <v>30834.96</v>
      </c>
      <c r="U190" t="n">
        <v>0.54</v>
      </c>
      <c r="V190" t="n">
        <v>0.9</v>
      </c>
      <c r="W190" t="n">
        <v>0.18</v>
      </c>
      <c r="X190" t="n">
        <v>1.78</v>
      </c>
      <c r="Y190" t="n">
        <v>0.5</v>
      </c>
      <c r="Z190" t="n">
        <v>10</v>
      </c>
    </row>
    <row r="191">
      <c r="A191" t="n">
        <v>10</v>
      </c>
      <c r="B191" t="n">
        <v>85</v>
      </c>
      <c r="C191" t="inlineStr">
        <is>
          <t xml:space="preserve">CONCLUIDO	</t>
        </is>
      </c>
      <c r="D191" t="n">
        <v>1.8761</v>
      </c>
      <c r="E191" t="n">
        <v>53.3</v>
      </c>
      <c r="F191" t="n">
        <v>49.61</v>
      </c>
      <c r="G191" t="n">
        <v>76.31999999999999</v>
      </c>
      <c r="H191" t="n">
        <v>1.07</v>
      </c>
      <c r="I191" t="n">
        <v>39</v>
      </c>
      <c r="J191" t="n">
        <v>182.62</v>
      </c>
      <c r="K191" t="n">
        <v>51.39</v>
      </c>
      <c r="L191" t="n">
        <v>11</v>
      </c>
      <c r="M191" t="n">
        <v>37</v>
      </c>
      <c r="N191" t="n">
        <v>35.22</v>
      </c>
      <c r="O191" t="n">
        <v>22756.91</v>
      </c>
      <c r="P191" t="n">
        <v>581.08</v>
      </c>
      <c r="Q191" t="n">
        <v>1206.83</v>
      </c>
      <c r="R191" t="n">
        <v>145.38</v>
      </c>
      <c r="S191" t="n">
        <v>79.25</v>
      </c>
      <c r="T191" t="n">
        <v>30502.19</v>
      </c>
      <c r="U191" t="n">
        <v>0.55</v>
      </c>
      <c r="V191" t="n">
        <v>0.9</v>
      </c>
      <c r="W191" t="n">
        <v>0.2</v>
      </c>
      <c r="X191" t="n">
        <v>1.78</v>
      </c>
      <c r="Y191" t="n">
        <v>0.5</v>
      </c>
      <c r="Z191" t="n">
        <v>10</v>
      </c>
    </row>
    <row r="192">
      <c r="A192" t="n">
        <v>11</v>
      </c>
      <c r="B192" t="n">
        <v>85</v>
      </c>
      <c r="C192" t="inlineStr">
        <is>
          <t xml:space="preserve">CONCLUIDO	</t>
        </is>
      </c>
      <c r="D192" t="n">
        <v>1.8846</v>
      </c>
      <c r="E192" t="n">
        <v>53.06</v>
      </c>
      <c r="F192" t="n">
        <v>49.47</v>
      </c>
      <c r="G192" t="n">
        <v>82.45</v>
      </c>
      <c r="H192" t="n">
        <v>1.16</v>
      </c>
      <c r="I192" t="n">
        <v>36</v>
      </c>
      <c r="J192" t="n">
        <v>184.12</v>
      </c>
      <c r="K192" t="n">
        <v>51.39</v>
      </c>
      <c r="L192" t="n">
        <v>12</v>
      </c>
      <c r="M192" t="n">
        <v>34</v>
      </c>
      <c r="N192" t="n">
        <v>35.73</v>
      </c>
      <c r="O192" t="n">
        <v>22942.24</v>
      </c>
      <c r="P192" t="n">
        <v>572.84</v>
      </c>
      <c r="Q192" t="n">
        <v>1206.84</v>
      </c>
      <c r="R192" t="n">
        <v>140.52</v>
      </c>
      <c r="S192" t="n">
        <v>79.25</v>
      </c>
      <c r="T192" t="n">
        <v>28085.41</v>
      </c>
      <c r="U192" t="n">
        <v>0.5600000000000001</v>
      </c>
      <c r="V192" t="n">
        <v>0.9</v>
      </c>
      <c r="W192" t="n">
        <v>0.19</v>
      </c>
      <c r="X192" t="n">
        <v>1.64</v>
      </c>
      <c r="Y192" t="n">
        <v>0.5</v>
      </c>
      <c r="Z192" t="n">
        <v>10</v>
      </c>
    </row>
    <row r="193">
      <c r="A193" t="n">
        <v>12</v>
      </c>
      <c r="B193" t="n">
        <v>85</v>
      </c>
      <c r="C193" t="inlineStr">
        <is>
          <t xml:space="preserve">CONCLUIDO	</t>
        </is>
      </c>
      <c r="D193" t="n">
        <v>1.8937</v>
      </c>
      <c r="E193" t="n">
        <v>52.81</v>
      </c>
      <c r="F193" t="n">
        <v>49.31</v>
      </c>
      <c r="G193" t="n">
        <v>89.66</v>
      </c>
      <c r="H193" t="n">
        <v>1.24</v>
      </c>
      <c r="I193" t="n">
        <v>33</v>
      </c>
      <c r="J193" t="n">
        <v>185.63</v>
      </c>
      <c r="K193" t="n">
        <v>51.39</v>
      </c>
      <c r="L193" t="n">
        <v>13</v>
      </c>
      <c r="M193" t="n">
        <v>31</v>
      </c>
      <c r="N193" t="n">
        <v>36.24</v>
      </c>
      <c r="O193" t="n">
        <v>23128.27</v>
      </c>
      <c r="P193" t="n">
        <v>567.17</v>
      </c>
      <c r="Q193" t="n">
        <v>1206.81</v>
      </c>
      <c r="R193" t="n">
        <v>135.44</v>
      </c>
      <c r="S193" t="n">
        <v>79.25</v>
      </c>
      <c r="T193" t="n">
        <v>25560.5</v>
      </c>
      <c r="U193" t="n">
        <v>0.59</v>
      </c>
      <c r="V193" t="n">
        <v>0.9</v>
      </c>
      <c r="W193" t="n">
        <v>0.19</v>
      </c>
      <c r="X193" t="n">
        <v>1.48</v>
      </c>
      <c r="Y193" t="n">
        <v>0.5</v>
      </c>
      <c r="Z193" t="n">
        <v>10</v>
      </c>
    </row>
    <row r="194">
      <c r="A194" t="n">
        <v>13</v>
      </c>
      <c r="B194" t="n">
        <v>85</v>
      </c>
      <c r="C194" t="inlineStr">
        <is>
          <t xml:space="preserve">CONCLUIDO	</t>
        </is>
      </c>
      <c r="D194" t="n">
        <v>1.9035</v>
      </c>
      <c r="E194" t="n">
        <v>52.54</v>
      </c>
      <c r="F194" t="n">
        <v>49.15</v>
      </c>
      <c r="G194" t="n">
        <v>98.29000000000001</v>
      </c>
      <c r="H194" t="n">
        <v>1.33</v>
      </c>
      <c r="I194" t="n">
        <v>30</v>
      </c>
      <c r="J194" t="n">
        <v>187.14</v>
      </c>
      <c r="K194" t="n">
        <v>51.39</v>
      </c>
      <c r="L194" t="n">
        <v>14</v>
      </c>
      <c r="M194" t="n">
        <v>28</v>
      </c>
      <c r="N194" t="n">
        <v>36.75</v>
      </c>
      <c r="O194" t="n">
        <v>23314.98</v>
      </c>
      <c r="P194" t="n">
        <v>561.08</v>
      </c>
      <c r="Q194" t="n">
        <v>1206.81</v>
      </c>
      <c r="R194" t="n">
        <v>129.54</v>
      </c>
      <c r="S194" t="n">
        <v>79.25</v>
      </c>
      <c r="T194" t="n">
        <v>22623.19</v>
      </c>
      <c r="U194" t="n">
        <v>0.61</v>
      </c>
      <c r="V194" t="n">
        <v>0.91</v>
      </c>
      <c r="W194" t="n">
        <v>0.19</v>
      </c>
      <c r="X194" t="n">
        <v>1.32</v>
      </c>
      <c r="Y194" t="n">
        <v>0.5</v>
      </c>
      <c r="Z194" t="n">
        <v>10</v>
      </c>
    </row>
    <row r="195">
      <c r="A195" t="n">
        <v>14</v>
      </c>
      <c r="B195" t="n">
        <v>85</v>
      </c>
      <c r="C195" t="inlineStr">
        <is>
          <t xml:space="preserve">CONCLUIDO	</t>
        </is>
      </c>
      <c r="D195" t="n">
        <v>1.9087</v>
      </c>
      <c r="E195" t="n">
        <v>52.39</v>
      </c>
      <c r="F195" t="n">
        <v>49.07</v>
      </c>
      <c r="G195" t="n">
        <v>105.15</v>
      </c>
      <c r="H195" t="n">
        <v>1.41</v>
      </c>
      <c r="I195" t="n">
        <v>28</v>
      </c>
      <c r="J195" t="n">
        <v>188.66</v>
      </c>
      <c r="K195" t="n">
        <v>51.39</v>
      </c>
      <c r="L195" t="n">
        <v>15</v>
      </c>
      <c r="M195" t="n">
        <v>26</v>
      </c>
      <c r="N195" t="n">
        <v>37.27</v>
      </c>
      <c r="O195" t="n">
        <v>23502.4</v>
      </c>
      <c r="P195" t="n">
        <v>553.49</v>
      </c>
      <c r="Q195" t="n">
        <v>1206.81</v>
      </c>
      <c r="R195" t="n">
        <v>127.19</v>
      </c>
      <c r="S195" t="n">
        <v>79.25</v>
      </c>
      <c r="T195" t="n">
        <v>21457.55</v>
      </c>
      <c r="U195" t="n">
        <v>0.62</v>
      </c>
      <c r="V195" t="n">
        <v>0.91</v>
      </c>
      <c r="W195" t="n">
        <v>0.18</v>
      </c>
      <c r="X195" t="n">
        <v>1.24</v>
      </c>
      <c r="Y195" t="n">
        <v>0.5</v>
      </c>
      <c r="Z195" t="n">
        <v>10</v>
      </c>
    </row>
    <row r="196">
      <c r="A196" t="n">
        <v>15</v>
      </c>
      <c r="B196" t="n">
        <v>85</v>
      </c>
      <c r="C196" t="inlineStr">
        <is>
          <t xml:space="preserve">CONCLUIDO	</t>
        </is>
      </c>
      <c r="D196" t="n">
        <v>1.9144</v>
      </c>
      <c r="E196" t="n">
        <v>52.24</v>
      </c>
      <c r="F196" t="n">
        <v>48.98</v>
      </c>
      <c r="G196" t="n">
        <v>113.04</v>
      </c>
      <c r="H196" t="n">
        <v>1.49</v>
      </c>
      <c r="I196" t="n">
        <v>26</v>
      </c>
      <c r="J196" t="n">
        <v>190.19</v>
      </c>
      <c r="K196" t="n">
        <v>51.39</v>
      </c>
      <c r="L196" t="n">
        <v>16</v>
      </c>
      <c r="M196" t="n">
        <v>24</v>
      </c>
      <c r="N196" t="n">
        <v>37.79</v>
      </c>
      <c r="O196" t="n">
        <v>23690.52</v>
      </c>
      <c r="P196" t="n">
        <v>548.2</v>
      </c>
      <c r="Q196" t="n">
        <v>1206.81</v>
      </c>
      <c r="R196" t="n">
        <v>124.06</v>
      </c>
      <c r="S196" t="n">
        <v>79.25</v>
      </c>
      <c r="T196" t="n">
        <v>19903.51</v>
      </c>
      <c r="U196" t="n">
        <v>0.64</v>
      </c>
      <c r="V196" t="n">
        <v>0.91</v>
      </c>
      <c r="W196" t="n">
        <v>0.18</v>
      </c>
      <c r="X196" t="n">
        <v>1.15</v>
      </c>
      <c r="Y196" t="n">
        <v>0.5</v>
      </c>
      <c r="Z196" t="n">
        <v>10</v>
      </c>
    </row>
    <row r="197">
      <c r="A197" t="n">
        <v>16</v>
      </c>
      <c r="B197" t="n">
        <v>85</v>
      </c>
      <c r="C197" t="inlineStr">
        <is>
          <t xml:space="preserve">CONCLUIDO	</t>
        </is>
      </c>
      <c r="D197" t="n">
        <v>1.9216</v>
      </c>
      <c r="E197" t="n">
        <v>52.04</v>
      </c>
      <c r="F197" t="n">
        <v>48.85</v>
      </c>
      <c r="G197" t="n">
        <v>122.14</v>
      </c>
      <c r="H197" t="n">
        <v>1.57</v>
      </c>
      <c r="I197" t="n">
        <v>24</v>
      </c>
      <c r="J197" t="n">
        <v>191.72</v>
      </c>
      <c r="K197" t="n">
        <v>51.39</v>
      </c>
      <c r="L197" t="n">
        <v>17</v>
      </c>
      <c r="M197" t="n">
        <v>22</v>
      </c>
      <c r="N197" t="n">
        <v>38.33</v>
      </c>
      <c r="O197" t="n">
        <v>23879.37</v>
      </c>
      <c r="P197" t="n">
        <v>540.71</v>
      </c>
      <c r="Q197" t="n">
        <v>1206.81</v>
      </c>
      <c r="R197" t="n">
        <v>119.63</v>
      </c>
      <c r="S197" t="n">
        <v>79.25</v>
      </c>
      <c r="T197" t="n">
        <v>17699.35</v>
      </c>
      <c r="U197" t="n">
        <v>0.66</v>
      </c>
      <c r="V197" t="n">
        <v>0.91</v>
      </c>
      <c r="W197" t="n">
        <v>0.18</v>
      </c>
      <c r="X197" t="n">
        <v>1.02</v>
      </c>
      <c r="Y197" t="n">
        <v>0.5</v>
      </c>
      <c r="Z197" t="n">
        <v>10</v>
      </c>
    </row>
    <row r="198">
      <c r="A198" t="n">
        <v>17</v>
      </c>
      <c r="B198" t="n">
        <v>85</v>
      </c>
      <c r="C198" t="inlineStr">
        <is>
          <t xml:space="preserve">CONCLUIDO	</t>
        </is>
      </c>
      <c r="D198" t="n">
        <v>1.9341</v>
      </c>
      <c r="E198" t="n">
        <v>51.7</v>
      </c>
      <c r="F198" t="n">
        <v>48.55</v>
      </c>
      <c r="G198" t="n">
        <v>126.66</v>
      </c>
      <c r="H198" t="n">
        <v>1.65</v>
      </c>
      <c r="I198" t="n">
        <v>23</v>
      </c>
      <c r="J198" t="n">
        <v>193.26</v>
      </c>
      <c r="K198" t="n">
        <v>51.39</v>
      </c>
      <c r="L198" t="n">
        <v>18</v>
      </c>
      <c r="M198" t="n">
        <v>21</v>
      </c>
      <c r="N198" t="n">
        <v>38.86</v>
      </c>
      <c r="O198" t="n">
        <v>24068.93</v>
      </c>
      <c r="P198" t="n">
        <v>532.4400000000001</v>
      </c>
      <c r="Q198" t="n">
        <v>1206.81</v>
      </c>
      <c r="R198" t="n">
        <v>108.74</v>
      </c>
      <c r="S198" t="n">
        <v>79.25</v>
      </c>
      <c r="T198" t="n">
        <v>12260</v>
      </c>
      <c r="U198" t="n">
        <v>0.73</v>
      </c>
      <c r="V198" t="n">
        <v>0.92</v>
      </c>
      <c r="W198" t="n">
        <v>0.18</v>
      </c>
      <c r="X198" t="n">
        <v>0.72</v>
      </c>
      <c r="Y198" t="n">
        <v>0.5</v>
      </c>
      <c r="Z198" t="n">
        <v>10</v>
      </c>
    </row>
    <row r="199">
      <c r="A199" t="n">
        <v>18</v>
      </c>
      <c r="B199" t="n">
        <v>85</v>
      </c>
      <c r="C199" t="inlineStr">
        <is>
          <t xml:space="preserve">CONCLUIDO	</t>
        </is>
      </c>
      <c r="D199" t="n">
        <v>1.9303</v>
      </c>
      <c r="E199" t="n">
        <v>51.81</v>
      </c>
      <c r="F199" t="n">
        <v>48.72</v>
      </c>
      <c r="G199" t="n">
        <v>139.21</v>
      </c>
      <c r="H199" t="n">
        <v>1.73</v>
      </c>
      <c r="I199" t="n">
        <v>21</v>
      </c>
      <c r="J199" t="n">
        <v>194.8</v>
      </c>
      <c r="K199" t="n">
        <v>51.39</v>
      </c>
      <c r="L199" t="n">
        <v>19</v>
      </c>
      <c r="M199" t="n">
        <v>19</v>
      </c>
      <c r="N199" t="n">
        <v>39.41</v>
      </c>
      <c r="O199" t="n">
        <v>24259.23</v>
      </c>
      <c r="P199" t="n">
        <v>528.0599999999999</v>
      </c>
      <c r="Q199" t="n">
        <v>1206.82</v>
      </c>
      <c r="R199" t="n">
        <v>115.33</v>
      </c>
      <c r="S199" t="n">
        <v>79.25</v>
      </c>
      <c r="T199" t="n">
        <v>15566.72</v>
      </c>
      <c r="U199" t="n">
        <v>0.6899999999999999</v>
      </c>
      <c r="V199" t="n">
        <v>0.91</v>
      </c>
      <c r="W199" t="n">
        <v>0.17</v>
      </c>
      <c r="X199" t="n">
        <v>0.89</v>
      </c>
      <c r="Y199" t="n">
        <v>0.5</v>
      </c>
      <c r="Z199" t="n">
        <v>10</v>
      </c>
    </row>
    <row r="200">
      <c r="A200" t="n">
        <v>19</v>
      </c>
      <c r="B200" t="n">
        <v>85</v>
      </c>
      <c r="C200" t="inlineStr">
        <is>
          <t xml:space="preserve">CONCLUIDO	</t>
        </is>
      </c>
      <c r="D200" t="n">
        <v>1.9315</v>
      </c>
      <c r="E200" t="n">
        <v>51.77</v>
      </c>
      <c r="F200" t="n">
        <v>48.72</v>
      </c>
      <c r="G200" t="n">
        <v>146.17</v>
      </c>
      <c r="H200" t="n">
        <v>1.81</v>
      </c>
      <c r="I200" t="n">
        <v>20</v>
      </c>
      <c r="J200" t="n">
        <v>196.35</v>
      </c>
      <c r="K200" t="n">
        <v>51.39</v>
      </c>
      <c r="L200" t="n">
        <v>20</v>
      </c>
      <c r="M200" t="n">
        <v>18</v>
      </c>
      <c r="N200" t="n">
        <v>39.96</v>
      </c>
      <c r="O200" t="n">
        <v>24450.27</v>
      </c>
      <c r="P200" t="n">
        <v>524.64</v>
      </c>
      <c r="Q200" t="n">
        <v>1206.81</v>
      </c>
      <c r="R200" t="n">
        <v>115.37</v>
      </c>
      <c r="S200" t="n">
        <v>79.25</v>
      </c>
      <c r="T200" t="n">
        <v>15591.05</v>
      </c>
      <c r="U200" t="n">
        <v>0.6899999999999999</v>
      </c>
      <c r="V200" t="n">
        <v>0.91</v>
      </c>
      <c r="W200" t="n">
        <v>0.17</v>
      </c>
      <c r="X200" t="n">
        <v>0.89</v>
      </c>
      <c r="Y200" t="n">
        <v>0.5</v>
      </c>
      <c r="Z200" t="n">
        <v>10</v>
      </c>
    </row>
    <row r="201">
      <c r="A201" t="n">
        <v>20</v>
      </c>
      <c r="B201" t="n">
        <v>85</v>
      </c>
      <c r="C201" t="inlineStr">
        <is>
          <t xml:space="preserve">CONCLUIDO	</t>
        </is>
      </c>
      <c r="D201" t="n">
        <v>1.9349</v>
      </c>
      <c r="E201" t="n">
        <v>51.68</v>
      </c>
      <c r="F201" t="n">
        <v>48.67</v>
      </c>
      <c r="G201" t="n">
        <v>153.68</v>
      </c>
      <c r="H201" t="n">
        <v>1.88</v>
      </c>
      <c r="I201" t="n">
        <v>19</v>
      </c>
      <c r="J201" t="n">
        <v>197.9</v>
      </c>
      <c r="K201" t="n">
        <v>51.39</v>
      </c>
      <c r="L201" t="n">
        <v>21</v>
      </c>
      <c r="M201" t="n">
        <v>17</v>
      </c>
      <c r="N201" t="n">
        <v>40.51</v>
      </c>
      <c r="O201" t="n">
        <v>24642.07</v>
      </c>
      <c r="P201" t="n">
        <v>519.01</v>
      </c>
      <c r="Q201" t="n">
        <v>1206.82</v>
      </c>
      <c r="R201" t="n">
        <v>113.27</v>
      </c>
      <c r="S201" t="n">
        <v>79.25</v>
      </c>
      <c r="T201" t="n">
        <v>14543.92</v>
      </c>
      <c r="U201" t="n">
        <v>0.7</v>
      </c>
      <c r="V201" t="n">
        <v>0.91</v>
      </c>
      <c r="W201" t="n">
        <v>0.17</v>
      </c>
      <c r="X201" t="n">
        <v>0.83</v>
      </c>
      <c r="Y201" t="n">
        <v>0.5</v>
      </c>
      <c r="Z201" t="n">
        <v>10</v>
      </c>
    </row>
    <row r="202">
      <c r="A202" t="n">
        <v>21</v>
      </c>
      <c r="B202" t="n">
        <v>85</v>
      </c>
      <c r="C202" t="inlineStr">
        <is>
          <t xml:space="preserve">CONCLUIDO	</t>
        </is>
      </c>
      <c r="D202" t="n">
        <v>1.9385</v>
      </c>
      <c r="E202" t="n">
        <v>51.59</v>
      </c>
      <c r="F202" t="n">
        <v>48.6</v>
      </c>
      <c r="G202" t="n">
        <v>162.01</v>
      </c>
      <c r="H202" t="n">
        <v>1.96</v>
      </c>
      <c r="I202" t="n">
        <v>18</v>
      </c>
      <c r="J202" t="n">
        <v>199.46</v>
      </c>
      <c r="K202" t="n">
        <v>51.39</v>
      </c>
      <c r="L202" t="n">
        <v>22</v>
      </c>
      <c r="M202" t="n">
        <v>16</v>
      </c>
      <c r="N202" t="n">
        <v>41.07</v>
      </c>
      <c r="O202" t="n">
        <v>24834.62</v>
      </c>
      <c r="P202" t="n">
        <v>511.54</v>
      </c>
      <c r="Q202" t="n">
        <v>1206.81</v>
      </c>
      <c r="R202" t="n">
        <v>111.28</v>
      </c>
      <c r="S202" t="n">
        <v>79.25</v>
      </c>
      <c r="T202" t="n">
        <v>13554.6</v>
      </c>
      <c r="U202" t="n">
        <v>0.71</v>
      </c>
      <c r="V202" t="n">
        <v>0.92</v>
      </c>
      <c r="W202" t="n">
        <v>0.17</v>
      </c>
      <c r="X202" t="n">
        <v>0.77</v>
      </c>
      <c r="Y202" t="n">
        <v>0.5</v>
      </c>
      <c r="Z202" t="n">
        <v>10</v>
      </c>
    </row>
    <row r="203">
      <c r="A203" t="n">
        <v>22</v>
      </c>
      <c r="B203" t="n">
        <v>85</v>
      </c>
      <c r="C203" t="inlineStr">
        <is>
          <t xml:space="preserve">CONCLUIDO	</t>
        </is>
      </c>
      <c r="D203" t="n">
        <v>1.9422</v>
      </c>
      <c r="E203" t="n">
        <v>51.49</v>
      </c>
      <c r="F203" t="n">
        <v>48.54</v>
      </c>
      <c r="G203" t="n">
        <v>171.32</v>
      </c>
      <c r="H203" t="n">
        <v>2.03</v>
      </c>
      <c r="I203" t="n">
        <v>17</v>
      </c>
      <c r="J203" t="n">
        <v>201.03</v>
      </c>
      <c r="K203" t="n">
        <v>51.39</v>
      </c>
      <c r="L203" t="n">
        <v>23</v>
      </c>
      <c r="M203" t="n">
        <v>13</v>
      </c>
      <c r="N203" t="n">
        <v>41.64</v>
      </c>
      <c r="O203" t="n">
        <v>25027.94</v>
      </c>
      <c r="P203" t="n">
        <v>504.46</v>
      </c>
      <c r="Q203" t="n">
        <v>1206.81</v>
      </c>
      <c r="R203" t="n">
        <v>109</v>
      </c>
      <c r="S203" t="n">
        <v>79.25</v>
      </c>
      <c r="T203" t="n">
        <v>12419.44</v>
      </c>
      <c r="U203" t="n">
        <v>0.73</v>
      </c>
      <c r="V203" t="n">
        <v>0.92</v>
      </c>
      <c r="W203" t="n">
        <v>0.17</v>
      </c>
      <c r="X203" t="n">
        <v>0.71</v>
      </c>
      <c r="Y203" t="n">
        <v>0.5</v>
      </c>
      <c r="Z203" t="n">
        <v>10</v>
      </c>
    </row>
    <row r="204">
      <c r="A204" t="n">
        <v>23</v>
      </c>
      <c r="B204" t="n">
        <v>85</v>
      </c>
      <c r="C204" t="inlineStr">
        <is>
          <t xml:space="preserve">CONCLUIDO	</t>
        </is>
      </c>
      <c r="D204" t="n">
        <v>1.9445</v>
      </c>
      <c r="E204" t="n">
        <v>51.43</v>
      </c>
      <c r="F204" t="n">
        <v>48.51</v>
      </c>
      <c r="G204" t="n">
        <v>181.92</v>
      </c>
      <c r="H204" t="n">
        <v>2.1</v>
      </c>
      <c r="I204" t="n">
        <v>16</v>
      </c>
      <c r="J204" t="n">
        <v>202.61</v>
      </c>
      <c r="K204" t="n">
        <v>51.39</v>
      </c>
      <c r="L204" t="n">
        <v>24</v>
      </c>
      <c r="M204" t="n">
        <v>11</v>
      </c>
      <c r="N204" t="n">
        <v>42.21</v>
      </c>
      <c r="O204" t="n">
        <v>25222.04</v>
      </c>
      <c r="P204" t="n">
        <v>498.5</v>
      </c>
      <c r="Q204" t="n">
        <v>1206.81</v>
      </c>
      <c r="R204" t="n">
        <v>108.01</v>
      </c>
      <c r="S204" t="n">
        <v>79.25</v>
      </c>
      <c r="T204" t="n">
        <v>11931.7</v>
      </c>
      <c r="U204" t="n">
        <v>0.73</v>
      </c>
      <c r="V204" t="n">
        <v>0.92</v>
      </c>
      <c r="W204" t="n">
        <v>0.17</v>
      </c>
      <c r="X204" t="n">
        <v>0.68</v>
      </c>
      <c r="Y204" t="n">
        <v>0.5</v>
      </c>
      <c r="Z204" t="n">
        <v>10</v>
      </c>
    </row>
    <row r="205">
      <c r="A205" t="n">
        <v>24</v>
      </c>
      <c r="B205" t="n">
        <v>85</v>
      </c>
      <c r="C205" t="inlineStr">
        <is>
          <t xml:space="preserve">CONCLUIDO	</t>
        </is>
      </c>
      <c r="D205" t="n">
        <v>1.9454</v>
      </c>
      <c r="E205" t="n">
        <v>51.4</v>
      </c>
      <c r="F205" t="n">
        <v>48.49</v>
      </c>
      <c r="G205" t="n">
        <v>181.83</v>
      </c>
      <c r="H205" t="n">
        <v>2.17</v>
      </c>
      <c r="I205" t="n">
        <v>16</v>
      </c>
      <c r="J205" t="n">
        <v>204.19</v>
      </c>
      <c r="K205" t="n">
        <v>51.39</v>
      </c>
      <c r="L205" t="n">
        <v>25</v>
      </c>
      <c r="M205" t="n">
        <v>4</v>
      </c>
      <c r="N205" t="n">
        <v>42.79</v>
      </c>
      <c r="O205" t="n">
        <v>25417.05</v>
      </c>
      <c r="P205" t="n">
        <v>498.79</v>
      </c>
      <c r="Q205" t="n">
        <v>1206.81</v>
      </c>
      <c r="R205" t="n">
        <v>106.61</v>
      </c>
      <c r="S205" t="n">
        <v>79.25</v>
      </c>
      <c r="T205" t="n">
        <v>11229.7</v>
      </c>
      <c r="U205" t="n">
        <v>0.74</v>
      </c>
      <c r="V205" t="n">
        <v>0.92</v>
      </c>
      <c r="W205" t="n">
        <v>0.18</v>
      </c>
      <c r="X205" t="n">
        <v>0.66</v>
      </c>
      <c r="Y205" t="n">
        <v>0.5</v>
      </c>
      <c r="Z205" t="n">
        <v>10</v>
      </c>
    </row>
    <row r="206">
      <c r="A206" t="n">
        <v>25</v>
      </c>
      <c r="B206" t="n">
        <v>85</v>
      </c>
      <c r="C206" t="inlineStr">
        <is>
          <t xml:space="preserve">CONCLUIDO	</t>
        </is>
      </c>
      <c r="D206" t="n">
        <v>1.9478</v>
      </c>
      <c r="E206" t="n">
        <v>51.34</v>
      </c>
      <c r="F206" t="n">
        <v>48.42</v>
      </c>
      <c r="G206" t="n">
        <v>181.59</v>
      </c>
      <c r="H206" t="n">
        <v>2.24</v>
      </c>
      <c r="I206" t="n">
        <v>16</v>
      </c>
      <c r="J206" t="n">
        <v>205.77</v>
      </c>
      <c r="K206" t="n">
        <v>51.39</v>
      </c>
      <c r="L206" t="n">
        <v>26</v>
      </c>
      <c r="M206" t="n">
        <v>1</v>
      </c>
      <c r="N206" t="n">
        <v>43.38</v>
      </c>
      <c r="O206" t="n">
        <v>25612.75</v>
      </c>
      <c r="P206" t="n">
        <v>499.5</v>
      </c>
      <c r="Q206" t="n">
        <v>1206.81</v>
      </c>
      <c r="R206" t="n">
        <v>104.33</v>
      </c>
      <c r="S206" t="n">
        <v>79.25</v>
      </c>
      <c r="T206" t="n">
        <v>10090.16</v>
      </c>
      <c r="U206" t="n">
        <v>0.76</v>
      </c>
      <c r="V206" t="n">
        <v>0.92</v>
      </c>
      <c r="W206" t="n">
        <v>0.18</v>
      </c>
      <c r="X206" t="n">
        <v>0.6</v>
      </c>
      <c r="Y206" t="n">
        <v>0.5</v>
      </c>
      <c r="Z206" t="n">
        <v>10</v>
      </c>
    </row>
    <row r="207">
      <c r="A207" t="n">
        <v>26</v>
      </c>
      <c r="B207" t="n">
        <v>85</v>
      </c>
      <c r="C207" t="inlineStr">
        <is>
          <t xml:space="preserve">CONCLUIDO	</t>
        </is>
      </c>
      <c r="D207" t="n">
        <v>1.9479</v>
      </c>
      <c r="E207" t="n">
        <v>51.34</v>
      </c>
      <c r="F207" t="n">
        <v>48.42</v>
      </c>
      <c r="G207" t="n">
        <v>181.59</v>
      </c>
      <c r="H207" t="n">
        <v>2.31</v>
      </c>
      <c r="I207" t="n">
        <v>16</v>
      </c>
      <c r="J207" t="n">
        <v>207.37</v>
      </c>
      <c r="K207" t="n">
        <v>51.39</v>
      </c>
      <c r="L207" t="n">
        <v>27</v>
      </c>
      <c r="M207" t="n">
        <v>0</v>
      </c>
      <c r="N207" t="n">
        <v>43.97</v>
      </c>
      <c r="O207" t="n">
        <v>25809.25</v>
      </c>
      <c r="P207" t="n">
        <v>503.16</v>
      </c>
      <c r="Q207" t="n">
        <v>1206.81</v>
      </c>
      <c r="R207" t="n">
        <v>104.28</v>
      </c>
      <c r="S207" t="n">
        <v>79.25</v>
      </c>
      <c r="T207" t="n">
        <v>10062.92</v>
      </c>
      <c r="U207" t="n">
        <v>0.76</v>
      </c>
      <c r="V207" t="n">
        <v>0.92</v>
      </c>
      <c r="W207" t="n">
        <v>0.18</v>
      </c>
      <c r="X207" t="n">
        <v>0.59</v>
      </c>
      <c r="Y207" t="n">
        <v>0.5</v>
      </c>
      <c r="Z207" t="n">
        <v>10</v>
      </c>
    </row>
    <row r="208">
      <c r="A208" t="n">
        <v>0</v>
      </c>
      <c r="B208" t="n">
        <v>20</v>
      </c>
      <c r="C208" t="inlineStr">
        <is>
          <t xml:space="preserve">CONCLUIDO	</t>
        </is>
      </c>
      <c r="D208" t="n">
        <v>1.5804</v>
      </c>
      <c r="E208" t="n">
        <v>63.28</v>
      </c>
      <c r="F208" t="n">
        <v>58.69</v>
      </c>
      <c r="G208" t="n">
        <v>15.18</v>
      </c>
      <c r="H208" t="n">
        <v>0.34</v>
      </c>
      <c r="I208" t="n">
        <v>232</v>
      </c>
      <c r="J208" t="n">
        <v>51.33</v>
      </c>
      <c r="K208" t="n">
        <v>24.83</v>
      </c>
      <c r="L208" t="n">
        <v>1</v>
      </c>
      <c r="M208" t="n">
        <v>230</v>
      </c>
      <c r="N208" t="n">
        <v>5.51</v>
      </c>
      <c r="O208" t="n">
        <v>6564.78</v>
      </c>
      <c r="P208" t="n">
        <v>319.14</v>
      </c>
      <c r="Q208" t="n">
        <v>1206.86</v>
      </c>
      <c r="R208" t="n">
        <v>453.4</v>
      </c>
      <c r="S208" t="n">
        <v>79.25</v>
      </c>
      <c r="T208" t="n">
        <v>183545.75</v>
      </c>
      <c r="U208" t="n">
        <v>0.17</v>
      </c>
      <c r="V208" t="n">
        <v>0.76</v>
      </c>
      <c r="W208" t="n">
        <v>0.51</v>
      </c>
      <c r="X208" t="n">
        <v>10.86</v>
      </c>
      <c r="Y208" t="n">
        <v>0.5</v>
      </c>
      <c r="Z208" t="n">
        <v>10</v>
      </c>
    </row>
    <row r="209">
      <c r="A209" t="n">
        <v>1</v>
      </c>
      <c r="B209" t="n">
        <v>20</v>
      </c>
      <c r="C209" t="inlineStr">
        <is>
          <t xml:space="preserve">CONCLUIDO	</t>
        </is>
      </c>
      <c r="D209" t="n">
        <v>1.8134</v>
      </c>
      <c r="E209" t="n">
        <v>55.14</v>
      </c>
      <c r="F209" t="n">
        <v>52.22</v>
      </c>
      <c r="G209" t="n">
        <v>32.64</v>
      </c>
      <c r="H209" t="n">
        <v>0.66</v>
      </c>
      <c r="I209" t="n">
        <v>96</v>
      </c>
      <c r="J209" t="n">
        <v>52.47</v>
      </c>
      <c r="K209" t="n">
        <v>24.83</v>
      </c>
      <c r="L209" t="n">
        <v>2</v>
      </c>
      <c r="M209" t="n">
        <v>94</v>
      </c>
      <c r="N209" t="n">
        <v>5.64</v>
      </c>
      <c r="O209" t="n">
        <v>6705.1</v>
      </c>
      <c r="P209" t="n">
        <v>262.71</v>
      </c>
      <c r="Q209" t="n">
        <v>1206.83</v>
      </c>
      <c r="R209" t="n">
        <v>233.74</v>
      </c>
      <c r="S209" t="n">
        <v>79.25</v>
      </c>
      <c r="T209" t="n">
        <v>74397.31</v>
      </c>
      <c r="U209" t="n">
        <v>0.34</v>
      </c>
      <c r="V209" t="n">
        <v>0.85</v>
      </c>
      <c r="W209" t="n">
        <v>0.29</v>
      </c>
      <c r="X209" t="n">
        <v>4.39</v>
      </c>
      <c r="Y209" t="n">
        <v>0.5</v>
      </c>
      <c r="Z209" t="n">
        <v>10</v>
      </c>
    </row>
    <row r="210">
      <c r="A210" t="n">
        <v>2</v>
      </c>
      <c r="B210" t="n">
        <v>20</v>
      </c>
      <c r="C210" t="inlineStr">
        <is>
          <t xml:space="preserve">CONCLUIDO	</t>
        </is>
      </c>
      <c r="D210" t="n">
        <v>1.8789</v>
      </c>
      <c r="E210" t="n">
        <v>53.22</v>
      </c>
      <c r="F210" t="n">
        <v>50.7</v>
      </c>
      <c r="G210" t="n">
        <v>48.29</v>
      </c>
      <c r="H210" t="n">
        <v>0.97</v>
      </c>
      <c r="I210" t="n">
        <v>63</v>
      </c>
      <c r="J210" t="n">
        <v>53.61</v>
      </c>
      <c r="K210" t="n">
        <v>24.83</v>
      </c>
      <c r="L210" t="n">
        <v>3</v>
      </c>
      <c r="M210" t="n">
        <v>14</v>
      </c>
      <c r="N210" t="n">
        <v>5.78</v>
      </c>
      <c r="O210" t="n">
        <v>6845.59</v>
      </c>
      <c r="P210" t="n">
        <v>237.04</v>
      </c>
      <c r="Q210" t="n">
        <v>1206.85</v>
      </c>
      <c r="R210" t="n">
        <v>180.13</v>
      </c>
      <c r="S210" t="n">
        <v>79.25</v>
      </c>
      <c r="T210" t="n">
        <v>47753.06</v>
      </c>
      <c r="U210" t="n">
        <v>0.44</v>
      </c>
      <c r="V210" t="n">
        <v>0.88</v>
      </c>
      <c r="W210" t="n">
        <v>0.3</v>
      </c>
      <c r="X210" t="n">
        <v>2.87</v>
      </c>
      <c r="Y210" t="n">
        <v>0.5</v>
      </c>
      <c r="Z210" t="n">
        <v>10</v>
      </c>
    </row>
    <row r="211">
      <c r="A211" t="n">
        <v>3</v>
      </c>
      <c r="B211" t="n">
        <v>20</v>
      </c>
      <c r="C211" t="inlineStr">
        <is>
          <t xml:space="preserve">CONCLUIDO	</t>
        </is>
      </c>
      <c r="D211" t="n">
        <v>1.8799</v>
      </c>
      <c r="E211" t="n">
        <v>53.19</v>
      </c>
      <c r="F211" t="n">
        <v>50.69</v>
      </c>
      <c r="G211" t="n">
        <v>49.05</v>
      </c>
      <c r="H211" t="n">
        <v>1.27</v>
      </c>
      <c r="I211" t="n">
        <v>62</v>
      </c>
      <c r="J211" t="n">
        <v>54.75</v>
      </c>
      <c r="K211" t="n">
        <v>24.83</v>
      </c>
      <c r="L211" t="n">
        <v>4</v>
      </c>
      <c r="M211" t="n">
        <v>0</v>
      </c>
      <c r="N211" t="n">
        <v>5.92</v>
      </c>
      <c r="O211" t="n">
        <v>6986.39</v>
      </c>
      <c r="P211" t="n">
        <v>241.08</v>
      </c>
      <c r="Q211" t="n">
        <v>1206.81</v>
      </c>
      <c r="R211" t="n">
        <v>179.21</v>
      </c>
      <c r="S211" t="n">
        <v>79.25</v>
      </c>
      <c r="T211" t="n">
        <v>47300.38</v>
      </c>
      <c r="U211" t="n">
        <v>0.44</v>
      </c>
      <c r="V211" t="n">
        <v>0.88</v>
      </c>
      <c r="W211" t="n">
        <v>0.31</v>
      </c>
      <c r="X211" t="n">
        <v>2.86</v>
      </c>
      <c r="Y211" t="n">
        <v>0.5</v>
      </c>
      <c r="Z211" t="n">
        <v>10</v>
      </c>
    </row>
    <row r="212">
      <c r="A212" t="n">
        <v>0</v>
      </c>
      <c r="B212" t="n">
        <v>65</v>
      </c>
      <c r="C212" t="inlineStr">
        <is>
          <t xml:space="preserve">CONCLUIDO	</t>
        </is>
      </c>
      <c r="D212" t="n">
        <v>1.0213</v>
      </c>
      <c r="E212" t="n">
        <v>97.91</v>
      </c>
      <c r="F212" t="n">
        <v>78.66</v>
      </c>
      <c r="G212" t="n">
        <v>7.53</v>
      </c>
      <c r="H212" t="n">
        <v>0.13</v>
      </c>
      <c r="I212" t="n">
        <v>627</v>
      </c>
      <c r="J212" t="n">
        <v>133.21</v>
      </c>
      <c r="K212" t="n">
        <v>46.47</v>
      </c>
      <c r="L212" t="n">
        <v>1</v>
      </c>
      <c r="M212" t="n">
        <v>625</v>
      </c>
      <c r="N212" t="n">
        <v>20.75</v>
      </c>
      <c r="O212" t="n">
        <v>16663.42</v>
      </c>
      <c r="P212" t="n">
        <v>854.36</v>
      </c>
      <c r="Q212" t="n">
        <v>1207.01</v>
      </c>
      <c r="R212" t="n">
        <v>1133.69</v>
      </c>
      <c r="S212" t="n">
        <v>79.25</v>
      </c>
      <c r="T212" t="n">
        <v>521717.28</v>
      </c>
      <c r="U212" t="n">
        <v>0.07000000000000001</v>
      </c>
      <c r="V212" t="n">
        <v>0.57</v>
      </c>
      <c r="W212" t="n">
        <v>1.14</v>
      </c>
      <c r="X212" t="n">
        <v>30.83</v>
      </c>
      <c r="Y212" t="n">
        <v>0.5</v>
      </c>
      <c r="Z212" t="n">
        <v>10</v>
      </c>
    </row>
    <row r="213">
      <c r="A213" t="n">
        <v>1</v>
      </c>
      <c r="B213" t="n">
        <v>65</v>
      </c>
      <c r="C213" t="inlineStr">
        <is>
          <t xml:space="preserve">CONCLUIDO	</t>
        </is>
      </c>
      <c r="D213" t="n">
        <v>1.4958</v>
      </c>
      <c r="E213" t="n">
        <v>66.84999999999999</v>
      </c>
      <c r="F213" t="n">
        <v>58.47</v>
      </c>
      <c r="G213" t="n">
        <v>15.39</v>
      </c>
      <c r="H213" t="n">
        <v>0.26</v>
      </c>
      <c r="I213" t="n">
        <v>228</v>
      </c>
      <c r="J213" t="n">
        <v>134.55</v>
      </c>
      <c r="K213" t="n">
        <v>46.47</v>
      </c>
      <c r="L213" t="n">
        <v>2</v>
      </c>
      <c r="M213" t="n">
        <v>226</v>
      </c>
      <c r="N213" t="n">
        <v>21.09</v>
      </c>
      <c r="O213" t="n">
        <v>16828.84</v>
      </c>
      <c r="P213" t="n">
        <v>626.88</v>
      </c>
      <c r="Q213" t="n">
        <v>1206.94</v>
      </c>
      <c r="R213" t="n">
        <v>445.83</v>
      </c>
      <c r="S213" t="n">
        <v>79.25</v>
      </c>
      <c r="T213" t="n">
        <v>179782.16</v>
      </c>
      <c r="U213" t="n">
        <v>0.18</v>
      </c>
      <c r="V213" t="n">
        <v>0.76</v>
      </c>
      <c r="W213" t="n">
        <v>0.5</v>
      </c>
      <c r="X213" t="n">
        <v>10.63</v>
      </c>
      <c r="Y213" t="n">
        <v>0.5</v>
      </c>
      <c r="Z213" t="n">
        <v>10</v>
      </c>
    </row>
    <row r="214">
      <c r="A214" t="n">
        <v>2</v>
      </c>
      <c r="B214" t="n">
        <v>65</v>
      </c>
      <c r="C214" t="inlineStr">
        <is>
          <t xml:space="preserve">CONCLUIDO	</t>
        </is>
      </c>
      <c r="D214" t="n">
        <v>1.6613</v>
      </c>
      <c r="E214" t="n">
        <v>60.2</v>
      </c>
      <c r="F214" t="n">
        <v>54.23</v>
      </c>
      <c r="G214" t="n">
        <v>23.41</v>
      </c>
      <c r="H214" t="n">
        <v>0.39</v>
      </c>
      <c r="I214" t="n">
        <v>139</v>
      </c>
      <c r="J214" t="n">
        <v>135.9</v>
      </c>
      <c r="K214" t="n">
        <v>46.47</v>
      </c>
      <c r="L214" t="n">
        <v>3</v>
      </c>
      <c r="M214" t="n">
        <v>137</v>
      </c>
      <c r="N214" t="n">
        <v>21.43</v>
      </c>
      <c r="O214" t="n">
        <v>16994.64</v>
      </c>
      <c r="P214" t="n">
        <v>574.67</v>
      </c>
      <c r="Q214" t="n">
        <v>1206.84</v>
      </c>
      <c r="R214" t="n">
        <v>301.86</v>
      </c>
      <c r="S214" t="n">
        <v>79.25</v>
      </c>
      <c r="T214" t="n">
        <v>108237.82</v>
      </c>
      <c r="U214" t="n">
        <v>0.26</v>
      </c>
      <c r="V214" t="n">
        <v>0.82</v>
      </c>
      <c r="W214" t="n">
        <v>0.36</v>
      </c>
      <c r="X214" t="n">
        <v>6.4</v>
      </c>
      <c r="Y214" t="n">
        <v>0.5</v>
      </c>
      <c r="Z214" t="n">
        <v>10</v>
      </c>
    </row>
    <row r="215">
      <c r="A215" t="n">
        <v>3</v>
      </c>
      <c r="B215" t="n">
        <v>65</v>
      </c>
      <c r="C215" t="inlineStr">
        <is>
          <t xml:space="preserve">CONCLUIDO	</t>
        </is>
      </c>
      <c r="D215" t="n">
        <v>1.745</v>
      </c>
      <c r="E215" t="n">
        <v>57.31</v>
      </c>
      <c r="F215" t="n">
        <v>52.4</v>
      </c>
      <c r="G215" t="n">
        <v>31.44</v>
      </c>
      <c r="H215" t="n">
        <v>0.52</v>
      </c>
      <c r="I215" t="n">
        <v>100</v>
      </c>
      <c r="J215" t="n">
        <v>137.25</v>
      </c>
      <c r="K215" t="n">
        <v>46.47</v>
      </c>
      <c r="L215" t="n">
        <v>4</v>
      </c>
      <c r="M215" t="n">
        <v>98</v>
      </c>
      <c r="N215" t="n">
        <v>21.78</v>
      </c>
      <c r="O215" t="n">
        <v>17160.92</v>
      </c>
      <c r="P215" t="n">
        <v>548.3099999999999</v>
      </c>
      <c r="Q215" t="n">
        <v>1206.91</v>
      </c>
      <c r="R215" t="n">
        <v>239.87</v>
      </c>
      <c r="S215" t="n">
        <v>79.25</v>
      </c>
      <c r="T215" t="n">
        <v>77439.52</v>
      </c>
      <c r="U215" t="n">
        <v>0.33</v>
      </c>
      <c r="V215" t="n">
        <v>0.85</v>
      </c>
      <c r="W215" t="n">
        <v>0.3</v>
      </c>
      <c r="X215" t="n">
        <v>4.57</v>
      </c>
      <c r="Y215" t="n">
        <v>0.5</v>
      </c>
      <c r="Z215" t="n">
        <v>10</v>
      </c>
    </row>
    <row r="216">
      <c r="A216" t="n">
        <v>4</v>
      </c>
      <c r="B216" t="n">
        <v>65</v>
      </c>
      <c r="C216" t="inlineStr">
        <is>
          <t xml:space="preserve">CONCLUIDO	</t>
        </is>
      </c>
      <c r="D216" t="n">
        <v>1.7963</v>
      </c>
      <c r="E216" t="n">
        <v>55.67</v>
      </c>
      <c r="F216" t="n">
        <v>51.37</v>
      </c>
      <c r="G216" t="n">
        <v>39.51</v>
      </c>
      <c r="H216" t="n">
        <v>0.64</v>
      </c>
      <c r="I216" t="n">
        <v>78</v>
      </c>
      <c r="J216" t="n">
        <v>138.6</v>
      </c>
      <c r="K216" t="n">
        <v>46.47</v>
      </c>
      <c r="L216" t="n">
        <v>5</v>
      </c>
      <c r="M216" t="n">
        <v>76</v>
      </c>
      <c r="N216" t="n">
        <v>22.13</v>
      </c>
      <c r="O216" t="n">
        <v>17327.69</v>
      </c>
      <c r="P216" t="n">
        <v>530.92</v>
      </c>
      <c r="Q216" t="n">
        <v>1206.85</v>
      </c>
      <c r="R216" t="n">
        <v>204.85</v>
      </c>
      <c r="S216" t="n">
        <v>79.25</v>
      </c>
      <c r="T216" t="n">
        <v>60042.07</v>
      </c>
      <c r="U216" t="n">
        <v>0.39</v>
      </c>
      <c r="V216" t="n">
        <v>0.87</v>
      </c>
      <c r="W216" t="n">
        <v>0.26</v>
      </c>
      <c r="X216" t="n">
        <v>3.54</v>
      </c>
      <c r="Y216" t="n">
        <v>0.5</v>
      </c>
      <c r="Z216" t="n">
        <v>10</v>
      </c>
    </row>
    <row r="217">
      <c r="A217" t="n">
        <v>5</v>
      </c>
      <c r="B217" t="n">
        <v>65</v>
      </c>
      <c r="C217" t="inlineStr">
        <is>
          <t xml:space="preserve">CONCLUIDO	</t>
        </is>
      </c>
      <c r="D217" t="n">
        <v>1.8324</v>
      </c>
      <c r="E217" t="n">
        <v>54.57</v>
      </c>
      <c r="F217" t="n">
        <v>50.68</v>
      </c>
      <c r="G217" t="n">
        <v>48.26</v>
      </c>
      <c r="H217" t="n">
        <v>0.76</v>
      </c>
      <c r="I217" t="n">
        <v>63</v>
      </c>
      <c r="J217" t="n">
        <v>139.95</v>
      </c>
      <c r="K217" t="n">
        <v>46.47</v>
      </c>
      <c r="L217" t="n">
        <v>6</v>
      </c>
      <c r="M217" t="n">
        <v>61</v>
      </c>
      <c r="N217" t="n">
        <v>22.49</v>
      </c>
      <c r="O217" t="n">
        <v>17494.97</v>
      </c>
      <c r="P217" t="n">
        <v>516.95</v>
      </c>
      <c r="Q217" t="n">
        <v>1206.82</v>
      </c>
      <c r="R217" t="n">
        <v>181.36</v>
      </c>
      <c r="S217" t="n">
        <v>79.25</v>
      </c>
      <c r="T217" t="n">
        <v>48371.62</v>
      </c>
      <c r="U217" t="n">
        <v>0.44</v>
      </c>
      <c r="V217" t="n">
        <v>0.88</v>
      </c>
      <c r="W217" t="n">
        <v>0.24</v>
      </c>
      <c r="X217" t="n">
        <v>2.85</v>
      </c>
      <c r="Y217" t="n">
        <v>0.5</v>
      </c>
      <c r="Z217" t="n">
        <v>10</v>
      </c>
    </row>
    <row r="218">
      <c r="A218" t="n">
        <v>6</v>
      </c>
      <c r="B218" t="n">
        <v>65</v>
      </c>
      <c r="C218" t="inlineStr">
        <is>
          <t xml:space="preserve">CONCLUIDO	</t>
        </is>
      </c>
      <c r="D218" t="n">
        <v>1.8581</v>
      </c>
      <c r="E218" t="n">
        <v>53.82</v>
      </c>
      <c r="F218" t="n">
        <v>50.2</v>
      </c>
      <c r="G218" t="n">
        <v>56.83</v>
      </c>
      <c r="H218" t="n">
        <v>0.88</v>
      </c>
      <c r="I218" t="n">
        <v>53</v>
      </c>
      <c r="J218" t="n">
        <v>141.31</v>
      </c>
      <c r="K218" t="n">
        <v>46.47</v>
      </c>
      <c r="L218" t="n">
        <v>7</v>
      </c>
      <c r="M218" t="n">
        <v>51</v>
      </c>
      <c r="N218" t="n">
        <v>22.85</v>
      </c>
      <c r="O218" t="n">
        <v>17662.75</v>
      </c>
      <c r="P218" t="n">
        <v>505.31</v>
      </c>
      <c r="Q218" t="n">
        <v>1206.84</v>
      </c>
      <c r="R218" t="n">
        <v>164.99</v>
      </c>
      <c r="S218" t="n">
        <v>79.25</v>
      </c>
      <c r="T218" t="n">
        <v>40234.13</v>
      </c>
      <c r="U218" t="n">
        <v>0.48</v>
      </c>
      <c r="V218" t="n">
        <v>0.89</v>
      </c>
      <c r="W218" t="n">
        <v>0.23</v>
      </c>
      <c r="X218" t="n">
        <v>2.37</v>
      </c>
      <c r="Y218" t="n">
        <v>0.5</v>
      </c>
      <c r="Z218" t="n">
        <v>10</v>
      </c>
    </row>
    <row r="219">
      <c r="A219" t="n">
        <v>7</v>
      </c>
      <c r="B219" t="n">
        <v>65</v>
      </c>
      <c r="C219" t="inlineStr">
        <is>
          <t xml:space="preserve">CONCLUIDO	</t>
        </is>
      </c>
      <c r="D219" t="n">
        <v>1.8818</v>
      </c>
      <c r="E219" t="n">
        <v>53.14</v>
      </c>
      <c r="F219" t="n">
        <v>49.71</v>
      </c>
      <c r="G219" t="n">
        <v>64.84</v>
      </c>
      <c r="H219" t="n">
        <v>0.99</v>
      </c>
      <c r="I219" t="n">
        <v>46</v>
      </c>
      <c r="J219" t="n">
        <v>142.68</v>
      </c>
      <c r="K219" t="n">
        <v>46.47</v>
      </c>
      <c r="L219" t="n">
        <v>8</v>
      </c>
      <c r="M219" t="n">
        <v>44</v>
      </c>
      <c r="N219" t="n">
        <v>23.21</v>
      </c>
      <c r="O219" t="n">
        <v>17831.04</v>
      </c>
      <c r="P219" t="n">
        <v>493.42</v>
      </c>
      <c r="Q219" t="n">
        <v>1206.81</v>
      </c>
      <c r="R219" t="n">
        <v>148.12</v>
      </c>
      <c r="S219" t="n">
        <v>79.25</v>
      </c>
      <c r="T219" t="n">
        <v>31833.09</v>
      </c>
      <c r="U219" t="n">
        <v>0.54</v>
      </c>
      <c r="V219" t="n">
        <v>0.89</v>
      </c>
      <c r="W219" t="n">
        <v>0.22</v>
      </c>
      <c r="X219" t="n">
        <v>1.88</v>
      </c>
      <c r="Y219" t="n">
        <v>0.5</v>
      </c>
      <c r="Z219" t="n">
        <v>10</v>
      </c>
    </row>
    <row r="220">
      <c r="A220" t="n">
        <v>8</v>
      </c>
      <c r="B220" t="n">
        <v>65</v>
      </c>
      <c r="C220" t="inlineStr">
        <is>
          <t xml:space="preserve">CONCLUIDO	</t>
        </is>
      </c>
      <c r="D220" t="n">
        <v>1.8889</v>
      </c>
      <c r="E220" t="n">
        <v>52.94</v>
      </c>
      <c r="F220" t="n">
        <v>49.67</v>
      </c>
      <c r="G220" t="n">
        <v>74.51000000000001</v>
      </c>
      <c r="H220" t="n">
        <v>1.11</v>
      </c>
      <c r="I220" t="n">
        <v>40</v>
      </c>
      <c r="J220" t="n">
        <v>144.05</v>
      </c>
      <c r="K220" t="n">
        <v>46.47</v>
      </c>
      <c r="L220" t="n">
        <v>9</v>
      </c>
      <c r="M220" t="n">
        <v>38</v>
      </c>
      <c r="N220" t="n">
        <v>23.58</v>
      </c>
      <c r="O220" t="n">
        <v>17999.83</v>
      </c>
      <c r="P220" t="n">
        <v>485.8</v>
      </c>
      <c r="Q220" t="n">
        <v>1206.82</v>
      </c>
      <c r="R220" t="n">
        <v>147.67</v>
      </c>
      <c r="S220" t="n">
        <v>79.25</v>
      </c>
      <c r="T220" t="n">
        <v>31640.97</v>
      </c>
      <c r="U220" t="n">
        <v>0.54</v>
      </c>
      <c r="V220" t="n">
        <v>0.9</v>
      </c>
      <c r="W220" t="n">
        <v>0.2</v>
      </c>
      <c r="X220" t="n">
        <v>1.84</v>
      </c>
      <c r="Y220" t="n">
        <v>0.5</v>
      </c>
      <c r="Z220" t="n">
        <v>10</v>
      </c>
    </row>
    <row r="221">
      <c r="A221" t="n">
        <v>9</v>
      </c>
      <c r="B221" t="n">
        <v>65</v>
      </c>
      <c r="C221" t="inlineStr">
        <is>
          <t xml:space="preserve">CONCLUIDO	</t>
        </is>
      </c>
      <c r="D221" t="n">
        <v>1.8998</v>
      </c>
      <c r="E221" t="n">
        <v>52.64</v>
      </c>
      <c r="F221" t="n">
        <v>49.48</v>
      </c>
      <c r="G221" t="n">
        <v>82.45999999999999</v>
      </c>
      <c r="H221" t="n">
        <v>1.22</v>
      </c>
      <c r="I221" t="n">
        <v>36</v>
      </c>
      <c r="J221" t="n">
        <v>145.42</v>
      </c>
      <c r="K221" t="n">
        <v>46.47</v>
      </c>
      <c r="L221" t="n">
        <v>10</v>
      </c>
      <c r="M221" t="n">
        <v>34</v>
      </c>
      <c r="N221" t="n">
        <v>23.95</v>
      </c>
      <c r="O221" t="n">
        <v>18169.15</v>
      </c>
      <c r="P221" t="n">
        <v>476.28</v>
      </c>
      <c r="Q221" t="n">
        <v>1206.82</v>
      </c>
      <c r="R221" t="n">
        <v>140.9</v>
      </c>
      <c r="S221" t="n">
        <v>79.25</v>
      </c>
      <c r="T221" t="n">
        <v>28272.85</v>
      </c>
      <c r="U221" t="n">
        <v>0.5600000000000001</v>
      </c>
      <c r="V221" t="n">
        <v>0.9</v>
      </c>
      <c r="W221" t="n">
        <v>0.19</v>
      </c>
      <c r="X221" t="n">
        <v>1.65</v>
      </c>
      <c r="Y221" t="n">
        <v>0.5</v>
      </c>
      <c r="Z221" t="n">
        <v>10</v>
      </c>
    </row>
    <row r="222">
      <c r="A222" t="n">
        <v>10</v>
      </c>
      <c r="B222" t="n">
        <v>65</v>
      </c>
      <c r="C222" t="inlineStr">
        <is>
          <t xml:space="preserve">CONCLUIDO	</t>
        </is>
      </c>
      <c r="D222" t="n">
        <v>1.9111</v>
      </c>
      <c r="E222" t="n">
        <v>52.32</v>
      </c>
      <c r="F222" t="n">
        <v>49.27</v>
      </c>
      <c r="G222" t="n">
        <v>92.39</v>
      </c>
      <c r="H222" t="n">
        <v>1.33</v>
      </c>
      <c r="I222" t="n">
        <v>32</v>
      </c>
      <c r="J222" t="n">
        <v>146.8</v>
      </c>
      <c r="K222" t="n">
        <v>46.47</v>
      </c>
      <c r="L222" t="n">
        <v>11</v>
      </c>
      <c r="M222" t="n">
        <v>30</v>
      </c>
      <c r="N222" t="n">
        <v>24.33</v>
      </c>
      <c r="O222" t="n">
        <v>18338.99</v>
      </c>
      <c r="P222" t="n">
        <v>466.85</v>
      </c>
      <c r="Q222" t="n">
        <v>1206.82</v>
      </c>
      <c r="R222" t="n">
        <v>134.01</v>
      </c>
      <c r="S222" t="n">
        <v>79.25</v>
      </c>
      <c r="T222" t="n">
        <v>24851.13</v>
      </c>
      <c r="U222" t="n">
        <v>0.59</v>
      </c>
      <c r="V222" t="n">
        <v>0.9</v>
      </c>
      <c r="W222" t="n">
        <v>0.19</v>
      </c>
      <c r="X222" t="n">
        <v>1.44</v>
      </c>
      <c r="Y222" t="n">
        <v>0.5</v>
      </c>
      <c r="Z222" t="n">
        <v>10</v>
      </c>
    </row>
    <row r="223">
      <c r="A223" t="n">
        <v>11</v>
      </c>
      <c r="B223" t="n">
        <v>65</v>
      </c>
      <c r="C223" t="inlineStr">
        <is>
          <t xml:space="preserve">CONCLUIDO	</t>
        </is>
      </c>
      <c r="D223" t="n">
        <v>1.9187</v>
      </c>
      <c r="E223" t="n">
        <v>52.12</v>
      </c>
      <c r="F223" t="n">
        <v>49.15</v>
      </c>
      <c r="G223" t="n">
        <v>101.69</v>
      </c>
      <c r="H223" t="n">
        <v>1.43</v>
      </c>
      <c r="I223" t="n">
        <v>29</v>
      </c>
      <c r="J223" t="n">
        <v>148.18</v>
      </c>
      <c r="K223" t="n">
        <v>46.47</v>
      </c>
      <c r="L223" t="n">
        <v>12</v>
      </c>
      <c r="M223" t="n">
        <v>27</v>
      </c>
      <c r="N223" t="n">
        <v>24.71</v>
      </c>
      <c r="O223" t="n">
        <v>18509.36</v>
      </c>
      <c r="P223" t="n">
        <v>459</v>
      </c>
      <c r="Q223" t="n">
        <v>1206.81</v>
      </c>
      <c r="R223" t="n">
        <v>129.79</v>
      </c>
      <c r="S223" t="n">
        <v>79.25</v>
      </c>
      <c r="T223" t="n">
        <v>22754.72</v>
      </c>
      <c r="U223" t="n">
        <v>0.61</v>
      </c>
      <c r="V223" t="n">
        <v>0.91</v>
      </c>
      <c r="W223" t="n">
        <v>0.18</v>
      </c>
      <c r="X223" t="n">
        <v>1.32</v>
      </c>
      <c r="Y223" t="n">
        <v>0.5</v>
      </c>
      <c r="Z223" t="n">
        <v>10</v>
      </c>
    </row>
    <row r="224">
      <c r="A224" t="n">
        <v>12</v>
      </c>
      <c r="B224" t="n">
        <v>65</v>
      </c>
      <c r="C224" t="inlineStr">
        <is>
          <t xml:space="preserve">CONCLUIDO	</t>
        </is>
      </c>
      <c r="D224" t="n">
        <v>1.928</v>
      </c>
      <c r="E224" t="n">
        <v>51.87</v>
      </c>
      <c r="F224" t="n">
        <v>48.98</v>
      </c>
      <c r="G224" t="n">
        <v>113.03</v>
      </c>
      <c r="H224" t="n">
        <v>1.54</v>
      </c>
      <c r="I224" t="n">
        <v>26</v>
      </c>
      <c r="J224" t="n">
        <v>149.56</v>
      </c>
      <c r="K224" t="n">
        <v>46.47</v>
      </c>
      <c r="L224" t="n">
        <v>13</v>
      </c>
      <c r="M224" t="n">
        <v>24</v>
      </c>
      <c r="N224" t="n">
        <v>25.1</v>
      </c>
      <c r="O224" t="n">
        <v>18680.25</v>
      </c>
      <c r="P224" t="n">
        <v>448.12</v>
      </c>
      <c r="Q224" t="n">
        <v>1206.81</v>
      </c>
      <c r="R224" t="n">
        <v>123.94</v>
      </c>
      <c r="S224" t="n">
        <v>79.25</v>
      </c>
      <c r="T224" t="n">
        <v>19842.66</v>
      </c>
      <c r="U224" t="n">
        <v>0.64</v>
      </c>
      <c r="V224" t="n">
        <v>0.91</v>
      </c>
      <c r="W224" t="n">
        <v>0.18</v>
      </c>
      <c r="X224" t="n">
        <v>1.15</v>
      </c>
      <c r="Y224" t="n">
        <v>0.5</v>
      </c>
      <c r="Z224" t="n">
        <v>10</v>
      </c>
    </row>
    <row r="225">
      <c r="A225" t="n">
        <v>13</v>
      </c>
      <c r="B225" t="n">
        <v>65</v>
      </c>
      <c r="C225" t="inlineStr">
        <is>
          <t xml:space="preserve">CONCLUIDO	</t>
        </is>
      </c>
      <c r="D225" t="n">
        <v>1.9336</v>
      </c>
      <c r="E225" t="n">
        <v>51.72</v>
      </c>
      <c r="F225" t="n">
        <v>48.88</v>
      </c>
      <c r="G225" t="n">
        <v>122.21</v>
      </c>
      <c r="H225" t="n">
        <v>1.64</v>
      </c>
      <c r="I225" t="n">
        <v>24</v>
      </c>
      <c r="J225" t="n">
        <v>150.95</v>
      </c>
      <c r="K225" t="n">
        <v>46.47</v>
      </c>
      <c r="L225" t="n">
        <v>14</v>
      </c>
      <c r="M225" t="n">
        <v>22</v>
      </c>
      <c r="N225" t="n">
        <v>25.49</v>
      </c>
      <c r="O225" t="n">
        <v>18851.69</v>
      </c>
      <c r="P225" t="n">
        <v>439.1</v>
      </c>
      <c r="Q225" t="n">
        <v>1206.81</v>
      </c>
      <c r="R225" t="n">
        <v>120.78</v>
      </c>
      <c r="S225" t="n">
        <v>79.25</v>
      </c>
      <c r="T225" t="n">
        <v>18273.85</v>
      </c>
      <c r="U225" t="n">
        <v>0.66</v>
      </c>
      <c r="V225" t="n">
        <v>0.91</v>
      </c>
      <c r="W225" t="n">
        <v>0.18</v>
      </c>
      <c r="X225" t="n">
        <v>1.05</v>
      </c>
      <c r="Y225" t="n">
        <v>0.5</v>
      </c>
      <c r="Z225" t="n">
        <v>10</v>
      </c>
    </row>
    <row r="226">
      <c r="A226" t="n">
        <v>14</v>
      </c>
      <c r="B226" t="n">
        <v>65</v>
      </c>
      <c r="C226" t="inlineStr">
        <is>
          <t xml:space="preserve">CONCLUIDO	</t>
        </is>
      </c>
      <c r="D226" t="n">
        <v>1.9371</v>
      </c>
      <c r="E226" t="n">
        <v>51.62</v>
      </c>
      <c r="F226" t="n">
        <v>48.84</v>
      </c>
      <c r="G226" t="n">
        <v>133.21</v>
      </c>
      <c r="H226" t="n">
        <v>1.74</v>
      </c>
      <c r="I226" t="n">
        <v>22</v>
      </c>
      <c r="J226" t="n">
        <v>152.35</v>
      </c>
      <c r="K226" t="n">
        <v>46.47</v>
      </c>
      <c r="L226" t="n">
        <v>15</v>
      </c>
      <c r="M226" t="n">
        <v>18</v>
      </c>
      <c r="N226" t="n">
        <v>25.88</v>
      </c>
      <c r="O226" t="n">
        <v>19023.66</v>
      </c>
      <c r="P226" t="n">
        <v>430.68</v>
      </c>
      <c r="Q226" t="n">
        <v>1206.81</v>
      </c>
      <c r="R226" t="n">
        <v>119.34</v>
      </c>
      <c r="S226" t="n">
        <v>79.25</v>
      </c>
      <c r="T226" t="n">
        <v>17566.47</v>
      </c>
      <c r="U226" t="n">
        <v>0.66</v>
      </c>
      <c r="V226" t="n">
        <v>0.91</v>
      </c>
      <c r="W226" t="n">
        <v>0.17</v>
      </c>
      <c r="X226" t="n">
        <v>1.01</v>
      </c>
      <c r="Y226" t="n">
        <v>0.5</v>
      </c>
      <c r="Z226" t="n">
        <v>10</v>
      </c>
    </row>
    <row r="227">
      <c r="A227" t="n">
        <v>15</v>
      </c>
      <c r="B227" t="n">
        <v>65</v>
      </c>
      <c r="C227" t="inlineStr">
        <is>
          <t xml:space="preserve">CONCLUIDO	</t>
        </is>
      </c>
      <c r="D227" t="n">
        <v>1.9416</v>
      </c>
      <c r="E227" t="n">
        <v>51.5</v>
      </c>
      <c r="F227" t="n">
        <v>48.75</v>
      </c>
      <c r="G227" t="n">
        <v>139.29</v>
      </c>
      <c r="H227" t="n">
        <v>1.84</v>
      </c>
      <c r="I227" t="n">
        <v>21</v>
      </c>
      <c r="J227" t="n">
        <v>153.75</v>
      </c>
      <c r="K227" t="n">
        <v>46.47</v>
      </c>
      <c r="L227" t="n">
        <v>16</v>
      </c>
      <c r="M227" t="n">
        <v>10</v>
      </c>
      <c r="N227" t="n">
        <v>26.28</v>
      </c>
      <c r="O227" t="n">
        <v>19196.18</v>
      </c>
      <c r="P227" t="n">
        <v>424.07</v>
      </c>
      <c r="Q227" t="n">
        <v>1206.83</v>
      </c>
      <c r="R227" t="n">
        <v>115.93</v>
      </c>
      <c r="S227" t="n">
        <v>79.25</v>
      </c>
      <c r="T227" t="n">
        <v>15863.46</v>
      </c>
      <c r="U227" t="n">
        <v>0.68</v>
      </c>
      <c r="V227" t="n">
        <v>0.91</v>
      </c>
      <c r="W227" t="n">
        <v>0.18</v>
      </c>
      <c r="X227" t="n">
        <v>0.92</v>
      </c>
      <c r="Y227" t="n">
        <v>0.5</v>
      </c>
      <c r="Z227" t="n">
        <v>10</v>
      </c>
    </row>
    <row r="228">
      <c r="A228" t="n">
        <v>16</v>
      </c>
      <c r="B228" t="n">
        <v>65</v>
      </c>
      <c r="C228" t="inlineStr">
        <is>
          <t xml:space="preserve">CONCLUIDO	</t>
        </is>
      </c>
      <c r="D228" t="n">
        <v>1.9452</v>
      </c>
      <c r="E228" t="n">
        <v>51.41</v>
      </c>
      <c r="F228" t="n">
        <v>48.68</v>
      </c>
      <c r="G228" t="n">
        <v>146.05</v>
      </c>
      <c r="H228" t="n">
        <v>1.94</v>
      </c>
      <c r="I228" t="n">
        <v>20</v>
      </c>
      <c r="J228" t="n">
        <v>155.15</v>
      </c>
      <c r="K228" t="n">
        <v>46.47</v>
      </c>
      <c r="L228" t="n">
        <v>17</v>
      </c>
      <c r="M228" t="n">
        <v>3</v>
      </c>
      <c r="N228" t="n">
        <v>26.68</v>
      </c>
      <c r="O228" t="n">
        <v>19369.26</v>
      </c>
      <c r="P228" t="n">
        <v>424.7</v>
      </c>
      <c r="Q228" t="n">
        <v>1206.81</v>
      </c>
      <c r="R228" t="n">
        <v>113.24</v>
      </c>
      <c r="S228" t="n">
        <v>79.25</v>
      </c>
      <c r="T228" t="n">
        <v>14527.44</v>
      </c>
      <c r="U228" t="n">
        <v>0.7</v>
      </c>
      <c r="V228" t="n">
        <v>0.91</v>
      </c>
      <c r="W228" t="n">
        <v>0.19</v>
      </c>
      <c r="X228" t="n">
        <v>0.85</v>
      </c>
      <c r="Y228" t="n">
        <v>0.5</v>
      </c>
      <c r="Z228" t="n">
        <v>10</v>
      </c>
    </row>
    <row r="229">
      <c r="A229" t="n">
        <v>17</v>
      </c>
      <c r="B229" t="n">
        <v>65</v>
      </c>
      <c r="C229" t="inlineStr">
        <is>
          <t xml:space="preserve">CONCLUIDO	</t>
        </is>
      </c>
      <c r="D229" t="n">
        <v>1.9448</v>
      </c>
      <c r="E229" t="n">
        <v>51.42</v>
      </c>
      <c r="F229" t="n">
        <v>48.69</v>
      </c>
      <c r="G229" t="n">
        <v>146.08</v>
      </c>
      <c r="H229" t="n">
        <v>2.04</v>
      </c>
      <c r="I229" t="n">
        <v>20</v>
      </c>
      <c r="J229" t="n">
        <v>156.56</v>
      </c>
      <c r="K229" t="n">
        <v>46.47</v>
      </c>
      <c r="L229" t="n">
        <v>18</v>
      </c>
      <c r="M229" t="n">
        <v>0</v>
      </c>
      <c r="N229" t="n">
        <v>27.09</v>
      </c>
      <c r="O229" t="n">
        <v>19542.89</v>
      </c>
      <c r="P229" t="n">
        <v>427.74</v>
      </c>
      <c r="Q229" t="n">
        <v>1206.84</v>
      </c>
      <c r="R229" t="n">
        <v>113.45</v>
      </c>
      <c r="S229" t="n">
        <v>79.25</v>
      </c>
      <c r="T229" t="n">
        <v>14630.79</v>
      </c>
      <c r="U229" t="n">
        <v>0.7</v>
      </c>
      <c r="V229" t="n">
        <v>0.91</v>
      </c>
      <c r="W229" t="n">
        <v>0.19</v>
      </c>
      <c r="X229" t="n">
        <v>0.86</v>
      </c>
      <c r="Y229" t="n">
        <v>0.5</v>
      </c>
      <c r="Z229" t="n">
        <v>10</v>
      </c>
    </row>
    <row r="230">
      <c r="A230" t="n">
        <v>0</v>
      </c>
      <c r="B230" t="n">
        <v>75</v>
      </c>
      <c r="C230" t="inlineStr">
        <is>
          <t xml:space="preserve">CONCLUIDO	</t>
        </is>
      </c>
      <c r="D230" t="n">
        <v>0.921</v>
      </c>
      <c r="E230" t="n">
        <v>108.57</v>
      </c>
      <c r="F230" t="n">
        <v>84.05</v>
      </c>
      <c r="G230" t="n">
        <v>6.93</v>
      </c>
      <c r="H230" t="n">
        <v>0.12</v>
      </c>
      <c r="I230" t="n">
        <v>728</v>
      </c>
      <c r="J230" t="n">
        <v>150.44</v>
      </c>
      <c r="K230" t="n">
        <v>49.1</v>
      </c>
      <c r="L230" t="n">
        <v>1</v>
      </c>
      <c r="M230" t="n">
        <v>726</v>
      </c>
      <c r="N230" t="n">
        <v>25.34</v>
      </c>
      <c r="O230" t="n">
        <v>18787.76</v>
      </c>
      <c r="P230" t="n">
        <v>989.76</v>
      </c>
      <c r="Q230" t="n">
        <v>1207.16</v>
      </c>
      <c r="R230" t="n">
        <v>1317.53</v>
      </c>
      <c r="S230" t="n">
        <v>79.25</v>
      </c>
      <c r="T230" t="n">
        <v>613128.04</v>
      </c>
      <c r="U230" t="n">
        <v>0.06</v>
      </c>
      <c r="V230" t="n">
        <v>0.53</v>
      </c>
      <c r="W230" t="n">
        <v>1.31</v>
      </c>
      <c r="X230" t="n">
        <v>36.21</v>
      </c>
      <c r="Y230" t="n">
        <v>0.5</v>
      </c>
      <c r="Z230" t="n">
        <v>10</v>
      </c>
    </row>
    <row r="231">
      <c r="A231" t="n">
        <v>1</v>
      </c>
      <c r="B231" t="n">
        <v>75</v>
      </c>
      <c r="C231" t="inlineStr">
        <is>
          <t xml:space="preserve">CONCLUIDO	</t>
        </is>
      </c>
      <c r="D231" t="n">
        <v>1.4345</v>
      </c>
      <c r="E231" t="n">
        <v>69.70999999999999</v>
      </c>
      <c r="F231" t="n">
        <v>59.7</v>
      </c>
      <c r="G231" t="n">
        <v>14.16</v>
      </c>
      <c r="H231" t="n">
        <v>0.23</v>
      </c>
      <c r="I231" t="n">
        <v>253</v>
      </c>
      <c r="J231" t="n">
        <v>151.83</v>
      </c>
      <c r="K231" t="n">
        <v>49.1</v>
      </c>
      <c r="L231" t="n">
        <v>2</v>
      </c>
      <c r="M231" t="n">
        <v>251</v>
      </c>
      <c r="N231" t="n">
        <v>25.73</v>
      </c>
      <c r="O231" t="n">
        <v>18959.54</v>
      </c>
      <c r="P231" t="n">
        <v>695.66</v>
      </c>
      <c r="Q231" t="n">
        <v>1206.9</v>
      </c>
      <c r="R231" t="n">
        <v>487.75</v>
      </c>
      <c r="S231" t="n">
        <v>79.25</v>
      </c>
      <c r="T231" t="n">
        <v>200614.46</v>
      </c>
      <c r="U231" t="n">
        <v>0.16</v>
      </c>
      <c r="V231" t="n">
        <v>0.75</v>
      </c>
      <c r="W231" t="n">
        <v>0.54</v>
      </c>
      <c r="X231" t="n">
        <v>11.87</v>
      </c>
      <c r="Y231" t="n">
        <v>0.5</v>
      </c>
      <c r="Z231" t="n">
        <v>10</v>
      </c>
    </row>
    <row r="232">
      <c r="A232" t="n">
        <v>2</v>
      </c>
      <c r="B232" t="n">
        <v>75</v>
      </c>
      <c r="C232" t="inlineStr">
        <is>
          <t xml:space="preserve">CONCLUIDO	</t>
        </is>
      </c>
      <c r="D232" t="n">
        <v>1.6147</v>
      </c>
      <c r="E232" t="n">
        <v>61.93</v>
      </c>
      <c r="F232" t="n">
        <v>54.95</v>
      </c>
      <c r="G232" t="n">
        <v>21.41</v>
      </c>
      <c r="H232" t="n">
        <v>0.35</v>
      </c>
      <c r="I232" t="n">
        <v>154</v>
      </c>
      <c r="J232" t="n">
        <v>153.23</v>
      </c>
      <c r="K232" t="n">
        <v>49.1</v>
      </c>
      <c r="L232" t="n">
        <v>3</v>
      </c>
      <c r="M232" t="n">
        <v>152</v>
      </c>
      <c r="N232" t="n">
        <v>26.13</v>
      </c>
      <c r="O232" t="n">
        <v>19131.85</v>
      </c>
      <c r="P232" t="n">
        <v>634.13</v>
      </c>
      <c r="Q232" t="n">
        <v>1206.86</v>
      </c>
      <c r="R232" t="n">
        <v>326.19</v>
      </c>
      <c r="S232" t="n">
        <v>79.25</v>
      </c>
      <c r="T232" t="n">
        <v>120329.89</v>
      </c>
      <c r="U232" t="n">
        <v>0.24</v>
      </c>
      <c r="V232" t="n">
        <v>0.8100000000000001</v>
      </c>
      <c r="W232" t="n">
        <v>0.39</v>
      </c>
      <c r="X232" t="n">
        <v>7.12</v>
      </c>
      <c r="Y232" t="n">
        <v>0.5</v>
      </c>
      <c r="Z232" t="n">
        <v>10</v>
      </c>
    </row>
    <row r="233">
      <c r="A233" t="n">
        <v>3</v>
      </c>
      <c r="B233" t="n">
        <v>75</v>
      </c>
      <c r="C233" t="inlineStr">
        <is>
          <t xml:space="preserve">CONCLUIDO	</t>
        </is>
      </c>
      <c r="D233" t="n">
        <v>1.7097</v>
      </c>
      <c r="E233" t="n">
        <v>58.49</v>
      </c>
      <c r="F233" t="n">
        <v>52.85</v>
      </c>
      <c r="G233" t="n">
        <v>28.83</v>
      </c>
      <c r="H233" t="n">
        <v>0.46</v>
      </c>
      <c r="I233" t="n">
        <v>110</v>
      </c>
      <c r="J233" t="n">
        <v>154.63</v>
      </c>
      <c r="K233" t="n">
        <v>49.1</v>
      </c>
      <c r="L233" t="n">
        <v>4</v>
      </c>
      <c r="M233" t="n">
        <v>108</v>
      </c>
      <c r="N233" t="n">
        <v>26.53</v>
      </c>
      <c r="O233" t="n">
        <v>19304.72</v>
      </c>
      <c r="P233" t="n">
        <v>604.17</v>
      </c>
      <c r="Q233" t="n">
        <v>1206.84</v>
      </c>
      <c r="R233" t="n">
        <v>255.25</v>
      </c>
      <c r="S233" t="n">
        <v>79.25</v>
      </c>
      <c r="T233" t="n">
        <v>85078.14999999999</v>
      </c>
      <c r="U233" t="n">
        <v>0.31</v>
      </c>
      <c r="V233" t="n">
        <v>0.84</v>
      </c>
      <c r="W233" t="n">
        <v>0.31</v>
      </c>
      <c r="X233" t="n">
        <v>5.02</v>
      </c>
      <c r="Y233" t="n">
        <v>0.5</v>
      </c>
      <c r="Z233" t="n">
        <v>10</v>
      </c>
    </row>
    <row r="234">
      <c r="A234" t="n">
        <v>4</v>
      </c>
      <c r="B234" t="n">
        <v>75</v>
      </c>
      <c r="C234" t="inlineStr">
        <is>
          <t xml:space="preserve">CONCLUIDO	</t>
        </is>
      </c>
      <c r="D234" t="n">
        <v>1.7662</v>
      </c>
      <c r="E234" t="n">
        <v>56.62</v>
      </c>
      <c r="F234" t="n">
        <v>51.71</v>
      </c>
      <c r="G234" t="n">
        <v>36.08</v>
      </c>
      <c r="H234" t="n">
        <v>0.57</v>
      </c>
      <c r="I234" t="n">
        <v>86</v>
      </c>
      <c r="J234" t="n">
        <v>156.03</v>
      </c>
      <c r="K234" t="n">
        <v>49.1</v>
      </c>
      <c r="L234" t="n">
        <v>5</v>
      </c>
      <c r="M234" t="n">
        <v>84</v>
      </c>
      <c r="N234" t="n">
        <v>26.94</v>
      </c>
      <c r="O234" t="n">
        <v>19478.15</v>
      </c>
      <c r="P234" t="n">
        <v>585.83</v>
      </c>
      <c r="Q234" t="n">
        <v>1206.84</v>
      </c>
      <c r="R234" t="n">
        <v>216.56</v>
      </c>
      <c r="S234" t="n">
        <v>79.25</v>
      </c>
      <c r="T234" t="n">
        <v>65852.66</v>
      </c>
      <c r="U234" t="n">
        <v>0.37</v>
      </c>
      <c r="V234" t="n">
        <v>0.86</v>
      </c>
      <c r="W234" t="n">
        <v>0.27</v>
      </c>
      <c r="X234" t="n">
        <v>3.88</v>
      </c>
      <c r="Y234" t="n">
        <v>0.5</v>
      </c>
      <c r="Z234" t="n">
        <v>10</v>
      </c>
    </row>
    <row r="235">
      <c r="A235" t="n">
        <v>5</v>
      </c>
      <c r="B235" t="n">
        <v>75</v>
      </c>
      <c r="C235" t="inlineStr">
        <is>
          <t xml:space="preserve">CONCLUIDO	</t>
        </is>
      </c>
      <c r="D235" t="n">
        <v>1.8049</v>
      </c>
      <c r="E235" t="n">
        <v>55.41</v>
      </c>
      <c r="F235" t="n">
        <v>50.99</v>
      </c>
      <c r="G235" t="n">
        <v>43.71</v>
      </c>
      <c r="H235" t="n">
        <v>0.67</v>
      </c>
      <c r="I235" t="n">
        <v>70</v>
      </c>
      <c r="J235" t="n">
        <v>157.44</v>
      </c>
      <c r="K235" t="n">
        <v>49.1</v>
      </c>
      <c r="L235" t="n">
        <v>6</v>
      </c>
      <c r="M235" t="n">
        <v>68</v>
      </c>
      <c r="N235" t="n">
        <v>27.35</v>
      </c>
      <c r="O235" t="n">
        <v>19652.13</v>
      </c>
      <c r="P235" t="n">
        <v>571.8</v>
      </c>
      <c r="Q235" t="n">
        <v>1206.85</v>
      </c>
      <c r="R235" t="n">
        <v>192.16</v>
      </c>
      <c r="S235" t="n">
        <v>79.25</v>
      </c>
      <c r="T235" t="n">
        <v>53734.41</v>
      </c>
      <c r="U235" t="n">
        <v>0.41</v>
      </c>
      <c r="V235" t="n">
        <v>0.87</v>
      </c>
      <c r="W235" t="n">
        <v>0.25</v>
      </c>
      <c r="X235" t="n">
        <v>3.16</v>
      </c>
      <c r="Y235" t="n">
        <v>0.5</v>
      </c>
      <c r="Z235" t="n">
        <v>10</v>
      </c>
    </row>
    <row r="236">
      <c r="A236" t="n">
        <v>6</v>
      </c>
      <c r="B236" t="n">
        <v>75</v>
      </c>
      <c r="C236" t="inlineStr">
        <is>
          <t xml:space="preserve">CONCLUIDO	</t>
        </is>
      </c>
      <c r="D236" t="n">
        <v>1.833</v>
      </c>
      <c r="E236" t="n">
        <v>54.56</v>
      </c>
      <c r="F236" t="n">
        <v>50.48</v>
      </c>
      <c r="G236" t="n">
        <v>51.33</v>
      </c>
      <c r="H236" t="n">
        <v>0.78</v>
      </c>
      <c r="I236" t="n">
        <v>59</v>
      </c>
      <c r="J236" t="n">
        <v>158.86</v>
      </c>
      <c r="K236" t="n">
        <v>49.1</v>
      </c>
      <c r="L236" t="n">
        <v>7</v>
      </c>
      <c r="M236" t="n">
        <v>57</v>
      </c>
      <c r="N236" t="n">
        <v>27.77</v>
      </c>
      <c r="O236" t="n">
        <v>19826.68</v>
      </c>
      <c r="P236" t="n">
        <v>560.52</v>
      </c>
      <c r="Q236" t="n">
        <v>1206.82</v>
      </c>
      <c r="R236" t="n">
        <v>174.68</v>
      </c>
      <c r="S236" t="n">
        <v>79.25</v>
      </c>
      <c r="T236" t="n">
        <v>45050.6</v>
      </c>
      <c r="U236" t="n">
        <v>0.45</v>
      </c>
      <c r="V236" t="n">
        <v>0.88</v>
      </c>
      <c r="W236" t="n">
        <v>0.23</v>
      </c>
      <c r="X236" t="n">
        <v>2.65</v>
      </c>
      <c r="Y236" t="n">
        <v>0.5</v>
      </c>
      <c r="Z236" t="n">
        <v>10</v>
      </c>
    </row>
    <row r="237">
      <c r="A237" t="n">
        <v>7</v>
      </c>
      <c r="B237" t="n">
        <v>75</v>
      </c>
      <c r="C237" t="inlineStr">
        <is>
          <t xml:space="preserve">CONCLUIDO	</t>
        </is>
      </c>
      <c r="D237" t="n">
        <v>1.8545</v>
      </c>
      <c r="E237" t="n">
        <v>53.92</v>
      </c>
      <c r="F237" t="n">
        <v>50.09</v>
      </c>
      <c r="G237" t="n">
        <v>58.93</v>
      </c>
      <c r="H237" t="n">
        <v>0.88</v>
      </c>
      <c r="I237" t="n">
        <v>51</v>
      </c>
      <c r="J237" t="n">
        <v>160.28</v>
      </c>
      <c r="K237" t="n">
        <v>49.1</v>
      </c>
      <c r="L237" t="n">
        <v>8</v>
      </c>
      <c r="M237" t="n">
        <v>49</v>
      </c>
      <c r="N237" t="n">
        <v>28.19</v>
      </c>
      <c r="O237" t="n">
        <v>20001.93</v>
      </c>
      <c r="P237" t="n">
        <v>549.86</v>
      </c>
      <c r="Q237" t="n">
        <v>1206.82</v>
      </c>
      <c r="R237" t="n">
        <v>161.28</v>
      </c>
      <c r="S237" t="n">
        <v>79.25</v>
      </c>
      <c r="T237" t="n">
        <v>38387.83</v>
      </c>
      <c r="U237" t="n">
        <v>0.49</v>
      </c>
      <c r="V237" t="n">
        <v>0.89</v>
      </c>
      <c r="W237" t="n">
        <v>0.22</v>
      </c>
      <c r="X237" t="n">
        <v>2.26</v>
      </c>
      <c r="Y237" t="n">
        <v>0.5</v>
      </c>
      <c r="Z237" t="n">
        <v>10</v>
      </c>
    </row>
    <row r="238">
      <c r="A238" t="n">
        <v>8</v>
      </c>
      <c r="B238" t="n">
        <v>75</v>
      </c>
      <c r="C238" t="inlineStr">
        <is>
          <t xml:space="preserve">CONCLUIDO	</t>
        </is>
      </c>
      <c r="D238" t="n">
        <v>1.8885</v>
      </c>
      <c r="E238" t="n">
        <v>52.95</v>
      </c>
      <c r="F238" t="n">
        <v>49.33</v>
      </c>
      <c r="G238" t="n">
        <v>67.27</v>
      </c>
      <c r="H238" t="n">
        <v>0.99</v>
      </c>
      <c r="I238" t="n">
        <v>44</v>
      </c>
      <c r="J238" t="n">
        <v>161.71</v>
      </c>
      <c r="K238" t="n">
        <v>49.1</v>
      </c>
      <c r="L238" t="n">
        <v>9</v>
      </c>
      <c r="M238" t="n">
        <v>42</v>
      </c>
      <c r="N238" t="n">
        <v>28.61</v>
      </c>
      <c r="O238" t="n">
        <v>20177.64</v>
      </c>
      <c r="P238" t="n">
        <v>535.54</v>
      </c>
      <c r="Q238" t="n">
        <v>1206.84</v>
      </c>
      <c r="R238" t="n">
        <v>135.14</v>
      </c>
      <c r="S238" t="n">
        <v>79.25</v>
      </c>
      <c r="T238" t="n">
        <v>25355.64</v>
      </c>
      <c r="U238" t="n">
        <v>0.59</v>
      </c>
      <c r="V238" t="n">
        <v>0.9</v>
      </c>
      <c r="W238" t="n">
        <v>0.2</v>
      </c>
      <c r="X238" t="n">
        <v>1.5</v>
      </c>
      <c r="Y238" t="n">
        <v>0.5</v>
      </c>
      <c r="Z238" t="n">
        <v>10</v>
      </c>
    </row>
    <row r="239">
      <c r="A239" t="n">
        <v>9</v>
      </c>
      <c r="B239" t="n">
        <v>75</v>
      </c>
      <c r="C239" t="inlineStr">
        <is>
          <t xml:space="preserve">CONCLUIDO	</t>
        </is>
      </c>
      <c r="D239" t="n">
        <v>1.8796</v>
      </c>
      <c r="E239" t="n">
        <v>53.2</v>
      </c>
      <c r="F239" t="n">
        <v>49.7</v>
      </c>
      <c r="G239" t="n">
        <v>74.56</v>
      </c>
      <c r="H239" t="n">
        <v>1.09</v>
      </c>
      <c r="I239" t="n">
        <v>40</v>
      </c>
      <c r="J239" t="n">
        <v>163.13</v>
      </c>
      <c r="K239" t="n">
        <v>49.1</v>
      </c>
      <c r="L239" t="n">
        <v>10</v>
      </c>
      <c r="M239" t="n">
        <v>38</v>
      </c>
      <c r="N239" t="n">
        <v>29.04</v>
      </c>
      <c r="O239" t="n">
        <v>20353.94</v>
      </c>
      <c r="P239" t="n">
        <v>534.9299999999999</v>
      </c>
      <c r="Q239" t="n">
        <v>1206.82</v>
      </c>
      <c r="R239" t="n">
        <v>148.67</v>
      </c>
      <c r="S239" t="n">
        <v>79.25</v>
      </c>
      <c r="T239" t="n">
        <v>32138.87</v>
      </c>
      <c r="U239" t="n">
        <v>0.53</v>
      </c>
      <c r="V239" t="n">
        <v>0.9</v>
      </c>
      <c r="W239" t="n">
        <v>0.2</v>
      </c>
      <c r="X239" t="n">
        <v>1.87</v>
      </c>
      <c r="Y239" t="n">
        <v>0.5</v>
      </c>
      <c r="Z239" t="n">
        <v>10</v>
      </c>
    </row>
    <row r="240">
      <c r="A240" t="n">
        <v>10</v>
      </c>
      <c r="B240" t="n">
        <v>75</v>
      </c>
      <c r="C240" t="inlineStr">
        <is>
          <t xml:space="preserve">CONCLUIDO	</t>
        </is>
      </c>
      <c r="D240" t="n">
        <v>1.8923</v>
      </c>
      <c r="E240" t="n">
        <v>52.85</v>
      </c>
      <c r="F240" t="n">
        <v>49.47</v>
      </c>
      <c r="G240" t="n">
        <v>82.45</v>
      </c>
      <c r="H240" t="n">
        <v>1.18</v>
      </c>
      <c r="I240" t="n">
        <v>36</v>
      </c>
      <c r="J240" t="n">
        <v>164.57</v>
      </c>
      <c r="K240" t="n">
        <v>49.1</v>
      </c>
      <c r="L240" t="n">
        <v>11</v>
      </c>
      <c r="M240" t="n">
        <v>34</v>
      </c>
      <c r="N240" t="n">
        <v>29.47</v>
      </c>
      <c r="O240" t="n">
        <v>20530.82</v>
      </c>
      <c r="P240" t="n">
        <v>525.21</v>
      </c>
      <c r="Q240" t="n">
        <v>1206.83</v>
      </c>
      <c r="R240" t="n">
        <v>140.54</v>
      </c>
      <c r="S240" t="n">
        <v>79.25</v>
      </c>
      <c r="T240" t="n">
        <v>28096.54</v>
      </c>
      <c r="U240" t="n">
        <v>0.5600000000000001</v>
      </c>
      <c r="V240" t="n">
        <v>0.9</v>
      </c>
      <c r="W240" t="n">
        <v>0.2</v>
      </c>
      <c r="X240" t="n">
        <v>1.64</v>
      </c>
      <c r="Y240" t="n">
        <v>0.5</v>
      </c>
      <c r="Z240" t="n">
        <v>10</v>
      </c>
    </row>
    <row r="241">
      <c r="A241" t="n">
        <v>11</v>
      </c>
      <c r="B241" t="n">
        <v>75</v>
      </c>
      <c r="C241" t="inlineStr">
        <is>
          <t xml:space="preserve">CONCLUIDO	</t>
        </is>
      </c>
      <c r="D241" t="n">
        <v>1.9043</v>
      </c>
      <c r="E241" t="n">
        <v>52.51</v>
      </c>
      <c r="F241" t="n">
        <v>49.26</v>
      </c>
      <c r="G241" t="n">
        <v>92.36</v>
      </c>
      <c r="H241" t="n">
        <v>1.28</v>
      </c>
      <c r="I241" t="n">
        <v>32</v>
      </c>
      <c r="J241" t="n">
        <v>166.01</v>
      </c>
      <c r="K241" t="n">
        <v>49.1</v>
      </c>
      <c r="L241" t="n">
        <v>12</v>
      </c>
      <c r="M241" t="n">
        <v>30</v>
      </c>
      <c r="N241" t="n">
        <v>29.91</v>
      </c>
      <c r="O241" t="n">
        <v>20708.3</v>
      </c>
      <c r="P241" t="n">
        <v>517.96</v>
      </c>
      <c r="Q241" t="n">
        <v>1206.85</v>
      </c>
      <c r="R241" t="n">
        <v>133.52</v>
      </c>
      <c r="S241" t="n">
        <v>79.25</v>
      </c>
      <c r="T241" t="n">
        <v>24604.13</v>
      </c>
      <c r="U241" t="n">
        <v>0.59</v>
      </c>
      <c r="V241" t="n">
        <v>0.9</v>
      </c>
      <c r="W241" t="n">
        <v>0.19</v>
      </c>
      <c r="X241" t="n">
        <v>1.43</v>
      </c>
      <c r="Y241" t="n">
        <v>0.5</v>
      </c>
      <c r="Z241" t="n">
        <v>10</v>
      </c>
    </row>
    <row r="242">
      <c r="A242" t="n">
        <v>12</v>
      </c>
      <c r="B242" t="n">
        <v>75</v>
      </c>
      <c r="C242" t="inlineStr">
        <is>
          <t xml:space="preserve">CONCLUIDO	</t>
        </is>
      </c>
      <c r="D242" t="n">
        <v>1.9089</v>
      </c>
      <c r="E242" t="n">
        <v>52.39</v>
      </c>
      <c r="F242" t="n">
        <v>49.19</v>
      </c>
      <c r="G242" t="n">
        <v>98.39</v>
      </c>
      <c r="H242" t="n">
        <v>1.38</v>
      </c>
      <c r="I242" t="n">
        <v>30</v>
      </c>
      <c r="J242" t="n">
        <v>167.45</v>
      </c>
      <c r="K242" t="n">
        <v>49.1</v>
      </c>
      <c r="L242" t="n">
        <v>13</v>
      </c>
      <c r="M242" t="n">
        <v>28</v>
      </c>
      <c r="N242" t="n">
        <v>30.36</v>
      </c>
      <c r="O242" t="n">
        <v>20886.38</v>
      </c>
      <c r="P242" t="n">
        <v>509.62</v>
      </c>
      <c r="Q242" t="n">
        <v>1206.81</v>
      </c>
      <c r="R242" t="n">
        <v>131.23</v>
      </c>
      <c r="S242" t="n">
        <v>79.25</v>
      </c>
      <c r="T242" t="n">
        <v>23469.96</v>
      </c>
      <c r="U242" t="n">
        <v>0.6</v>
      </c>
      <c r="V242" t="n">
        <v>0.9</v>
      </c>
      <c r="W242" t="n">
        <v>0.19</v>
      </c>
      <c r="X242" t="n">
        <v>1.36</v>
      </c>
      <c r="Y242" t="n">
        <v>0.5</v>
      </c>
      <c r="Z242" t="n">
        <v>10</v>
      </c>
    </row>
    <row r="243">
      <c r="A243" t="n">
        <v>13</v>
      </c>
      <c r="B243" t="n">
        <v>75</v>
      </c>
      <c r="C243" t="inlineStr">
        <is>
          <t xml:space="preserve">CONCLUIDO	</t>
        </is>
      </c>
      <c r="D243" t="n">
        <v>1.919</v>
      </c>
      <c r="E243" t="n">
        <v>52.11</v>
      </c>
      <c r="F243" t="n">
        <v>49.01</v>
      </c>
      <c r="G243" t="n">
        <v>108.91</v>
      </c>
      <c r="H243" t="n">
        <v>1.47</v>
      </c>
      <c r="I243" t="n">
        <v>27</v>
      </c>
      <c r="J243" t="n">
        <v>168.9</v>
      </c>
      <c r="K243" t="n">
        <v>49.1</v>
      </c>
      <c r="L243" t="n">
        <v>14</v>
      </c>
      <c r="M243" t="n">
        <v>25</v>
      </c>
      <c r="N243" t="n">
        <v>30.81</v>
      </c>
      <c r="O243" t="n">
        <v>21065.06</v>
      </c>
      <c r="P243" t="n">
        <v>502.9</v>
      </c>
      <c r="Q243" t="n">
        <v>1206.82</v>
      </c>
      <c r="R243" t="n">
        <v>124.93</v>
      </c>
      <c r="S243" t="n">
        <v>79.25</v>
      </c>
      <c r="T243" t="n">
        <v>20336.48</v>
      </c>
      <c r="U243" t="n">
        <v>0.63</v>
      </c>
      <c r="V243" t="n">
        <v>0.91</v>
      </c>
      <c r="W243" t="n">
        <v>0.18</v>
      </c>
      <c r="X243" t="n">
        <v>1.18</v>
      </c>
      <c r="Y243" t="n">
        <v>0.5</v>
      </c>
      <c r="Z243" t="n">
        <v>10</v>
      </c>
    </row>
    <row r="244">
      <c r="A244" t="n">
        <v>14</v>
      </c>
      <c r="B244" t="n">
        <v>75</v>
      </c>
      <c r="C244" t="inlineStr">
        <is>
          <t xml:space="preserve">CONCLUIDO	</t>
        </is>
      </c>
      <c r="D244" t="n">
        <v>1.9249</v>
      </c>
      <c r="E244" t="n">
        <v>51.95</v>
      </c>
      <c r="F244" t="n">
        <v>48.91</v>
      </c>
      <c r="G244" t="n">
        <v>117.39</v>
      </c>
      <c r="H244" t="n">
        <v>1.56</v>
      </c>
      <c r="I244" t="n">
        <v>25</v>
      </c>
      <c r="J244" t="n">
        <v>170.35</v>
      </c>
      <c r="K244" t="n">
        <v>49.1</v>
      </c>
      <c r="L244" t="n">
        <v>15</v>
      </c>
      <c r="M244" t="n">
        <v>23</v>
      </c>
      <c r="N244" t="n">
        <v>31.26</v>
      </c>
      <c r="O244" t="n">
        <v>21244.37</v>
      </c>
      <c r="P244" t="n">
        <v>496.18</v>
      </c>
      <c r="Q244" t="n">
        <v>1206.81</v>
      </c>
      <c r="R244" t="n">
        <v>121.6</v>
      </c>
      <c r="S244" t="n">
        <v>79.25</v>
      </c>
      <c r="T244" t="n">
        <v>18679.49</v>
      </c>
      <c r="U244" t="n">
        <v>0.65</v>
      </c>
      <c r="V244" t="n">
        <v>0.91</v>
      </c>
      <c r="W244" t="n">
        <v>0.18</v>
      </c>
      <c r="X244" t="n">
        <v>1.08</v>
      </c>
      <c r="Y244" t="n">
        <v>0.5</v>
      </c>
      <c r="Z244" t="n">
        <v>10</v>
      </c>
    </row>
    <row r="245">
      <c r="A245" t="n">
        <v>15</v>
      </c>
      <c r="B245" t="n">
        <v>75</v>
      </c>
      <c r="C245" t="inlineStr">
        <is>
          <t xml:space="preserve">CONCLUIDO	</t>
        </is>
      </c>
      <c r="D245" t="n">
        <v>1.9325</v>
      </c>
      <c r="E245" t="n">
        <v>51.75</v>
      </c>
      <c r="F245" t="n">
        <v>48.77</v>
      </c>
      <c r="G245" t="n">
        <v>127.22</v>
      </c>
      <c r="H245" t="n">
        <v>1.65</v>
      </c>
      <c r="I245" t="n">
        <v>23</v>
      </c>
      <c r="J245" t="n">
        <v>171.81</v>
      </c>
      <c r="K245" t="n">
        <v>49.1</v>
      </c>
      <c r="L245" t="n">
        <v>16</v>
      </c>
      <c r="M245" t="n">
        <v>21</v>
      </c>
      <c r="N245" t="n">
        <v>31.72</v>
      </c>
      <c r="O245" t="n">
        <v>21424.29</v>
      </c>
      <c r="P245" t="n">
        <v>487.96</v>
      </c>
      <c r="Q245" t="n">
        <v>1206.83</v>
      </c>
      <c r="R245" t="n">
        <v>116.57</v>
      </c>
      <c r="S245" t="n">
        <v>79.25</v>
      </c>
      <c r="T245" t="n">
        <v>16176.39</v>
      </c>
      <c r="U245" t="n">
        <v>0.68</v>
      </c>
      <c r="V245" t="n">
        <v>0.91</v>
      </c>
      <c r="W245" t="n">
        <v>0.18</v>
      </c>
      <c r="X245" t="n">
        <v>0.9399999999999999</v>
      </c>
      <c r="Y245" t="n">
        <v>0.5</v>
      </c>
      <c r="Z245" t="n">
        <v>10</v>
      </c>
    </row>
    <row r="246">
      <c r="A246" t="n">
        <v>16</v>
      </c>
      <c r="B246" t="n">
        <v>75</v>
      </c>
      <c r="C246" t="inlineStr">
        <is>
          <t xml:space="preserve">CONCLUIDO	</t>
        </is>
      </c>
      <c r="D246" t="n">
        <v>1.9294</v>
      </c>
      <c r="E246" t="n">
        <v>51.83</v>
      </c>
      <c r="F246" t="n">
        <v>48.88</v>
      </c>
      <c r="G246" t="n">
        <v>133.31</v>
      </c>
      <c r="H246" t="n">
        <v>1.74</v>
      </c>
      <c r="I246" t="n">
        <v>22</v>
      </c>
      <c r="J246" t="n">
        <v>173.28</v>
      </c>
      <c r="K246" t="n">
        <v>49.1</v>
      </c>
      <c r="L246" t="n">
        <v>17</v>
      </c>
      <c r="M246" t="n">
        <v>20</v>
      </c>
      <c r="N246" t="n">
        <v>32.18</v>
      </c>
      <c r="O246" t="n">
        <v>21604.83</v>
      </c>
      <c r="P246" t="n">
        <v>481.27</v>
      </c>
      <c r="Q246" t="n">
        <v>1206.81</v>
      </c>
      <c r="R246" t="n">
        <v>120.85</v>
      </c>
      <c r="S246" t="n">
        <v>79.25</v>
      </c>
      <c r="T246" t="n">
        <v>18319.25</v>
      </c>
      <c r="U246" t="n">
        <v>0.66</v>
      </c>
      <c r="V246" t="n">
        <v>0.91</v>
      </c>
      <c r="W246" t="n">
        <v>0.17</v>
      </c>
      <c r="X246" t="n">
        <v>1.05</v>
      </c>
      <c r="Y246" t="n">
        <v>0.5</v>
      </c>
      <c r="Z246" t="n">
        <v>10</v>
      </c>
    </row>
    <row r="247">
      <c r="A247" t="n">
        <v>17</v>
      </c>
      <c r="B247" t="n">
        <v>75</v>
      </c>
      <c r="C247" t="inlineStr">
        <is>
          <t xml:space="preserve">CONCLUIDO	</t>
        </is>
      </c>
      <c r="D247" t="n">
        <v>1.9379</v>
      </c>
      <c r="E247" t="n">
        <v>51.6</v>
      </c>
      <c r="F247" t="n">
        <v>48.71</v>
      </c>
      <c r="G247" t="n">
        <v>146.14</v>
      </c>
      <c r="H247" t="n">
        <v>1.83</v>
      </c>
      <c r="I247" t="n">
        <v>20</v>
      </c>
      <c r="J247" t="n">
        <v>174.75</v>
      </c>
      <c r="K247" t="n">
        <v>49.1</v>
      </c>
      <c r="L247" t="n">
        <v>18</v>
      </c>
      <c r="M247" t="n">
        <v>18</v>
      </c>
      <c r="N247" t="n">
        <v>32.65</v>
      </c>
      <c r="O247" t="n">
        <v>21786.02</v>
      </c>
      <c r="P247" t="n">
        <v>474.04</v>
      </c>
      <c r="Q247" t="n">
        <v>1206.82</v>
      </c>
      <c r="R247" t="n">
        <v>115.01</v>
      </c>
      <c r="S247" t="n">
        <v>79.25</v>
      </c>
      <c r="T247" t="n">
        <v>15409.12</v>
      </c>
      <c r="U247" t="n">
        <v>0.6899999999999999</v>
      </c>
      <c r="V247" t="n">
        <v>0.91</v>
      </c>
      <c r="W247" t="n">
        <v>0.17</v>
      </c>
      <c r="X247" t="n">
        <v>0.88</v>
      </c>
      <c r="Y247" t="n">
        <v>0.5</v>
      </c>
      <c r="Z247" t="n">
        <v>10</v>
      </c>
    </row>
    <row r="248">
      <c r="A248" t="n">
        <v>18</v>
      </c>
      <c r="B248" t="n">
        <v>75</v>
      </c>
      <c r="C248" t="inlineStr">
        <is>
          <t xml:space="preserve">CONCLUIDO	</t>
        </is>
      </c>
      <c r="D248" t="n">
        <v>1.9407</v>
      </c>
      <c r="E248" t="n">
        <v>51.53</v>
      </c>
      <c r="F248" t="n">
        <v>48.67</v>
      </c>
      <c r="G248" t="n">
        <v>153.69</v>
      </c>
      <c r="H248" t="n">
        <v>1.91</v>
      </c>
      <c r="I248" t="n">
        <v>19</v>
      </c>
      <c r="J248" t="n">
        <v>176.22</v>
      </c>
      <c r="K248" t="n">
        <v>49.1</v>
      </c>
      <c r="L248" t="n">
        <v>19</v>
      </c>
      <c r="M248" t="n">
        <v>14</v>
      </c>
      <c r="N248" t="n">
        <v>33.13</v>
      </c>
      <c r="O248" t="n">
        <v>21967.84</v>
      </c>
      <c r="P248" t="n">
        <v>467.69</v>
      </c>
      <c r="Q248" t="n">
        <v>1206.81</v>
      </c>
      <c r="R248" t="n">
        <v>113.39</v>
      </c>
      <c r="S248" t="n">
        <v>79.25</v>
      </c>
      <c r="T248" t="n">
        <v>14606.58</v>
      </c>
      <c r="U248" t="n">
        <v>0.7</v>
      </c>
      <c r="V248" t="n">
        <v>0.91</v>
      </c>
      <c r="W248" t="n">
        <v>0.17</v>
      </c>
      <c r="X248" t="n">
        <v>0.84</v>
      </c>
      <c r="Y248" t="n">
        <v>0.5</v>
      </c>
      <c r="Z248" t="n">
        <v>10</v>
      </c>
    </row>
    <row r="249">
      <c r="A249" t="n">
        <v>19</v>
      </c>
      <c r="B249" t="n">
        <v>75</v>
      </c>
      <c r="C249" t="inlineStr">
        <is>
          <t xml:space="preserve">CONCLUIDO	</t>
        </is>
      </c>
      <c r="D249" t="n">
        <v>1.9435</v>
      </c>
      <c r="E249" t="n">
        <v>51.45</v>
      </c>
      <c r="F249" t="n">
        <v>48.63</v>
      </c>
      <c r="G249" t="n">
        <v>162.09</v>
      </c>
      <c r="H249" t="n">
        <v>2</v>
      </c>
      <c r="I249" t="n">
        <v>18</v>
      </c>
      <c r="J249" t="n">
        <v>177.7</v>
      </c>
      <c r="K249" t="n">
        <v>49.1</v>
      </c>
      <c r="L249" t="n">
        <v>20</v>
      </c>
      <c r="M249" t="n">
        <v>11</v>
      </c>
      <c r="N249" t="n">
        <v>33.61</v>
      </c>
      <c r="O249" t="n">
        <v>22150.3</v>
      </c>
      <c r="P249" t="n">
        <v>460.96</v>
      </c>
      <c r="Q249" t="n">
        <v>1206.81</v>
      </c>
      <c r="R249" t="n">
        <v>111.76</v>
      </c>
      <c r="S249" t="n">
        <v>79.25</v>
      </c>
      <c r="T249" t="n">
        <v>13796.91</v>
      </c>
      <c r="U249" t="n">
        <v>0.71</v>
      </c>
      <c r="V249" t="n">
        <v>0.91</v>
      </c>
      <c r="W249" t="n">
        <v>0.17</v>
      </c>
      <c r="X249" t="n">
        <v>0.8</v>
      </c>
      <c r="Y249" t="n">
        <v>0.5</v>
      </c>
      <c r="Z249" t="n">
        <v>10</v>
      </c>
    </row>
    <row r="250">
      <c r="A250" t="n">
        <v>20</v>
      </c>
      <c r="B250" t="n">
        <v>75</v>
      </c>
      <c r="C250" t="inlineStr">
        <is>
          <t xml:space="preserve">CONCLUIDO	</t>
        </is>
      </c>
      <c r="D250" t="n">
        <v>1.9433</v>
      </c>
      <c r="E250" t="n">
        <v>51.46</v>
      </c>
      <c r="F250" t="n">
        <v>48.63</v>
      </c>
      <c r="G250" t="n">
        <v>162.11</v>
      </c>
      <c r="H250" t="n">
        <v>2.08</v>
      </c>
      <c r="I250" t="n">
        <v>18</v>
      </c>
      <c r="J250" t="n">
        <v>179.18</v>
      </c>
      <c r="K250" t="n">
        <v>49.1</v>
      </c>
      <c r="L250" t="n">
        <v>21</v>
      </c>
      <c r="M250" t="n">
        <v>1</v>
      </c>
      <c r="N250" t="n">
        <v>34.09</v>
      </c>
      <c r="O250" t="n">
        <v>22333.43</v>
      </c>
      <c r="P250" t="n">
        <v>461.7</v>
      </c>
      <c r="Q250" t="n">
        <v>1206.82</v>
      </c>
      <c r="R250" t="n">
        <v>111.55</v>
      </c>
      <c r="S250" t="n">
        <v>79.25</v>
      </c>
      <c r="T250" t="n">
        <v>13688.25</v>
      </c>
      <c r="U250" t="n">
        <v>0.71</v>
      </c>
      <c r="V250" t="n">
        <v>0.91</v>
      </c>
      <c r="W250" t="n">
        <v>0.19</v>
      </c>
      <c r="X250" t="n">
        <v>0.8</v>
      </c>
      <c r="Y250" t="n">
        <v>0.5</v>
      </c>
      <c r="Z250" t="n">
        <v>10</v>
      </c>
    </row>
    <row r="251">
      <c r="A251" t="n">
        <v>21</v>
      </c>
      <c r="B251" t="n">
        <v>75</v>
      </c>
      <c r="C251" t="inlineStr">
        <is>
          <t xml:space="preserve">CONCLUIDO	</t>
        </is>
      </c>
      <c r="D251" t="n">
        <v>1.9427</v>
      </c>
      <c r="E251" t="n">
        <v>51.47</v>
      </c>
      <c r="F251" t="n">
        <v>48.65</v>
      </c>
      <c r="G251" t="n">
        <v>162.16</v>
      </c>
      <c r="H251" t="n">
        <v>2.16</v>
      </c>
      <c r="I251" t="n">
        <v>18</v>
      </c>
      <c r="J251" t="n">
        <v>180.67</v>
      </c>
      <c r="K251" t="n">
        <v>49.1</v>
      </c>
      <c r="L251" t="n">
        <v>22</v>
      </c>
      <c r="M251" t="n">
        <v>0</v>
      </c>
      <c r="N251" t="n">
        <v>34.58</v>
      </c>
      <c r="O251" t="n">
        <v>22517.21</v>
      </c>
      <c r="P251" t="n">
        <v>464.83</v>
      </c>
      <c r="Q251" t="n">
        <v>1206.81</v>
      </c>
      <c r="R251" t="n">
        <v>112.07</v>
      </c>
      <c r="S251" t="n">
        <v>79.25</v>
      </c>
      <c r="T251" t="n">
        <v>13950.92</v>
      </c>
      <c r="U251" t="n">
        <v>0.71</v>
      </c>
      <c r="V251" t="n">
        <v>0.91</v>
      </c>
      <c r="W251" t="n">
        <v>0.19</v>
      </c>
      <c r="X251" t="n">
        <v>0.82</v>
      </c>
      <c r="Y251" t="n">
        <v>0.5</v>
      </c>
      <c r="Z251" t="n">
        <v>10</v>
      </c>
    </row>
    <row r="252">
      <c r="A252" t="n">
        <v>0</v>
      </c>
      <c r="B252" t="n">
        <v>95</v>
      </c>
      <c r="C252" t="inlineStr">
        <is>
          <t xml:space="preserve">CONCLUIDO	</t>
        </is>
      </c>
      <c r="D252" t="n">
        <v>0.7323</v>
      </c>
      <c r="E252" t="n">
        <v>136.56</v>
      </c>
      <c r="F252" t="n">
        <v>97.77</v>
      </c>
      <c r="G252" t="n">
        <v>6.01</v>
      </c>
      <c r="H252" t="n">
        <v>0.1</v>
      </c>
      <c r="I252" t="n">
        <v>976</v>
      </c>
      <c r="J252" t="n">
        <v>185.69</v>
      </c>
      <c r="K252" t="n">
        <v>53.44</v>
      </c>
      <c r="L252" t="n">
        <v>1</v>
      </c>
      <c r="M252" t="n">
        <v>974</v>
      </c>
      <c r="N252" t="n">
        <v>36.26</v>
      </c>
      <c r="O252" t="n">
        <v>23136.14</v>
      </c>
      <c r="P252" t="n">
        <v>1321.07</v>
      </c>
      <c r="Q252" t="n">
        <v>1207.25</v>
      </c>
      <c r="R252" t="n">
        <v>1786.6</v>
      </c>
      <c r="S252" t="n">
        <v>79.25</v>
      </c>
      <c r="T252" t="n">
        <v>846426.52</v>
      </c>
      <c r="U252" t="n">
        <v>0.04</v>
      </c>
      <c r="V252" t="n">
        <v>0.46</v>
      </c>
      <c r="W252" t="n">
        <v>1.72</v>
      </c>
      <c r="X252" t="n">
        <v>49.92</v>
      </c>
      <c r="Y252" t="n">
        <v>0.5</v>
      </c>
      <c r="Z252" t="n">
        <v>10</v>
      </c>
    </row>
    <row r="253">
      <c r="A253" t="n">
        <v>1</v>
      </c>
      <c r="B253" t="n">
        <v>95</v>
      </c>
      <c r="C253" t="inlineStr">
        <is>
          <t xml:space="preserve">CONCLUIDO	</t>
        </is>
      </c>
      <c r="D253" t="n">
        <v>1.3177</v>
      </c>
      <c r="E253" t="n">
        <v>75.89</v>
      </c>
      <c r="F253" t="n">
        <v>62.14</v>
      </c>
      <c r="G253" t="n">
        <v>12.31</v>
      </c>
      <c r="H253" t="n">
        <v>0.19</v>
      </c>
      <c r="I253" t="n">
        <v>303</v>
      </c>
      <c r="J253" t="n">
        <v>187.21</v>
      </c>
      <c r="K253" t="n">
        <v>53.44</v>
      </c>
      <c r="L253" t="n">
        <v>2</v>
      </c>
      <c r="M253" t="n">
        <v>301</v>
      </c>
      <c r="N253" t="n">
        <v>36.77</v>
      </c>
      <c r="O253" t="n">
        <v>23322.88</v>
      </c>
      <c r="P253" t="n">
        <v>833.23</v>
      </c>
      <c r="Q253" t="n">
        <v>1206.9</v>
      </c>
      <c r="R253" t="n">
        <v>570.72</v>
      </c>
      <c r="S253" t="n">
        <v>79.25</v>
      </c>
      <c r="T253" t="n">
        <v>241849.67</v>
      </c>
      <c r="U253" t="n">
        <v>0.14</v>
      </c>
      <c r="V253" t="n">
        <v>0.72</v>
      </c>
      <c r="W253" t="n">
        <v>0.62</v>
      </c>
      <c r="X253" t="n">
        <v>14.31</v>
      </c>
      <c r="Y253" t="n">
        <v>0.5</v>
      </c>
      <c r="Z253" t="n">
        <v>10</v>
      </c>
    </row>
    <row r="254">
      <c r="A254" t="n">
        <v>2</v>
      </c>
      <c r="B254" t="n">
        <v>95</v>
      </c>
      <c r="C254" t="inlineStr">
        <is>
          <t xml:space="preserve">CONCLUIDO	</t>
        </is>
      </c>
      <c r="D254" t="n">
        <v>1.5262</v>
      </c>
      <c r="E254" t="n">
        <v>65.52</v>
      </c>
      <c r="F254" t="n">
        <v>56.28</v>
      </c>
      <c r="G254" t="n">
        <v>18.55</v>
      </c>
      <c r="H254" t="n">
        <v>0.28</v>
      </c>
      <c r="I254" t="n">
        <v>182</v>
      </c>
      <c r="J254" t="n">
        <v>188.73</v>
      </c>
      <c r="K254" t="n">
        <v>53.44</v>
      </c>
      <c r="L254" t="n">
        <v>3</v>
      </c>
      <c r="M254" t="n">
        <v>180</v>
      </c>
      <c r="N254" t="n">
        <v>37.29</v>
      </c>
      <c r="O254" t="n">
        <v>23510.33</v>
      </c>
      <c r="P254" t="n">
        <v>750.05</v>
      </c>
      <c r="Q254" t="n">
        <v>1206.85</v>
      </c>
      <c r="R254" t="n">
        <v>371.53</v>
      </c>
      <c r="S254" t="n">
        <v>79.25</v>
      </c>
      <c r="T254" t="n">
        <v>142858.87</v>
      </c>
      <c r="U254" t="n">
        <v>0.21</v>
      </c>
      <c r="V254" t="n">
        <v>0.79</v>
      </c>
      <c r="W254" t="n">
        <v>0.43</v>
      </c>
      <c r="X254" t="n">
        <v>8.449999999999999</v>
      </c>
      <c r="Y254" t="n">
        <v>0.5</v>
      </c>
      <c r="Z254" t="n">
        <v>10</v>
      </c>
    </row>
    <row r="255">
      <c r="A255" t="n">
        <v>3</v>
      </c>
      <c r="B255" t="n">
        <v>95</v>
      </c>
      <c r="C255" t="inlineStr">
        <is>
          <t xml:space="preserve">CONCLUIDO	</t>
        </is>
      </c>
      <c r="D255" t="n">
        <v>1.6355</v>
      </c>
      <c r="E255" t="n">
        <v>61.14</v>
      </c>
      <c r="F255" t="n">
        <v>53.83</v>
      </c>
      <c r="G255" t="n">
        <v>24.85</v>
      </c>
      <c r="H255" t="n">
        <v>0.37</v>
      </c>
      <c r="I255" t="n">
        <v>130</v>
      </c>
      <c r="J255" t="n">
        <v>190.25</v>
      </c>
      <c r="K255" t="n">
        <v>53.44</v>
      </c>
      <c r="L255" t="n">
        <v>4</v>
      </c>
      <c r="M255" t="n">
        <v>128</v>
      </c>
      <c r="N255" t="n">
        <v>37.82</v>
      </c>
      <c r="O255" t="n">
        <v>23698.48</v>
      </c>
      <c r="P255" t="n">
        <v>712.9299999999999</v>
      </c>
      <c r="Q255" t="n">
        <v>1206.84</v>
      </c>
      <c r="R255" t="n">
        <v>288.29</v>
      </c>
      <c r="S255" t="n">
        <v>79.25</v>
      </c>
      <c r="T255" t="n">
        <v>101502</v>
      </c>
      <c r="U255" t="n">
        <v>0.27</v>
      </c>
      <c r="V255" t="n">
        <v>0.83</v>
      </c>
      <c r="W255" t="n">
        <v>0.35</v>
      </c>
      <c r="X255" t="n">
        <v>6</v>
      </c>
      <c r="Y255" t="n">
        <v>0.5</v>
      </c>
      <c r="Z255" t="n">
        <v>10</v>
      </c>
    </row>
    <row r="256">
      <c r="A256" t="n">
        <v>4</v>
      </c>
      <c r="B256" t="n">
        <v>95</v>
      </c>
      <c r="C256" t="inlineStr">
        <is>
          <t xml:space="preserve">CONCLUIDO	</t>
        </is>
      </c>
      <c r="D256" t="n">
        <v>1.7039</v>
      </c>
      <c r="E256" t="n">
        <v>58.69</v>
      </c>
      <c r="F256" t="n">
        <v>52.46</v>
      </c>
      <c r="G256" t="n">
        <v>31.17</v>
      </c>
      <c r="H256" t="n">
        <v>0.46</v>
      </c>
      <c r="I256" t="n">
        <v>101</v>
      </c>
      <c r="J256" t="n">
        <v>191.78</v>
      </c>
      <c r="K256" t="n">
        <v>53.44</v>
      </c>
      <c r="L256" t="n">
        <v>5</v>
      </c>
      <c r="M256" t="n">
        <v>99</v>
      </c>
      <c r="N256" t="n">
        <v>38.35</v>
      </c>
      <c r="O256" t="n">
        <v>23887.36</v>
      </c>
      <c r="P256" t="n">
        <v>690.8200000000001</v>
      </c>
      <c r="Q256" t="n">
        <v>1206.88</v>
      </c>
      <c r="R256" t="n">
        <v>241.84</v>
      </c>
      <c r="S256" t="n">
        <v>79.25</v>
      </c>
      <c r="T256" t="n">
        <v>78420.48</v>
      </c>
      <c r="U256" t="n">
        <v>0.33</v>
      </c>
      <c r="V256" t="n">
        <v>0.85</v>
      </c>
      <c r="W256" t="n">
        <v>0.3</v>
      </c>
      <c r="X256" t="n">
        <v>4.63</v>
      </c>
      <c r="Y256" t="n">
        <v>0.5</v>
      </c>
      <c r="Z256" t="n">
        <v>10</v>
      </c>
    </row>
    <row r="257">
      <c r="A257" t="n">
        <v>5</v>
      </c>
      <c r="B257" t="n">
        <v>95</v>
      </c>
      <c r="C257" t="inlineStr">
        <is>
          <t xml:space="preserve">CONCLUIDO	</t>
        </is>
      </c>
      <c r="D257" t="n">
        <v>1.7509</v>
      </c>
      <c r="E257" t="n">
        <v>57.11</v>
      </c>
      <c r="F257" t="n">
        <v>51.59</v>
      </c>
      <c r="G257" t="n">
        <v>37.75</v>
      </c>
      <c r="H257" t="n">
        <v>0.55</v>
      </c>
      <c r="I257" t="n">
        <v>82</v>
      </c>
      <c r="J257" t="n">
        <v>193.32</v>
      </c>
      <c r="K257" t="n">
        <v>53.44</v>
      </c>
      <c r="L257" t="n">
        <v>6</v>
      </c>
      <c r="M257" t="n">
        <v>80</v>
      </c>
      <c r="N257" t="n">
        <v>38.89</v>
      </c>
      <c r="O257" t="n">
        <v>24076.95</v>
      </c>
      <c r="P257" t="n">
        <v>675.59</v>
      </c>
      <c r="Q257" t="n">
        <v>1206.84</v>
      </c>
      <c r="R257" t="n">
        <v>212.43</v>
      </c>
      <c r="S257" t="n">
        <v>79.25</v>
      </c>
      <c r="T257" t="n">
        <v>63810.65</v>
      </c>
      <c r="U257" t="n">
        <v>0.37</v>
      </c>
      <c r="V257" t="n">
        <v>0.86</v>
      </c>
      <c r="W257" t="n">
        <v>0.27</v>
      </c>
      <c r="X257" t="n">
        <v>3.76</v>
      </c>
      <c r="Y257" t="n">
        <v>0.5</v>
      </c>
      <c r="Z257" t="n">
        <v>10</v>
      </c>
    </row>
    <row r="258">
      <c r="A258" t="n">
        <v>6</v>
      </c>
      <c r="B258" t="n">
        <v>95</v>
      </c>
      <c r="C258" t="inlineStr">
        <is>
          <t xml:space="preserve">CONCLUIDO	</t>
        </is>
      </c>
      <c r="D258" t="n">
        <v>1.7862</v>
      </c>
      <c r="E258" t="n">
        <v>55.98</v>
      </c>
      <c r="F258" t="n">
        <v>50.95</v>
      </c>
      <c r="G258" t="n">
        <v>44.3</v>
      </c>
      <c r="H258" t="n">
        <v>0.64</v>
      </c>
      <c r="I258" t="n">
        <v>69</v>
      </c>
      <c r="J258" t="n">
        <v>194.86</v>
      </c>
      <c r="K258" t="n">
        <v>53.44</v>
      </c>
      <c r="L258" t="n">
        <v>7</v>
      </c>
      <c r="M258" t="n">
        <v>67</v>
      </c>
      <c r="N258" t="n">
        <v>39.43</v>
      </c>
      <c r="O258" t="n">
        <v>24267.28</v>
      </c>
      <c r="P258" t="n">
        <v>662.97</v>
      </c>
      <c r="Q258" t="n">
        <v>1206.82</v>
      </c>
      <c r="R258" t="n">
        <v>190.54</v>
      </c>
      <c r="S258" t="n">
        <v>79.25</v>
      </c>
      <c r="T258" t="n">
        <v>52930.11</v>
      </c>
      <c r="U258" t="n">
        <v>0.42</v>
      </c>
      <c r="V258" t="n">
        <v>0.87</v>
      </c>
      <c r="W258" t="n">
        <v>0.25</v>
      </c>
      <c r="X258" t="n">
        <v>3.12</v>
      </c>
      <c r="Y258" t="n">
        <v>0.5</v>
      </c>
      <c r="Z258" t="n">
        <v>10</v>
      </c>
    </row>
    <row r="259">
      <c r="A259" t="n">
        <v>7</v>
      </c>
      <c r="B259" t="n">
        <v>95</v>
      </c>
      <c r="C259" t="inlineStr">
        <is>
          <t xml:space="preserve">CONCLUIDO	</t>
        </is>
      </c>
      <c r="D259" t="n">
        <v>1.8108</v>
      </c>
      <c r="E259" t="n">
        <v>55.22</v>
      </c>
      <c r="F259" t="n">
        <v>50.52</v>
      </c>
      <c r="G259" t="n">
        <v>50.52</v>
      </c>
      <c r="H259" t="n">
        <v>0.72</v>
      </c>
      <c r="I259" t="n">
        <v>60</v>
      </c>
      <c r="J259" t="n">
        <v>196.41</v>
      </c>
      <c r="K259" t="n">
        <v>53.44</v>
      </c>
      <c r="L259" t="n">
        <v>8</v>
      </c>
      <c r="M259" t="n">
        <v>58</v>
      </c>
      <c r="N259" t="n">
        <v>39.98</v>
      </c>
      <c r="O259" t="n">
        <v>24458.36</v>
      </c>
      <c r="P259" t="n">
        <v>653.15</v>
      </c>
      <c r="Q259" t="n">
        <v>1206.87</v>
      </c>
      <c r="R259" t="n">
        <v>176.07</v>
      </c>
      <c r="S259" t="n">
        <v>79.25</v>
      </c>
      <c r="T259" t="n">
        <v>45737.67</v>
      </c>
      <c r="U259" t="n">
        <v>0.45</v>
      </c>
      <c r="V259" t="n">
        <v>0.88</v>
      </c>
      <c r="W259" t="n">
        <v>0.24</v>
      </c>
      <c r="X259" t="n">
        <v>2.69</v>
      </c>
      <c r="Y259" t="n">
        <v>0.5</v>
      </c>
      <c r="Z259" t="n">
        <v>10</v>
      </c>
    </row>
    <row r="260">
      <c r="A260" t="n">
        <v>8</v>
      </c>
      <c r="B260" t="n">
        <v>95</v>
      </c>
      <c r="C260" t="inlineStr">
        <is>
          <t xml:space="preserve">CONCLUIDO	</t>
        </is>
      </c>
      <c r="D260" t="n">
        <v>1.8305</v>
      </c>
      <c r="E260" t="n">
        <v>54.63</v>
      </c>
      <c r="F260" t="n">
        <v>50.19</v>
      </c>
      <c r="G260" t="n">
        <v>56.82</v>
      </c>
      <c r="H260" t="n">
        <v>0.8100000000000001</v>
      </c>
      <c r="I260" t="n">
        <v>53</v>
      </c>
      <c r="J260" t="n">
        <v>197.97</v>
      </c>
      <c r="K260" t="n">
        <v>53.44</v>
      </c>
      <c r="L260" t="n">
        <v>9</v>
      </c>
      <c r="M260" t="n">
        <v>51</v>
      </c>
      <c r="N260" t="n">
        <v>40.53</v>
      </c>
      <c r="O260" t="n">
        <v>24650.18</v>
      </c>
      <c r="P260" t="n">
        <v>645.22</v>
      </c>
      <c r="Q260" t="n">
        <v>1206.81</v>
      </c>
      <c r="R260" t="n">
        <v>164.73</v>
      </c>
      <c r="S260" t="n">
        <v>79.25</v>
      </c>
      <c r="T260" t="n">
        <v>40102.65</v>
      </c>
      <c r="U260" t="n">
        <v>0.48</v>
      </c>
      <c r="V260" t="n">
        <v>0.89</v>
      </c>
      <c r="W260" t="n">
        <v>0.22</v>
      </c>
      <c r="X260" t="n">
        <v>2.36</v>
      </c>
      <c r="Y260" t="n">
        <v>0.5</v>
      </c>
      <c r="Z260" t="n">
        <v>10</v>
      </c>
    </row>
    <row r="261">
      <c r="A261" t="n">
        <v>9</v>
      </c>
      <c r="B261" t="n">
        <v>95</v>
      </c>
      <c r="C261" t="inlineStr">
        <is>
          <t xml:space="preserve">CONCLUIDO	</t>
        </is>
      </c>
      <c r="D261" t="n">
        <v>1.8485</v>
      </c>
      <c r="E261" t="n">
        <v>54.1</v>
      </c>
      <c r="F261" t="n">
        <v>49.88</v>
      </c>
      <c r="G261" t="n">
        <v>63.68</v>
      </c>
      <c r="H261" t="n">
        <v>0.89</v>
      </c>
      <c r="I261" t="n">
        <v>47</v>
      </c>
      <c r="J261" t="n">
        <v>199.53</v>
      </c>
      <c r="K261" t="n">
        <v>53.44</v>
      </c>
      <c r="L261" t="n">
        <v>10</v>
      </c>
      <c r="M261" t="n">
        <v>45</v>
      </c>
      <c r="N261" t="n">
        <v>41.1</v>
      </c>
      <c r="O261" t="n">
        <v>24842.77</v>
      </c>
      <c r="P261" t="n">
        <v>636.8099999999999</v>
      </c>
      <c r="Q261" t="n">
        <v>1206.81</v>
      </c>
      <c r="R261" t="n">
        <v>154.17</v>
      </c>
      <c r="S261" t="n">
        <v>79.25</v>
      </c>
      <c r="T261" t="n">
        <v>34856.16</v>
      </c>
      <c r="U261" t="n">
        <v>0.51</v>
      </c>
      <c r="V261" t="n">
        <v>0.89</v>
      </c>
      <c r="W261" t="n">
        <v>0.22</v>
      </c>
      <c r="X261" t="n">
        <v>2.05</v>
      </c>
      <c r="Y261" t="n">
        <v>0.5</v>
      </c>
      <c r="Z261" t="n">
        <v>10</v>
      </c>
    </row>
    <row r="262">
      <c r="A262" t="n">
        <v>10</v>
      </c>
      <c r="B262" t="n">
        <v>95</v>
      </c>
      <c r="C262" t="inlineStr">
        <is>
          <t xml:space="preserve">CONCLUIDO	</t>
        </is>
      </c>
      <c r="D262" t="n">
        <v>1.8412</v>
      </c>
      <c r="E262" t="n">
        <v>54.31</v>
      </c>
      <c r="F262" t="n">
        <v>50.24</v>
      </c>
      <c r="G262" t="n">
        <v>70.11</v>
      </c>
      <c r="H262" t="n">
        <v>0.97</v>
      </c>
      <c r="I262" t="n">
        <v>43</v>
      </c>
      <c r="J262" t="n">
        <v>201.1</v>
      </c>
      <c r="K262" t="n">
        <v>53.44</v>
      </c>
      <c r="L262" t="n">
        <v>11</v>
      </c>
      <c r="M262" t="n">
        <v>41</v>
      </c>
      <c r="N262" t="n">
        <v>41.66</v>
      </c>
      <c r="O262" t="n">
        <v>25036.12</v>
      </c>
      <c r="P262" t="n">
        <v>638.5700000000001</v>
      </c>
      <c r="Q262" t="n">
        <v>1206.81</v>
      </c>
      <c r="R262" t="n">
        <v>168.08</v>
      </c>
      <c r="S262" t="n">
        <v>79.25</v>
      </c>
      <c r="T262" t="n">
        <v>41831.04</v>
      </c>
      <c r="U262" t="n">
        <v>0.47</v>
      </c>
      <c r="V262" t="n">
        <v>0.89</v>
      </c>
      <c r="W262" t="n">
        <v>0.2</v>
      </c>
      <c r="X262" t="n">
        <v>2.41</v>
      </c>
      <c r="Y262" t="n">
        <v>0.5</v>
      </c>
      <c r="Z262" t="n">
        <v>10</v>
      </c>
    </row>
    <row r="263">
      <c r="A263" t="n">
        <v>11</v>
      </c>
      <c r="B263" t="n">
        <v>95</v>
      </c>
      <c r="C263" t="inlineStr">
        <is>
          <t xml:space="preserve">CONCLUIDO	</t>
        </is>
      </c>
      <c r="D263" t="n">
        <v>1.8672</v>
      </c>
      <c r="E263" t="n">
        <v>53.56</v>
      </c>
      <c r="F263" t="n">
        <v>49.64</v>
      </c>
      <c r="G263" t="n">
        <v>76.36</v>
      </c>
      <c r="H263" t="n">
        <v>1.05</v>
      </c>
      <c r="I263" t="n">
        <v>39</v>
      </c>
      <c r="J263" t="n">
        <v>202.67</v>
      </c>
      <c r="K263" t="n">
        <v>53.44</v>
      </c>
      <c r="L263" t="n">
        <v>12</v>
      </c>
      <c r="M263" t="n">
        <v>37</v>
      </c>
      <c r="N263" t="n">
        <v>42.24</v>
      </c>
      <c r="O263" t="n">
        <v>25230.25</v>
      </c>
      <c r="P263" t="n">
        <v>626.98</v>
      </c>
      <c r="Q263" t="n">
        <v>1206.82</v>
      </c>
      <c r="R263" t="n">
        <v>146.32</v>
      </c>
      <c r="S263" t="n">
        <v>79.25</v>
      </c>
      <c r="T263" t="n">
        <v>30971.53</v>
      </c>
      <c r="U263" t="n">
        <v>0.54</v>
      </c>
      <c r="V263" t="n">
        <v>0.9</v>
      </c>
      <c r="W263" t="n">
        <v>0.2</v>
      </c>
      <c r="X263" t="n">
        <v>1.81</v>
      </c>
      <c r="Y263" t="n">
        <v>0.5</v>
      </c>
      <c r="Z263" t="n">
        <v>10</v>
      </c>
    </row>
    <row r="264">
      <c r="A264" t="n">
        <v>12</v>
      </c>
      <c r="B264" t="n">
        <v>95</v>
      </c>
      <c r="C264" t="inlineStr">
        <is>
          <t xml:space="preserve">CONCLUIDO	</t>
        </is>
      </c>
      <c r="D264" t="n">
        <v>1.877</v>
      </c>
      <c r="E264" t="n">
        <v>53.28</v>
      </c>
      <c r="F264" t="n">
        <v>49.47</v>
      </c>
      <c r="G264" t="n">
        <v>82.45</v>
      </c>
      <c r="H264" t="n">
        <v>1.13</v>
      </c>
      <c r="I264" t="n">
        <v>36</v>
      </c>
      <c r="J264" t="n">
        <v>204.25</v>
      </c>
      <c r="K264" t="n">
        <v>53.44</v>
      </c>
      <c r="L264" t="n">
        <v>13</v>
      </c>
      <c r="M264" t="n">
        <v>34</v>
      </c>
      <c r="N264" t="n">
        <v>42.82</v>
      </c>
      <c r="O264" t="n">
        <v>25425.3</v>
      </c>
      <c r="P264" t="n">
        <v>619.78</v>
      </c>
      <c r="Q264" t="n">
        <v>1206.82</v>
      </c>
      <c r="R264" t="n">
        <v>140.52</v>
      </c>
      <c r="S264" t="n">
        <v>79.25</v>
      </c>
      <c r="T264" t="n">
        <v>28084.21</v>
      </c>
      <c r="U264" t="n">
        <v>0.5600000000000001</v>
      </c>
      <c r="V264" t="n">
        <v>0.9</v>
      </c>
      <c r="W264" t="n">
        <v>0.2</v>
      </c>
      <c r="X264" t="n">
        <v>1.64</v>
      </c>
      <c r="Y264" t="n">
        <v>0.5</v>
      </c>
      <c r="Z264" t="n">
        <v>10</v>
      </c>
    </row>
    <row r="265">
      <c r="A265" t="n">
        <v>13</v>
      </c>
      <c r="B265" t="n">
        <v>95</v>
      </c>
      <c r="C265" t="inlineStr">
        <is>
          <t xml:space="preserve">CONCLUIDO	</t>
        </is>
      </c>
      <c r="D265" t="n">
        <v>1.8863</v>
      </c>
      <c r="E265" t="n">
        <v>53.01</v>
      </c>
      <c r="F265" t="n">
        <v>49.32</v>
      </c>
      <c r="G265" t="n">
        <v>89.67</v>
      </c>
      <c r="H265" t="n">
        <v>1.21</v>
      </c>
      <c r="I265" t="n">
        <v>33</v>
      </c>
      <c r="J265" t="n">
        <v>205.84</v>
      </c>
      <c r="K265" t="n">
        <v>53.44</v>
      </c>
      <c r="L265" t="n">
        <v>14</v>
      </c>
      <c r="M265" t="n">
        <v>31</v>
      </c>
      <c r="N265" t="n">
        <v>43.4</v>
      </c>
      <c r="O265" t="n">
        <v>25621.03</v>
      </c>
      <c r="P265" t="n">
        <v>614.1799999999999</v>
      </c>
      <c r="Q265" t="n">
        <v>1206.81</v>
      </c>
      <c r="R265" t="n">
        <v>135.29</v>
      </c>
      <c r="S265" t="n">
        <v>79.25</v>
      </c>
      <c r="T265" t="n">
        <v>25485.61</v>
      </c>
      <c r="U265" t="n">
        <v>0.59</v>
      </c>
      <c r="V265" t="n">
        <v>0.9</v>
      </c>
      <c r="W265" t="n">
        <v>0.19</v>
      </c>
      <c r="X265" t="n">
        <v>1.49</v>
      </c>
      <c r="Y265" t="n">
        <v>0.5</v>
      </c>
      <c r="Z265" t="n">
        <v>10</v>
      </c>
    </row>
    <row r="266">
      <c r="A266" t="n">
        <v>14</v>
      </c>
      <c r="B266" t="n">
        <v>95</v>
      </c>
      <c r="C266" t="inlineStr">
        <is>
          <t xml:space="preserve">CONCLUIDO	</t>
        </is>
      </c>
      <c r="D266" t="n">
        <v>1.8962</v>
      </c>
      <c r="E266" t="n">
        <v>52.74</v>
      </c>
      <c r="F266" t="n">
        <v>49.15</v>
      </c>
      <c r="G266" t="n">
        <v>98.31</v>
      </c>
      <c r="H266" t="n">
        <v>1.28</v>
      </c>
      <c r="I266" t="n">
        <v>30</v>
      </c>
      <c r="J266" t="n">
        <v>207.43</v>
      </c>
      <c r="K266" t="n">
        <v>53.44</v>
      </c>
      <c r="L266" t="n">
        <v>15</v>
      </c>
      <c r="M266" t="n">
        <v>28</v>
      </c>
      <c r="N266" t="n">
        <v>44</v>
      </c>
      <c r="O266" t="n">
        <v>25817.56</v>
      </c>
      <c r="P266" t="n">
        <v>607.17</v>
      </c>
      <c r="Q266" t="n">
        <v>1206.82</v>
      </c>
      <c r="R266" t="n">
        <v>129.84</v>
      </c>
      <c r="S266" t="n">
        <v>79.25</v>
      </c>
      <c r="T266" t="n">
        <v>22774.76</v>
      </c>
      <c r="U266" t="n">
        <v>0.61</v>
      </c>
      <c r="V266" t="n">
        <v>0.91</v>
      </c>
      <c r="W266" t="n">
        <v>0.18</v>
      </c>
      <c r="X266" t="n">
        <v>1.32</v>
      </c>
      <c r="Y266" t="n">
        <v>0.5</v>
      </c>
      <c r="Z266" t="n">
        <v>10</v>
      </c>
    </row>
    <row r="267">
      <c r="A267" t="n">
        <v>15</v>
      </c>
      <c r="B267" t="n">
        <v>95</v>
      </c>
      <c r="C267" t="inlineStr">
        <is>
          <t xml:space="preserve">CONCLUIDO	</t>
        </is>
      </c>
      <c r="D267" t="n">
        <v>1.9019</v>
      </c>
      <c r="E267" t="n">
        <v>52.58</v>
      </c>
      <c r="F267" t="n">
        <v>49.07</v>
      </c>
      <c r="G267" t="n">
        <v>105.15</v>
      </c>
      <c r="H267" t="n">
        <v>1.36</v>
      </c>
      <c r="I267" t="n">
        <v>28</v>
      </c>
      <c r="J267" t="n">
        <v>209.03</v>
      </c>
      <c r="K267" t="n">
        <v>53.44</v>
      </c>
      <c r="L267" t="n">
        <v>16</v>
      </c>
      <c r="M267" t="n">
        <v>26</v>
      </c>
      <c r="N267" t="n">
        <v>44.6</v>
      </c>
      <c r="O267" t="n">
        <v>26014.91</v>
      </c>
      <c r="P267" t="n">
        <v>602.59</v>
      </c>
      <c r="Q267" t="n">
        <v>1206.81</v>
      </c>
      <c r="R267" t="n">
        <v>126.97</v>
      </c>
      <c r="S267" t="n">
        <v>79.25</v>
      </c>
      <c r="T267" t="n">
        <v>21348.77</v>
      </c>
      <c r="U267" t="n">
        <v>0.62</v>
      </c>
      <c r="V267" t="n">
        <v>0.91</v>
      </c>
      <c r="W267" t="n">
        <v>0.18</v>
      </c>
      <c r="X267" t="n">
        <v>1.24</v>
      </c>
      <c r="Y267" t="n">
        <v>0.5</v>
      </c>
      <c r="Z267" t="n">
        <v>10</v>
      </c>
    </row>
    <row r="268">
      <c r="A268" t="n">
        <v>16</v>
      </c>
      <c r="B268" t="n">
        <v>95</v>
      </c>
      <c r="C268" t="inlineStr">
        <is>
          <t xml:space="preserve">CONCLUIDO	</t>
        </is>
      </c>
      <c r="D268" t="n">
        <v>1.9049</v>
      </c>
      <c r="E268" t="n">
        <v>52.5</v>
      </c>
      <c r="F268" t="n">
        <v>49.02</v>
      </c>
      <c r="G268" t="n">
        <v>108.94</v>
      </c>
      <c r="H268" t="n">
        <v>1.43</v>
      </c>
      <c r="I268" t="n">
        <v>27</v>
      </c>
      <c r="J268" t="n">
        <v>210.64</v>
      </c>
      <c r="K268" t="n">
        <v>53.44</v>
      </c>
      <c r="L268" t="n">
        <v>17</v>
      </c>
      <c r="M268" t="n">
        <v>25</v>
      </c>
      <c r="N268" t="n">
        <v>45.21</v>
      </c>
      <c r="O268" t="n">
        <v>26213.09</v>
      </c>
      <c r="P268" t="n">
        <v>597.22</v>
      </c>
      <c r="Q268" t="n">
        <v>1206.82</v>
      </c>
      <c r="R268" t="n">
        <v>125.32</v>
      </c>
      <c r="S268" t="n">
        <v>79.25</v>
      </c>
      <c r="T268" t="n">
        <v>20529.28</v>
      </c>
      <c r="U268" t="n">
        <v>0.63</v>
      </c>
      <c r="V268" t="n">
        <v>0.91</v>
      </c>
      <c r="W268" t="n">
        <v>0.18</v>
      </c>
      <c r="X268" t="n">
        <v>1.19</v>
      </c>
      <c r="Y268" t="n">
        <v>0.5</v>
      </c>
      <c r="Z268" t="n">
        <v>10</v>
      </c>
    </row>
    <row r="269">
      <c r="A269" t="n">
        <v>17</v>
      </c>
      <c r="B269" t="n">
        <v>95</v>
      </c>
      <c r="C269" t="inlineStr">
        <is>
          <t xml:space="preserve">CONCLUIDO	</t>
        </is>
      </c>
      <c r="D269" t="n">
        <v>1.9115</v>
      </c>
      <c r="E269" t="n">
        <v>52.32</v>
      </c>
      <c r="F269" t="n">
        <v>48.92</v>
      </c>
      <c r="G269" t="n">
        <v>117.4</v>
      </c>
      <c r="H269" t="n">
        <v>1.51</v>
      </c>
      <c r="I269" t="n">
        <v>25</v>
      </c>
      <c r="J269" t="n">
        <v>212.25</v>
      </c>
      <c r="K269" t="n">
        <v>53.44</v>
      </c>
      <c r="L269" t="n">
        <v>18</v>
      </c>
      <c r="M269" t="n">
        <v>23</v>
      </c>
      <c r="N269" t="n">
        <v>45.82</v>
      </c>
      <c r="O269" t="n">
        <v>26412.11</v>
      </c>
      <c r="P269" t="n">
        <v>593.91</v>
      </c>
      <c r="Q269" t="n">
        <v>1206.81</v>
      </c>
      <c r="R269" t="n">
        <v>121.81</v>
      </c>
      <c r="S269" t="n">
        <v>79.25</v>
      </c>
      <c r="T269" t="n">
        <v>18782.66</v>
      </c>
      <c r="U269" t="n">
        <v>0.65</v>
      </c>
      <c r="V269" t="n">
        <v>0.91</v>
      </c>
      <c r="W269" t="n">
        <v>0.18</v>
      </c>
      <c r="X269" t="n">
        <v>1.09</v>
      </c>
      <c r="Y269" t="n">
        <v>0.5</v>
      </c>
      <c r="Z269" t="n">
        <v>10</v>
      </c>
    </row>
    <row r="270">
      <c r="A270" t="n">
        <v>18</v>
      </c>
      <c r="B270" t="n">
        <v>95</v>
      </c>
      <c r="C270" t="inlineStr">
        <is>
          <t xml:space="preserve">CONCLUIDO	</t>
        </is>
      </c>
      <c r="D270" t="n">
        <v>1.9154</v>
      </c>
      <c r="E270" t="n">
        <v>52.21</v>
      </c>
      <c r="F270" t="n">
        <v>48.85</v>
      </c>
      <c r="G270" t="n">
        <v>122.12</v>
      </c>
      <c r="H270" t="n">
        <v>1.58</v>
      </c>
      <c r="I270" t="n">
        <v>24</v>
      </c>
      <c r="J270" t="n">
        <v>213.87</v>
      </c>
      <c r="K270" t="n">
        <v>53.44</v>
      </c>
      <c r="L270" t="n">
        <v>19</v>
      </c>
      <c r="M270" t="n">
        <v>22</v>
      </c>
      <c r="N270" t="n">
        <v>46.44</v>
      </c>
      <c r="O270" t="n">
        <v>26611.98</v>
      </c>
      <c r="P270" t="n">
        <v>587.95</v>
      </c>
      <c r="Q270" t="n">
        <v>1206.82</v>
      </c>
      <c r="R270" t="n">
        <v>119.28</v>
      </c>
      <c r="S270" t="n">
        <v>79.25</v>
      </c>
      <c r="T270" t="n">
        <v>17523.15</v>
      </c>
      <c r="U270" t="n">
        <v>0.66</v>
      </c>
      <c r="V270" t="n">
        <v>0.91</v>
      </c>
      <c r="W270" t="n">
        <v>0.18</v>
      </c>
      <c r="X270" t="n">
        <v>1.02</v>
      </c>
      <c r="Y270" t="n">
        <v>0.5</v>
      </c>
      <c r="Z270" t="n">
        <v>10</v>
      </c>
    </row>
    <row r="271">
      <c r="A271" t="n">
        <v>19</v>
      </c>
      <c r="B271" t="n">
        <v>95</v>
      </c>
      <c r="C271" t="inlineStr">
        <is>
          <t xml:space="preserve">CONCLUIDO	</t>
        </is>
      </c>
      <c r="D271" t="n">
        <v>1.9218</v>
      </c>
      <c r="E271" t="n">
        <v>52.04</v>
      </c>
      <c r="F271" t="n">
        <v>48.75</v>
      </c>
      <c r="G271" t="n">
        <v>132.95</v>
      </c>
      <c r="H271" t="n">
        <v>1.65</v>
      </c>
      <c r="I271" t="n">
        <v>22</v>
      </c>
      <c r="J271" t="n">
        <v>215.5</v>
      </c>
      <c r="K271" t="n">
        <v>53.44</v>
      </c>
      <c r="L271" t="n">
        <v>20</v>
      </c>
      <c r="M271" t="n">
        <v>20</v>
      </c>
      <c r="N271" t="n">
        <v>47.07</v>
      </c>
      <c r="O271" t="n">
        <v>26812.71</v>
      </c>
      <c r="P271" t="n">
        <v>583.55</v>
      </c>
      <c r="Q271" t="n">
        <v>1206.84</v>
      </c>
      <c r="R271" t="n">
        <v>116.5</v>
      </c>
      <c r="S271" t="n">
        <v>79.25</v>
      </c>
      <c r="T271" t="n">
        <v>16146.24</v>
      </c>
      <c r="U271" t="n">
        <v>0.68</v>
      </c>
      <c r="V271" t="n">
        <v>0.91</v>
      </c>
      <c r="W271" t="n">
        <v>0.16</v>
      </c>
      <c r="X271" t="n">
        <v>0.92</v>
      </c>
      <c r="Y271" t="n">
        <v>0.5</v>
      </c>
      <c r="Z271" t="n">
        <v>10</v>
      </c>
    </row>
    <row r="272">
      <c r="A272" t="n">
        <v>20</v>
      </c>
      <c r="B272" t="n">
        <v>95</v>
      </c>
      <c r="C272" t="inlineStr">
        <is>
          <t xml:space="preserve">CONCLUIDO	</t>
        </is>
      </c>
      <c r="D272" t="n">
        <v>1.9221</v>
      </c>
      <c r="E272" t="n">
        <v>52.03</v>
      </c>
      <c r="F272" t="n">
        <v>48.78</v>
      </c>
      <c r="G272" t="n">
        <v>139.36</v>
      </c>
      <c r="H272" t="n">
        <v>1.72</v>
      </c>
      <c r="I272" t="n">
        <v>21</v>
      </c>
      <c r="J272" t="n">
        <v>217.14</v>
      </c>
      <c r="K272" t="n">
        <v>53.44</v>
      </c>
      <c r="L272" t="n">
        <v>21</v>
      </c>
      <c r="M272" t="n">
        <v>19</v>
      </c>
      <c r="N272" t="n">
        <v>47.7</v>
      </c>
      <c r="O272" t="n">
        <v>27014.3</v>
      </c>
      <c r="P272" t="n">
        <v>578.6</v>
      </c>
      <c r="Q272" t="n">
        <v>1206.81</v>
      </c>
      <c r="R272" t="n">
        <v>117.08</v>
      </c>
      <c r="S272" t="n">
        <v>79.25</v>
      </c>
      <c r="T272" t="n">
        <v>16442.25</v>
      </c>
      <c r="U272" t="n">
        <v>0.68</v>
      </c>
      <c r="V272" t="n">
        <v>0.91</v>
      </c>
      <c r="W272" t="n">
        <v>0.17</v>
      </c>
      <c r="X272" t="n">
        <v>0.95</v>
      </c>
      <c r="Y272" t="n">
        <v>0.5</v>
      </c>
      <c r="Z272" t="n">
        <v>10</v>
      </c>
    </row>
    <row r="273">
      <c r="A273" t="n">
        <v>21</v>
      </c>
      <c r="B273" t="n">
        <v>95</v>
      </c>
      <c r="C273" t="inlineStr">
        <is>
          <t xml:space="preserve">CONCLUIDO	</t>
        </is>
      </c>
      <c r="D273" t="n">
        <v>1.9255</v>
      </c>
      <c r="E273" t="n">
        <v>51.94</v>
      </c>
      <c r="F273" t="n">
        <v>48.72</v>
      </c>
      <c r="G273" t="n">
        <v>146.17</v>
      </c>
      <c r="H273" t="n">
        <v>1.79</v>
      </c>
      <c r="I273" t="n">
        <v>20</v>
      </c>
      <c r="J273" t="n">
        <v>218.78</v>
      </c>
      <c r="K273" t="n">
        <v>53.44</v>
      </c>
      <c r="L273" t="n">
        <v>22</v>
      </c>
      <c r="M273" t="n">
        <v>18</v>
      </c>
      <c r="N273" t="n">
        <v>48.34</v>
      </c>
      <c r="O273" t="n">
        <v>27216.79</v>
      </c>
      <c r="P273" t="n">
        <v>575.3</v>
      </c>
      <c r="Q273" t="n">
        <v>1206.81</v>
      </c>
      <c r="R273" t="n">
        <v>115.35</v>
      </c>
      <c r="S273" t="n">
        <v>79.25</v>
      </c>
      <c r="T273" t="n">
        <v>15581.48</v>
      </c>
      <c r="U273" t="n">
        <v>0.6899999999999999</v>
      </c>
      <c r="V273" t="n">
        <v>0.91</v>
      </c>
      <c r="W273" t="n">
        <v>0.17</v>
      </c>
      <c r="X273" t="n">
        <v>0.89</v>
      </c>
      <c r="Y273" t="n">
        <v>0.5</v>
      </c>
      <c r="Z273" t="n">
        <v>10</v>
      </c>
    </row>
    <row r="274">
      <c r="A274" t="n">
        <v>22</v>
      </c>
      <c r="B274" t="n">
        <v>95</v>
      </c>
      <c r="C274" t="inlineStr">
        <is>
          <t xml:space="preserve">CONCLUIDO	</t>
        </is>
      </c>
      <c r="D274" t="n">
        <v>1.9291</v>
      </c>
      <c r="E274" t="n">
        <v>51.84</v>
      </c>
      <c r="F274" t="n">
        <v>48.66</v>
      </c>
      <c r="G274" t="n">
        <v>153.67</v>
      </c>
      <c r="H274" t="n">
        <v>1.85</v>
      </c>
      <c r="I274" t="n">
        <v>19</v>
      </c>
      <c r="J274" t="n">
        <v>220.43</v>
      </c>
      <c r="K274" t="n">
        <v>53.44</v>
      </c>
      <c r="L274" t="n">
        <v>23</v>
      </c>
      <c r="M274" t="n">
        <v>17</v>
      </c>
      <c r="N274" t="n">
        <v>48.99</v>
      </c>
      <c r="O274" t="n">
        <v>27420.16</v>
      </c>
      <c r="P274" t="n">
        <v>569.8</v>
      </c>
      <c r="Q274" t="n">
        <v>1206.83</v>
      </c>
      <c r="R274" t="n">
        <v>113.31</v>
      </c>
      <c r="S274" t="n">
        <v>79.25</v>
      </c>
      <c r="T274" t="n">
        <v>14566.33</v>
      </c>
      <c r="U274" t="n">
        <v>0.7</v>
      </c>
      <c r="V274" t="n">
        <v>0.91</v>
      </c>
      <c r="W274" t="n">
        <v>0.17</v>
      </c>
      <c r="X274" t="n">
        <v>0.83</v>
      </c>
      <c r="Y274" t="n">
        <v>0.5</v>
      </c>
      <c r="Z274" t="n">
        <v>10</v>
      </c>
    </row>
    <row r="275">
      <c r="A275" t="n">
        <v>23</v>
      </c>
      <c r="B275" t="n">
        <v>95</v>
      </c>
      <c r="C275" t="inlineStr">
        <is>
          <t xml:space="preserve">CONCLUIDO	</t>
        </is>
      </c>
      <c r="D275" t="n">
        <v>1.9329</v>
      </c>
      <c r="E275" t="n">
        <v>51.74</v>
      </c>
      <c r="F275" t="n">
        <v>48.6</v>
      </c>
      <c r="G275" t="n">
        <v>161.99</v>
      </c>
      <c r="H275" t="n">
        <v>1.92</v>
      </c>
      <c r="I275" t="n">
        <v>18</v>
      </c>
      <c r="J275" t="n">
        <v>222.08</v>
      </c>
      <c r="K275" t="n">
        <v>53.44</v>
      </c>
      <c r="L275" t="n">
        <v>24</v>
      </c>
      <c r="M275" t="n">
        <v>16</v>
      </c>
      <c r="N275" t="n">
        <v>49.65</v>
      </c>
      <c r="O275" t="n">
        <v>27624.44</v>
      </c>
      <c r="P275" t="n">
        <v>564.0599999999999</v>
      </c>
      <c r="Q275" t="n">
        <v>1206.81</v>
      </c>
      <c r="R275" t="n">
        <v>111.05</v>
      </c>
      <c r="S275" t="n">
        <v>79.25</v>
      </c>
      <c r="T275" t="n">
        <v>13437.86</v>
      </c>
      <c r="U275" t="n">
        <v>0.71</v>
      </c>
      <c r="V275" t="n">
        <v>0.92</v>
      </c>
      <c r="W275" t="n">
        <v>0.17</v>
      </c>
      <c r="X275" t="n">
        <v>0.77</v>
      </c>
      <c r="Y275" t="n">
        <v>0.5</v>
      </c>
      <c r="Z275" t="n">
        <v>10</v>
      </c>
    </row>
    <row r="276">
      <c r="A276" t="n">
        <v>24</v>
      </c>
      <c r="B276" t="n">
        <v>95</v>
      </c>
      <c r="C276" t="inlineStr">
        <is>
          <t xml:space="preserve">CONCLUIDO	</t>
        </is>
      </c>
      <c r="D276" t="n">
        <v>1.9356</v>
      </c>
      <c r="E276" t="n">
        <v>51.66</v>
      </c>
      <c r="F276" t="n">
        <v>48.56</v>
      </c>
      <c r="G276" t="n">
        <v>171.4</v>
      </c>
      <c r="H276" t="n">
        <v>1.99</v>
      </c>
      <c r="I276" t="n">
        <v>17</v>
      </c>
      <c r="J276" t="n">
        <v>223.75</v>
      </c>
      <c r="K276" t="n">
        <v>53.44</v>
      </c>
      <c r="L276" t="n">
        <v>25</v>
      </c>
      <c r="M276" t="n">
        <v>15</v>
      </c>
      <c r="N276" t="n">
        <v>50.31</v>
      </c>
      <c r="O276" t="n">
        <v>27829.77</v>
      </c>
      <c r="P276" t="n">
        <v>556.91</v>
      </c>
      <c r="Q276" t="n">
        <v>1206.81</v>
      </c>
      <c r="R276" t="n">
        <v>109.82</v>
      </c>
      <c r="S276" t="n">
        <v>79.25</v>
      </c>
      <c r="T276" t="n">
        <v>12828.27</v>
      </c>
      <c r="U276" t="n">
        <v>0.72</v>
      </c>
      <c r="V276" t="n">
        <v>0.92</v>
      </c>
      <c r="W276" t="n">
        <v>0.17</v>
      </c>
      <c r="X276" t="n">
        <v>0.73</v>
      </c>
      <c r="Y276" t="n">
        <v>0.5</v>
      </c>
      <c r="Z276" t="n">
        <v>10</v>
      </c>
    </row>
    <row r="277">
      <c r="A277" t="n">
        <v>25</v>
      </c>
      <c r="B277" t="n">
        <v>95</v>
      </c>
      <c r="C277" t="inlineStr">
        <is>
          <t xml:space="preserve">CONCLUIDO	</t>
        </is>
      </c>
      <c r="D277" t="n">
        <v>1.935</v>
      </c>
      <c r="E277" t="n">
        <v>51.68</v>
      </c>
      <c r="F277" t="n">
        <v>48.58</v>
      </c>
      <c r="G277" t="n">
        <v>171.45</v>
      </c>
      <c r="H277" t="n">
        <v>2.05</v>
      </c>
      <c r="I277" t="n">
        <v>17</v>
      </c>
      <c r="J277" t="n">
        <v>225.42</v>
      </c>
      <c r="K277" t="n">
        <v>53.44</v>
      </c>
      <c r="L277" t="n">
        <v>26</v>
      </c>
      <c r="M277" t="n">
        <v>15</v>
      </c>
      <c r="N277" t="n">
        <v>50.98</v>
      </c>
      <c r="O277" t="n">
        <v>28035.92</v>
      </c>
      <c r="P277" t="n">
        <v>554.21</v>
      </c>
      <c r="Q277" t="n">
        <v>1206.81</v>
      </c>
      <c r="R277" t="n">
        <v>110.24</v>
      </c>
      <c r="S277" t="n">
        <v>79.25</v>
      </c>
      <c r="T277" t="n">
        <v>13042.01</v>
      </c>
      <c r="U277" t="n">
        <v>0.72</v>
      </c>
      <c r="V277" t="n">
        <v>0.92</v>
      </c>
      <c r="W277" t="n">
        <v>0.17</v>
      </c>
      <c r="X277" t="n">
        <v>0.75</v>
      </c>
      <c r="Y277" t="n">
        <v>0.5</v>
      </c>
      <c r="Z277" t="n">
        <v>10</v>
      </c>
    </row>
    <row r="278">
      <c r="A278" t="n">
        <v>26</v>
      </c>
      <c r="B278" t="n">
        <v>95</v>
      </c>
      <c r="C278" t="inlineStr">
        <is>
          <t xml:space="preserve">CONCLUIDO	</t>
        </is>
      </c>
      <c r="D278" t="n">
        <v>1.9405</v>
      </c>
      <c r="E278" t="n">
        <v>51.53</v>
      </c>
      <c r="F278" t="n">
        <v>48.47</v>
      </c>
      <c r="G278" t="n">
        <v>181.76</v>
      </c>
      <c r="H278" t="n">
        <v>2.11</v>
      </c>
      <c r="I278" t="n">
        <v>16</v>
      </c>
      <c r="J278" t="n">
        <v>227.1</v>
      </c>
      <c r="K278" t="n">
        <v>53.44</v>
      </c>
      <c r="L278" t="n">
        <v>27</v>
      </c>
      <c r="M278" t="n">
        <v>14</v>
      </c>
      <c r="N278" t="n">
        <v>51.66</v>
      </c>
      <c r="O278" t="n">
        <v>28243</v>
      </c>
      <c r="P278" t="n">
        <v>548.55</v>
      </c>
      <c r="Q278" t="n">
        <v>1206.81</v>
      </c>
      <c r="R278" t="n">
        <v>106.58</v>
      </c>
      <c r="S278" t="n">
        <v>79.25</v>
      </c>
      <c r="T278" t="n">
        <v>11213.79</v>
      </c>
      <c r="U278" t="n">
        <v>0.74</v>
      </c>
      <c r="V278" t="n">
        <v>0.92</v>
      </c>
      <c r="W278" t="n">
        <v>0.16</v>
      </c>
      <c r="X278" t="n">
        <v>0.64</v>
      </c>
      <c r="Y278" t="n">
        <v>0.5</v>
      </c>
      <c r="Z278" t="n">
        <v>10</v>
      </c>
    </row>
    <row r="279">
      <c r="A279" t="n">
        <v>27</v>
      </c>
      <c r="B279" t="n">
        <v>95</v>
      </c>
      <c r="C279" t="inlineStr">
        <is>
          <t xml:space="preserve">CONCLUIDO	</t>
        </is>
      </c>
      <c r="D279" t="n">
        <v>1.9408</v>
      </c>
      <c r="E279" t="n">
        <v>51.53</v>
      </c>
      <c r="F279" t="n">
        <v>48.5</v>
      </c>
      <c r="G279" t="n">
        <v>194</v>
      </c>
      <c r="H279" t="n">
        <v>2.18</v>
      </c>
      <c r="I279" t="n">
        <v>15</v>
      </c>
      <c r="J279" t="n">
        <v>228.79</v>
      </c>
      <c r="K279" t="n">
        <v>53.44</v>
      </c>
      <c r="L279" t="n">
        <v>28</v>
      </c>
      <c r="M279" t="n">
        <v>12</v>
      </c>
      <c r="N279" t="n">
        <v>52.35</v>
      </c>
      <c r="O279" t="n">
        <v>28451.04</v>
      </c>
      <c r="P279" t="n">
        <v>542.12</v>
      </c>
      <c r="Q279" t="n">
        <v>1206.82</v>
      </c>
      <c r="R279" t="n">
        <v>107.82</v>
      </c>
      <c r="S279" t="n">
        <v>79.25</v>
      </c>
      <c r="T279" t="n">
        <v>11838.44</v>
      </c>
      <c r="U279" t="n">
        <v>0.74</v>
      </c>
      <c r="V279" t="n">
        <v>0.92</v>
      </c>
      <c r="W279" t="n">
        <v>0.16</v>
      </c>
      <c r="X279" t="n">
        <v>0.67</v>
      </c>
      <c r="Y279" t="n">
        <v>0.5</v>
      </c>
      <c r="Z279" t="n">
        <v>10</v>
      </c>
    </row>
    <row r="280">
      <c r="A280" t="n">
        <v>28</v>
      </c>
      <c r="B280" t="n">
        <v>95</v>
      </c>
      <c r="C280" t="inlineStr">
        <is>
          <t xml:space="preserve">CONCLUIDO	</t>
        </is>
      </c>
      <c r="D280" t="n">
        <v>1.9415</v>
      </c>
      <c r="E280" t="n">
        <v>51.51</v>
      </c>
      <c r="F280" t="n">
        <v>48.48</v>
      </c>
      <c r="G280" t="n">
        <v>193.92</v>
      </c>
      <c r="H280" t="n">
        <v>2.24</v>
      </c>
      <c r="I280" t="n">
        <v>15</v>
      </c>
      <c r="J280" t="n">
        <v>230.48</v>
      </c>
      <c r="K280" t="n">
        <v>53.44</v>
      </c>
      <c r="L280" t="n">
        <v>29</v>
      </c>
      <c r="M280" t="n">
        <v>10</v>
      </c>
      <c r="N280" t="n">
        <v>53.05</v>
      </c>
      <c r="O280" t="n">
        <v>28660.06</v>
      </c>
      <c r="P280" t="n">
        <v>544.41</v>
      </c>
      <c r="Q280" t="n">
        <v>1206.81</v>
      </c>
      <c r="R280" t="n">
        <v>107.07</v>
      </c>
      <c r="S280" t="n">
        <v>79.25</v>
      </c>
      <c r="T280" t="n">
        <v>11465.21</v>
      </c>
      <c r="U280" t="n">
        <v>0.74</v>
      </c>
      <c r="V280" t="n">
        <v>0.92</v>
      </c>
      <c r="W280" t="n">
        <v>0.16</v>
      </c>
      <c r="X280" t="n">
        <v>0.65</v>
      </c>
      <c r="Y280" t="n">
        <v>0.5</v>
      </c>
      <c r="Z280" t="n">
        <v>10</v>
      </c>
    </row>
    <row r="281">
      <c r="A281" t="n">
        <v>29</v>
      </c>
      <c r="B281" t="n">
        <v>95</v>
      </c>
      <c r="C281" t="inlineStr">
        <is>
          <t xml:space="preserve">CONCLUIDO	</t>
        </is>
      </c>
      <c r="D281" t="n">
        <v>1.9409</v>
      </c>
      <c r="E281" t="n">
        <v>51.52</v>
      </c>
      <c r="F281" t="n">
        <v>48.49</v>
      </c>
      <c r="G281" t="n">
        <v>193.98</v>
      </c>
      <c r="H281" t="n">
        <v>2.3</v>
      </c>
      <c r="I281" t="n">
        <v>15</v>
      </c>
      <c r="J281" t="n">
        <v>232.18</v>
      </c>
      <c r="K281" t="n">
        <v>53.44</v>
      </c>
      <c r="L281" t="n">
        <v>30</v>
      </c>
      <c r="M281" t="n">
        <v>7</v>
      </c>
      <c r="N281" t="n">
        <v>53.75</v>
      </c>
      <c r="O281" t="n">
        <v>28870.05</v>
      </c>
      <c r="P281" t="n">
        <v>538.6900000000001</v>
      </c>
      <c r="Q281" t="n">
        <v>1206.82</v>
      </c>
      <c r="R281" t="n">
        <v>107.24</v>
      </c>
      <c r="S281" t="n">
        <v>79.25</v>
      </c>
      <c r="T281" t="n">
        <v>11547.81</v>
      </c>
      <c r="U281" t="n">
        <v>0.74</v>
      </c>
      <c r="V281" t="n">
        <v>0.92</v>
      </c>
      <c r="W281" t="n">
        <v>0.17</v>
      </c>
      <c r="X281" t="n">
        <v>0.66</v>
      </c>
      <c r="Y281" t="n">
        <v>0.5</v>
      </c>
      <c r="Z281" t="n">
        <v>10</v>
      </c>
    </row>
    <row r="282">
      <c r="A282" t="n">
        <v>30</v>
      </c>
      <c r="B282" t="n">
        <v>95</v>
      </c>
      <c r="C282" t="inlineStr">
        <is>
          <t xml:space="preserve">CONCLUIDO	</t>
        </is>
      </c>
      <c r="D282" t="n">
        <v>1.9454</v>
      </c>
      <c r="E282" t="n">
        <v>51.4</v>
      </c>
      <c r="F282" t="n">
        <v>48.41</v>
      </c>
      <c r="G282" t="n">
        <v>207.49</v>
      </c>
      <c r="H282" t="n">
        <v>2.36</v>
      </c>
      <c r="I282" t="n">
        <v>14</v>
      </c>
      <c r="J282" t="n">
        <v>233.89</v>
      </c>
      <c r="K282" t="n">
        <v>53.44</v>
      </c>
      <c r="L282" t="n">
        <v>31</v>
      </c>
      <c r="M282" t="n">
        <v>2</v>
      </c>
      <c r="N282" t="n">
        <v>54.46</v>
      </c>
      <c r="O282" t="n">
        <v>29081.05</v>
      </c>
      <c r="P282" t="n">
        <v>539.21</v>
      </c>
      <c r="Q282" t="n">
        <v>1206.81</v>
      </c>
      <c r="R282" t="n">
        <v>104.36</v>
      </c>
      <c r="S282" t="n">
        <v>79.25</v>
      </c>
      <c r="T282" t="n">
        <v>10116.5</v>
      </c>
      <c r="U282" t="n">
        <v>0.76</v>
      </c>
      <c r="V282" t="n">
        <v>0.92</v>
      </c>
      <c r="W282" t="n">
        <v>0.17</v>
      </c>
      <c r="X282" t="n">
        <v>0.58</v>
      </c>
      <c r="Y282" t="n">
        <v>0.5</v>
      </c>
      <c r="Z282" t="n">
        <v>10</v>
      </c>
    </row>
    <row r="283">
      <c r="A283" t="n">
        <v>31</v>
      </c>
      <c r="B283" t="n">
        <v>95</v>
      </c>
      <c r="C283" t="inlineStr">
        <is>
          <t xml:space="preserve">CONCLUIDO	</t>
        </is>
      </c>
      <c r="D283" t="n">
        <v>1.9453</v>
      </c>
      <c r="E283" t="n">
        <v>51.41</v>
      </c>
      <c r="F283" t="n">
        <v>48.42</v>
      </c>
      <c r="G283" t="n">
        <v>207.5</v>
      </c>
      <c r="H283" t="n">
        <v>2.41</v>
      </c>
      <c r="I283" t="n">
        <v>14</v>
      </c>
      <c r="J283" t="n">
        <v>235.61</v>
      </c>
      <c r="K283" t="n">
        <v>53.44</v>
      </c>
      <c r="L283" t="n">
        <v>32</v>
      </c>
      <c r="M283" t="n">
        <v>1</v>
      </c>
      <c r="N283" t="n">
        <v>55.18</v>
      </c>
      <c r="O283" t="n">
        <v>29293.06</v>
      </c>
      <c r="P283" t="n">
        <v>542.65</v>
      </c>
      <c r="Q283" t="n">
        <v>1206.81</v>
      </c>
      <c r="R283" t="n">
        <v>104.3</v>
      </c>
      <c r="S283" t="n">
        <v>79.25</v>
      </c>
      <c r="T283" t="n">
        <v>10085.15</v>
      </c>
      <c r="U283" t="n">
        <v>0.76</v>
      </c>
      <c r="V283" t="n">
        <v>0.92</v>
      </c>
      <c r="W283" t="n">
        <v>0.18</v>
      </c>
      <c r="X283" t="n">
        <v>0.59</v>
      </c>
      <c r="Y283" t="n">
        <v>0.5</v>
      </c>
      <c r="Z283" t="n">
        <v>10</v>
      </c>
    </row>
    <row r="284">
      <c r="A284" t="n">
        <v>32</v>
      </c>
      <c r="B284" t="n">
        <v>95</v>
      </c>
      <c r="C284" t="inlineStr">
        <is>
          <t xml:space="preserve">CONCLUIDO	</t>
        </is>
      </c>
      <c r="D284" t="n">
        <v>1.9452</v>
      </c>
      <c r="E284" t="n">
        <v>51.41</v>
      </c>
      <c r="F284" t="n">
        <v>48.42</v>
      </c>
      <c r="G284" t="n">
        <v>207.51</v>
      </c>
      <c r="H284" t="n">
        <v>2.47</v>
      </c>
      <c r="I284" t="n">
        <v>14</v>
      </c>
      <c r="J284" t="n">
        <v>237.34</v>
      </c>
      <c r="K284" t="n">
        <v>53.44</v>
      </c>
      <c r="L284" t="n">
        <v>33</v>
      </c>
      <c r="M284" t="n">
        <v>0</v>
      </c>
      <c r="N284" t="n">
        <v>55.91</v>
      </c>
      <c r="O284" t="n">
        <v>29506.09</v>
      </c>
      <c r="P284" t="n">
        <v>546.55</v>
      </c>
      <c r="Q284" t="n">
        <v>1206.83</v>
      </c>
      <c r="R284" t="n">
        <v>104.39</v>
      </c>
      <c r="S284" t="n">
        <v>79.25</v>
      </c>
      <c r="T284" t="n">
        <v>10128.36</v>
      </c>
      <c r="U284" t="n">
        <v>0.76</v>
      </c>
      <c r="V284" t="n">
        <v>0.92</v>
      </c>
      <c r="W284" t="n">
        <v>0.18</v>
      </c>
      <c r="X284" t="n">
        <v>0.59</v>
      </c>
      <c r="Y284" t="n">
        <v>0.5</v>
      </c>
      <c r="Z284" t="n">
        <v>10</v>
      </c>
    </row>
    <row r="285">
      <c r="A285" t="n">
        <v>0</v>
      </c>
      <c r="B285" t="n">
        <v>55</v>
      </c>
      <c r="C285" t="inlineStr">
        <is>
          <t xml:space="preserve">CONCLUIDO	</t>
        </is>
      </c>
      <c r="D285" t="n">
        <v>1.127</v>
      </c>
      <c r="E285" t="n">
        <v>88.73</v>
      </c>
      <c r="F285" t="n">
        <v>73.86</v>
      </c>
      <c r="G285" t="n">
        <v>8.279999999999999</v>
      </c>
      <c r="H285" t="n">
        <v>0.15</v>
      </c>
      <c r="I285" t="n">
        <v>535</v>
      </c>
      <c r="J285" t="n">
        <v>116.05</v>
      </c>
      <c r="K285" t="n">
        <v>43.4</v>
      </c>
      <c r="L285" t="n">
        <v>1</v>
      </c>
      <c r="M285" t="n">
        <v>533</v>
      </c>
      <c r="N285" t="n">
        <v>16.65</v>
      </c>
      <c r="O285" t="n">
        <v>14546.17</v>
      </c>
      <c r="P285" t="n">
        <v>731.0700000000001</v>
      </c>
      <c r="Q285" t="n">
        <v>1206.97</v>
      </c>
      <c r="R285" t="n">
        <v>969.73</v>
      </c>
      <c r="S285" t="n">
        <v>79.25</v>
      </c>
      <c r="T285" t="n">
        <v>440193.41</v>
      </c>
      <c r="U285" t="n">
        <v>0.08</v>
      </c>
      <c r="V285" t="n">
        <v>0.6</v>
      </c>
      <c r="W285" t="n">
        <v>1</v>
      </c>
      <c r="X285" t="n">
        <v>26.03</v>
      </c>
      <c r="Y285" t="n">
        <v>0.5</v>
      </c>
      <c r="Z285" t="n">
        <v>10</v>
      </c>
    </row>
    <row r="286">
      <c r="A286" t="n">
        <v>1</v>
      </c>
      <c r="B286" t="n">
        <v>55</v>
      </c>
      <c r="C286" t="inlineStr">
        <is>
          <t xml:space="preserve">CONCLUIDO	</t>
        </is>
      </c>
      <c r="D286" t="n">
        <v>1.5572</v>
      </c>
      <c r="E286" t="n">
        <v>64.22</v>
      </c>
      <c r="F286" t="n">
        <v>57.29</v>
      </c>
      <c r="G286" t="n">
        <v>16.93</v>
      </c>
      <c r="H286" t="n">
        <v>0.3</v>
      </c>
      <c r="I286" t="n">
        <v>203</v>
      </c>
      <c r="J286" t="n">
        <v>117.34</v>
      </c>
      <c r="K286" t="n">
        <v>43.4</v>
      </c>
      <c r="L286" t="n">
        <v>2</v>
      </c>
      <c r="M286" t="n">
        <v>201</v>
      </c>
      <c r="N286" t="n">
        <v>16.94</v>
      </c>
      <c r="O286" t="n">
        <v>14705.49</v>
      </c>
      <c r="P286" t="n">
        <v>558.03</v>
      </c>
      <c r="Q286" t="n">
        <v>1206.86</v>
      </c>
      <c r="R286" t="n">
        <v>405.85</v>
      </c>
      <c r="S286" t="n">
        <v>79.25</v>
      </c>
      <c r="T286" t="n">
        <v>159912.95</v>
      </c>
      <c r="U286" t="n">
        <v>0.2</v>
      </c>
      <c r="V286" t="n">
        <v>0.78</v>
      </c>
      <c r="W286" t="n">
        <v>0.46</v>
      </c>
      <c r="X286" t="n">
        <v>9.449999999999999</v>
      </c>
      <c r="Y286" t="n">
        <v>0.5</v>
      </c>
      <c r="Z286" t="n">
        <v>10</v>
      </c>
    </row>
    <row r="287">
      <c r="A287" t="n">
        <v>2</v>
      </c>
      <c r="B287" t="n">
        <v>55</v>
      </c>
      <c r="C287" t="inlineStr">
        <is>
          <t xml:space="preserve">CONCLUIDO	</t>
        </is>
      </c>
      <c r="D287" t="n">
        <v>1.704</v>
      </c>
      <c r="E287" t="n">
        <v>58.69</v>
      </c>
      <c r="F287" t="n">
        <v>53.62</v>
      </c>
      <c r="G287" t="n">
        <v>25.74</v>
      </c>
      <c r="H287" t="n">
        <v>0.45</v>
      </c>
      <c r="I287" t="n">
        <v>125</v>
      </c>
      <c r="J287" t="n">
        <v>118.63</v>
      </c>
      <c r="K287" t="n">
        <v>43.4</v>
      </c>
      <c r="L287" t="n">
        <v>3</v>
      </c>
      <c r="M287" t="n">
        <v>123</v>
      </c>
      <c r="N287" t="n">
        <v>17.23</v>
      </c>
      <c r="O287" t="n">
        <v>14865.24</v>
      </c>
      <c r="P287" t="n">
        <v>513.7</v>
      </c>
      <c r="Q287" t="n">
        <v>1206.83</v>
      </c>
      <c r="R287" t="n">
        <v>281.09</v>
      </c>
      <c r="S287" t="n">
        <v>79.25</v>
      </c>
      <c r="T287" t="n">
        <v>97926.08</v>
      </c>
      <c r="U287" t="n">
        <v>0.28</v>
      </c>
      <c r="V287" t="n">
        <v>0.83</v>
      </c>
      <c r="W287" t="n">
        <v>0.34</v>
      </c>
      <c r="X287" t="n">
        <v>5.79</v>
      </c>
      <c r="Y287" t="n">
        <v>0.5</v>
      </c>
      <c r="Z287" t="n">
        <v>10</v>
      </c>
    </row>
    <row r="288">
      <c r="A288" t="n">
        <v>3</v>
      </c>
      <c r="B288" t="n">
        <v>55</v>
      </c>
      <c r="C288" t="inlineStr">
        <is>
          <t xml:space="preserve">CONCLUIDO	</t>
        </is>
      </c>
      <c r="D288" t="n">
        <v>1.7834</v>
      </c>
      <c r="E288" t="n">
        <v>56.07</v>
      </c>
      <c r="F288" t="n">
        <v>51.86</v>
      </c>
      <c r="G288" t="n">
        <v>34.96</v>
      </c>
      <c r="H288" t="n">
        <v>0.59</v>
      </c>
      <c r="I288" t="n">
        <v>89</v>
      </c>
      <c r="J288" t="n">
        <v>119.93</v>
      </c>
      <c r="K288" t="n">
        <v>43.4</v>
      </c>
      <c r="L288" t="n">
        <v>4</v>
      </c>
      <c r="M288" t="n">
        <v>87</v>
      </c>
      <c r="N288" t="n">
        <v>17.53</v>
      </c>
      <c r="O288" t="n">
        <v>15025.44</v>
      </c>
      <c r="P288" t="n">
        <v>489.04</v>
      </c>
      <c r="Q288" t="n">
        <v>1206.84</v>
      </c>
      <c r="R288" t="n">
        <v>221.43</v>
      </c>
      <c r="S288" t="n">
        <v>79.25</v>
      </c>
      <c r="T288" t="n">
        <v>68272.74000000001</v>
      </c>
      <c r="U288" t="n">
        <v>0.36</v>
      </c>
      <c r="V288" t="n">
        <v>0.86</v>
      </c>
      <c r="W288" t="n">
        <v>0.28</v>
      </c>
      <c r="X288" t="n">
        <v>4.03</v>
      </c>
      <c r="Y288" t="n">
        <v>0.5</v>
      </c>
      <c r="Z288" t="n">
        <v>10</v>
      </c>
    </row>
    <row r="289">
      <c r="A289" t="n">
        <v>4</v>
      </c>
      <c r="B289" t="n">
        <v>55</v>
      </c>
      <c r="C289" t="inlineStr">
        <is>
          <t xml:space="preserve">CONCLUIDO	</t>
        </is>
      </c>
      <c r="D289" t="n">
        <v>1.829</v>
      </c>
      <c r="E289" t="n">
        <v>54.67</v>
      </c>
      <c r="F289" t="n">
        <v>50.94</v>
      </c>
      <c r="G289" t="n">
        <v>44.3</v>
      </c>
      <c r="H289" t="n">
        <v>0.73</v>
      </c>
      <c r="I289" t="n">
        <v>69</v>
      </c>
      <c r="J289" t="n">
        <v>121.23</v>
      </c>
      <c r="K289" t="n">
        <v>43.4</v>
      </c>
      <c r="L289" t="n">
        <v>5</v>
      </c>
      <c r="M289" t="n">
        <v>67</v>
      </c>
      <c r="N289" t="n">
        <v>17.83</v>
      </c>
      <c r="O289" t="n">
        <v>15186.08</v>
      </c>
      <c r="P289" t="n">
        <v>472.26</v>
      </c>
      <c r="Q289" t="n">
        <v>1206.83</v>
      </c>
      <c r="R289" t="n">
        <v>190.35</v>
      </c>
      <c r="S289" t="n">
        <v>79.25</v>
      </c>
      <c r="T289" t="n">
        <v>52834.82</v>
      </c>
      <c r="U289" t="n">
        <v>0.42</v>
      </c>
      <c r="V289" t="n">
        <v>0.87</v>
      </c>
      <c r="W289" t="n">
        <v>0.25</v>
      </c>
      <c r="X289" t="n">
        <v>3.11</v>
      </c>
      <c r="Y289" t="n">
        <v>0.5</v>
      </c>
      <c r="Z289" t="n">
        <v>10</v>
      </c>
    </row>
    <row r="290">
      <c r="A290" t="n">
        <v>5</v>
      </c>
      <c r="B290" t="n">
        <v>55</v>
      </c>
      <c r="C290" t="inlineStr">
        <is>
          <t xml:space="preserve">CONCLUIDO	</t>
        </is>
      </c>
      <c r="D290" t="n">
        <v>1.8598</v>
      </c>
      <c r="E290" t="n">
        <v>53.77</v>
      </c>
      <c r="F290" t="n">
        <v>50.35</v>
      </c>
      <c r="G290" t="n">
        <v>53.94</v>
      </c>
      <c r="H290" t="n">
        <v>0.86</v>
      </c>
      <c r="I290" t="n">
        <v>56</v>
      </c>
      <c r="J290" t="n">
        <v>122.54</v>
      </c>
      <c r="K290" t="n">
        <v>43.4</v>
      </c>
      <c r="L290" t="n">
        <v>6</v>
      </c>
      <c r="M290" t="n">
        <v>54</v>
      </c>
      <c r="N290" t="n">
        <v>18.14</v>
      </c>
      <c r="O290" t="n">
        <v>15347.16</v>
      </c>
      <c r="P290" t="n">
        <v>458.19</v>
      </c>
      <c r="Q290" t="n">
        <v>1206.85</v>
      </c>
      <c r="R290" t="n">
        <v>170.24</v>
      </c>
      <c r="S290" t="n">
        <v>79.25</v>
      </c>
      <c r="T290" t="n">
        <v>42844.8</v>
      </c>
      <c r="U290" t="n">
        <v>0.47</v>
      </c>
      <c r="V290" t="n">
        <v>0.88</v>
      </c>
      <c r="W290" t="n">
        <v>0.23</v>
      </c>
      <c r="X290" t="n">
        <v>2.52</v>
      </c>
      <c r="Y290" t="n">
        <v>0.5</v>
      </c>
      <c r="Z290" t="n">
        <v>10</v>
      </c>
    </row>
    <row r="291">
      <c r="A291" t="n">
        <v>6</v>
      </c>
      <c r="B291" t="n">
        <v>55</v>
      </c>
      <c r="C291" t="inlineStr">
        <is>
          <t xml:space="preserve">CONCLUIDO	</t>
        </is>
      </c>
      <c r="D291" t="n">
        <v>1.8842</v>
      </c>
      <c r="E291" t="n">
        <v>53.07</v>
      </c>
      <c r="F291" t="n">
        <v>49.87</v>
      </c>
      <c r="G291" t="n">
        <v>63.66</v>
      </c>
      <c r="H291" t="n">
        <v>1</v>
      </c>
      <c r="I291" t="n">
        <v>47</v>
      </c>
      <c r="J291" t="n">
        <v>123.85</v>
      </c>
      <c r="K291" t="n">
        <v>43.4</v>
      </c>
      <c r="L291" t="n">
        <v>7</v>
      </c>
      <c r="M291" t="n">
        <v>45</v>
      </c>
      <c r="N291" t="n">
        <v>18.45</v>
      </c>
      <c r="O291" t="n">
        <v>15508.69</v>
      </c>
      <c r="P291" t="n">
        <v>445.11</v>
      </c>
      <c r="Q291" t="n">
        <v>1206.81</v>
      </c>
      <c r="R291" t="n">
        <v>153.68</v>
      </c>
      <c r="S291" t="n">
        <v>79.25</v>
      </c>
      <c r="T291" t="n">
        <v>34610.69</v>
      </c>
      <c r="U291" t="n">
        <v>0.52</v>
      </c>
      <c r="V291" t="n">
        <v>0.89</v>
      </c>
      <c r="W291" t="n">
        <v>0.22</v>
      </c>
      <c r="X291" t="n">
        <v>2.04</v>
      </c>
      <c r="Y291" t="n">
        <v>0.5</v>
      </c>
      <c r="Z291" t="n">
        <v>10</v>
      </c>
    </row>
    <row r="292">
      <c r="A292" t="n">
        <v>7</v>
      </c>
      <c r="B292" t="n">
        <v>55</v>
      </c>
      <c r="C292" t="inlineStr">
        <is>
          <t xml:space="preserve">CONCLUIDO	</t>
        </is>
      </c>
      <c r="D292" t="n">
        <v>1.8968</v>
      </c>
      <c r="E292" t="n">
        <v>52.72</v>
      </c>
      <c r="F292" t="n">
        <v>49.68</v>
      </c>
      <c r="G292" t="n">
        <v>74.52</v>
      </c>
      <c r="H292" t="n">
        <v>1.13</v>
      </c>
      <c r="I292" t="n">
        <v>40</v>
      </c>
      <c r="J292" t="n">
        <v>125.16</v>
      </c>
      <c r="K292" t="n">
        <v>43.4</v>
      </c>
      <c r="L292" t="n">
        <v>8</v>
      </c>
      <c r="M292" t="n">
        <v>38</v>
      </c>
      <c r="N292" t="n">
        <v>18.76</v>
      </c>
      <c r="O292" t="n">
        <v>15670.68</v>
      </c>
      <c r="P292" t="n">
        <v>434.32</v>
      </c>
      <c r="Q292" t="n">
        <v>1206.81</v>
      </c>
      <c r="R292" t="n">
        <v>147.85</v>
      </c>
      <c r="S292" t="n">
        <v>79.25</v>
      </c>
      <c r="T292" t="n">
        <v>31727.73</v>
      </c>
      <c r="U292" t="n">
        <v>0.54</v>
      </c>
      <c r="V292" t="n">
        <v>0.9</v>
      </c>
      <c r="W292" t="n">
        <v>0.2</v>
      </c>
      <c r="X292" t="n">
        <v>1.85</v>
      </c>
      <c r="Y292" t="n">
        <v>0.5</v>
      </c>
      <c r="Z292" t="n">
        <v>10</v>
      </c>
    </row>
    <row r="293">
      <c r="A293" t="n">
        <v>8</v>
      </c>
      <c r="B293" t="n">
        <v>55</v>
      </c>
      <c r="C293" t="inlineStr">
        <is>
          <t xml:space="preserve">CONCLUIDO	</t>
        </is>
      </c>
      <c r="D293" t="n">
        <v>1.9117</v>
      </c>
      <c r="E293" t="n">
        <v>52.31</v>
      </c>
      <c r="F293" t="n">
        <v>49.39</v>
      </c>
      <c r="G293" t="n">
        <v>84.67</v>
      </c>
      <c r="H293" t="n">
        <v>1.26</v>
      </c>
      <c r="I293" t="n">
        <v>35</v>
      </c>
      <c r="J293" t="n">
        <v>126.48</v>
      </c>
      <c r="K293" t="n">
        <v>43.4</v>
      </c>
      <c r="L293" t="n">
        <v>9</v>
      </c>
      <c r="M293" t="n">
        <v>33</v>
      </c>
      <c r="N293" t="n">
        <v>19.08</v>
      </c>
      <c r="O293" t="n">
        <v>15833.12</v>
      </c>
      <c r="P293" t="n">
        <v>424.4</v>
      </c>
      <c r="Q293" t="n">
        <v>1206.85</v>
      </c>
      <c r="R293" t="n">
        <v>137.88</v>
      </c>
      <c r="S293" t="n">
        <v>79.25</v>
      </c>
      <c r="T293" t="n">
        <v>26769.58</v>
      </c>
      <c r="U293" t="n">
        <v>0.57</v>
      </c>
      <c r="V293" t="n">
        <v>0.9</v>
      </c>
      <c r="W293" t="n">
        <v>0.19</v>
      </c>
      <c r="X293" t="n">
        <v>1.56</v>
      </c>
      <c r="Y293" t="n">
        <v>0.5</v>
      </c>
      <c r="Z293" t="n">
        <v>10</v>
      </c>
    </row>
    <row r="294">
      <c r="A294" t="n">
        <v>9</v>
      </c>
      <c r="B294" t="n">
        <v>55</v>
      </c>
      <c r="C294" t="inlineStr">
        <is>
          <t xml:space="preserve">CONCLUIDO	</t>
        </is>
      </c>
      <c r="D294" t="n">
        <v>1.9213</v>
      </c>
      <c r="E294" t="n">
        <v>52.05</v>
      </c>
      <c r="F294" t="n">
        <v>49.22</v>
      </c>
      <c r="G294" t="n">
        <v>95.27</v>
      </c>
      <c r="H294" t="n">
        <v>1.38</v>
      </c>
      <c r="I294" t="n">
        <v>31</v>
      </c>
      <c r="J294" t="n">
        <v>127.8</v>
      </c>
      <c r="K294" t="n">
        <v>43.4</v>
      </c>
      <c r="L294" t="n">
        <v>10</v>
      </c>
      <c r="M294" t="n">
        <v>29</v>
      </c>
      <c r="N294" t="n">
        <v>19.4</v>
      </c>
      <c r="O294" t="n">
        <v>15996.02</v>
      </c>
      <c r="P294" t="n">
        <v>413.44</v>
      </c>
      <c r="Q294" t="n">
        <v>1206.81</v>
      </c>
      <c r="R294" t="n">
        <v>132.18</v>
      </c>
      <c r="S294" t="n">
        <v>79.25</v>
      </c>
      <c r="T294" t="n">
        <v>23938</v>
      </c>
      <c r="U294" t="n">
        <v>0.6</v>
      </c>
      <c r="V294" t="n">
        <v>0.9</v>
      </c>
      <c r="W294" t="n">
        <v>0.19</v>
      </c>
      <c r="X294" t="n">
        <v>1.39</v>
      </c>
      <c r="Y294" t="n">
        <v>0.5</v>
      </c>
      <c r="Z294" t="n">
        <v>10</v>
      </c>
    </row>
    <row r="295">
      <c r="A295" t="n">
        <v>10</v>
      </c>
      <c r="B295" t="n">
        <v>55</v>
      </c>
      <c r="C295" t="inlineStr">
        <is>
          <t xml:space="preserve">CONCLUIDO	</t>
        </is>
      </c>
      <c r="D295" t="n">
        <v>1.9297</v>
      </c>
      <c r="E295" t="n">
        <v>51.82</v>
      </c>
      <c r="F295" t="n">
        <v>49.07</v>
      </c>
      <c r="G295" t="n">
        <v>105.15</v>
      </c>
      <c r="H295" t="n">
        <v>1.5</v>
      </c>
      <c r="I295" t="n">
        <v>28</v>
      </c>
      <c r="J295" t="n">
        <v>129.13</v>
      </c>
      <c r="K295" t="n">
        <v>43.4</v>
      </c>
      <c r="L295" t="n">
        <v>11</v>
      </c>
      <c r="M295" t="n">
        <v>26</v>
      </c>
      <c r="N295" t="n">
        <v>19.73</v>
      </c>
      <c r="O295" t="n">
        <v>16159.39</v>
      </c>
      <c r="P295" t="n">
        <v>402.41</v>
      </c>
      <c r="Q295" t="n">
        <v>1206.81</v>
      </c>
      <c r="R295" t="n">
        <v>126.85</v>
      </c>
      <c r="S295" t="n">
        <v>79.25</v>
      </c>
      <c r="T295" t="n">
        <v>21287.98</v>
      </c>
      <c r="U295" t="n">
        <v>0.62</v>
      </c>
      <c r="V295" t="n">
        <v>0.91</v>
      </c>
      <c r="W295" t="n">
        <v>0.19</v>
      </c>
      <c r="X295" t="n">
        <v>1.24</v>
      </c>
      <c r="Y295" t="n">
        <v>0.5</v>
      </c>
      <c r="Z295" t="n">
        <v>10</v>
      </c>
    </row>
    <row r="296">
      <c r="A296" t="n">
        <v>11</v>
      </c>
      <c r="B296" t="n">
        <v>55</v>
      </c>
      <c r="C296" t="inlineStr">
        <is>
          <t xml:space="preserve">CONCLUIDO	</t>
        </is>
      </c>
      <c r="D296" t="n">
        <v>1.9368</v>
      </c>
      <c r="E296" t="n">
        <v>51.63</v>
      </c>
      <c r="F296" t="n">
        <v>48.95</v>
      </c>
      <c r="G296" t="n">
        <v>117.48</v>
      </c>
      <c r="H296" t="n">
        <v>1.63</v>
      </c>
      <c r="I296" t="n">
        <v>25</v>
      </c>
      <c r="J296" t="n">
        <v>130.45</v>
      </c>
      <c r="K296" t="n">
        <v>43.4</v>
      </c>
      <c r="L296" t="n">
        <v>12</v>
      </c>
      <c r="M296" t="n">
        <v>19</v>
      </c>
      <c r="N296" t="n">
        <v>20.05</v>
      </c>
      <c r="O296" t="n">
        <v>16323.22</v>
      </c>
      <c r="P296" t="n">
        <v>391.21</v>
      </c>
      <c r="Q296" t="n">
        <v>1206.82</v>
      </c>
      <c r="R296" t="n">
        <v>122.95</v>
      </c>
      <c r="S296" t="n">
        <v>79.25</v>
      </c>
      <c r="T296" t="n">
        <v>19356.32</v>
      </c>
      <c r="U296" t="n">
        <v>0.64</v>
      </c>
      <c r="V296" t="n">
        <v>0.91</v>
      </c>
      <c r="W296" t="n">
        <v>0.18</v>
      </c>
      <c r="X296" t="n">
        <v>1.12</v>
      </c>
      <c r="Y296" t="n">
        <v>0.5</v>
      </c>
      <c r="Z296" t="n">
        <v>10</v>
      </c>
    </row>
    <row r="297">
      <c r="A297" t="n">
        <v>12</v>
      </c>
      <c r="B297" t="n">
        <v>55</v>
      </c>
      <c r="C297" t="inlineStr">
        <is>
          <t xml:space="preserve">CONCLUIDO	</t>
        </is>
      </c>
      <c r="D297" t="n">
        <v>1.9394</v>
      </c>
      <c r="E297" t="n">
        <v>51.56</v>
      </c>
      <c r="F297" t="n">
        <v>48.91</v>
      </c>
      <c r="G297" t="n">
        <v>122.26</v>
      </c>
      <c r="H297" t="n">
        <v>1.74</v>
      </c>
      <c r="I297" t="n">
        <v>24</v>
      </c>
      <c r="J297" t="n">
        <v>131.79</v>
      </c>
      <c r="K297" t="n">
        <v>43.4</v>
      </c>
      <c r="L297" t="n">
        <v>13</v>
      </c>
      <c r="M297" t="n">
        <v>4</v>
      </c>
      <c r="N297" t="n">
        <v>20.39</v>
      </c>
      <c r="O297" t="n">
        <v>16487.53</v>
      </c>
      <c r="P297" t="n">
        <v>388.51</v>
      </c>
      <c r="Q297" t="n">
        <v>1206.81</v>
      </c>
      <c r="R297" t="n">
        <v>120.55</v>
      </c>
      <c r="S297" t="n">
        <v>79.25</v>
      </c>
      <c r="T297" t="n">
        <v>18161.92</v>
      </c>
      <c r="U297" t="n">
        <v>0.66</v>
      </c>
      <c r="V297" t="n">
        <v>0.91</v>
      </c>
      <c r="W297" t="n">
        <v>0.2</v>
      </c>
      <c r="X297" t="n">
        <v>1.08</v>
      </c>
      <c r="Y297" t="n">
        <v>0.5</v>
      </c>
      <c r="Z297" t="n">
        <v>10</v>
      </c>
    </row>
    <row r="298">
      <c r="A298" t="n">
        <v>13</v>
      </c>
      <c r="B298" t="n">
        <v>55</v>
      </c>
      <c r="C298" t="inlineStr">
        <is>
          <t xml:space="preserve">CONCLUIDO	</t>
        </is>
      </c>
      <c r="D298" t="n">
        <v>1.943</v>
      </c>
      <c r="E298" t="n">
        <v>51.47</v>
      </c>
      <c r="F298" t="n">
        <v>48.83</v>
      </c>
      <c r="G298" t="n">
        <v>127.39</v>
      </c>
      <c r="H298" t="n">
        <v>1.86</v>
      </c>
      <c r="I298" t="n">
        <v>23</v>
      </c>
      <c r="J298" t="n">
        <v>133.12</v>
      </c>
      <c r="K298" t="n">
        <v>43.4</v>
      </c>
      <c r="L298" t="n">
        <v>14</v>
      </c>
      <c r="M298" t="n">
        <v>0</v>
      </c>
      <c r="N298" t="n">
        <v>20.72</v>
      </c>
      <c r="O298" t="n">
        <v>16652.31</v>
      </c>
      <c r="P298" t="n">
        <v>389.1</v>
      </c>
      <c r="Q298" t="n">
        <v>1206.84</v>
      </c>
      <c r="R298" t="n">
        <v>117.84</v>
      </c>
      <c r="S298" t="n">
        <v>79.25</v>
      </c>
      <c r="T298" t="n">
        <v>16807.87</v>
      </c>
      <c r="U298" t="n">
        <v>0.67</v>
      </c>
      <c r="V298" t="n">
        <v>0.91</v>
      </c>
      <c r="W298" t="n">
        <v>0.21</v>
      </c>
      <c r="X298" t="n">
        <v>1</v>
      </c>
      <c r="Y298" t="n">
        <v>0.5</v>
      </c>
      <c r="Z29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INDEX(resultados!$A$2:$ZZ$298, 1, MATCH($B$1, resultados!$A$1:$ZZ$1, 0))</f>
        <v/>
      </c>
      <c r="B7">
        <f>INDEX(resultados!$A$2:$ZZ$298, 1, MATCH($B$2, resultados!$A$1:$ZZ$1, 0))</f>
        <v/>
      </c>
      <c r="C7">
        <f>INDEX(resultados!$A$2:$ZZ$298, 1, MATCH($B$3, resultados!$A$1:$ZZ$1, 0))</f>
        <v/>
      </c>
    </row>
    <row r="8">
      <c r="A8">
        <f>INDEX(resultados!$A$2:$ZZ$298, 2, MATCH($B$1, resultados!$A$1:$ZZ$1, 0))</f>
        <v/>
      </c>
      <c r="B8">
        <f>INDEX(resultados!$A$2:$ZZ$298, 2, MATCH($B$2, resultados!$A$1:$ZZ$1, 0))</f>
        <v/>
      </c>
      <c r="C8">
        <f>INDEX(resultados!$A$2:$ZZ$298, 2, MATCH($B$3, resultados!$A$1:$ZZ$1, 0))</f>
        <v/>
      </c>
    </row>
    <row r="9">
      <c r="A9">
        <f>INDEX(resultados!$A$2:$ZZ$298, 3, MATCH($B$1, resultados!$A$1:$ZZ$1, 0))</f>
        <v/>
      </c>
      <c r="B9">
        <f>INDEX(resultados!$A$2:$ZZ$298, 3, MATCH($B$2, resultados!$A$1:$ZZ$1, 0))</f>
        <v/>
      </c>
      <c r="C9">
        <f>INDEX(resultados!$A$2:$ZZ$298, 3, MATCH($B$3, resultados!$A$1:$ZZ$1, 0))</f>
        <v/>
      </c>
    </row>
    <row r="10">
      <c r="A10">
        <f>INDEX(resultados!$A$2:$ZZ$298, 4, MATCH($B$1, resultados!$A$1:$ZZ$1, 0))</f>
        <v/>
      </c>
      <c r="B10">
        <f>INDEX(resultados!$A$2:$ZZ$298, 4, MATCH($B$2, resultados!$A$1:$ZZ$1, 0))</f>
        <v/>
      </c>
      <c r="C10">
        <f>INDEX(resultados!$A$2:$ZZ$298, 4, MATCH($B$3, resultados!$A$1:$ZZ$1, 0))</f>
        <v/>
      </c>
    </row>
    <row r="11">
      <c r="A11">
        <f>INDEX(resultados!$A$2:$ZZ$298, 5, MATCH($B$1, resultados!$A$1:$ZZ$1, 0))</f>
        <v/>
      </c>
      <c r="B11">
        <f>INDEX(resultados!$A$2:$ZZ$298, 5, MATCH($B$2, resultados!$A$1:$ZZ$1, 0))</f>
        <v/>
      </c>
      <c r="C11">
        <f>INDEX(resultados!$A$2:$ZZ$298, 5, MATCH($B$3, resultados!$A$1:$ZZ$1, 0))</f>
        <v/>
      </c>
    </row>
    <row r="12">
      <c r="A12">
        <f>INDEX(resultados!$A$2:$ZZ$298, 6, MATCH($B$1, resultados!$A$1:$ZZ$1, 0))</f>
        <v/>
      </c>
      <c r="B12">
        <f>INDEX(resultados!$A$2:$ZZ$298, 6, MATCH($B$2, resultados!$A$1:$ZZ$1, 0))</f>
        <v/>
      </c>
      <c r="C12">
        <f>INDEX(resultados!$A$2:$ZZ$298, 6, MATCH($B$3, resultados!$A$1:$ZZ$1, 0))</f>
        <v/>
      </c>
    </row>
    <row r="13">
      <c r="A13">
        <f>INDEX(resultados!$A$2:$ZZ$298, 7, MATCH($B$1, resultados!$A$1:$ZZ$1, 0))</f>
        <v/>
      </c>
      <c r="B13">
        <f>INDEX(resultados!$A$2:$ZZ$298, 7, MATCH($B$2, resultados!$A$1:$ZZ$1, 0))</f>
        <v/>
      </c>
      <c r="C13">
        <f>INDEX(resultados!$A$2:$ZZ$298, 7, MATCH($B$3, resultados!$A$1:$ZZ$1, 0))</f>
        <v/>
      </c>
    </row>
    <row r="14">
      <c r="A14">
        <f>INDEX(resultados!$A$2:$ZZ$298, 8, MATCH($B$1, resultados!$A$1:$ZZ$1, 0))</f>
        <v/>
      </c>
      <c r="B14">
        <f>INDEX(resultados!$A$2:$ZZ$298, 8, MATCH($B$2, resultados!$A$1:$ZZ$1, 0))</f>
        <v/>
      </c>
      <c r="C14">
        <f>INDEX(resultados!$A$2:$ZZ$298, 8, MATCH($B$3, resultados!$A$1:$ZZ$1, 0))</f>
        <v/>
      </c>
    </row>
    <row r="15">
      <c r="A15">
        <f>INDEX(resultados!$A$2:$ZZ$298, 9, MATCH($B$1, resultados!$A$1:$ZZ$1, 0))</f>
        <v/>
      </c>
      <c r="B15">
        <f>INDEX(resultados!$A$2:$ZZ$298, 9, MATCH($B$2, resultados!$A$1:$ZZ$1, 0))</f>
        <v/>
      </c>
      <c r="C15">
        <f>INDEX(resultados!$A$2:$ZZ$298, 9, MATCH($B$3, resultados!$A$1:$ZZ$1, 0))</f>
        <v/>
      </c>
    </row>
    <row r="16">
      <c r="A16">
        <f>INDEX(resultados!$A$2:$ZZ$298, 10, MATCH($B$1, resultados!$A$1:$ZZ$1, 0))</f>
        <v/>
      </c>
      <c r="B16">
        <f>INDEX(resultados!$A$2:$ZZ$298, 10, MATCH($B$2, resultados!$A$1:$ZZ$1, 0))</f>
        <v/>
      </c>
      <c r="C16">
        <f>INDEX(resultados!$A$2:$ZZ$298, 10, MATCH($B$3, resultados!$A$1:$ZZ$1, 0))</f>
        <v/>
      </c>
    </row>
    <row r="17">
      <c r="A17">
        <f>INDEX(resultados!$A$2:$ZZ$298, 11, MATCH($B$1, resultados!$A$1:$ZZ$1, 0))</f>
        <v/>
      </c>
      <c r="B17">
        <f>INDEX(resultados!$A$2:$ZZ$298, 11, MATCH($B$2, resultados!$A$1:$ZZ$1, 0))</f>
        <v/>
      </c>
      <c r="C17">
        <f>INDEX(resultados!$A$2:$ZZ$298, 11, MATCH($B$3, resultados!$A$1:$ZZ$1, 0))</f>
        <v/>
      </c>
    </row>
    <row r="18">
      <c r="A18">
        <f>INDEX(resultados!$A$2:$ZZ$298, 12, MATCH($B$1, resultados!$A$1:$ZZ$1, 0))</f>
        <v/>
      </c>
      <c r="B18">
        <f>INDEX(resultados!$A$2:$ZZ$298, 12, MATCH($B$2, resultados!$A$1:$ZZ$1, 0))</f>
        <v/>
      </c>
      <c r="C18">
        <f>INDEX(resultados!$A$2:$ZZ$298, 12, MATCH($B$3, resultados!$A$1:$ZZ$1, 0))</f>
        <v/>
      </c>
    </row>
    <row r="19">
      <c r="A19">
        <f>INDEX(resultados!$A$2:$ZZ$298, 13, MATCH($B$1, resultados!$A$1:$ZZ$1, 0))</f>
        <v/>
      </c>
      <c r="B19">
        <f>INDEX(resultados!$A$2:$ZZ$298, 13, MATCH($B$2, resultados!$A$1:$ZZ$1, 0))</f>
        <v/>
      </c>
      <c r="C19">
        <f>INDEX(resultados!$A$2:$ZZ$298, 13, MATCH($B$3, resultados!$A$1:$ZZ$1, 0))</f>
        <v/>
      </c>
    </row>
    <row r="20">
      <c r="A20">
        <f>INDEX(resultados!$A$2:$ZZ$298, 14, MATCH($B$1, resultados!$A$1:$ZZ$1, 0))</f>
        <v/>
      </c>
      <c r="B20">
        <f>INDEX(resultados!$A$2:$ZZ$298, 14, MATCH($B$2, resultados!$A$1:$ZZ$1, 0))</f>
        <v/>
      </c>
      <c r="C20">
        <f>INDEX(resultados!$A$2:$ZZ$298, 14, MATCH($B$3, resultados!$A$1:$ZZ$1, 0))</f>
        <v/>
      </c>
    </row>
    <row r="21">
      <c r="A21">
        <f>INDEX(resultados!$A$2:$ZZ$298, 15, MATCH($B$1, resultados!$A$1:$ZZ$1, 0))</f>
        <v/>
      </c>
      <c r="B21">
        <f>INDEX(resultados!$A$2:$ZZ$298, 15, MATCH($B$2, resultados!$A$1:$ZZ$1, 0))</f>
        <v/>
      </c>
      <c r="C21">
        <f>INDEX(resultados!$A$2:$ZZ$298, 15, MATCH($B$3, resultados!$A$1:$ZZ$1, 0))</f>
        <v/>
      </c>
    </row>
    <row r="22">
      <c r="A22">
        <f>INDEX(resultados!$A$2:$ZZ$298, 16, MATCH($B$1, resultados!$A$1:$ZZ$1, 0))</f>
        <v/>
      </c>
      <c r="B22">
        <f>INDEX(resultados!$A$2:$ZZ$298, 16, MATCH($B$2, resultados!$A$1:$ZZ$1, 0))</f>
        <v/>
      </c>
      <c r="C22">
        <f>INDEX(resultados!$A$2:$ZZ$298, 16, MATCH($B$3, resultados!$A$1:$ZZ$1, 0))</f>
        <v/>
      </c>
    </row>
    <row r="23">
      <c r="A23">
        <f>INDEX(resultados!$A$2:$ZZ$298, 17, MATCH($B$1, resultados!$A$1:$ZZ$1, 0))</f>
        <v/>
      </c>
      <c r="B23">
        <f>INDEX(resultados!$A$2:$ZZ$298, 17, MATCH($B$2, resultados!$A$1:$ZZ$1, 0))</f>
        <v/>
      </c>
      <c r="C23">
        <f>INDEX(resultados!$A$2:$ZZ$298, 17, MATCH($B$3, resultados!$A$1:$ZZ$1, 0))</f>
        <v/>
      </c>
    </row>
    <row r="24">
      <c r="A24">
        <f>INDEX(resultados!$A$2:$ZZ$298, 18, MATCH($B$1, resultados!$A$1:$ZZ$1, 0))</f>
        <v/>
      </c>
      <c r="B24">
        <f>INDEX(resultados!$A$2:$ZZ$298, 18, MATCH($B$2, resultados!$A$1:$ZZ$1, 0))</f>
        <v/>
      </c>
      <c r="C24">
        <f>INDEX(resultados!$A$2:$ZZ$298, 18, MATCH($B$3, resultados!$A$1:$ZZ$1, 0))</f>
        <v/>
      </c>
    </row>
    <row r="25">
      <c r="A25">
        <f>INDEX(resultados!$A$2:$ZZ$298, 19, MATCH($B$1, resultados!$A$1:$ZZ$1, 0))</f>
        <v/>
      </c>
      <c r="B25">
        <f>INDEX(resultados!$A$2:$ZZ$298, 19, MATCH($B$2, resultados!$A$1:$ZZ$1, 0))</f>
        <v/>
      </c>
      <c r="C25">
        <f>INDEX(resultados!$A$2:$ZZ$298, 19, MATCH($B$3, resultados!$A$1:$ZZ$1, 0))</f>
        <v/>
      </c>
    </row>
    <row r="26">
      <c r="A26">
        <f>INDEX(resultados!$A$2:$ZZ$298, 20, MATCH($B$1, resultados!$A$1:$ZZ$1, 0))</f>
        <v/>
      </c>
      <c r="B26">
        <f>INDEX(resultados!$A$2:$ZZ$298, 20, MATCH($B$2, resultados!$A$1:$ZZ$1, 0))</f>
        <v/>
      </c>
      <c r="C26">
        <f>INDEX(resultados!$A$2:$ZZ$298, 20, MATCH($B$3, resultados!$A$1:$ZZ$1, 0))</f>
        <v/>
      </c>
    </row>
    <row r="27">
      <c r="A27">
        <f>INDEX(resultados!$A$2:$ZZ$298, 21, MATCH($B$1, resultados!$A$1:$ZZ$1, 0))</f>
        <v/>
      </c>
      <c r="B27">
        <f>INDEX(resultados!$A$2:$ZZ$298, 21, MATCH($B$2, resultados!$A$1:$ZZ$1, 0))</f>
        <v/>
      </c>
      <c r="C27">
        <f>INDEX(resultados!$A$2:$ZZ$298, 21, MATCH($B$3, resultados!$A$1:$ZZ$1, 0))</f>
        <v/>
      </c>
    </row>
    <row r="28">
      <c r="A28">
        <f>INDEX(resultados!$A$2:$ZZ$298, 22, MATCH($B$1, resultados!$A$1:$ZZ$1, 0))</f>
        <v/>
      </c>
      <c r="B28">
        <f>INDEX(resultados!$A$2:$ZZ$298, 22, MATCH($B$2, resultados!$A$1:$ZZ$1, 0))</f>
        <v/>
      </c>
      <c r="C28">
        <f>INDEX(resultados!$A$2:$ZZ$298, 22, MATCH($B$3, resultados!$A$1:$ZZ$1, 0))</f>
        <v/>
      </c>
    </row>
    <row r="29">
      <c r="A29">
        <f>INDEX(resultados!$A$2:$ZZ$298, 23, MATCH($B$1, resultados!$A$1:$ZZ$1, 0))</f>
        <v/>
      </c>
      <c r="B29">
        <f>INDEX(resultados!$A$2:$ZZ$298, 23, MATCH($B$2, resultados!$A$1:$ZZ$1, 0))</f>
        <v/>
      </c>
      <c r="C29">
        <f>INDEX(resultados!$A$2:$ZZ$298, 23, MATCH($B$3, resultados!$A$1:$ZZ$1, 0))</f>
        <v/>
      </c>
    </row>
    <row r="30">
      <c r="A30">
        <f>INDEX(resultados!$A$2:$ZZ$298, 24, MATCH($B$1, resultados!$A$1:$ZZ$1, 0))</f>
        <v/>
      </c>
      <c r="B30">
        <f>INDEX(resultados!$A$2:$ZZ$298, 24, MATCH($B$2, resultados!$A$1:$ZZ$1, 0))</f>
        <v/>
      </c>
      <c r="C30">
        <f>INDEX(resultados!$A$2:$ZZ$298, 24, MATCH($B$3, resultados!$A$1:$ZZ$1, 0))</f>
        <v/>
      </c>
    </row>
    <row r="31">
      <c r="A31">
        <f>INDEX(resultados!$A$2:$ZZ$298, 25, MATCH($B$1, resultados!$A$1:$ZZ$1, 0))</f>
        <v/>
      </c>
      <c r="B31">
        <f>INDEX(resultados!$A$2:$ZZ$298, 25, MATCH($B$2, resultados!$A$1:$ZZ$1, 0))</f>
        <v/>
      </c>
      <c r="C31">
        <f>INDEX(resultados!$A$2:$ZZ$298, 25, MATCH($B$3, resultados!$A$1:$ZZ$1, 0))</f>
        <v/>
      </c>
    </row>
    <row r="32">
      <c r="A32">
        <f>INDEX(resultados!$A$2:$ZZ$298, 26, MATCH($B$1, resultados!$A$1:$ZZ$1, 0))</f>
        <v/>
      </c>
      <c r="B32">
        <f>INDEX(resultados!$A$2:$ZZ$298, 26, MATCH($B$2, resultados!$A$1:$ZZ$1, 0))</f>
        <v/>
      </c>
      <c r="C32">
        <f>INDEX(resultados!$A$2:$ZZ$298, 26, MATCH($B$3, resultados!$A$1:$ZZ$1, 0))</f>
        <v/>
      </c>
    </row>
    <row r="33">
      <c r="A33">
        <f>INDEX(resultados!$A$2:$ZZ$298, 27, MATCH($B$1, resultados!$A$1:$ZZ$1, 0))</f>
        <v/>
      </c>
      <c r="B33">
        <f>INDEX(resultados!$A$2:$ZZ$298, 27, MATCH($B$2, resultados!$A$1:$ZZ$1, 0))</f>
        <v/>
      </c>
      <c r="C33">
        <f>INDEX(resultados!$A$2:$ZZ$298, 27, MATCH($B$3, resultados!$A$1:$ZZ$1, 0))</f>
        <v/>
      </c>
    </row>
    <row r="34">
      <c r="A34">
        <f>INDEX(resultados!$A$2:$ZZ$298, 28, MATCH($B$1, resultados!$A$1:$ZZ$1, 0))</f>
        <v/>
      </c>
      <c r="B34">
        <f>INDEX(resultados!$A$2:$ZZ$298, 28, MATCH($B$2, resultados!$A$1:$ZZ$1, 0))</f>
        <v/>
      </c>
      <c r="C34">
        <f>INDEX(resultados!$A$2:$ZZ$298, 28, MATCH($B$3, resultados!$A$1:$ZZ$1, 0))</f>
        <v/>
      </c>
    </row>
    <row r="35">
      <c r="A35">
        <f>INDEX(resultados!$A$2:$ZZ$298, 29, MATCH($B$1, resultados!$A$1:$ZZ$1, 0))</f>
        <v/>
      </c>
      <c r="B35">
        <f>INDEX(resultados!$A$2:$ZZ$298, 29, MATCH($B$2, resultados!$A$1:$ZZ$1, 0))</f>
        <v/>
      </c>
      <c r="C35">
        <f>INDEX(resultados!$A$2:$ZZ$298, 29, MATCH($B$3, resultados!$A$1:$ZZ$1, 0))</f>
        <v/>
      </c>
    </row>
    <row r="36">
      <c r="A36">
        <f>INDEX(resultados!$A$2:$ZZ$298, 30, MATCH($B$1, resultados!$A$1:$ZZ$1, 0))</f>
        <v/>
      </c>
      <c r="B36">
        <f>INDEX(resultados!$A$2:$ZZ$298, 30, MATCH($B$2, resultados!$A$1:$ZZ$1, 0))</f>
        <v/>
      </c>
      <c r="C36">
        <f>INDEX(resultados!$A$2:$ZZ$298, 30, MATCH($B$3, resultados!$A$1:$ZZ$1, 0))</f>
        <v/>
      </c>
    </row>
    <row r="37">
      <c r="A37">
        <f>INDEX(resultados!$A$2:$ZZ$298, 31, MATCH($B$1, resultados!$A$1:$ZZ$1, 0))</f>
        <v/>
      </c>
      <c r="B37">
        <f>INDEX(resultados!$A$2:$ZZ$298, 31, MATCH($B$2, resultados!$A$1:$ZZ$1, 0))</f>
        <v/>
      </c>
      <c r="C37">
        <f>INDEX(resultados!$A$2:$ZZ$298, 31, MATCH($B$3, resultados!$A$1:$ZZ$1, 0))</f>
        <v/>
      </c>
    </row>
    <row r="38">
      <c r="A38">
        <f>INDEX(resultados!$A$2:$ZZ$298, 32, MATCH($B$1, resultados!$A$1:$ZZ$1, 0))</f>
        <v/>
      </c>
      <c r="B38">
        <f>INDEX(resultados!$A$2:$ZZ$298, 32, MATCH($B$2, resultados!$A$1:$ZZ$1, 0))</f>
        <v/>
      </c>
      <c r="C38">
        <f>INDEX(resultados!$A$2:$ZZ$298, 32, MATCH($B$3, resultados!$A$1:$ZZ$1, 0))</f>
        <v/>
      </c>
    </row>
    <row r="39">
      <c r="A39">
        <f>INDEX(resultados!$A$2:$ZZ$298, 33, MATCH($B$1, resultados!$A$1:$ZZ$1, 0))</f>
        <v/>
      </c>
      <c r="B39">
        <f>INDEX(resultados!$A$2:$ZZ$298, 33, MATCH($B$2, resultados!$A$1:$ZZ$1, 0))</f>
        <v/>
      </c>
      <c r="C39">
        <f>INDEX(resultados!$A$2:$ZZ$298, 33, MATCH($B$3, resultados!$A$1:$ZZ$1, 0))</f>
        <v/>
      </c>
    </row>
    <row r="40">
      <c r="A40">
        <f>INDEX(resultados!$A$2:$ZZ$298, 34, MATCH($B$1, resultados!$A$1:$ZZ$1, 0))</f>
        <v/>
      </c>
      <c r="B40">
        <f>INDEX(resultados!$A$2:$ZZ$298, 34, MATCH($B$2, resultados!$A$1:$ZZ$1, 0))</f>
        <v/>
      </c>
      <c r="C40">
        <f>INDEX(resultados!$A$2:$ZZ$298, 34, MATCH($B$3, resultados!$A$1:$ZZ$1, 0))</f>
        <v/>
      </c>
    </row>
    <row r="41">
      <c r="A41">
        <f>INDEX(resultados!$A$2:$ZZ$298, 35, MATCH($B$1, resultados!$A$1:$ZZ$1, 0))</f>
        <v/>
      </c>
      <c r="B41">
        <f>INDEX(resultados!$A$2:$ZZ$298, 35, MATCH($B$2, resultados!$A$1:$ZZ$1, 0))</f>
        <v/>
      </c>
      <c r="C41">
        <f>INDEX(resultados!$A$2:$ZZ$298, 35, MATCH($B$3, resultados!$A$1:$ZZ$1, 0))</f>
        <v/>
      </c>
    </row>
    <row r="42">
      <c r="A42">
        <f>INDEX(resultados!$A$2:$ZZ$298, 36, MATCH($B$1, resultados!$A$1:$ZZ$1, 0))</f>
        <v/>
      </c>
      <c r="B42">
        <f>INDEX(resultados!$A$2:$ZZ$298, 36, MATCH($B$2, resultados!$A$1:$ZZ$1, 0))</f>
        <v/>
      </c>
      <c r="C42">
        <f>INDEX(resultados!$A$2:$ZZ$298, 36, MATCH($B$3, resultados!$A$1:$ZZ$1, 0))</f>
        <v/>
      </c>
    </row>
    <row r="43">
      <c r="A43">
        <f>INDEX(resultados!$A$2:$ZZ$298, 37, MATCH($B$1, resultados!$A$1:$ZZ$1, 0))</f>
        <v/>
      </c>
      <c r="B43">
        <f>INDEX(resultados!$A$2:$ZZ$298, 37, MATCH($B$2, resultados!$A$1:$ZZ$1, 0))</f>
        <v/>
      </c>
      <c r="C43">
        <f>INDEX(resultados!$A$2:$ZZ$298, 37, MATCH($B$3, resultados!$A$1:$ZZ$1, 0))</f>
        <v/>
      </c>
    </row>
    <row r="44">
      <c r="A44">
        <f>INDEX(resultados!$A$2:$ZZ$298, 38, MATCH($B$1, resultados!$A$1:$ZZ$1, 0))</f>
        <v/>
      </c>
      <c r="B44">
        <f>INDEX(resultados!$A$2:$ZZ$298, 38, MATCH($B$2, resultados!$A$1:$ZZ$1, 0))</f>
        <v/>
      </c>
      <c r="C44">
        <f>INDEX(resultados!$A$2:$ZZ$298, 38, MATCH($B$3, resultados!$A$1:$ZZ$1, 0))</f>
        <v/>
      </c>
    </row>
    <row r="45">
      <c r="A45">
        <f>INDEX(resultados!$A$2:$ZZ$298, 39, MATCH($B$1, resultados!$A$1:$ZZ$1, 0))</f>
        <v/>
      </c>
      <c r="B45">
        <f>INDEX(resultados!$A$2:$ZZ$298, 39, MATCH($B$2, resultados!$A$1:$ZZ$1, 0))</f>
        <v/>
      </c>
      <c r="C45">
        <f>INDEX(resultados!$A$2:$ZZ$298, 39, MATCH($B$3, resultados!$A$1:$ZZ$1, 0))</f>
        <v/>
      </c>
    </row>
    <row r="46">
      <c r="A46">
        <f>INDEX(resultados!$A$2:$ZZ$298, 40, MATCH($B$1, resultados!$A$1:$ZZ$1, 0))</f>
        <v/>
      </c>
      <c r="B46">
        <f>INDEX(resultados!$A$2:$ZZ$298, 40, MATCH($B$2, resultados!$A$1:$ZZ$1, 0))</f>
        <v/>
      </c>
      <c r="C46">
        <f>INDEX(resultados!$A$2:$ZZ$298, 40, MATCH($B$3, resultados!$A$1:$ZZ$1, 0))</f>
        <v/>
      </c>
    </row>
    <row r="47">
      <c r="A47">
        <f>INDEX(resultados!$A$2:$ZZ$298, 41, MATCH($B$1, resultados!$A$1:$ZZ$1, 0))</f>
        <v/>
      </c>
      <c r="B47">
        <f>INDEX(resultados!$A$2:$ZZ$298, 41, MATCH($B$2, resultados!$A$1:$ZZ$1, 0))</f>
        <v/>
      </c>
      <c r="C47">
        <f>INDEX(resultados!$A$2:$ZZ$298, 41, MATCH($B$3, resultados!$A$1:$ZZ$1, 0))</f>
        <v/>
      </c>
    </row>
    <row r="48">
      <c r="A48">
        <f>INDEX(resultados!$A$2:$ZZ$298, 42, MATCH($B$1, resultados!$A$1:$ZZ$1, 0))</f>
        <v/>
      </c>
      <c r="B48">
        <f>INDEX(resultados!$A$2:$ZZ$298, 42, MATCH($B$2, resultados!$A$1:$ZZ$1, 0))</f>
        <v/>
      </c>
      <c r="C48">
        <f>INDEX(resultados!$A$2:$ZZ$298, 42, MATCH($B$3, resultados!$A$1:$ZZ$1, 0))</f>
        <v/>
      </c>
    </row>
    <row r="49">
      <c r="A49">
        <f>INDEX(resultados!$A$2:$ZZ$298, 43, MATCH($B$1, resultados!$A$1:$ZZ$1, 0))</f>
        <v/>
      </c>
      <c r="B49">
        <f>INDEX(resultados!$A$2:$ZZ$298, 43, MATCH($B$2, resultados!$A$1:$ZZ$1, 0))</f>
        <v/>
      </c>
      <c r="C49">
        <f>INDEX(resultados!$A$2:$ZZ$298, 43, MATCH($B$3, resultados!$A$1:$ZZ$1, 0))</f>
        <v/>
      </c>
    </row>
    <row r="50">
      <c r="A50">
        <f>INDEX(resultados!$A$2:$ZZ$298, 44, MATCH($B$1, resultados!$A$1:$ZZ$1, 0))</f>
        <v/>
      </c>
      <c r="B50">
        <f>INDEX(resultados!$A$2:$ZZ$298, 44, MATCH($B$2, resultados!$A$1:$ZZ$1, 0))</f>
        <v/>
      </c>
      <c r="C50">
        <f>INDEX(resultados!$A$2:$ZZ$298, 44, MATCH($B$3, resultados!$A$1:$ZZ$1, 0))</f>
        <v/>
      </c>
    </row>
    <row r="51">
      <c r="A51">
        <f>INDEX(resultados!$A$2:$ZZ$298, 45, MATCH($B$1, resultados!$A$1:$ZZ$1, 0))</f>
        <v/>
      </c>
      <c r="B51">
        <f>INDEX(resultados!$A$2:$ZZ$298, 45, MATCH($B$2, resultados!$A$1:$ZZ$1, 0))</f>
        <v/>
      </c>
      <c r="C51">
        <f>INDEX(resultados!$A$2:$ZZ$298, 45, MATCH($B$3, resultados!$A$1:$ZZ$1, 0))</f>
        <v/>
      </c>
    </row>
    <row r="52">
      <c r="A52">
        <f>INDEX(resultados!$A$2:$ZZ$298, 46, MATCH($B$1, resultados!$A$1:$ZZ$1, 0))</f>
        <v/>
      </c>
      <c r="B52">
        <f>INDEX(resultados!$A$2:$ZZ$298, 46, MATCH($B$2, resultados!$A$1:$ZZ$1, 0))</f>
        <v/>
      </c>
      <c r="C52">
        <f>INDEX(resultados!$A$2:$ZZ$298, 46, MATCH($B$3, resultados!$A$1:$ZZ$1, 0))</f>
        <v/>
      </c>
    </row>
    <row r="53">
      <c r="A53">
        <f>INDEX(resultados!$A$2:$ZZ$298, 47, MATCH($B$1, resultados!$A$1:$ZZ$1, 0))</f>
        <v/>
      </c>
      <c r="B53">
        <f>INDEX(resultados!$A$2:$ZZ$298, 47, MATCH($B$2, resultados!$A$1:$ZZ$1, 0))</f>
        <v/>
      </c>
      <c r="C53">
        <f>INDEX(resultados!$A$2:$ZZ$298, 47, MATCH($B$3, resultados!$A$1:$ZZ$1, 0))</f>
        <v/>
      </c>
    </row>
    <row r="54">
      <c r="A54">
        <f>INDEX(resultados!$A$2:$ZZ$298, 48, MATCH($B$1, resultados!$A$1:$ZZ$1, 0))</f>
        <v/>
      </c>
      <c r="B54">
        <f>INDEX(resultados!$A$2:$ZZ$298, 48, MATCH($B$2, resultados!$A$1:$ZZ$1, 0))</f>
        <v/>
      </c>
      <c r="C54">
        <f>INDEX(resultados!$A$2:$ZZ$298, 48, MATCH($B$3, resultados!$A$1:$ZZ$1, 0))</f>
        <v/>
      </c>
    </row>
    <row r="55">
      <c r="A55">
        <f>INDEX(resultados!$A$2:$ZZ$298, 49, MATCH($B$1, resultados!$A$1:$ZZ$1, 0))</f>
        <v/>
      </c>
      <c r="B55">
        <f>INDEX(resultados!$A$2:$ZZ$298, 49, MATCH($B$2, resultados!$A$1:$ZZ$1, 0))</f>
        <v/>
      </c>
      <c r="C55">
        <f>INDEX(resultados!$A$2:$ZZ$298, 49, MATCH($B$3, resultados!$A$1:$ZZ$1, 0))</f>
        <v/>
      </c>
    </row>
    <row r="56">
      <c r="A56">
        <f>INDEX(resultados!$A$2:$ZZ$298, 50, MATCH($B$1, resultados!$A$1:$ZZ$1, 0))</f>
        <v/>
      </c>
      <c r="B56">
        <f>INDEX(resultados!$A$2:$ZZ$298, 50, MATCH($B$2, resultados!$A$1:$ZZ$1, 0))</f>
        <v/>
      </c>
      <c r="C56">
        <f>INDEX(resultados!$A$2:$ZZ$298, 50, MATCH($B$3, resultados!$A$1:$ZZ$1, 0))</f>
        <v/>
      </c>
    </row>
    <row r="57">
      <c r="A57">
        <f>INDEX(resultados!$A$2:$ZZ$298, 51, MATCH($B$1, resultados!$A$1:$ZZ$1, 0))</f>
        <v/>
      </c>
      <c r="B57">
        <f>INDEX(resultados!$A$2:$ZZ$298, 51, MATCH($B$2, resultados!$A$1:$ZZ$1, 0))</f>
        <v/>
      </c>
      <c r="C57">
        <f>INDEX(resultados!$A$2:$ZZ$298, 51, MATCH($B$3, resultados!$A$1:$ZZ$1, 0))</f>
        <v/>
      </c>
    </row>
    <row r="58">
      <c r="A58">
        <f>INDEX(resultados!$A$2:$ZZ$298, 52, MATCH($B$1, resultados!$A$1:$ZZ$1, 0))</f>
        <v/>
      </c>
      <c r="B58">
        <f>INDEX(resultados!$A$2:$ZZ$298, 52, MATCH($B$2, resultados!$A$1:$ZZ$1, 0))</f>
        <v/>
      </c>
      <c r="C58">
        <f>INDEX(resultados!$A$2:$ZZ$298, 52, MATCH($B$3, resultados!$A$1:$ZZ$1, 0))</f>
        <v/>
      </c>
    </row>
    <row r="59">
      <c r="A59">
        <f>INDEX(resultados!$A$2:$ZZ$298, 53, MATCH($B$1, resultados!$A$1:$ZZ$1, 0))</f>
        <v/>
      </c>
      <c r="B59">
        <f>INDEX(resultados!$A$2:$ZZ$298, 53, MATCH($B$2, resultados!$A$1:$ZZ$1, 0))</f>
        <v/>
      </c>
      <c r="C59">
        <f>INDEX(resultados!$A$2:$ZZ$298, 53, MATCH($B$3, resultados!$A$1:$ZZ$1, 0))</f>
        <v/>
      </c>
    </row>
    <row r="60">
      <c r="A60">
        <f>INDEX(resultados!$A$2:$ZZ$298, 54, MATCH($B$1, resultados!$A$1:$ZZ$1, 0))</f>
        <v/>
      </c>
      <c r="B60">
        <f>INDEX(resultados!$A$2:$ZZ$298, 54, MATCH($B$2, resultados!$A$1:$ZZ$1, 0))</f>
        <v/>
      </c>
      <c r="C60">
        <f>INDEX(resultados!$A$2:$ZZ$298, 54, MATCH($B$3, resultados!$A$1:$ZZ$1, 0))</f>
        <v/>
      </c>
    </row>
    <row r="61">
      <c r="A61">
        <f>INDEX(resultados!$A$2:$ZZ$298, 55, MATCH($B$1, resultados!$A$1:$ZZ$1, 0))</f>
        <v/>
      </c>
      <c r="B61">
        <f>INDEX(resultados!$A$2:$ZZ$298, 55, MATCH($B$2, resultados!$A$1:$ZZ$1, 0))</f>
        <v/>
      </c>
      <c r="C61">
        <f>INDEX(resultados!$A$2:$ZZ$298, 55, MATCH($B$3, resultados!$A$1:$ZZ$1, 0))</f>
        <v/>
      </c>
    </row>
    <row r="62">
      <c r="A62">
        <f>INDEX(resultados!$A$2:$ZZ$298, 56, MATCH($B$1, resultados!$A$1:$ZZ$1, 0))</f>
        <v/>
      </c>
      <c r="B62">
        <f>INDEX(resultados!$A$2:$ZZ$298, 56, MATCH($B$2, resultados!$A$1:$ZZ$1, 0))</f>
        <v/>
      </c>
      <c r="C62">
        <f>INDEX(resultados!$A$2:$ZZ$298, 56, MATCH($B$3, resultados!$A$1:$ZZ$1, 0))</f>
        <v/>
      </c>
    </row>
    <row r="63">
      <c r="A63">
        <f>INDEX(resultados!$A$2:$ZZ$298, 57, MATCH($B$1, resultados!$A$1:$ZZ$1, 0))</f>
        <v/>
      </c>
      <c r="B63">
        <f>INDEX(resultados!$A$2:$ZZ$298, 57, MATCH($B$2, resultados!$A$1:$ZZ$1, 0))</f>
        <v/>
      </c>
      <c r="C63">
        <f>INDEX(resultados!$A$2:$ZZ$298, 57, MATCH($B$3, resultados!$A$1:$ZZ$1, 0))</f>
        <v/>
      </c>
    </row>
    <row r="64">
      <c r="A64">
        <f>INDEX(resultados!$A$2:$ZZ$298, 58, MATCH($B$1, resultados!$A$1:$ZZ$1, 0))</f>
        <v/>
      </c>
      <c r="B64">
        <f>INDEX(resultados!$A$2:$ZZ$298, 58, MATCH($B$2, resultados!$A$1:$ZZ$1, 0))</f>
        <v/>
      </c>
      <c r="C64">
        <f>INDEX(resultados!$A$2:$ZZ$298, 58, MATCH($B$3, resultados!$A$1:$ZZ$1, 0))</f>
        <v/>
      </c>
    </row>
    <row r="65">
      <c r="A65">
        <f>INDEX(resultados!$A$2:$ZZ$298, 59, MATCH($B$1, resultados!$A$1:$ZZ$1, 0))</f>
        <v/>
      </c>
      <c r="B65">
        <f>INDEX(resultados!$A$2:$ZZ$298, 59, MATCH($B$2, resultados!$A$1:$ZZ$1, 0))</f>
        <v/>
      </c>
      <c r="C65">
        <f>INDEX(resultados!$A$2:$ZZ$298, 59, MATCH($B$3, resultados!$A$1:$ZZ$1, 0))</f>
        <v/>
      </c>
    </row>
    <row r="66">
      <c r="A66">
        <f>INDEX(resultados!$A$2:$ZZ$298, 60, MATCH($B$1, resultados!$A$1:$ZZ$1, 0))</f>
        <v/>
      </c>
      <c r="B66">
        <f>INDEX(resultados!$A$2:$ZZ$298, 60, MATCH($B$2, resultados!$A$1:$ZZ$1, 0))</f>
        <v/>
      </c>
      <c r="C66">
        <f>INDEX(resultados!$A$2:$ZZ$298, 60, MATCH($B$3, resultados!$A$1:$ZZ$1, 0))</f>
        <v/>
      </c>
    </row>
    <row r="67">
      <c r="A67">
        <f>INDEX(resultados!$A$2:$ZZ$298, 61, MATCH($B$1, resultados!$A$1:$ZZ$1, 0))</f>
        <v/>
      </c>
      <c r="B67">
        <f>INDEX(resultados!$A$2:$ZZ$298, 61, MATCH($B$2, resultados!$A$1:$ZZ$1, 0))</f>
        <v/>
      </c>
      <c r="C67">
        <f>INDEX(resultados!$A$2:$ZZ$298, 61, MATCH($B$3, resultados!$A$1:$ZZ$1, 0))</f>
        <v/>
      </c>
    </row>
    <row r="68">
      <c r="A68">
        <f>INDEX(resultados!$A$2:$ZZ$298, 62, MATCH($B$1, resultados!$A$1:$ZZ$1, 0))</f>
        <v/>
      </c>
      <c r="B68">
        <f>INDEX(resultados!$A$2:$ZZ$298, 62, MATCH($B$2, resultados!$A$1:$ZZ$1, 0))</f>
        <v/>
      </c>
      <c r="C68">
        <f>INDEX(resultados!$A$2:$ZZ$298, 62, MATCH($B$3, resultados!$A$1:$ZZ$1, 0))</f>
        <v/>
      </c>
    </row>
    <row r="69">
      <c r="A69">
        <f>INDEX(resultados!$A$2:$ZZ$298, 63, MATCH($B$1, resultados!$A$1:$ZZ$1, 0))</f>
        <v/>
      </c>
      <c r="B69">
        <f>INDEX(resultados!$A$2:$ZZ$298, 63, MATCH($B$2, resultados!$A$1:$ZZ$1, 0))</f>
        <v/>
      </c>
      <c r="C69">
        <f>INDEX(resultados!$A$2:$ZZ$298, 63, MATCH($B$3, resultados!$A$1:$ZZ$1, 0))</f>
        <v/>
      </c>
    </row>
    <row r="70">
      <c r="A70">
        <f>INDEX(resultados!$A$2:$ZZ$298, 64, MATCH($B$1, resultados!$A$1:$ZZ$1, 0))</f>
        <v/>
      </c>
      <c r="B70">
        <f>INDEX(resultados!$A$2:$ZZ$298, 64, MATCH($B$2, resultados!$A$1:$ZZ$1, 0))</f>
        <v/>
      </c>
      <c r="C70">
        <f>INDEX(resultados!$A$2:$ZZ$298, 64, MATCH($B$3, resultados!$A$1:$ZZ$1, 0))</f>
        <v/>
      </c>
    </row>
    <row r="71">
      <c r="A71">
        <f>INDEX(resultados!$A$2:$ZZ$298, 65, MATCH($B$1, resultados!$A$1:$ZZ$1, 0))</f>
        <v/>
      </c>
      <c r="B71">
        <f>INDEX(resultados!$A$2:$ZZ$298, 65, MATCH($B$2, resultados!$A$1:$ZZ$1, 0))</f>
        <v/>
      </c>
      <c r="C71">
        <f>INDEX(resultados!$A$2:$ZZ$298, 65, MATCH($B$3, resultados!$A$1:$ZZ$1, 0))</f>
        <v/>
      </c>
    </row>
    <row r="72">
      <c r="A72">
        <f>INDEX(resultados!$A$2:$ZZ$298, 66, MATCH($B$1, resultados!$A$1:$ZZ$1, 0))</f>
        <v/>
      </c>
      <c r="B72">
        <f>INDEX(resultados!$A$2:$ZZ$298, 66, MATCH($B$2, resultados!$A$1:$ZZ$1, 0))</f>
        <v/>
      </c>
      <c r="C72">
        <f>INDEX(resultados!$A$2:$ZZ$298, 66, MATCH($B$3, resultados!$A$1:$ZZ$1, 0))</f>
        <v/>
      </c>
    </row>
    <row r="73">
      <c r="A73">
        <f>INDEX(resultados!$A$2:$ZZ$298, 67, MATCH($B$1, resultados!$A$1:$ZZ$1, 0))</f>
        <v/>
      </c>
      <c r="B73">
        <f>INDEX(resultados!$A$2:$ZZ$298, 67, MATCH($B$2, resultados!$A$1:$ZZ$1, 0))</f>
        <v/>
      </c>
      <c r="C73">
        <f>INDEX(resultados!$A$2:$ZZ$298, 67, MATCH($B$3, resultados!$A$1:$ZZ$1, 0))</f>
        <v/>
      </c>
    </row>
    <row r="74">
      <c r="A74">
        <f>INDEX(resultados!$A$2:$ZZ$298, 68, MATCH($B$1, resultados!$A$1:$ZZ$1, 0))</f>
        <v/>
      </c>
      <c r="B74">
        <f>INDEX(resultados!$A$2:$ZZ$298, 68, MATCH($B$2, resultados!$A$1:$ZZ$1, 0))</f>
        <v/>
      </c>
      <c r="C74">
        <f>INDEX(resultados!$A$2:$ZZ$298, 68, MATCH($B$3, resultados!$A$1:$ZZ$1, 0))</f>
        <v/>
      </c>
    </row>
    <row r="75">
      <c r="A75">
        <f>INDEX(resultados!$A$2:$ZZ$298, 69, MATCH($B$1, resultados!$A$1:$ZZ$1, 0))</f>
        <v/>
      </c>
      <c r="B75">
        <f>INDEX(resultados!$A$2:$ZZ$298, 69, MATCH($B$2, resultados!$A$1:$ZZ$1, 0))</f>
        <v/>
      </c>
      <c r="C75">
        <f>INDEX(resultados!$A$2:$ZZ$298, 69, MATCH($B$3, resultados!$A$1:$ZZ$1, 0))</f>
        <v/>
      </c>
    </row>
    <row r="76">
      <c r="A76">
        <f>INDEX(resultados!$A$2:$ZZ$298, 70, MATCH($B$1, resultados!$A$1:$ZZ$1, 0))</f>
        <v/>
      </c>
      <c r="B76">
        <f>INDEX(resultados!$A$2:$ZZ$298, 70, MATCH($B$2, resultados!$A$1:$ZZ$1, 0))</f>
        <v/>
      </c>
      <c r="C76">
        <f>INDEX(resultados!$A$2:$ZZ$298, 70, MATCH($B$3, resultados!$A$1:$ZZ$1, 0))</f>
        <v/>
      </c>
    </row>
    <row r="77">
      <c r="A77">
        <f>INDEX(resultados!$A$2:$ZZ$298, 71, MATCH($B$1, resultados!$A$1:$ZZ$1, 0))</f>
        <v/>
      </c>
      <c r="B77">
        <f>INDEX(resultados!$A$2:$ZZ$298, 71, MATCH($B$2, resultados!$A$1:$ZZ$1, 0))</f>
        <v/>
      </c>
      <c r="C77">
        <f>INDEX(resultados!$A$2:$ZZ$298, 71, MATCH($B$3, resultados!$A$1:$ZZ$1, 0))</f>
        <v/>
      </c>
    </row>
    <row r="78">
      <c r="A78">
        <f>INDEX(resultados!$A$2:$ZZ$298, 72, MATCH($B$1, resultados!$A$1:$ZZ$1, 0))</f>
        <v/>
      </c>
      <c r="B78">
        <f>INDEX(resultados!$A$2:$ZZ$298, 72, MATCH($B$2, resultados!$A$1:$ZZ$1, 0))</f>
        <v/>
      </c>
      <c r="C78">
        <f>INDEX(resultados!$A$2:$ZZ$298, 72, MATCH($B$3, resultados!$A$1:$ZZ$1, 0))</f>
        <v/>
      </c>
    </row>
    <row r="79">
      <c r="A79">
        <f>INDEX(resultados!$A$2:$ZZ$298, 73, MATCH($B$1, resultados!$A$1:$ZZ$1, 0))</f>
        <v/>
      </c>
      <c r="B79">
        <f>INDEX(resultados!$A$2:$ZZ$298, 73, MATCH($B$2, resultados!$A$1:$ZZ$1, 0))</f>
        <v/>
      </c>
      <c r="C79">
        <f>INDEX(resultados!$A$2:$ZZ$298, 73, MATCH($B$3, resultados!$A$1:$ZZ$1, 0))</f>
        <v/>
      </c>
    </row>
    <row r="80">
      <c r="A80">
        <f>INDEX(resultados!$A$2:$ZZ$298, 74, MATCH($B$1, resultados!$A$1:$ZZ$1, 0))</f>
        <v/>
      </c>
      <c r="B80">
        <f>INDEX(resultados!$A$2:$ZZ$298, 74, MATCH($B$2, resultados!$A$1:$ZZ$1, 0))</f>
        <v/>
      </c>
      <c r="C80">
        <f>INDEX(resultados!$A$2:$ZZ$298, 74, MATCH($B$3, resultados!$A$1:$ZZ$1, 0))</f>
        <v/>
      </c>
    </row>
    <row r="81">
      <c r="A81">
        <f>INDEX(resultados!$A$2:$ZZ$298, 75, MATCH($B$1, resultados!$A$1:$ZZ$1, 0))</f>
        <v/>
      </c>
      <c r="B81">
        <f>INDEX(resultados!$A$2:$ZZ$298, 75, MATCH($B$2, resultados!$A$1:$ZZ$1, 0))</f>
        <v/>
      </c>
      <c r="C81">
        <f>INDEX(resultados!$A$2:$ZZ$298, 75, MATCH($B$3, resultados!$A$1:$ZZ$1, 0))</f>
        <v/>
      </c>
    </row>
    <row r="82">
      <c r="A82">
        <f>INDEX(resultados!$A$2:$ZZ$298, 76, MATCH($B$1, resultados!$A$1:$ZZ$1, 0))</f>
        <v/>
      </c>
      <c r="B82">
        <f>INDEX(resultados!$A$2:$ZZ$298, 76, MATCH($B$2, resultados!$A$1:$ZZ$1, 0))</f>
        <v/>
      </c>
      <c r="C82">
        <f>INDEX(resultados!$A$2:$ZZ$298, 76, MATCH($B$3, resultados!$A$1:$ZZ$1, 0))</f>
        <v/>
      </c>
    </row>
    <row r="83">
      <c r="A83">
        <f>INDEX(resultados!$A$2:$ZZ$298, 77, MATCH($B$1, resultados!$A$1:$ZZ$1, 0))</f>
        <v/>
      </c>
      <c r="B83">
        <f>INDEX(resultados!$A$2:$ZZ$298, 77, MATCH($B$2, resultados!$A$1:$ZZ$1, 0))</f>
        <v/>
      </c>
      <c r="C83">
        <f>INDEX(resultados!$A$2:$ZZ$298, 77, MATCH($B$3, resultados!$A$1:$ZZ$1, 0))</f>
        <v/>
      </c>
    </row>
    <row r="84">
      <c r="A84">
        <f>INDEX(resultados!$A$2:$ZZ$298, 78, MATCH($B$1, resultados!$A$1:$ZZ$1, 0))</f>
        <v/>
      </c>
      <c r="B84">
        <f>INDEX(resultados!$A$2:$ZZ$298, 78, MATCH($B$2, resultados!$A$1:$ZZ$1, 0))</f>
        <v/>
      </c>
      <c r="C84">
        <f>INDEX(resultados!$A$2:$ZZ$298, 78, MATCH($B$3, resultados!$A$1:$ZZ$1, 0))</f>
        <v/>
      </c>
    </row>
    <row r="85">
      <c r="A85">
        <f>INDEX(resultados!$A$2:$ZZ$298, 79, MATCH($B$1, resultados!$A$1:$ZZ$1, 0))</f>
        <v/>
      </c>
      <c r="B85">
        <f>INDEX(resultados!$A$2:$ZZ$298, 79, MATCH($B$2, resultados!$A$1:$ZZ$1, 0))</f>
        <v/>
      </c>
      <c r="C85">
        <f>INDEX(resultados!$A$2:$ZZ$298, 79, MATCH($B$3, resultados!$A$1:$ZZ$1, 0))</f>
        <v/>
      </c>
    </row>
    <row r="86">
      <c r="A86">
        <f>INDEX(resultados!$A$2:$ZZ$298, 80, MATCH($B$1, resultados!$A$1:$ZZ$1, 0))</f>
        <v/>
      </c>
      <c r="B86">
        <f>INDEX(resultados!$A$2:$ZZ$298, 80, MATCH($B$2, resultados!$A$1:$ZZ$1, 0))</f>
        <v/>
      </c>
      <c r="C86">
        <f>INDEX(resultados!$A$2:$ZZ$298, 80, MATCH($B$3, resultados!$A$1:$ZZ$1, 0))</f>
        <v/>
      </c>
    </row>
    <row r="87">
      <c r="A87">
        <f>INDEX(resultados!$A$2:$ZZ$298, 81, MATCH($B$1, resultados!$A$1:$ZZ$1, 0))</f>
        <v/>
      </c>
      <c r="B87">
        <f>INDEX(resultados!$A$2:$ZZ$298, 81, MATCH($B$2, resultados!$A$1:$ZZ$1, 0))</f>
        <v/>
      </c>
      <c r="C87">
        <f>INDEX(resultados!$A$2:$ZZ$298, 81, MATCH($B$3, resultados!$A$1:$ZZ$1, 0))</f>
        <v/>
      </c>
    </row>
    <row r="88">
      <c r="A88">
        <f>INDEX(resultados!$A$2:$ZZ$298, 82, MATCH($B$1, resultados!$A$1:$ZZ$1, 0))</f>
        <v/>
      </c>
      <c r="B88">
        <f>INDEX(resultados!$A$2:$ZZ$298, 82, MATCH($B$2, resultados!$A$1:$ZZ$1, 0))</f>
        <v/>
      </c>
      <c r="C88">
        <f>INDEX(resultados!$A$2:$ZZ$298, 82, MATCH($B$3, resultados!$A$1:$ZZ$1, 0))</f>
        <v/>
      </c>
    </row>
    <row r="89">
      <c r="A89">
        <f>INDEX(resultados!$A$2:$ZZ$298, 83, MATCH($B$1, resultados!$A$1:$ZZ$1, 0))</f>
        <v/>
      </c>
      <c r="B89">
        <f>INDEX(resultados!$A$2:$ZZ$298, 83, MATCH($B$2, resultados!$A$1:$ZZ$1, 0))</f>
        <v/>
      </c>
      <c r="C89">
        <f>INDEX(resultados!$A$2:$ZZ$298, 83, MATCH($B$3, resultados!$A$1:$ZZ$1, 0))</f>
        <v/>
      </c>
    </row>
    <row r="90">
      <c r="A90">
        <f>INDEX(resultados!$A$2:$ZZ$298, 84, MATCH($B$1, resultados!$A$1:$ZZ$1, 0))</f>
        <v/>
      </c>
      <c r="B90">
        <f>INDEX(resultados!$A$2:$ZZ$298, 84, MATCH($B$2, resultados!$A$1:$ZZ$1, 0))</f>
        <v/>
      </c>
      <c r="C90">
        <f>INDEX(resultados!$A$2:$ZZ$298, 84, MATCH($B$3, resultados!$A$1:$ZZ$1, 0))</f>
        <v/>
      </c>
    </row>
    <row r="91">
      <c r="A91">
        <f>INDEX(resultados!$A$2:$ZZ$298, 85, MATCH($B$1, resultados!$A$1:$ZZ$1, 0))</f>
        <v/>
      </c>
      <c r="B91">
        <f>INDEX(resultados!$A$2:$ZZ$298, 85, MATCH($B$2, resultados!$A$1:$ZZ$1, 0))</f>
        <v/>
      </c>
      <c r="C91">
        <f>INDEX(resultados!$A$2:$ZZ$298, 85, MATCH($B$3, resultados!$A$1:$ZZ$1, 0))</f>
        <v/>
      </c>
    </row>
    <row r="92">
      <c r="A92">
        <f>INDEX(resultados!$A$2:$ZZ$298, 86, MATCH($B$1, resultados!$A$1:$ZZ$1, 0))</f>
        <v/>
      </c>
      <c r="B92">
        <f>INDEX(resultados!$A$2:$ZZ$298, 86, MATCH($B$2, resultados!$A$1:$ZZ$1, 0))</f>
        <v/>
      </c>
      <c r="C92">
        <f>INDEX(resultados!$A$2:$ZZ$298, 86, MATCH($B$3, resultados!$A$1:$ZZ$1, 0))</f>
        <v/>
      </c>
    </row>
    <row r="93">
      <c r="A93">
        <f>INDEX(resultados!$A$2:$ZZ$298, 87, MATCH($B$1, resultados!$A$1:$ZZ$1, 0))</f>
        <v/>
      </c>
      <c r="B93">
        <f>INDEX(resultados!$A$2:$ZZ$298, 87, MATCH($B$2, resultados!$A$1:$ZZ$1, 0))</f>
        <v/>
      </c>
      <c r="C93">
        <f>INDEX(resultados!$A$2:$ZZ$298, 87, MATCH($B$3, resultados!$A$1:$ZZ$1, 0))</f>
        <v/>
      </c>
    </row>
    <row r="94">
      <c r="A94">
        <f>INDEX(resultados!$A$2:$ZZ$298, 88, MATCH($B$1, resultados!$A$1:$ZZ$1, 0))</f>
        <v/>
      </c>
      <c r="B94">
        <f>INDEX(resultados!$A$2:$ZZ$298, 88, MATCH($B$2, resultados!$A$1:$ZZ$1, 0))</f>
        <v/>
      </c>
      <c r="C94">
        <f>INDEX(resultados!$A$2:$ZZ$298, 88, MATCH($B$3, resultados!$A$1:$ZZ$1, 0))</f>
        <v/>
      </c>
    </row>
    <row r="95">
      <c r="A95">
        <f>INDEX(resultados!$A$2:$ZZ$298, 89, MATCH($B$1, resultados!$A$1:$ZZ$1, 0))</f>
        <v/>
      </c>
      <c r="B95">
        <f>INDEX(resultados!$A$2:$ZZ$298, 89, MATCH($B$2, resultados!$A$1:$ZZ$1, 0))</f>
        <v/>
      </c>
      <c r="C95">
        <f>INDEX(resultados!$A$2:$ZZ$298, 89, MATCH($B$3, resultados!$A$1:$ZZ$1, 0))</f>
        <v/>
      </c>
    </row>
    <row r="96">
      <c r="A96">
        <f>INDEX(resultados!$A$2:$ZZ$298, 90, MATCH($B$1, resultados!$A$1:$ZZ$1, 0))</f>
        <v/>
      </c>
      <c r="B96">
        <f>INDEX(resultados!$A$2:$ZZ$298, 90, MATCH($B$2, resultados!$A$1:$ZZ$1, 0))</f>
        <v/>
      </c>
      <c r="C96">
        <f>INDEX(resultados!$A$2:$ZZ$298, 90, MATCH($B$3, resultados!$A$1:$ZZ$1, 0))</f>
        <v/>
      </c>
    </row>
    <row r="97">
      <c r="A97">
        <f>INDEX(resultados!$A$2:$ZZ$298, 91, MATCH($B$1, resultados!$A$1:$ZZ$1, 0))</f>
        <v/>
      </c>
      <c r="B97">
        <f>INDEX(resultados!$A$2:$ZZ$298, 91, MATCH($B$2, resultados!$A$1:$ZZ$1, 0))</f>
        <v/>
      </c>
      <c r="C97">
        <f>INDEX(resultados!$A$2:$ZZ$298, 91, MATCH($B$3, resultados!$A$1:$ZZ$1, 0))</f>
        <v/>
      </c>
    </row>
    <row r="98">
      <c r="A98">
        <f>INDEX(resultados!$A$2:$ZZ$298, 92, MATCH($B$1, resultados!$A$1:$ZZ$1, 0))</f>
        <v/>
      </c>
      <c r="B98">
        <f>INDEX(resultados!$A$2:$ZZ$298, 92, MATCH($B$2, resultados!$A$1:$ZZ$1, 0))</f>
        <v/>
      </c>
      <c r="C98">
        <f>INDEX(resultados!$A$2:$ZZ$298, 92, MATCH($B$3, resultados!$A$1:$ZZ$1, 0))</f>
        <v/>
      </c>
    </row>
    <row r="99">
      <c r="A99">
        <f>INDEX(resultados!$A$2:$ZZ$298, 93, MATCH($B$1, resultados!$A$1:$ZZ$1, 0))</f>
        <v/>
      </c>
      <c r="B99">
        <f>INDEX(resultados!$A$2:$ZZ$298, 93, MATCH($B$2, resultados!$A$1:$ZZ$1, 0))</f>
        <v/>
      </c>
      <c r="C99">
        <f>INDEX(resultados!$A$2:$ZZ$298, 93, MATCH($B$3, resultados!$A$1:$ZZ$1, 0))</f>
        <v/>
      </c>
    </row>
    <row r="100">
      <c r="A100">
        <f>INDEX(resultados!$A$2:$ZZ$298, 94, MATCH($B$1, resultados!$A$1:$ZZ$1, 0))</f>
        <v/>
      </c>
      <c r="B100">
        <f>INDEX(resultados!$A$2:$ZZ$298, 94, MATCH($B$2, resultados!$A$1:$ZZ$1, 0))</f>
        <v/>
      </c>
      <c r="C100">
        <f>INDEX(resultados!$A$2:$ZZ$298, 94, MATCH($B$3, resultados!$A$1:$ZZ$1, 0))</f>
        <v/>
      </c>
    </row>
    <row r="101">
      <c r="A101">
        <f>INDEX(resultados!$A$2:$ZZ$298, 95, MATCH($B$1, resultados!$A$1:$ZZ$1, 0))</f>
        <v/>
      </c>
      <c r="B101">
        <f>INDEX(resultados!$A$2:$ZZ$298, 95, MATCH($B$2, resultados!$A$1:$ZZ$1, 0))</f>
        <v/>
      </c>
      <c r="C101">
        <f>INDEX(resultados!$A$2:$ZZ$298, 95, MATCH($B$3, resultados!$A$1:$ZZ$1, 0))</f>
        <v/>
      </c>
    </row>
    <row r="102">
      <c r="A102">
        <f>INDEX(resultados!$A$2:$ZZ$298, 96, MATCH($B$1, resultados!$A$1:$ZZ$1, 0))</f>
        <v/>
      </c>
      <c r="B102">
        <f>INDEX(resultados!$A$2:$ZZ$298, 96, MATCH($B$2, resultados!$A$1:$ZZ$1, 0))</f>
        <v/>
      </c>
      <c r="C102">
        <f>INDEX(resultados!$A$2:$ZZ$298, 96, MATCH($B$3, resultados!$A$1:$ZZ$1, 0))</f>
        <v/>
      </c>
    </row>
    <row r="103">
      <c r="A103">
        <f>INDEX(resultados!$A$2:$ZZ$298, 97, MATCH($B$1, resultados!$A$1:$ZZ$1, 0))</f>
        <v/>
      </c>
      <c r="B103">
        <f>INDEX(resultados!$A$2:$ZZ$298, 97, MATCH($B$2, resultados!$A$1:$ZZ$1, 0))</f>
        <v/>
      </c>
      <c r="C103">
        <f>INDEX(resultados!$A$2:$ZZ$298, 97, MATCH($B$3, resultados!$A$1:$ZZ$1, 0))</f>
        <v/>
      </c>
    </row>
    <row r="104">
      <c r="A104">
        <f>INDEX(resultados!$A$2:$ZZ$298, 98, MATCH($B$1, resultados!$A$1:$ZZ$1, 0))</f>
        <v/>
      </c>
      <c r="B104">
        <f>INDEX(resultados!$A$2:$ZZ$298, 98, MATCH($B$2, resultados!$A$1:$ZZ$1, 0))</f>
        <v/>
      </c>
      <c r="C104">
        <f>INDEX(resultados!$A$2:$ZZ$298, 98, MATCH($B$3, resultados!$A$1:$ZZ$1, 0))</f>
        <v/>
      </c>
    </row>
    <row r="105">
      <c r="A105">
        <f>INDEX(resultados!$A$2:$ZZ$298, 99, MATCH($B$1, resultados!$A$1:$ZZ$1, 0))</f>
        <v/>
      </c>
      <c r="B105">
        <f>INDEX(resultados!$A$2:$ZZ$298, 99, MATCH($B$2, resultados!$A$1:$ZZ$1, 0))</f>
        <v/>
      </c>
      <c r="C105">
        <f>INDEX(resultados!$A$2:$ZZ$298, 99, MATCH($B$3, resultados!$A$1:$ZZ$1, 0))</f>
        <v/>
      </c>
    </row>
    <row r="106">
      <c r="A106">
        <f>INDEX(resultados!$A$2:$ZZ$298, 100, MATCH($B$1, resultados!$A$1:$ZZ$1, 0))</f>
        <v/>
      </c>
      <c r="B106">
        <f>INDEX(resultados!$A$2:$ZZ$298, 100, MATCH($B$2, resultados!$A$1:$ZZ$1, 0))</f>
        <v/>
      </c>
      <c r="C106">
        <f>INDEX(resultados!$A$2:$ZZ$298, 100, MATCH($B$3, resultados!$A$1:$ZZ$1, 0))</f>
        <v/>
      </c>
    </row>
    <row r="107">
      <c r="A107">
        <f>INDEX(resultados!$A$2:$ZZ$298, 101, MATCH($B$1, resultados!$A$1:$ZZ$1, 0))</f>
        <v/>
      </c>
      <c r="B107">
        <f>INDEX(resultados!$A$2:$ZZ$298, 101, MATCH($B$2, resultados!$A$1:$ZZ$1, 0))</f>
        <v/>
      </c>
      <c r="C107">
        <f>INDEX(resultados!$A$2:$ZZ$298, 101, MATCH($B$3, resultados!$A$1:$ZZ$1, 0))</f>
        <v/>
      </c>
    </row>
    <row r="108">
      <c r="A108">
        <f>INDEX(resultados!$A$2:$ZZ$298, 102, MATCH($B$1, resultados!$A$1:$ZZ$1, 0))</f>
        <v/>
      </c>
      <c r="B108">
        <f>INDEX(resultados!$A$2:$ZZ$298, 102, MATCH($B$2, resultados!$A$1:$ZZ$1, 0))</f>
        <v/>
      </c>
      <c r="C108">
        <f>INDEX(resultados!$A$2:$ZZ$298, 102, MATCH($B$3, resultados!$A$1:$ZZ$1, 0))</f>
        <v/>
      </c>
    </row>
    <row r="109">
      <c r="A109">
        <f>INDEX(resultados!$A$2:$ZZ$298, 103, MATCH($B$1, resultados!$A$1:$ZZ$1, 0))</f>
        <v/>
      </c>
      <c r="B109">
        <f>INDEX(resultados!$A$2:$ZZ$298, 103, MATCH($B$2, resultados!$A$1:$ZZ$1, 0))</f>
        <v/>
      </c>
      <c r="C109">
        <f>INDEX(resultados!$A$2:$ZZ$298, 103, MATCH($B$3, resultados!$A$1:$ZZ$1, 0))</f>
        <v/>
      </c>
    </row>
    <row r="110">
      <c r="A110">
        <f>INDEX(resultados!$A$2:$ZZ$298, 104, MATCH($B$1, resultados!$A$1:$ZZ$1, 0))</f>
        <v/>
      </c>
      <c r="B110">
        <f>INDEX(resultados!$A$2:$ZZ$298, 104, MATCH($B$2, resultados!$A$1:$ZZ$1, 0))</f>
        <v/>
      </c>
      <c r="C110">
        <f>INDEX(resultados!$A$2:$ZZ$298, 104, MATCH($B$3, resultados!$A$1:$ZZ$1, 0))</f>
        <v/>
      </c>
    </row>
    <row r="111">
      <c r="A111">
        <f>INDEX(resultados!$A$2:$ZZ$298, 105, MATCH($B$1, resultados!$A$1:$ZZ$1, 0))</f>
        <v/>
      </c>
      <c r="B111">
        <f>INDEX(resultados!$A$2:$ZZ$298, 105, MATCH($B$2, resultados!$A$1:$ZZ$1, 0))</f>
        <v/>
      </c>
      <c r="C111">
        <f>INDEX(resultados!$A$2:$ZZ$298, 105, MATCH($B$3, resultados!$A$1:$ZZ$1, 0))</f>
        <v/>
      </c>
    </row>
    <row r="112">
      <c r="A112">
        <f>INDEX(resultados!$A$2:$ZZ$298, 106, MATCH($B$1, resultados!$A$1:$ZZ$1, 0))</f>
        <v/>
      </c>
      <c r="B112">
        <f>INDEX(resultados!$A$2:$ZZ$298, 106, MATCH($B$2, resultados!$A$1:$ZZ$1, 0))</f>
        <v/>
      </c>
      <c r="C112">
        <f>INDEX(resultados!$A$2:$ZZ$298, 106, MATCH($B$3, resultados!$A$1:$ZZ$1, 0))</f>
        <v/>
      </c>
    </row>
    <row r="113">
      <c r="A113">
        <f>INDEX(resultados!$A$2:$ZZ$298, 107, MATCH($B$1, resultados!$A$1:$ZZ$1, 0))</f>
        <v/>
      </c>
      <c r="B113">
        <f>INDEX(resultados!$A$2:$ZZ$298, 107, MATCH($B$2, resultados!$A$1:$ZZ$1, 0))</f>
        <v/>
      </c>
      <c r="C113">
        <f>INDEX(resultados!$A$2:$ZZ$298, 107, MATCH($B$3, resultados!$A$1:$ZZ$1, 0))</f>
        <v/>
      </c>
    </row>
    <row r="114">
      <c r="A114">
        <f>INDEX(resultados!$A$2:$ZZ$298, 108, MATCH($B$1, resultados!$A$1:$ZZ$1, 0))</f>
        <v/>
      </c>
      <c r="B114">
        <f>INDEX(resultados!$A$2:$ZZ$298, 108, MATCH($B$2, resultados!$A$1:$ZZ$1, 0))</f>
        <v/>
      </c>
      <c r="C114">
        <f>INDEX(resultados!$A$2:$ZZ$298, 108, MATCH($B$3, resultados!$A$1:$ZZ$1, 0))</f>
        <v/>
      </c>
    </row>
    <row r="115">
      <c r="A115">
        <f>INDEX(resultados!$A$2:$ZZ$298, 109, MATCH($B$1, resultados!$A$1:$ZZ$1, 0))</f>
        <v/>
      </c>
      <c r="B115">
        <f>INDEX(resultados!$A$2:$ZZ$298, 109, MATCH($B$2, resultados!$A$1:$ZZ$1, 0))</f>
        <v/>
      </c>
      <c r="C115">
        <f>INDEX(resultados!$A$2:$ZZ$298, 109, MATCH($B$3, resultados!$A$1:$ZZ$1, 0))</f>
        <v/>
      </c>
    </row>
    <row r="116">
      <c r="A116">
        <f>INDEX(resultados!$A$2:$ZZ$298, 110, MATCH($B$1, resultados!$A$1:$ZZ$1, 0))</f>
        <v/>
      </c>
      <c r="B116">
        <f>INDEX(resultados!$A$2:$ZZ$298, 110, MATCH($B$2, resultados!$A$1:$ZZ$1, 0))</f>
        <v/>
      </c>
      <c r="C116">
        <f>INDEX(resultados!$A$2:$ZZ$298, 110, MATCH($B$3, resultados!$A$1:$ZZ$1, 0))</f>
        <v/>
      </c>
    </row>
    <row r="117">
      <c r="A117">
        <f>INDEX(resultados!$A$2:$ZZ$298, 111, MATCH($B$1, resultados!$A$1:$ZZ$1, 0))</f>
        <v/>
      </c>
      <c r="B117">
        <f>INDEX(resultados!$A$2:$ZZ$298, 111, MATCH($B$2, resultados!$A$1:$ZZ$1, 0))</f>
        <v/>
      </c>
      <c r="C117">
        <f>INDEX(resultados!$A$2:$ZZ$298, 111, MATCH($B$3, resultados!$A$1:$ZZ$1, 0))</f>
        <v/>
      </c>
    </row>
    <row r="118">
      <c r="A118">
        <f>INDEX(resultados!$A$2:$ZZ$298, 112, MATCH($B$1, resultados!$A$1:$ZZ$1, 0))</f>
        <v/>
      </c>
      <c r="B118">
        <f>INDEX(resultados!$A$2:$ZZ$298, 112, MATCH($B$2, resultados!$A$1:$ZZ$1, 0))</f>
        <v/>
      </c>
      <c r="C118">
        <f>INDEX(resultados!$A$2:$ZZ$298, 112, MATCH($B$3, resultados!$A$1:$ZZ$1, 0))</f>
        <v/>
      </c>
    </row>
    <row r="119">
      <c r="A119">
        <f>INDEX(resultados!$A$2:$ZZ$298, 113, MATCH($B$1, resultados!$A$1:$ZZ$1, 0))</f>
        <v/>
      </c>
      <c r="B119">
        <f>INDEX(resultados!$A$2:$ZZ$298, 113, MATCH($B$2, resultados!$A$1:$ZZ$1, 0))</f>
        <v/>
      </c>
      <c r="C119">
        <f>INDEX(resultados!$A$2:$ZZ$298, 113, MATCH($B$3, resultados!$A$1:$ZZ$1, 0))</f>
        <v/>
      </c>
    </row>
    <row r="120">
      <c r="A120">
        <f>INDEX(resultados!$A$2:$ZZ$298, 114, MATCH($B$1, resultados!$A$1:$ZZ$1, 0))</f>
        <v/>
      </c>
      <c r="B120">
        <f>INDEX(resultados!$A$2:$ZZ$298, 114, MATCH($B$2, resultados!$A$1:$ZZ$1, 0))</f>
        <v/>
      </c>
      <c r="C120">
        <f>INDEX(resultados!$A$2:$ZZ$298, 114, MATCH($B$3, resultados!$A$1:$ZZ$1, 0))</f>
        <v/>
      </c>
    </row>
    <row r="121">
      <c r="A121">
        <f>INDEX(resultados!$A$2:$ZZ$298, 115, MATCH($B$1, resultados!$A$1:$ZZ$1, 0))</f>
        <v/>
      </c>
      <c r="B121">
        <f>INDEX(resultados!$A$2:$ZZ$298, 115, MATCH($B$2, resultados!$A$1:$ZZ$1, 0))</f>
        <v/>
      </c>
      <c r="C121">
        <f>INDEX(resultados!$A$2:$ZZ$298, 115, MATCH($B$3, resultados!$A$1:$ZZ$1, 0))</f>
        <v/>
      </c>
    </row>
    <row r="122">
      <c r="A122">
        <f>INDEX(resultados!$A$2:$ZZ$298, 116, MATCH($B$1, resultados!$A$1:$ZZ$1, 0))</f>
        <v/>
      </c>
      <c r="B122">
        <f>INDEX(resultados!$A$2:$ZZ$298, 116, MATCH($B$2, resultados!$A$1:$ZZ$1, 0))</f>
        <v/>
      </c>
      <c r="C122">
        <f>INDEX(resultados!$A$2:$ZZ$298, 116, MATCH($B$3, resultados!$A$1:$ZZ$1, 0))</f>
        <v/>
      </c>
    </row>
    <row r="123">
      <c r="A123">
        <f>INDEX(resultados!$A$2:$ZZ$298, 117, MATCH($B$1, resultados!$A$1:$ZZ$1, 0))</f>
        <v/>
      </c>
      <c r="B123">
        <f>INDEX(resultados!$A$2:$ZZ$298, 117, MATCH($B$2, resultados!$A$1:$ZZ$1, 0))</f>
        <v/>
      </c>
      <c r="C123">
        <f>INDEX(resultados!$A$2:$ZZ$298, 117, MATCH($B$3, resultados!$A$1:$ZZ$1, 0))</f>
        <v/>
      </c>
    </row>
    <row r="124">
      <c r="A124">
        <f>INDEX(resultados!$A$2:$ZZ$298, 118, MATCH($B$1, resultados!$A$1:$ZZ$1, 0))</f>
        <v/>
      </c>
      <c r="B124">
        <f>INDEX(resultados!$A$2:$ZZ$298, 118, MATCH($B$2, resultados!$A$1:$ZZ$1, 0))</f>
        <v/>
      </c>
      <c r="C124">
        <f>INDEX(resultados!$A$2:$ZZ$298, 118, MATCH($B$3, resultados!$A$1:$ZZ$1, 0))</f>
        <v/>
      </c>
    </row>
    <row r="125">
      <c r="A125">
        <f>INDEX(resultados!$A$2:$ZZ$298, 119, MATCH($B$1, resultados!$A$1:$ZZ$1, 0))</f>
        <v/>
      </c>
      <c r="B125">
        <f>INDEX(resultados!$A$2:$ZZ$298, 119, MATCH($B$2, resultados!$A$1:$ZZ$1, 0))</f>
        <v/>
      </c>
      <c r="C125">
        <f>INDEX(resultados!$A$2:$ZZ$298, 119, MATCH($B$3, resultados!$A$1:$ZZ$1, 0))</f>
        <v/>
      </c>
    </row>
    <row r="126">
      <c r="A126">
        <f>INDEX(resultados!$A$2:$ZZ$298, 120, MATCH($B$1, resultados!$A$1:$ZZ$1, 0))</f>
        <v/>
      </c>
      <c r="B126">
        <f>INDEX(resultados!$A$2:$ZZ$298, 120, MATCH($B$2, resultados!$A$1:$ZZ$1, 0))</f>
        <v/>
      </c>
      <c r="C126">
        <f>INDEX(resultados!$A$2:$ZZ$298, 120, MATCH($B$3, resultados!$A$1:$ZZ$1, 0))</f>
        <v/>
      </c>
    </row>
    <row r="127">
      <c r="A127">
        <f>INDEX(resultados!$A$2:$ZZ$298, 121, MATCH($B$1, resultados!$A$1:$ZZ$1, 0))</f>
        <v/>
      </c>
      <c r="B127">
        <f>INDEX(resultados!$A$2:$ZZ$298, 121, MATCH($B$2, resultados!$A$1:$ZZ$1, 0))</f>
        <v/>
      </c>
      <c r="C127">
        <f>INDEX(resultados!$A$2:$ZZ$298, 121, MATCH($B$3, resultados!$A$1:$ZZ$1, 0))</f>
        <v/>
      </c>
    </row>
    <row r="128">
      <c r="A128">
        <f>INDEX(resultados!$A$2:$ZZ$298, 122, MATCH($B$1, resultados!$A$1:$ZZ$1, 0))</f>
        <v/>
      </c>
      <c r="B128">
        <f>INDEX(resultados!$A$2:$ZZ$298, 122, MATCH($B$2, resultados!$A$1:$ZZ$1, 0))</f>
        <v/>
      </c>
      <c r="C128">
        <f>INDEX(resultados!$A$2:$ZZ$298, 122, MATCH($B$3, resultados!$A$1:$ZZ$1, 0))</f>
        <v/>
      </c>
    </row>
    <row r="129">
      <c r="A129">
        <f>INDEX(resultados!$A$2:$ZZ$298, 123, MATCH($B$1, resultados!$A$1:$ZZ$1, 0))</f>
        <v/>
      </c>
      <c r="B129">
        <f>INDEX(resultados!$A$2:$ZZ$298, 123, MATCH($B$2, resultados!$A$1:$ZZ$1, 0))</f>
        <v/>
      </c>
      <c r="C129">
        <f>INDEX(resultados!$A$2:$ZZ$298, 123, MATCH($B$3, resultados!$A$1:$ZZ$1, 0))</f>
        <v/>
      </c>
    </row>
    <row r="130">
      <c r="A130">
        <f>INDEX(resultados!$A$2:$ZZ$298, 124, MATCH($B$1, resultados!$A$1:$ZZ$1, 0))</f>
        <v/>
      </c>
      <c r="B130">
        <f>INDEX(resultados!$A$2:$ZZ$298, 124, MATCH($B$2, resultados!$A$1:$ZZ$1, 0))</f>
        <v/>
      </c>
      <c r="C130">
        <f>INDEX(resultados!$A$2:$ZZ$298, 124, MATCH($B$3, resultados!$A$1:$ZZ$1, 0))</f>
        <v/>
      </c>
    </row>
    <row r="131">
      <c r="A131">
        <f>INDEX(resultados!$A$2:$ZZ$298, 125, MATCH($B$1, resultados!$A$1:$ZZ$1, 0))</f>
        <v/>
      </c>
      <c r="B131">
        <f>INDEX(resultados!$A$2:$ZZ$298, 125, MATCH($B$2, resultados!$A$1:$ZZ$1, 0))</f>
        <v/>
      </c>
      <c r="C131">
        <f>INDEX(resultados!$A$2:$ZZ$298, 125, MATCH($B$3, resultados!$A$1:$ZZ$1, 0))</f>
        <v/>
      </c>
    </row>
    <row r="132">
      <c r="A132">
        <f>INDEX(resultados!$A$2:$ZZ$298, 126, MATCH($B$1, resultados!$A$1:$ZZ$1, 0))</f>
        <v/>
      </c>
      <c r="B132">
        <f>INDEX(resultados!$A$2:$ZZ$298, 126, MATCH($B$2, resultados!$A$1:$ZZ$1, 0))</f>
        <v/>
      </c>
      <c r="C132">
        <f>INDEX(resultados!$A$2:$ZZ$298, 126, MATCH($B$3, resultados!$A$1:$ZZ$1, 0))</f>
        <v/>
      </c>
    </row>
    <row r="133">
      <c r="A133">
        <f>INDEX(resultados!$A$2:$ZZ$298, 127, MATCH($B$1, resultados!$A$1:$ZZ$1, 0))</f>
        <v/>
      </c>
      <c r="B133">
        <f>INDEX(resultados!$A$2:$ZZ$298, 127, MATCH($B$2, resultados!$A$1:$ZZ$1, 0))</f>
        <v/>
      </c>
      <c r="C133">
        <f>INDEX(resultados!$A$2:$ZZ$298, 127, MATCH($B$3, resultados!$A$1:$ZZ$1, 0))</f>
        <v/>
      </c>
    </row>
    <row r="134">
      <c r="A134">
        <f>INDEX(resultados!$A$2:$ZZ$298, 128, MATCH($B$1, resultados!$A$1:$ZZ$1, 0))</f>
        <v/>
      </c>
      <c r="B134">
        <f>INDEX(resultados!$A$2:$ZZ$298, 128, MATCH($B$2, resultados!$A$1:$ZZ$1, 0))</f>
        <v/>
      </c>
      <c r="C134">
        <f>INDEX(resultados!$A$2:$ZZ$298, 128, MATCH($B$3, resultados!$A$1:$ZZ$1, 0))</f>
        <v/>
      </c>
    </row>
    <row r="135">
      <c r="A135">
        <f>INDEX(resultados!$A$2:$ZZ$298, 129, MATCH($B$1, resultados!$A$1:$ZZ$1, 0))</f>
        <v/>
      </c>
      <c r="B135">
        <f>INDEX(resultados!$A$2:$ZZ$298, 129, MATCH($B$2, resultados!$A$1:$ZZ$1, 0))</f>
        <v/>
      </c>
      <c r="C135">
        <f>INDEX(resultados!$A$2:$ZZ$298, 129, MATCH($B$3, resultados!$A$1:$ZZ$1, 0))</f>
        <v/>
      </c>
    </row>
    <row r="136">
      <c r="A136">
        <f>INDEX(resultados!$A$2:$ZZ$298, 130, MATCH($B$1, resultados!$A$1:$ZZ$1, 0))</f>
        <v/>
      </c>
      <c r="B136">
        <f>INDEX(resultados!$A$2:$ZZ$298, 130, MATCH($B$2, resultados!$A$1:$ZZ$1, 0))</f>
        <v/>
      </c>
      <c r="C136">
        <f>INDEX(resultados!$A$2:$ZZ$298, 130, MATCH($B$3, resultados!$A$1:$ZZ$1, 0))</f>
        <v/>
      </c>
    </row>
    <row r="137">
      <c r="A137">
        <f>INDEX(resultados!$A$2:$ZZ$298, 131, MATCH($B$1, resultados!$A$1:$ZZ$1, 0))</f>
        <v/>
      </c>
      <c r="B137">
        <f>INDEX(resultados!$A$2:$ZZ$298, 131, MATCH($B$2, resultados!$A$1:$ZZ$1, 0))</f>
        <v/>
      </c>
      <c r="C137">
        <f>INDEX(resultados!$A$2:$ZZ$298, 131, MATCH($B$3, resultados!$A$1:$ZZ$1, 0))</f>
        <v/>
      </c>
    </row>
    <row r="138">
      <c r="A138">
        <f>INDEX(resultados!$A$2:$ZZ$298, 132, MATCH($B$1, resultados!$A$1:$ZZ$1, 0))</f>
        <v/>
      </c>
      <c r="B138">
        <f>INDEX(resultados!$A$2:$ZZ$298, 132, MATCH($B$2, resultados!$A$1:$ZZ$1, 0))</f>
        <v/>
      </c>
      <c r="C138">
        <f>INDEX(resultados!$A$2:$ZZ$298, 132, MATCH($B$3, resultados!$A$1:$ZZ$1, 0))</f>
        <v/>
      </c>
    </row>
    <row r="139">
      <c r="A139">
        <f>INDEX(resultados!$A$2:$ZZ$298, 133, MATCH($B$1, resultados!$A$1:$ZZ$1, 0))</f>
        <v/>
      </c>
      <c r="B139">
        <f>INDEX(resultados!$A$2:$ZZ$298, 133, MATCH($B$2, resultados!$A$1:$ZZ$1, 0))</f>
        <v/>
      </c>
      <c r="C139">
        <f>INDEX(resultados!$A$2:$ZZ$298, 133, MATCH($B$3, resultados!$A$1:$ZZ$1, 0))</f>
        <v/>
      </c>
    </row>
    <row r="140">
      <c r="A140">
        <f>INDEX(resultados!$A$2:$ZZ$298, 134, MATCH($B$1, resultados!$A$1:$ZZ$1, 0))</f>
        <v/>
      </c>
      <c r="B140">
        <f>INDEX(resultados!$A$2:$ZZ$298, 134, MATCH($B$2, resultados!$A$1:$ZZ$1, 0))</f>
        <v/>
      </c>
      <c r="C140">
        <f>INDEX(resultados!$A$2:$ZZ$298, 134, MATCH($B$3, resultados!$A$1:$ZZ$1, 0))</f>
        <v/>
      </c>
    </row>
    <row r="141">
      <c r="A141">
        <f>INDEX(resultados!$A$2:$ZZ$298, 135, MATCH($B$1, resultados!$A$1:$ZZ$1, 0))</f>
        <v/>
      </c>
      <c r="B141">
        <f>INDEX(resultados!$A$2:$ZZ$298, 135, MATCH($B$2, resultados!$A$1:$ZZ$1, 0))</f>
        <v/>
      </c>
      <c r="C141">
        <f>INDEX(resultados!$A$2:$ZZ$298, 135, MATCH($B$3, resultados!$A$1:$ZZ$1, 0))</f>
        <v/>
      </c>
    </row>
    <row r="142">
      <c r="A142">
        <f>INDEX(resultados!$A$2:$ZZ$298, 136, MATCH($B$1, resultados!$A$1:$ZZ$1, 0))</f>
        <v/>
      </c>
      <c r="B142">
        <f>INDEX(resultados!$A$2:$ZZ$298, 136, MATCH($B$2, resultados!$A$1:$ZZ$1, 0))</f>
        <v/>
      </c>
      <c r="C142">
        <f>INDEX(resultados!$A$2:$ZZ$298, 136, MATCH($B$3, resultados!$A$1:$ZZ$1, 0))</f>
        <v/>
      </c>
    </row>
    <row r="143">
      <c r="A143">
        <f>INDEX(resultados!$A$2:$ZZ$298, 137, MATCH($B$1, resultados!$A$1:$ZZ$1, 0))</f>
        <v/>
      </c>
      <c r="B143">
        <f>INDEX(resultados!$A$2:$ZZ$298, 137, MATCH($B$2, resultados!$A$1:$ZZ$1, 0))</f>
        <v/>
      </c>
      <c r="C143">
        <f>INDEX(resultados!$A$2:$ZZ$298, 137, MATCH($B$3, resultados!$A$1:$ZZ$1, 0))</f>
        <v/>
      </c>
    </row>
    <row r="144">
      <c r="A144">
        <f>INDEX(resultados!$A$2:$ZZ$298, 138, MATCH($B$1, resultados!$A$1:$ZZ$1, 0))</f>
        <v/>
      </c>
      <c r="B144">
        <f>INDEX(resultados!$A$2:$ZZ$298, 138, MATCH($B$2, resultados!$A$1:$ZZ$1, 0))</f>
        <v/>
      </c>
      <c r="C144">
        <f>INDEX(resultados!$A$2:$ZZ$298, 138, MATCH($B$3, resultados!$A$1:$ZZ$1, 0))</f>
        <v/>
      </c>
    </row>
    <row r="145">
      <c r="A145">
        <f>INDEX(resultados!$A$2:$ZZ$298, 139, MATCH($B$1, resultados!$A$1:$ZZ$1, 0))</f>
        <v/>
      </c>
      <c r="B145">
        <f>INDEX(resultados!$A$2:$ZZ$298, 139, MATCH($B$2, resultados!$A$1:$ZZ$1, 0))</f>
        <v/>
      </c>
      <c r="C145">
        <f>INDEX(resultados!$A$2:$ZZ$298, 139, MATCH($B$3, resultados!$A$1:$ZZ$1, 0))</f>
        <v/>
      </c>
    </row>
    <row r="146">
      <c r="A146">
        <f>INDEX(resultados!$A$2:$ZZ$298, 140, MATCH($B$1, resultados!$A$1:$ZZ$1, 0))</f>
        <v/>
      </c>
      <c r="B146">
        <f>INDEX(resultados!$A$2:$ZZ$298, 140, MATCH($B$2, resultados!$A$1:$ZZ$1, 0))</f>
        <v/>
      </c>
      <c r="C146">
        <f>INDEX(resultados!$A$2:$ZZ$298, 140, MATCH($B$3, resultados!$A$1:$ZZ$1, 0))</f>
        <v/>
      </c>
    </row>
    <row r="147">
      <c r="A147">
        <f>INDEX(resultados!$A$2:$ZZ$298, 141, MATCH($B$1, resultados!$A$1:$ZZ$1, 0))</f>
        <v/>
      </c>
      <c r="B147">
        <f>INDEX(resultados!$A$2:$ZZ$298, 141, MATCH($B$2, resultados!$A$1:$ZZ$1, 0))</f>
        <v/>
      </c>
      <c r="C147">
        <f>INDEX(resultados!$A$2:$ZZ$298, 141, MATCH($B$3, resultados!$A$1:$ZZ$1, 0))</f>
        <v/>
      </c>
    </row>
    <row r="148">
      <c r="A148">
        <f>INDEX(resultados!$A$2:$ZZ$298, 142, MATCH($B$1, resultados!$A$1:$ZZ$1, 0))</f>
        <v/>
      </c>
      <c r="B148">
        <f>INDEX(resultados!$A$2:$ZZ$298, 142, MATCH($B$2, resultados!$A$1:$ZZ$1, 0))</f>
        <v/>
      </c>
      <c r="C148">
        <f>INDEX(resultados!$A$2:$ZZ$298, 142, MATCH($B$3, resultados!$A$1:$ZZ$1, 0))</f>
        <v/>
      </c>
    </row>
    <row r="149">
      <c r="A149">
        <f>INDEX(resultados!$A$2:$ZZ$298, 143, MATCH($B$1, resultados!$A$1:$ZZ$1, 0))</f>
        <v/>
      </c>
      <c r="B149">
        <f>INDEX(resultados!$A$2:$ZZ$298, 143, MATCH($B$2, resultados!$A$1:$ZZ$1, 0))</f>
        <v/>
      </c>
      <c r="C149">
        <f>INDEX(resultados!$A$2:$ZZ$298, 143, MATCH($B$3, resultados!$A$1:$ZZ$1, 0))</f>
        <v/>
      </c>
    </row>
    <row r="150">
      <c r="A150">
        <f>INDEX(resultados!$A$2:$ZZ$298, 144, MATCH($B$1, resultados!$A$1:$ZZ$1, 0))</f>
        <v/>
      </c>
      <c r="B150">
        <f>INDEX(resultados!$A$2:$ZZ$298, 144, MATCH($B$2, resultados!$A$1:$ZZ$1, 0))</f>
        <v/>
      </c>
      <c r="C150">
        <f>INDEX(resultados!$A$2:$ZZ$298, 144, MATCH($B$3, resultados!$A$1:$ZZ$1, 0))</f>
        <v/>
      </c>
    </row>
    <row r="151">
      <c r="A151">
        <f>INDEX(resultados!$A$2:$ZZ$298, 145, MATCH($B$1, resultados!$A$1:$ZZ$1, 0))</f>
        <v/>
      </c>
      <c r="B151">
        <f>INDEX(resultados!$A$2:$ZZ$298, 145, MATCH($B$2, resultados!$A$1:$ZZ$1, 0))</f>
        <v/>
      </c>
      <c r="C151">
        <f>INDEX(resultados!$A$2:$ZZ$298, 145, MATCH($B$3, resultados!$A$1:$ZZ$1, 0))</f>
        <v/>
      </c>
    </row>
    <row r="152">
      <c r="A152">
        <f>INDEX(resultados!$A$2:$ZZ$298, 146, MATCH($B$1, resultados!$A$1:$ZZ$1, 0))</f>
        <v/>
      </c>
      <c r="B152">
        <f>INDEX(resultados!$A$2:$ZZ$298, 146, MATCH($B$2, resultados!$A$1:$ZZ$1, 0))</f>
        <v/>
      </c>
      <c r="C152">
        <f>INDEX(resultados!$A$2:$ZZ$298, 146, MATCH($B$3, resultados!$A$1:$ZZ$1, 0))</f>
        <v/>
      </c>
    </row>
    <row r="153">
      <c r="A153">
        <f>INDEX(resultados!$A$2:$ZZ$298, 147, MATCH($B$1, resultados!$A$1:$ZZ$1, 0))</f>
        <v/>
      </c>
      <c r="B153">
        <f>INDEX(resultados!$A$2:$ZZ$298, 147, MATCH($B$2, resultados!$A$1:$ZZ$1, 0))</f>
        <v/>
      </c>
      <c r="C153">
        <f>INDEX(resultados!$A$2:$ZZ$298, 147, MATCH($B$3, resultados!$A$1:$ZZ$1, 0))</f>
        <v/>
      </c>
    </row>
    <row r="154">
      <c r="A154">
        <f>INDEX(resultados!$A$2:$ZZ$298, 148, MATCH($B$1, resultados!$A$1:$ZZ$1, 0))</f>
        <v/>
      </c>
      <c r="B154">
        <f>INDEX(resultados!$A$2:$ZZ$298, 148, MATCH($B$2, resultados!$A$1:$ZZ$1, 0))</f>
        <v/>
      </c>
      <c r="C154">
        <f>INDEX(resultados!$A$2:$ZZ$298, 148, MATCH($B$3, resultados!$A$1:$ZZ$1, 0))</f>
        <v/>
      </c>
    </row>
    <row r="155">
      <c r="A155">
        <f>INDEX(resultados!$A$2:$ZZ$298, 149, MATCH($B$1, resultados!$A$1:$ZZ$1, 0))</f>
        <v/>
      </c>
      <c r="B155">
        <f>INDEX(resultados!$A$2:$ZZ$298, 149, MATCH($B$2, resultados!$A$1:$ZZ$1, 0))</f>
        <v/>
      </c>
      <c r="C155">
        <f>INDEX(resultados!$A$2:$ZZ$298, 149, MATCH($B$3, resultados!$A$1:$ZZ$1, 0))</f>
        <v/>
      </c>
    </row>
    <row r="156">
      <c r="A156">
        <f>INDEX(resultados!$A$2:$ZZ$298, 150, MATCH($B$1, resultados!$A$1:$ZZ$1, 0))</f>
        <v/>
      </c>
      <c r="B156">
        <f>INDEX(resultados!$A$2:$ZZ$298, 150, MATCH($B$2, resultados!$A$1:$ZZ$1, 0))</f>
        <v/>
      </c>
      <c r="C156">
        <f>INDEX(resultados!$A$2:$ZZ$298, 150, MATCH($B$3, resultados!$A$1:$ZZ$1, 0))</f>
        <v/>
      </c>
    </row>
    <row r="157">
      <c r="A157">
        <f>INDEX(resultados!$A$2:$ZZ$298, 151, MATCH($B$1, resultados!$A$1:$ZZ$1, 0))</f>
        <v/>
      </c>
      <c r="B157">
        <f>INDEX(resultados!$A$2:$ZZ$298, 151, MATCH($B$2, resultados!$A$1:$ZZ$1, 0))</f>
        <v/>
      </c>
      <c r="C157">
        <f>INDEX(resultados!$A$2:$ZZ$298, 151, MATCH($B$3, resultados!$A$1:$ZZ$1, 0))</f>
        <v/>
      </c>
    </row>
    <row r="158">
      <c r="A158">
        <f>INDEX(resultados!$A$2:$ZZ$298, 152, MATCH($B$1, resultados!$A$1:$ZZ$1, 0))</f>
        <v/>
      </c>
      <c r="B158">
        <f>INDEX(resultados!$A$2:$ZZ$298, 152, MATCH($B$2, resultados!$A$1:$ZZ$1, 0))</f>
        <v/>
      </c>
      <c r="C158">
        <f>INDEX(resultados!$A$2:$ZZ$298, 152, MATCH($B$3, resultados!$A$1:$ZZ$1, 0))</f>
        <v/>
      </c>
    </row>
    <row r="159">
      <c r="A159">
        <f>INDEX(resultados!$A$2:$ZZ$298, 153, MATCH($B$1, resultados!$A$1:$ZZ$1, 0))</f>
        <v/>
      </c>
      <c r="B159">
        <f>INDEX(resultados!$A$2:$ZZ$298, 153, MATCH($B$2, resultados!$A$1:$ZZ$1, 0))</f>
        <v/>
      </c>
      <c r="C159">
        <f>INDEX(resultados!$A$2:$ZZ$298, 153, MATCH($B$3, resultados!$A$1:$ZZ$1, 0))</f>
        <v/>
      </c>
    </row>
    <row r="160">
      <c r="A160">
        <f>INDEX(resultados!$A$2:$ZZ$298, 154, MATCH($B$1, resultados!$A$1:$ZZ$1, 0))</f>
        <v/>
      </c>
      <c r="B160">
        <f>INDEX(resultados!$A$2:$ZZ$298, 154, MATCH($B$2, resultados!$A$1:$ZZ$1, 0))</f>
        <v/>
      </c>
      <c r="C160">
        <f>INDEX(resultados!$A$2:$ZZ$298, 154, MATCH($B$3, resultados!$A$1:$ZZ$1, 0))</f>
        <v/>
      </c>
    </row>
    <row r="161">
      <c r="A161">
        <f>INDEX(resultados!$A$2:$ZZ$298, 155, MATCH($B$1, resultados!$A$1:$ZZ$1, 0))</f>
        <v/>
      </c>
      <c r="B161">
        <f>INDEX(resultados!$A$2:$ZZ$298, 155, MATCH($B$2, resultados!$A$1:$ZZ$1, 0))</f>
        <v/>
      </c>
      <c r="C161">
        <f>INDEX(resultados!$A$2:$ZZ$298, 155, MATCH($B$3, resultados!$A$1:$ZZ$1, 0))</f>
        <v/>
      </c>
    </row>
    <row r="162">
      <c r="A162">
        <f>INDEX(resultados!$A$2:$ZZ$298, 156, MATCH($B$1, resultados!$A$1:$ZZ$1, 0))</f>
        <v/>
      </c>
      <c r="B162">
        <f>INDEX(resultados!$A$2:$ZZ$298, 156, MATCH($B$2, resultados!$A$1:$ZZ$1, 0))</f>
        <v/>
      </c>
      <c r="C162">
        <f>INDEX(resultados!$A$2:$ZZ$298, 156, MATCH($B$3, resultados!$A$1:$ZZ$1, 0))</f>
        <v/>
      </c>
    </row>
    <row r="163">
      <c r="A163">
        <f>INDEX(resultados!$A$2:$ZZ$298, 157, MATCH($B$1, resultados!$A$1:$ZZ$1, 0))</f>
        <v/>
      </c>
      <c r="B163">
        <f>INDEX(resultados!$A$2:$ZZ$298, 157, MATCH($B$2, resultados!$A$1:$ZZ$1, 0))</f>
        <v/>
      </c>
      <c r="C163">
        <f>INDEX(resultados!$A$2:$ZZ$298, 157, MATCH($B$3, resultados!$A$1:$ZZ$1, 0))</f>
        <v/>
      </c>
    </row>
    <row r="164">
      <c r="A164">
        <f>INDEX(resultados!$A$2:$ZZ$298, 158, MATCH($B$1, resultados!$A$1:$ZZ$1, 0))</f>
        <v/>
      </c>
      <c r="B164">
        <f>INDEX(resultados!$A$2:$ZZ$298, 158, MATCH($B$2, resultados!$A$1:$ZZ$1, 0))</f>
        <v/>
      </c>
      <c r="C164">
        <f>INDEX(resultados!$A$2:$ZZ$298, 158, MATCH($B$3, resultados!$A$1:$ZZ$1, 0))</f>
        <v/>
      </c>
    </row>
    <row r="165">
      <c r="A165">
        <f>INDEX(resultados!$A$2:$ZZ$298, 159, MATCH($B$1, resultados!$A$1:$ZZ$1, 0))</f>
        <v/>
      </c>
      <c r="B165">
        <f>INDEX(resultados!$A$2:$ZZ$298, 159, MATCH($B$2, resultados!$A$1:$ZZ$1, 0))</f>
        <v/>
      </c>
      <c r="C165">
        <f>INDEX(resultados!$A$2:$ZZ$298, 159, MATCH($B$3, resultados!$A$1:$ZZ$1, 0))</f>
        <v/>
      </c>
    </row>
    <row r="166">
      <c r="A166">
        <f>INDEX(resultados!$A$2:$ZZ$298, 160, MATCH($B$1, resultados!$A$1:$ZZ$1, 0))</f>
        <v/>
      </c>
      <c r="B166">
        <f>INDEX(resultados!$A$2:$ZZ$298, 160, MATCH($B$2, resultados!$A$1:$ZZ$1, 0))</f>
        <v/>
      </c>
      <c r="C166">
        <f>INDEX(resultados!$A$2:$ZZ$298, 160, MATCH($B$3, resultados!$A$1:$ZZ$1, 0))</f>
        <v/>
      </c>
    </row>
    <row r="167">
      <c r="A167">
        <f>INDEX(resultados!$A$2:$ZZ$298, 161, MATCH($B$1, resultados!$A$1:$ZZ$1, 0))</f>
        <v/>
      </c>
      <c r="B167">
        <f>INDEX(resultados!$A$2:$ZZ$298, 161, MATCH($B$2, resultados!$A$1:$ZZ$1, 0))</f>
        <v/>
      </c>
      <c r="C167">
        <f>INDEX(resultados!$A$2:$ZZ$298, 161, MATCH($B$3, resultados!$A$1:$ZZ$1, 0))</f>
        <v/>
      </c>
    </row>
    <row r="168">
      <c r="A168">
        <f>INDEX(resultados!$A$2:$ZZ$298, 162, MATCH($B$1, resultados!$A$1:$ZZ$1, 0))</f>
        <v/>
      </c>
      <c r="B168">
        <f>INDEX(resultados!$A$2:$ZZ$298, 162, MATCH($B$2, resultados!$A$1:$ZZ$1, 0))</f>
        <v/>
      </c>
      <c r="C168">
        <f>INDEX(resultados!$A$2:$ZZ$298, 162, MATCH($B$3, resultados!$A$1:$ZZ$1, 0))</f>
        <v/>
      </c>
    </row>
    <row r="169">
      <c r="A169">
        <f>INDEX(resultados!$A$2:$ZZ$298, 163, MATCH($B$1, resultados!$A$1:$ZZ$1, 0))</f>
        <v/>
      </c>
      <c r="B169">
        <f>INDEX(resultados!$A$2:$ZZ$298, 163, MATCH($B$2, resultados!$A$1:$ZZ$1, 0))</f>
        <v/>
      </c>
      <c r="C169">
        <f>INDEX(resultados!$A$2:$ZZ$298, 163, MATCH($B$3, resultados!$A$1:$ZZ$1, 0))</f>
        <v/>
      </c>
    </row>
    <row r="170">
      <c r="A170">
        <f>INDEX(resultados!$A$2:$ZZ$298, 164, MATCH($B$1, resultados!$A$1:$ZZ$1, 0))</f>
        <v/>
      </c>
      <c r="B170">
        <f>INDEX(resultados!$A$2:$ZZ$298, 164, MATCH($B$2, resultados!$A$1:$ZZ$1, 0))</f>
        <v/>
      </c>
      <c r="C170">
        <f>INDEX(resultados!$A$2:$ZZ$298, 164, MATCH($B$3, resultados!$A$1:$ZZ$1, 0))</f>
        <v/>
      </c>
    </row>
    <row r="171">
      <c r="A171">
        <f>INDEX(resultados!$A$2:$ZZ$298, 165, MATCH($B$1, resultados!$A$1:$ZZ$1, 0))</f>
        <v/>
      </c>
      <c r="B171">
        <f>INDEX(resultados!$A$2:$ZZ$298, 165, MATCH($B$2, resultados!$A$1:$ZZ$1, 0))</f>
        <v/>
      </c>
      <c r="C171">
        <f>INDEX(resultados!$A$2:$ZZ$298, 165, MATCH($B$3, resultados!$A$1:$ZZ$1, 0))</f>
        <v/>
      </c>
    </row>
    <row r="172">
      <c r="A172">
        <f>INDEX(resultados!$A$2:$ZZ$298, 166, MATCH($B$1, resultados!$A$1:$ZZ$1, 0))</f>
        <v/>
      </c>
      <c r="B172">
        <f>INDEX(resultados!$A$2:$ZZ$298, 166, MATCH($B$2, resultados!$A$1:$ZZ$1, 0))</f>
        <v/>
      </c>
      <c r="C172">
        <f>INDEX(resultados!$A$2:$ZZ$298, 166, MATCH($B$3, resultados!$A$1:$ZZ$1, 0))</f>
        <v/>
      </c>
    </row>
    <row r="173">
      <c r="A173">
        <f>INDEX(resultados!$A$2:$ZZ$298, 167, MATCH($B$1, resultados!$A$1:$ZZ$1, 0))</f>
        <v/>
      </c>
      <c r="B173">
        <f>INDEX(resultados!$A$2:$ZZ$298, 167, MATCH($B$2, resultados!$A$1:$ZZ$1, 0))</f>
        <v/>
      </c>
      <c r="C173">
        <f>INDEX(resultados!$A$2:$ZZ$298, 167, MATCH($B$3, resultados!$A$1:$ZZ$1, 0))</f>
        <v/>
      </c>
    </row>
    <row r="174">
      <c r="A174">
        <f>INDEX(resultados!$A$2:$ZZ$298, 168, MATCH($B$1, resultados!$A$1:$ZZ$1, 0))</f>
        <v/>
      </c>
      <c r="B174">
        <f>INDEX(resultados!$A$2:$ZZ$298, 168, MATCH($B$2, resultados!$A$1:$ZZ$1, 0))</f>
        <v/>
      </c>
      <c r="C174">
        <f>INDEX(resultados!$A$2:$ZZ$298, 168, MATCH($B$3, resultados!$A$1:$ZZ$1, 0))</f>
        <v/>
      </c>
    </row>
    <row r="175">
      <c r="A175">
        <f>INDEX(resultados!$A$2:$ZZ$298, 169, MATCH($B$1, resultados!$A$1:$ZZ$1, 0))</f>
        <v/>
      </c>
      <c r="B175">
        <f>INDEX(resultados!$A$2:$ZZ$298, 169, MATCH($B$2, resultados!$A$1:$ZZ$1, 0))</f>
        <v/>
      </c>
      <c r="C175">
        <f>INDEX(resultados!$A$2:$ZZ$298, 169, MATCH($B$3, resultados!$A$1:$ZZ$1, 0))</f>
        <v/>
      </c>
    </row>
    <row r="176">
      <c r="A176">
        <f>INDEX(resultados!$A$2:$ZZ$298, 170, MATCH($B$1, resultados!$A$1:$ZZ$1, 0))</f>
        <v/>
      </c>
      <c r="B176">
        <f>INDEX(resultados!$A$2:$ZZ$298, 170, MATCH($B$2, resultados!$A$1:$ZZ$1, 0))</f>
        <v/>
      </c>
      <c r="C176">
        <f>INDEX(resultados!$A$2:$ZZ$298, 170, MATCH($B$3, resultados!$A$1:$ZZ$1, 0))</f>
        <v/>
      </c>
    </row>
    <row r="177">
      <c r="A177">
        <f>INDEX(resultados!$A$2:$ZZ$298, 171, MATCH($B$1, resultados!$A$1:$ZZ$1, 0))</f>
        <v/>
      </c>
      <c r="B177">
        <f>INDEX(resultados!$A$2:$ZZ$298, 171, MATCH($B$2, resultados!$A$1:$ZZ$1, 0))</f>
        <v/>
      </c>
      <c r="C177">
        <f>INDEX(resultados!$A$2:$ZZ$298, 171, MATCH($B$3, resultados!$A$1:$ZZ$1, 0))</f>
        <v/>
      </c>
    </row>
    <row r="178">
      <c r="A178">
        <f>INDEX(resultados!$A$2:$ZZ$298, 172, MATCH($B$1, resultados!$A$1:$ZZ$1, 0))</f>
        <v/>
      </c>
      <c r="B178">
        <f>INDEX(resultados!$A$2:$ZZ$298, 172, MATCH($B$2, resultados!$A$1:$ZZ$1, 0))</f>
        <v/>
      </c>
      <c r="C178">
        <f>INDEX(resultados!$A$2:$ZZ$298, 172, MATCH($B$3, resultados!$A$1:$ZZ$1, 0))</f>
        <v/>
      </c>
    </row>
    <row r="179">
      <c r="A179">
        <f>INDEX(resultados!$A$2:$ZZ$298, 173, MATCH($B$1, resultados!$A$1:$ZZ$1, 0))</f>
        <v/>
      </c>
      <c r="B179">
        <f>INDEX(resultados!$A$2:$ZZ$298, 173, MATCH($B$2, resultados!$A$1:$ZZ$1, 0))</f>
        <v/>
      </c>
      <c r="C179">
        <f>INDEX(resultados!$A$2:$ZZ$298, 173, MATCH($B$3, resultados!$A$1:$ZZ$1, 0))</f>
        <v/>
      </c>
    </row>
    <row r="180">
      <c r="A180">
        <f>INDEX(resultados!$A$2:$ZZ$298, 174, MATCH($B$1, resultados!$A$1:$ZZ$1, 0))</f>
        <v/>
      </c>
      <c r="B180">
        <f>INDEX(resultados!$A$2:$ZZ$298, 174, MATCH($B$2, resultados!$A$1:$ZZ$1, 0))</f>
        <v/>
      </c>
      <c r="C180">
        <f>INDEX(resultados!$A$2:$ZZ$298, 174, MATCH($B$3, resultados!$A$1:$ZZ$1, 0))</f>
        <v/>
      </c>
    </row>
    <row r="181">
      <c r="A181">
        <f>INDEX(resultados!$A$2:$ZZ$298, 175, MATCH($B$1, resultados!$A$1:$ZZ$1, 0))</f>
        <v/>
      </c>
      <c r="B181">
        <f>INDEX(resultados!$A$2:$ZZ$298, 175, MATCH($B$2, resultados!$A$1:$ZZ$1, 0))</f>
        <v/>
      </c>
      <c r="C181">
        <f>INDEX(resultados!$A$2:$ZZ$298, 175, MATCH($B$3, resultados!$A$1:$ZZ$1, 0))</f>
        <v/>
      </c>
    </row>
    <row r="182">
      <c r="A182">
        <f>INDEX(resultados!$A$2:$ZZ$298, 176, MATCH($B$1, resultados!$A$1:$ZZ$1, 0))</f>
        <v/>
      </c>
      <c r="B182">
        <f>INDEX(resultados!$A$2:$ZZ$298, 176, MATCH($B$2, resultados!$A$1:$ZZ$1, 0))</f>
        <v/>
      </c>
      <c r="C182">
        <f>INDEX(resultados!$A$2:$ZZ$298, 176, MATCH($B$3, resultados!$A$1:$ZZ$1, 0))</f>
        <v/>
      </c>
    </row>
    <row r="183">
      <c r="A183">
        <f>INDEX(resultados!$A$2:$ZZ$298, 177, MATCH($B$1, resultados!$A$1:$ZZ$1, 0))</f>
        <v/>
      </c>
      <c r="B183">
        <f>INDEX(resultados!$A$2:$ZZ$298, 177, MATCH($B$2, resultados!$A$1:$ZZ$1, 0))</f>
        <v/>
      </c>
      <c r="C183">
        <f>INDEX(resultados!$A$2:$ZZ$298, 177, MATCH($B$3, resultados!$A$1:$ZZ$1, 0))</f>
        <v/>
      </c>
    </row>
    <row r="184">
      <c r="A184">
        <f>INDEX(resultados!$A$2:$ZZ$298, 178, MATCH($B$1, resultados!$A$1:$ZZ$1, 0))</f>
        <v/>
      </c>
      <c r="B184">
        <f>INDEX(resultados!$A$2:$ZZ$298, 178, MATCH($B$2, resultados!$A$1:$ZZ$1, 0))</f>
        <v/>
      </c>
      <c r="C184">
        <f>INDEX(resultados!$A$2:$ZZ$298, 178, MATCH($B$3, resultados!$A$1:$ZZ$1, 0))</f>
        <v/>
      </c>
    </row>
    <row r="185">
      <c r="A185">
        <f>INDEX(resultados!$A$2:$ZZ$298, 179, MATCH($B$1, resultados!$A$1:$ZZ$1, 0))</f>
        <v/>
      </c>
      <c r="B185">
        <f>INDEX(resultados!$A$2:$ZZ$298, 179, MATCH($B$2, resultados!$A$1:$ZZ$1, 0))</f>
        <v/>
      </c>
      <c r="C185">
        <f>INDEX(resultados!$A$2:$ZZ$298, 179, MATCH($B$3, resultados!$A$1:$ZZ$1, 0))</f>
        <v/>
      </c>
    </row>
    <row r="186">
      <c r="A186">
        <f>INDEX(resultados!$A$2:$ZZ$298, 180, MATCH($B$1, resultados!$A$1:$ZZ$1, 0))</f>
        <v/>
      </c>
      <c r="B186">
        <f>INDEX(resultados!$A$2:$ZZ$298, 180, MATCH($B$2, resultados!$A$1:$ZZ$1, 0))</f>
        <v/>
      </c>
      <c r="C186">
        <f>INDEX(resultados!$A$2:$ZZ$298, 180, MATCH($B$3, resultados!$A$1:$ZZ$1, 0))</f>
        <v/>
      </c>
    </row>
    <row r="187">
      <c r="A187">
        <f>INDEX(resultados!$A$2:$ZZ$298, 181, MATCH($B$1, resultados!$A$1:$ZZ$1, 0))</f>
        <v/>
      </c>
      <c r="B187">
        <f>INDEX(resultados!$A$2:$ZZ$298, 181, MATCH($B$2, resultados!$A$1:$ZZ$1, 0))</f>
        <v/>
      </c>
      <c r="C187">
        <f>INDEX(resultados!$A$2:$ZZ$298, 181, MATCH($B$3, resultados!$A$1:$ZZ$1, 0))</f>
        <v/>
      </c>
    </row>
    <row r="188">
      <c r="A188">
        <f>INDEX(resultados!$A$2:$ZZ$298, 182, MATCH($B$1, resultados!$A$1:$ZZ$1, 0))</f>
        <v/>
      </c>
      <c r="B188">
        <f>INDEX(resultados!$A$2:$ZZ$298, 182, MATCH($B$2, resultados!$A$1:$ZZ$1, 0))</f>
        <v/>
      </c>
      <c r="C188">
        <f>INDEX(resultados!$A$2:$ZZ$298, 182, MATCH($B$3, resultados!$A$1:$ZZ$1, 0))</f>
        <v/>
      </c>
    </row>
    <row r="189">
      <c r="A189">
        <f>INDEX(resultados!$A$2:$ZZ$298, 183, MATCH($B$1, resultados!$A$1:$ZZ$1, 0))</f>
        <v/>
      </c>
      <c r="B189">
        <f>INDEX(resultados!$A$2:$ZZ$298, 183, MATCH($B$2, resultados!$A$1:$ZZ$1, 0))</f>
        <v/>
      </c>
      <c r="C189">
        <f>INDEX(resultados!$A$2:$ZZ$298, 183, MATCH($B$3, resultados!$A$1:$ZZ$1, 0))</f>
        <v/>
      </c>
    </row>
    <row r="190">
      <c r="A190">
        <f>INDEX(resultados!$A$2:$ZZ$298, 184, MATCH($B$1, resultados!$A$1:$ZZ$1, 0))</f>
        <v/>
      </c>
      <c r="B190">
        <f>INDEX(resultados!$A$2:$ZZ$298, 184, MATCH($B$2, resultados!$A$1:$ZZ$1, 0))</f>
        <v/>
      </c>
      <c r="C190">
        <f>INDEX(resultados!$A$2:$ZZ$298, 184, MATCH($B$3, resultados!$A$1:$ZZ$1, 0))</f>
        <v/>
      </c>
    </row>
    <row r="191">
      <c r="A191">
        <f>INDEX(resultados!$A$2:$ZZ$298, 185, MATCH($B$1, resultados!$A$1:$ZZ$1, 0))</f>
        <v/>
      </c>
      <c r="B191">
        <f>INDEX(resultados!$A$2:$ZZ$298, 185, MATCH($B$2, resultados!$A$1:$ZZ$1, 0))</f>
        <v/>
      </c>
      <c r="C191">
        <f>INDEX(resultados!$A$2:$ZZ$298, 185, MATCH($B$3, resultados!$A$1:$ZZ$1, 0))</f>
        <v/>
      </c>
    </row>
    <row r="192">
      <c r="A192">
        <f>INDEX(resultados!$A$2:$ZZ$298, 186, MATCH($B$1, resultados!$A$1:$ZZ$1, 0))</f>
        <v/>
      </c>
      <c r="B192">
        <f>INDEX(resultados!$A$2:$ZZ$298, 186, MATCH($B$2, resultados!$A$1:$ZZ$1, 0))</f>
        <v/>
      </c>
      <c r="C192">
        <f>INDEX(resultados!$A$2:$ZZ$298, 186, MATCH($B$3, resultados!$A$1:$ZZ$1, 0))</f>
        <v/>
      </c>
    </row>
    <row r="193">
      <c r="A193">
        <f>INDEX(resultados!$A$2:$ZZ$298, 187, MATCH($B$1, resultados!$A$1:$ZZ$1, 0))</f>
        <v/>
      </c>
      <c r="B193">
        <f>INDEX(resultados!$A$2:$ZZ$298, 187, MATCH($B$2, resultados!$A$1:$ZZ$1, 0))</f>
        <v/>
      </c>
      <c r="C193">
        <f>INDEX(resultados!$A$2:$ZZ$298, 187, MATCH($B$3, resultados!$A$1:$ZZ$1, 0))</f>
        <v/>
      </c>
    </row>
    <row r="194">
      <c r="A194">
        <f>INDEX(resultados!$A$2:$ZZ$298, 188, MATCH($B$1, resultados!$A$1:$ZZ$1, 0))</f>
        <v/>
      </c>
      <c r="B194">
        <f>INDEX(resultados!$A$2:$ZZ$298, 188, MATCH($B$2, resultados!$A$1:$ZZ$1, 0))</f>
        <v/>
      </c>
      <c r="C194">
        <f>INDEX(resultados!$A$2:$ZZ$298, 188, MATCH($B$3, resultados!$A$1:$ZZ$1, 0))</f>
        <v/>
      </c>
    </row>
    <row r="195">
      <c r="A195">
        <f>INDEX(resultados!$A$2:$ZZ$298, 189, MATCH($B$1, resultados!$A$1:$ZZ$1, 0))</f>
        <v/>
      </c>
      <c r="B195">
        <f>INDEX(resultados!$A$2:$ZZ$298, 189, MATCH($B$2, resultados!$A$1:$ZZ$1, 0))</f>
        <v/>
      </c>
      <c r="C195">
        <f>INDEX(resultados!$A$2:$ZZ$298, 189, MATCH($B$3, resultados!$A$1:$ZZ$1, 0))</f>
        <v/>
      </c>
    </row>
    <row r="196">
      <c r="A196">
        <f>INDEX(resultados!$A$2:$ZZ$298, 190, MATCH($B$1, resultados!$A$1:$ZZ$1, 0))</f>
        <v/>
      </c>
      <c r="B196">
        <f>INDEX(resultados!$A$2:$ZZ$298, 190, MATCH($B$2, resultados!$A$1:$ZZ$1, 0))</f>
        <v/>
      </c>
      <c r="C196">
        <f>INDEX(resultados!$A$2:$ZZ$298, 190, MATCH($B$3, resultados!$A$1:$ZZ$1, 0))</f>
        <v/>
      </c>
    </row>
    <row r="197">
      <c r="A197">
        <f>INDEX(resultados!$A$2:$ZZ$298, 191, MATCH($B$1, resultados!$A$1:$ZZ$1, 0))</f>
        <v/>
      </c>
      <c r="B197">
        <f>INDEX(resultados!$A$2:$ZZ$298, 191, MATCH($B$2, resultados!$A$1:$ZZ$1, 0))</f>
        <v/>
      </c>
      <c r="C197">
        <f>INDEX(resultados!$A$2:$ZZ$298, 191, MATCH($B$3, resultados!$A$1:$ZZ$1, 0))</f>
        <v/>
      </c>
    </row>
    <row r="198">
      <c r="A198">
        <f>INDEX(resultados!$A$2:$ZZ$298, 192, MATCH($B$1, resultados!$A$1:$ZZ$1, 0))</f>
        <v/>
      </c>
      <c r="B198">
        <f>INDEX(resultados!$A$2:$ZZ$298, 192, MATCH($B$2, resultados!$A$1:$ZZ$1, 0))</f>
        <v/>
      </c>
      <c r="C198">
        <f>INDEX(resultados!$A$2:$ZZ$298, 192, MATCH($B$3, resultados!$A$1:$ZZ$1, 0))</f>
        <v/>
      </c>
    </row>
    <row r="199">
      <c r="A199">
        <f>INDEX(resultados!$A$2:$ZZ$298, 193, MATCH($B$1, resultados!$A$1:$ZZ$1, 0))</f>
        <v/>
      </c>
      <c r="B199">
        <f>INDEX(resultados!$A$2:$ZZ$298, 193, MATCH($B$2, resultados!$A$1:$ZZ$1, 0))</f>
        <v/>
      </c>
      <c r="C199">
        <f>INDEX(resultados!$A$2:$ZZ$298, 193, MATCH($B$3, resultados!$A$1:$ZZ$1, 0))</f>
        <v/>
      </c>
    </row>
    <row r="200">
      <c r="A200">
        <f>INDEX(resultados!$A$2:$ZZ$298, 194, MATCH($B$1, resultados!$A$1:$ZZ$1, 0))</f>
        <v/>
      </c>
      <c r="B200">
        <f>INDEX(resultados!$A$2:$ZZ$298, 194, MATCH($B$2, resultados!$A$1:$ZZ$1, 0))</f>
        <v/>
      </c>
      <c r="C200">
        <f>INDEX(resultados!$A$2:$ZZ$298, 194, MATCH($B$3, resultados!$A$1:$ZZ$1, 0))</f>
        <v/>
      </c>
    </row>
    <row r="201">
      <c r="A201">
        <f>INDEX(resultados!$A$2:$ZZ$298, 195, MATCH($B$1, resultados!$A$1:$ZZ$1, 0))</f>
        <v/>
      </c>
      <c r="B201">
        <f>INDEX(resultados!$A$2:$ZZ$298, 195, MATCH($B$2, resultados!$A$1:$ZZ$1, 0))</f>
        <v/>
      </c>
      <c r="C201">
        <f>INDEX(resultados!$A$2:$ZZ$298, 195, MATCH($B$3, resultados!$A$1:$ZZ$1, 0))</f>
        <v/>
      </c>
    </row>
    <row r="202">
      <c r="A202">
        <f>INDEX(resultados!$A$2:$ZZ$298, 196, MATCH($B$1, resultados!$A$1:$ZZ$1, 0))</f>
        <v/>
      </c>
      <c r="B202">
        <f>INDEX(resultados!$A$2:$ZZ$298, 196, MATCH($B$2, resultados!$A$1:$ZZ$1, 0))</f>
        <v/>
      </c>
      <c r="C202">
        <f>INDEX(resultados!$A$2:$ZZ$298, 196, MATCH($B$3, resultados!$A$1:$ZZ$1, 0))</f>
        <v/>
      </c>
    </row>
    <row r="203">
      <c r="A203">
        <f>INDEX(resultados!$A$2:$ZZ$298, 197, MATCH($B$1, resultados!$A$1:$ZZ$1, 0))</f>
        <v/>
      </c>
      <c r="B203">
        <f>INDEX(resultados!$A$2:$ZZ$298, 197, MATCH($B$2, resultados!$A$1:$ZZ$1, 0))</f>
        <v/>
      </c>
      <c r="C203">
        <f>INDEX(resultados!$A$2:$ZZ$298, 197, MATCH($B$3, resultados!$A$1:$ZZ$1, 0))</f>
        <v/>
      </c>
    </row>
    <row r="204">
      <c r="A204">
        <f>INDEX(resultados!$A$2:$ZZ$298, 198, MATCH($B$1, resultados!$A$1:$ZZ$1, 0))</f>
        <v/>
      </c>
      <c r="B204">
        <f>INDEX(resultados!$A$2:$ZZ$298, 198, MATCH($B$2, resultados!$A$1:$ZZ$1, 0))</f>
        <v/>
      </c>
      <c r="C204">
        <f>INDEX(resultados!$A$2:$ZZ$298, 198, MATCH($B$3, resultados!$A$1:$ZZ$1, 0))</f>
        <v/>
      </c>
    </row>
    <row r="205">
      <c r="A205">
        <f>INDEX(resultados!$A$2:$ZZ$298, 199, MATCH($B$1, resultados!$A$1:$ZZ$1, 0))</f>
        <v/>
      </c>
      <c r="B205">
        <f>INDEX(resultados!$A$2:$ZZ$298, 199, MATCH($B$2, resultados!$A$1:$ZZ$1, 0))</f>
        <v/>
      </c>
      <c r="C205">
        <f>INDEX(resultados!$A$2:$ZZ$298, 199, MATCH($B$3, resultados!$A$1:$ZZ$1, 0))</f>
        <v/>
      </c>
    </row>
    <row r="206">
      <c r="A206">
        <f>INDEX(resultados!$A$2:$ZZ$298, 200, MATCH($B$1, resultados!$A$1:$ZZ$1, 0))</f>
        <v/>
      </c>
      <c r="B206">
        <f>INDEX(resultados!$A$2:$ZZ$298, 200, MATCH($B$2, resultados!$A$1:$ZZ$1, 0))</f>
        <v/>
      </c>
      <c r="C206">
        <f>INDEX(resultados!$A$2:$ZZ$298, 200, MATCH($B$3, resultados!$A$1:$ZZ$1, 0))</f>
        <v/>
      </c>
    </row>
    <row r="207">
      <c r="A207">
        <f>INDEX(resultados!$A$2:$ZZ$298, 201, MATCH($B$1, resultados!$A$1:$ZZ$1, 0))</f>
        <v/>
      </c>
      <c r="B207">
        <f>INDEX(resultados!$A$2:$ZZ$298, 201, MATCH($B$2, resultados!$A$1:$ZZ$1, 0))</f>
        <v/>
      </c>
      <c r="C207">
        <f>INDEX(resultados!$A$2:$ZZ$298, 201, MATCH($B$3, resultados!$A$1:$ZZ$1, 0))</f>
        <v/>
      </c>
    </row>
    <row r="208">
      <c r="A208">
        <f>INDEX(resultados!$A$2:$ZZ$298, 202, MATCH($B$1, resultados!$A$1:$ZZ$1, 0))</f>
        <v/>
      </c>
      <c r="B208">
        <f>INDEX(resultados!$A$2:$ZZ$298, 202, MATCH($B$2, resultados!$A$1:$ZZ$1, 0))</f>
        <v/>
      </c>
      <c r="C208">
        <f>INDEX(resultados!$A$2:$ZZ$298, 202, MATCH($B$3, resultados!$A$1:$ZZ$1, 0))</f>
        <v/>
      </c>
    </row>
    <row r="209">
      <c r="A209">
        <f>INDEX(resultados!$A$2:$ZZ$298, 203, MATCH($B$1, resultados!$A$1:$ZZ$1, 0))</f>
        <v/>
      </c>
      <c r="B209">
        <f>INDEX(resultados!$A$2:$ZZ$298, 203, MATCH($B$2, resultados!$A$1:$ZZ$1, 0))</f>
        <v/>
      </c>
      <c r="C209">
        <f>INDEX(resultados!$A$2:$ZZ$298, 203, MATCH($B$3, resultados!$A$1:$ZZ$1, 0))</f>
        <v/>
      </c>
    </row>
    <row r="210">
      <c r="A210">
        <f>INDEX(resultados!$A$2:$ZZ$298, 204, MATCH($B$1, resultados!$A$1:$ZZ$1, 0))</f>
        <v/>
      </c>
      <c r="B210">
        <f>INDEX(resultados!$A$2:$ZZ$298, 204, MATCH($B$2, resultados!$A$1:$ZZ$1, 0))</f>
        <v/>
      </c>
      <c r="C210">
        <f>INDEX(resultados!$A$2:$ZZ$298, 204, MATCH($B$3, resultados!$A$1:$ZZ$1, 0))</f>
        <v/>
      </c>
    </row>
    <row r="211">
      <c r="A211">
        <f>INDEX(resultados!$A$2:$ZZ$298, 205, MATCH($B$1, resultados!$A$1:$ZZ$1, 0))</f>
        <v/>
      </c>
      <c r="B211">
        <f>INDEX(resultados!$A$2:$ZZ$298, 205, MATCH($B$2, resultados!$A$1:$ZZ$1, 0))</f>
        <v/>
      </c>
      <c r="C211">
        <f>INDEX(resultados!$A$2:$ZZ$298, 205, MATCH($B$3, resultados!$A$1:$ZZ$1, 0))</f>
        <v/>
      </c>
    </row>
    <row r="212">
      <c r="A212">
        <f>INDEX(resultados!$A$2:$ZZ$298, 206, MATCH($B$1, resultados!$A$1:$ZZ$1, 0))</f>
        <v/>
      </c>
      <c r="B212">
        <f>INDEX(resultados!$A$2:$ZZ$298, 206, MATCH($B$2, resultados!$A$1:$ZZ$1, 0))</f>
        <v/>
      </c>
      <c r="C212">
        <f>INDEX(resultados!$A$2:$ZZ$298, 206, MATCH($B$3, resultados!$A$1:$ZZ$1, 0))</f>
        <v/>
      </c>
    </row>
    <row r="213">
      <c r="A213">
        <f>INDEX(resultados!$A$2:$ZZ$298, 207, MATCH($B$1, resultados!$A$1:$ZZ$1, 0))</f>
        <v/>
      </c>
      <c r="B213">
        <f>INDEX(resultados!$A$2:$ZZ$298, 207, MATCH($B$2, resultados!$A$1:$ZZ$1, 0))</f>
        <v/>
      </c>
      <c r="C213">
        <f>INDEX(resultados!$A$2:$ZZ$298, 207, MATCH($B$3, resultados!$A$1:$ZZ$1, 0))</f>
        <v/>
      </c>
    </row>
    <row r="214">
      <c r="A214">
        <f>INDEX(resultados!$A$2:$ZZ$298, 208, MATCH($B$1, resultados!$A$1:$ZZ$1, 0))</f>
        <v/>
      </c>
      <c r="B214">
        <f>INDEX(resultados!$A$2:$ZZ$298, 208, MATCH($B$2, resultados!$A$1:$ZZ$1, 0))</f>
        <v/>
      </c>
      <c r="C214">
        <f>INDEX(resultados!$A$2:$ZZ$298, 208, MATCH($B$3, resultados!$A$1:$ZZ$1, 0))</f>
        <v/>
      </c>
    </row>
    <row r="215">
      <c r="A215">
        <f>INDEX(resultados!$A$2:$ZZ$298, 209, MATCH($B$1, resultados!$A$1:$ZZ$1, 0))</f>
        <v/>
      </c>
      <c r="B215">
        <f>INDEX(resultados!$A$2:$ZZ$298, 209, MATCH($B$2, resultados!$A$1:$ZZ$1, 0))</f>
        <v/>
      </c>
      <c r="C215">
        <f>INDEX(resultados!$A$2:$ZZ$298, 209, MATCH($B$3, resultados!$A$1:$ZZ$1, 0))</f>
        <v/>
      </c>
    </row>
    <row r="216">
      <c r="A216">
        <f>INDEX(resultados!$A$2:$ZZ$298, 210, MATCH($B$1, resultados!$A$1:$ZZ$1, 0))</f>
        <v/>
      </c>
      <c r="B216">
        <f>INDEX(resultados!$A$2:$ZZ$298, 210, MATCH($B$2, resultados!$A$1:$ZZ$1, 0))</f>
        <v/>
      </c>
      <c r="C216">
        <f>INDEX(resultados!$A$2:$ZZ$298, 210, MATCH($B$3, resultados!$A$1:$ZZ$1, 0))</f>
        <v/>
      </c>
    </row>
    <row r="217">
      <c r="A217">
        <f>INDEX(resultados!$A$2:$ZZ$298, 211, MATCH($B$1, resultados!$A$1:$ZZ$1, 0))</f>
        <v/>
      </c>
      <c r="B217">
        <f>INDEX(resultados!$A$2:$ZZ$298, 211, MATCH($B$2, resultados!$A$1:$ZZ$1, 0))</f>
        <v/>
      </c>
      <c r="C217">
        <f>INDEX(resultados!$A$2:$ZZ$298, 211, MATCH($B$3, resultados!$A$1:$ZZ$1, 0))</f>
        <v/>
      </c>
    </row>
    <row r="218">
      <c r="A218">
        <f>INDEX(resultados!$A$2:$ZZ$298, 212, MATCH($B$1, resultados!$A$1:$ZZ$1, 0))</f>
        <v/>
      </c>
      <c r="B218">
        <f>INDEX(resultados!$A$2:$ZZ$298, 212, MATCH($B$2, resultados!$A$1:$ZZ$1, 0))</f>
        <v/>
      </c>
      <c r="C218">
        <f>INDEX(resultados!$A$2:$ZZ$298, 212, MATCH($B$3, resultados!$A$1:$ZZ$1, 0))</f>
        <v/>
      </c>
    </row>
    <row r="219">
      <c r="A219">
        <f>INDEX(resultados!$A$2:$ZZ$298, 213, MATCH($B$1, resultados!$A$1:$ZZ$1, 0))</f>
        <v/>
      </c>
      <c r="B219">
        <f>INDEX(resultados!$A$2:$ZZ$298, 213, MATCH($B$2, resultados!$A$1:$ZZ$1, 0))</f>
        <v/>
      </c>
      <c r="C219">
        <f>INDEX(resultados!$A$2:$ZZ$298, 213, MATCH($B$3, resultados!$A$1:$ZZ$1, 0))</f>
        <v/>
      </c>
    </row>
    <row r="220">
      <c r="A220">
        <f>INDEX(resultados!$A$2:$ZZ$298, 214, MATCH($B$1, resultados!$A$1:$ZZ$1, 0))</f>
        <v/>
      </c>
      <c r="B220">
        <f>INDEX(resultados!$A$2:$ZZ$298, 214, MATCH($B$2, resultados!$A$1:$ZZ$1, 0))</f>
        <v/>
      </c>
      <c r="C220">
        <f>INDEX(resultados!$A$2:$ZZ$298, 214, MATCH($B$3, resultados!$A$1:$ZZ$1, 0))</f>
        <v/>
      </c>
    </row>
    <row r="221">
      <c r="A221">
        <f>INDEX(resultados!$A$2:$ZZ$298, 215, MATCH($B$1, resultados!$A$1:$ZZ$1, 0))</f>
        <v/>
      </c>
      <c r="B221">
        <f>INDEX(resultados!$A$2:$ZZ$298, 215, MATCH($B$2, resultados!$A$1:$ZZ$1, 0))</f>
        <v/>
      </c>
      <c r="C221">
        <f>INDEX(resultados!$A$2:$ZZ$298, 215, MATCH($B$3, resultados!$A$1:$ZZ$1, 0))</f>
        <v/>
      </c>
    </row>
    <row r="222">
      <c r="A222">
        <f>INDEX(resultados!$A$2:$ZZ$298, 216, MATCH($B$1, resultados!$A$1:$ZZ$1, 0))</f>
        <v/>
      </c>
      <c r="B222">
        <f>INDEX(resultados!$A$2:$ZZ$298, 216, MATCH($B$2, resultados!$A$1:$ZZ$1, 0))</f>
        <v/>
      </c>
      <c r="C222">
        <f>INDEX(resultados!$A$2:$ZZ$298, 216, MATCH($B$3, resultados!$A$1:$ZZ$1, 0))</f>
        <v/>
      </c>
    </row>
    <row r="223">
      <c r="A223">
        <f>INDEX(resultados!$A$2:$ZZ$298, 217, MATCH($B$1, resultados!$A$1:$ZZ$1, 0))</f>
        <v/>
      </c>
      <c r="B223">
        <f>INDEX(resultados!$A$2:$ZZ$298, 217, MATCH($B$2, resultados!$A$1:$ZZ$1, 0))</f>
        <v/>
      </c>
      <c r="C223">
        <f>INDEX(resultados!$A$2:$ZZ$298, 217, MATCH($B$3, resultados!$A$1:$ZZ$1, 0))</f>
        <v/>
      </c>
    </row>
    <row r="224">
      <c r="A224">
        <f>INDEX(resultados!$A$2:$ZZ$298, 218, MATCH($B$1, resultados!$A$1:$ZZ$1, 0))</f>
        <v/>
      </c>
      <c r="B224">
        <f>INDEX(resultados!$A$2:$ZZ$298, 218, MATCH($B$2, resultados!$A$1:$ZZ$1, 0))</f>
        <v/>
      </c>
      <c r="C224">
        <f>INDEX(resultados!$A$2:$ZZ$298, 218, MATCH($B$3, resultados!$A$1:$ZZ$1, 0))</f>
        <v/>
      </c>
    </row>
    <row r="225">
      <c r="A225">
        <f>INDEX(resultados!$A$2:$ZZ$298, 219, MATCH($B$1, resultados!$A$1:$ZZ$1, 0))</f>
        <v/>
      </c>
      <c r="B225">
        <f>INDEX(resultados!$A$2:$ZZ$298, 219, MATCH($B$2, resultados!$A$1:$ZZ$1, 0))</f>
        <v/>
      </c>
      <c r="C225">
        <f>INDEX(resultados!$A$2:$ZZ$298, 219, MATCH($B$3, resultados!$A$1:$ZZ$1, 0))</f>
        <v/>
      </c>
    </row>
    <row r="226">
      <c r="A226">
        <f>INDEX(resultados!$A$2:$ZZ$298, 220, MATCH($B$1, resultados!$A$1:$ZZ$1, 0))</f>
        <v/>
      </c>
      <c r="B226">
        <f>INDEX(resultados!$A$2:$ZZ$298, 220, MATCH($B$2, resultados!$A$1:$ZZ$1, 0))</f>
        <v/>
      </c>
      <c r="C226">
        <f>INDEX(resultados!$A$2:$ZZ$298, 220, MATCH($B$3, resultados!$A$1:$ZZ$1, 0))</f>
        <v/>
      </c>
    </row>
    <row r="227">
      <c r="A227">
        <f>INDEX(resultados!$A$2:$ZZ$298, 221, MATCH($B$1, resultados!$A$1:$ZZ$1, 0))</f>
        <v/>
      </c>
      <c r="B227">
        <f>INDEX(resultados!$A$2:$ZZ$298, 221, MATCH($B$2, resultados!$A$1:$ZZ$1, 0))</f>
        <v/>
      </c>
      <c r="C227">
        <f>INDEX(resultados!$A$2:$ZZ$298, 221, MATCH($B$3, resultados!$A$1:$ZZ$1, 0))</f>
        <v/>
      </c>
    </row>
    <row r="228">
      <c r="A228">
        <f>INDEX(resultados!$A$2:$ZZ$298, 222, MATCH($B$1, resultados!$A$1:$ZZ$1, 0))</f>
        <v/>
      </c>
      <c r="B228">
        <f>INDEX(resultados!$A$2:$ZZ$298, 222, MATCH($B$2, resultados!$A$1:$ZZ$1, 0))</f>
        <v/>
      </c>
      <c r="C228">
        <f>INDEX(resultados!$A$2:$ZZ$298, 222, MATCH($B$3, resultados!$A$1:$ZZ$1, 0))</f>
        <v/>
      </c>
    </row>
    <row r="229">
      <c r="A229">
        <f>INDEX(resultados!$A$2:$ZZ$298, 223, MATCH($B$1, resultados!$A$1:$ZZ$1, 0))</f>
        <v/>
      </c>
      <c r="B229">
        <f>INDEX(resultados!$A$2:$ZZ$298, 223, MATCH($B$2, resultados!$A$1:$ZZ$1, 0))</f>
        <v/>
      </c>
      <c r="C229">
        <f>INDEX(resultados!$A$2:$ZZ$298, 223, MATCH($B$3, resultados!$A$1:$ZZ$1, 0))</f>
        <v/>
      </c>
    </row>
    <row r="230">
      <c r="A230">
        <f>INDEX(resultados!$A$2:$ZZ$298, 224, MATCH($B$1, resultados!$A$1:$ZZ$1, 0))</f>
        <v/>
      </c>
      <c r="B230">
        <f>INDEX(resultados!$A$2:$ZZ$298, 224, MATCH($B$2, resultados!$A$1:$ZZ$1, 0))</f>
        <v/>
      </c>
      <c r="C230">
        <f>INDEX(resultados!$A$2:$ZZ$298, 224, MATCH($B$3, resultados!$A$1:$ZZ$1, 0))</f>
        <v/>
      </c>
    </row>
    <row r="231">
      <c r="A231">
        <f>INDEX(resultados!$A$2:$ZZ$298, 225, MATCH($B$1, resultados!$A$1:$ZZ$1, 0))</f>
        <v/>
      </c>
      <c r="B231">
        <f>INDEX(resultados!$A$2:$ZZ$298, 225, MATCH($B$2, resultados!$A$1:$ZZ$1, 0))</f>
        <v/>
      </c>
      <c r="C231">
        <f>INDEX(resultados!$A$2:$ZZ$298, 225, MATCH($B$3, resultados!$A$1:$ZZ$1, 0))</f>
        <v/>
      </c>
    </row>
    <row r="232">
      <c r="A232">
        <f>INDEX(resultados!$A$2:$ZZ$298, 226, MATCH($B$1, resultados!$A$1:$ZZ$1, 0))</f>
        <v/>
      </c>
      <c r="B232">
        <f>INDEX(resultados!$A$2:$ZZ$298, 226, MATCH($B$2, resultados!$A$1:$ZZ$1, 0))</f>
        <v/>
      </c>
      <c r="C232">
        <f>INDEX(resultados!$A$2:$ZZ$298, 226, MATCH($B$3, resultados!$A$1:$ZZ$1, 0))</f>
        <v/>
      </c>
    </row>
    <row r="233">
      <c r="A233">
        <f>INDEX(resultados!$A$2:$ZZ$298, 227, MATCH($B$1, resultados!$A$1:$ZZ$1, 0))</f>
        <v/>
      </c>
      <c r="B233">
        <f>INDEX(resultados!$A$2:$ZZ$298, 227, MATCH($B$2, resultados!$A$1:$ZZ$1, 0))</f>
        <v/>
      </c>
      <c r="C233">
        <f>INDEX(resultados!$A$2:$ZZ$298, 227, MATCH($B$3, resultados!$A$1:$ZZ$1, 0))</f>
        <v/>
      </c>
    </row>
    <row r="234">
      <c r="A234">
        <f>INDEX(resultados!$A$2:$ZZ$298, 228, MATCH($B$1, resultados!$A$1:$ZZ$1, 0))</f>
        <v/>
      </c>
      <c r="B234">
        <f>INDEX(resultados!$A$2:$ZZ$298, 228, MATCH($B$2, resultados!$A$1:$ZZ$1, 0))</f>
        <v/>
      </c>
      <c r="C234">
        <f>INDEX(resultados!$A$2:$ZZ$298, 228, MATCH($B$3, resultados!$A$1:$ZZ$1, 0))</f>
        <v/>
      </c>
    </row>
    <row r="235">
      <c r="A235">
        <f>INDEX(resultados!$A$2:$ZZ$298, 229, MATCH($B$1, resultados!$A$1:$ZZ$1, 0))</f>
        <v/>
      </c>
      <c r="B235">
        <f>INDEX(resultados!$A$2:$ZZ$298, 229, MATCH($B$2, resultados!$A$1:$ZZ$1, 0))</f>
        <v/>
      </c>
      <c r="C235">
        <f>INDEX(resultados!$A$2:$ZZ$298, 229, MATCH($B$3, resultados!$A$1:$ZZ$1, 0))</f>
        <v/>
      </c>
    </row>
    <row r="236">
      <c r="A236">
        <f>INDEX(resultados!$A$2:$ZZ$298, 230, MATCH($B$1, resultados!$A$1:$ZZ$1, 0))</f>
        <v/>
      </c>
      <c r="B236">
        <f>INDEX(resultados!$A$2:$ZZ$298, 230, MATCH($B$2, resultados!$A$1:$ZZ$1, 0))</f>
        <v/>
      </c>
      <c r="C236">
        <f>INDEX(resultados!$A$2:$ZZ$298, 230, MATCH($B$3, resultados!$A$1:$ZZ$1, 0))</f>
        <v/>
      </c>
    </row>
    <row r="237">
      <c r="A237">
        <f>INDEX(resultados!$A$2:$ZZ$298, 231, MATCH($B$1, resultados!$A$1:$ZZ$1, 0))</f>
        <v/>
      </c>
      <c r="B237">
        <f>INDEX(resultados!$A$2:$ZZ$298, 231, MATCH($B$2, resultados!$A$1:$ZZ$1, 0))</f>
        <v/>
      </c>
      <c r="C237">
        <f>INDEX(resultados!$A$2:$ZZ$298, 231, MATCH($B$3, resultados!$A$1:$ZZ$1, 0))</f>
        <v/>
      </c>
    </row>
    <row r="238">
      <c r="A238">
        <f>INDEX(resultados!$A$2:$ZZ$298, 232, MATCH($B$1, resultados!$A$1:$ZZ$1, 0))</f>
        <v/>
      </c>
      <c r="B238">
        <f>INDEX(resultados!$A$2:$ZZ$298, 232, MATCH($B$2, resultados!$A$1:$ZZ$1, 0))</f>
        <v/>
      </c>
      <c r="C238">
        <f>INDEX(resultados!$A$2:$ZZ$298, 232, MATCH($B$3, resultados!$A$1:$ZZ$1, 0))</f>
        <v/>
      </c>
    </row>
    <row r="239">
      <c r="A239">
        <f>INDEX(resultados!$A$2:$ZZ$298, 233, MATCH($B$1, resultados!$A$1:$ZZ$1, 0))</f>
        <v/>
      </c>
      <c r="B239">
        <f>INDEX(resultados!$A$2:$ZZ$298, 233, MATCH($B$2, resultados!$A$1:$ZZ$1, 0))</f>
        <v/>
      </c>
      <c r="C239">
        <f>INDEX(resultados!$A$2:$ZZ$298, 233, MATCH($B$3, resultados!$A$1:$ZZ$1, 0))</f>
        <v/>
      </c>
    </row>
    <row r="240">
      <c r="A240">
        <f>INDEX(resultados!$A$2:$ZZ$298, 234, MATCH($B$1, resultados!$A$1:$ZZ$1, 0))</f>
        <v/>
      </c>
      <c r="B240">
        <f>INDEX(resultados!$A$2:$ZZ$298, 234, MATCH($B$2, resultados!$A$1:$ZZ$1, 0))</f>
        <v/>
      </c>
      <c r="C240">
        <f>INDEX(resultados!$A$2:$ZZ$298, 234, MATCH($B$3, resultados!$A$1:$ZZ$1, 0))</f>
        <v/>
      </c>
    </row>
    <row r="241">
      <c r="A241">
        <f>INDEX(resultados!$A$2:$ZZ$298, 235, MATCH($B$1, resultados!$A$1:$ZZ$1, 0))</f>
        <v/>
      </c>
      <c r="B241">
        <f>INDEX(resultados!$A$2:$ZZ$298, 235, MATCH($B$2, resultados!$A$1:$ZZ$1, 0))</f>
        <v/>
      </c>
      <c r="C241">
        <f>INDEX(resultados!$A$2:$ZZ$298, 235, MATCH($B$3, resultados!$A$1:$ZZ$1, 0))</f>
        <v/>
      </c>
    </row>
    <row r="242">
      <c r="A242">
        <f>INDEX(resultados!$A$2:$ZZ$298, 236, MATCH($B$1, resultados!$A$1:$ZZ$1, 0))</f>
        <v/>
      </c>
      <c r="B242">
        <f>INDEX(resultados!$A$2:$ZZ$298, 236, MATCH($B$2, resultados!$A$1:$ZZ$1, 0))</f>
        <v/>
      </c>
      <c r="C242">
        <f>INDEX(resultados!$A$2:$ZZ$298, 236, MATCH($B$3, resultados!$A$1:$ZZ$1, 0))</f>
        <v/>
      </c>
    </row>
    <row r="243">
      <c r="A243">
        <f>INDEX(resultados!$A$2:$ZZ$298, 237, MATCH($B$1, resultados!$A$1:$ZZ$1, 0))</f>
        <v/>
      </c>
      <c r="B243">
        <f>INDEX(resultados!$A$2:$ZZ$298, 237, MATCH($B$2, resultados!$A$1:$ZZ$1, 0))</f>
        <v/>
      </c>
      <c r="C243">
        <f>INDEX(resultados!$A$2:$ZZ$298, 237, MATCH($B$3, resultados!$A$1:$ZZ$1, 0))</f>
        <v/>
      </c>
    </row>
    <row r="244">
      <c r="A244">
        <f>INDEX(resultados!$A$2:$ZZ$298, 238, MATCH($B$1, resultados!$A$1:$ZZ$1, 0))</f>
        <v/>
      </c>
      <c r="B244">
        <f>INDEX(resultados!$A$2:$ZZ$298, 238, MATCH($B$2, resultados!$A$1:$ZZ$1, 0))</f>
        <v/>
      </c>
      <c r="C244">
        <f>INDEX(resultados!$A$2:$ZZ$298, 238, MATCH($B$3, resultados!$A$1:$ZZ$1, 0))</f>
        <v/>
      </c>
    </row>
    <row r="245">
      <c r="A245">
        <f>INDEX(resultados!$A$2:$ZZ$298, 239, MATCH($B$1, resultados!$A$1:$ZZ$1, 0))</f>
        <v/>
      </c>
      <c r="B245">
        <f>INDEX(resultados!$A$2:$ZZ$298, 239, MATCH($B$2, resultados!$A$1:$ZZ$1, 0))</f>
        <v/>
      </c>
      <c r="C245">
        <f>INDEX(resultados!$A$2:$ZZ$298, 239, MATCH($B$3, resultados!$A$1:$ZZ$1, 0))</f>
        <v/>
      </c>
    </row>
    <row r="246">
      <c r="A246">
        <f>INDEX(resultados!$A$2:$ZZ$298, 240, MATCH($B$1, resultados!$A$1:$ZZ$1, 0))</f>
        <v/>
      </c>
      <c r="B246">
        <f>INDEX(resultados!$A$2:$ZZ$298, 240, MATCH($B$2, resultados!$A$1:$ZZ$1, 0))</f>
        <v/>
      </c>
      <c r="C246">
        <f>INDEX(resultados!$A$2:$ZZ$298, 240, MATCH($B$3, resultados!$A$1:$ZZ$1, 0))</f>
        <v/>
      </c>
    </row>
    <row r="247">
      <c r="A247">
        <f>INDEX(resultados!$A$2:$ZZ$298, 241, MATCH($B$1, resultados!$A$1:$ZZ$1, 0))</f>
        <v/>
      </c>
      <c r="B247">
        <f>INDEX(resultados!$A$2:$ZZ$298, 241, MATCH($B$2, resultados!$A$1:$ZZ$1, 0))</f>
        <v/>
      </c>
      <c r="C247">
        <f>INDEX(resultados!$A$2:$ZZ$298, 241, MATCH($B$3, resultados!$A$1:$ZZ$1, 0))</f>
        <v/>
      </c>
    </row>
    <row r="248">
      <c r="A248">
        <f>INDEX(resultados!$A$2:$ZZ$298, 242, MATCH($B$1, resultados!$A$1:$ZZ$1, 0))</f>
        <v/>
      </c>
      <c r="B248">
        <f>INDEX(resultados!$A$2:$ZZ$298, 242, MATCH($B$2, resultados!$A$1:$ZZ$1, 0))</f>
        <v/>
      </c>
      <c r="C248">
        <f>INDEX(resultados!$A$2:$ZZ$298, 242, MATCH($B$3, resultados!$A$1:$ZZ$1, 0))</f>
        <v/>
      </c>
    </row>
    <row r="249">
      <c r="A249">
        <f>INDEX(resultados!$A$2:$ZZ$298, 243, MATCH($B$1, resultados!$A$1:$ZZ$1, 0))</f>
        <v/>
      </c>
      <c r="B249">
        <f>INDEX(resultados!$A$2:$ZZ$298, 243, MATCH($B$2, resultados!$A$1:$ZZ$1, 0))</f>
        <v/>
      </c>
      <c r="C249">
        <f>INDEX(resultados!$A$2:$ZZ$298, 243, MATCH($B$3, resultados!$A$1:$ZZ$1, 0))</f>
        <v/>
      </c>
    </row>
    <row r="250">
      <c r="A250">
        <f>INDEX(resultados!$A$2:$ZZ$298, 244, MATCH($B$1, resultados!$A$1:$ZZ$1, 0))</f>
        <v/>
      </c>
      <c r="B250">
        <f>INDEX(resultados!$A$2:$ZZ$298, 244, MATCH($B$2, resultados!$A$1:$ZZ$1, 0))</f>
        <v/>
      </c>
      <c r="C250">
        <f>INDEX(resultados!$A$2:$ZZ$298, 244, MATCH($B$3, resultados!$A$1:$ZZ$1, 0))</f>
        <v/>
      </c>
    </row>
    <row r="251">
      <c r="A251">
        <f>INDEX(resultados!$A$2:$ZZ$298, 245, MATCH($B$1, resultados!$A$1:$ZZ$1, 0))</f>
        <v/>
      </c>
      <c r="B251">
        <f>INDEX(resultados!$A$2:$ZZ$298, 245, MATCH($B$2, resultados!$A$1:$ZZ$1, 0))</f>
        <v/>
      </c>
      <c r="C251">
        <f>INDEX(resultados!$A$2:$ZZ$298, 245, MATCH($B$3, resultados!$A$1:$ZZ$1, 0))</f>
        <v/>
      </c>
    </row>
    <row r="252">
      <c r="A252">
        <f>INDEX(resultados!$A$2:$ZZ$298, 246, MATCH($B$1, resultados!$A$1:$ZZ$1, 0))</f>
        <v/>
      </c>
      <c r="B252">
        <f>INDEX(resultados!$A$2:$ZZ$298, 246, MATCH($B$2, resultados!$A$1:$ZZ$1, 0))</f>
        <v/>
      </c>
      <c r="C252">
        <f>INDEX(resultados!$A$2:$ZZ$298, 246, MATCH($B$3, resultados!$A$1:$ZZ$1, 0))</f>
        <v/>
      </c>
    </row>
    <row r="253">
      <c r="A253">
        <f>INDEX(resultados!$A$2:$ZZ$298, 247, MATCH($B$1, resultados!$A$1:$ZZ$1, 0))</f>
        <v/>
      </c>
      <c r="B253">
        <f>INDEX(resultados!$A$2:$ZZ$298, 247, MATCH($B$2, resultados!$A$1:$ZZ$1, 0))</f>
        <v/>
      </c>
      <c r="C253">
        <f>INDEX(resultados!$A$2:$ZZ$298, 247, MATCH($B$3, resultados!$A$1:$ZZ$1, 0))</f>
        <v/>
      </c>
    </row>
    <row r="254">
      <c r="A254">
        <f>INDEX(resultados!$A$2:$ZZ$298, 248, MATCH($B$1, resultados!$A$1:$ZZ$1, 0))</f>
        <v/>
      </c>
      <c r="B254">
        <f>INDEX(resultados!$A$2:$ZZ$298, 248, MATCH($B$2, resultados!$A$1:$ZZ$1, 0))</f>
        <v/>
      </c>
      <c r="C254">
        <f>INDEX(resultados!$A$2:$ZZ$298, 248, MATCH($B$3, resultados!$A$1:$ZZ$1, 0))</f>
        <v/>
      </c>
    </row>
    <row r="255">
      <c r="A255">
        <f>INDEX(resultados!$A$2:$ZZ$298, 249, MATCH($B$1, resultados!$A$1:$ZZ$1, 0))</f>
        <v/>
      </c>
      <c r="B255">
        <f>INDEX(resultados!$A$2:$ZZ$298, 249, MATCH($B$2, resultados!$A$1:$ZZ$1, 0))</f>
        <v/>
      </c>
      <c r="C255">
        <f>INDEX(resultados!$A$2:$ZZ$298, 249, MATCH($B$3, resultados!$A$1:$ZZ$1, 0))</f>
        <v/>
      </c>
    </row>
    <row r="256">
      <c r="A256">
        <f>INDEX(resultados!$A$2:$ZZ$298, 250, MATCH($B$1, resultados!$A$1:$ZZ$1, 0))</f>
        <v/>
      </c>
      <c r="B256">
        <f>INDEX(resultados!$A$2:$ZZ$298, 250, MATCH($B$2, resultados!$A$1:$ZZ$1, 0))</f>
        <v/>
      </c>
      <c r="C256">
        <f>INDEX(resultados!$A$2:$ZZ$298, 250, MATCH($B$3, resultados!$A$1:$ZZ$1, 0))</f>
        <v/>
      </c>
    </row>
    <row r="257">
      <c r="A257">
        <f>INDEX(resultados!$A$2:$ZZ$298, 251, MATCH($B$1, resultados!$A$1:$ZZ$1, 0))</f>
        <v/>
      </c>
      <c r="B257">
        <f>INDEX(resultados!$A$2:$ZZ$298, 251, MATCH($B$2, resultados!$A$1:$ZZ$1, 0))</f>
        <v/>
      </c>
      <c r="C257">
        <f>INDEX(resultados!$A$2:$ZZ$298, 251, MATCH($B$3, resultados!$A$1:$ZZ$1, 0))</f>
        <v/>
      </c>
    </row>
    <row r="258">
      <c r="A258">
        <f>INDEX(resultados!$A$2:$ZZ$298, 252, MATCH($B$1, resultados!$A$1:$ZZ$1, 0))</f>
        <v/>
      </c>
      <c r="B258">
        <f>INDEX(resultados!$A$2:$ZZ$298, 252, MATCH($B$2, resultados!$A$1:$ZZ$1, 0))</f>
        <v/>
      </c>
      <c r="C258">
        <f>INDEX(resultados!$A$2:$ZZ$298, 252, MATCH($B$3, resultados!$A$1:$ZZ$1, 0))</f>
        <v/>
      </c>
    </row>
    <row r="259">
      <c r="A259">
        <f>INDEX(resultados!$A$2:$ZZ$298, 253, MATCH($B$1, resultados!$A$1:$ZZ$1, 0))</f>
        <v/>
      </c>
      <c r="B259">
        <f>INDEX(resultados!$A$2:$ZZ$298, 253, MATCH($B$2, resultados!$A$1:$ZZ$1, 0))</f>
        <v/>
      </c>
      <c r="C259">
        <f>INDEX(resultados!$A$2:$ZZ$298, 253, MATCH($B$3, resultados!$A$1:$ZZ$1, 0))</f>
        <v/>
      </c>
    </row>
    <row r="260">
      <c r="A260">
        <f>INDEX(resultados!$A$2:$ZZ$298, 254, MATCH($B$1, resultados!$A$1:$ZZ$1, 0))</f>
        <v/>
      </c>
      <c r="B260">
        <f>INDEX(resultados!$A$2:$ZZ$298, 254, MATCH($B$2, resultados!$A$1:$ZZ$1, 0))</f>
        <v/>
      </c>
      <c r="C260">
        <f>INDEX(resultados!$A$2:$ZZ$298, 254, MATCH($B$3, resultados!$A$1:$ZZ$1, 0))</f>
        <v/>
      </c>
    </row>
    <row r="261">
      <c r="A261">
        <f>INDEX(resultados!$A$2:$ZZ$298, 255, MATCH($B$1, resultados!$A$1:$ZZ$1, 0))</f>
        <v/>
      </c>
      <c r="B261">
        <f>INDEX(resultados!$A$2:$ZZ$298, 255, MATCH($B$2, resultados!$A$1:$ZZ$1, 0))</f>
        <v/>
      </c>
      <c r="C261">
        <f>INDEX(resultados!$A$2:$ZZ$298, 255, MATCH($B$3, resultados!$A$1:$ZZ$1, 0))</f>
        <v/>
      </c>
    </row>
    <row r="262">
      <c r="A262">
        <f>INDEX(resultados!$A$2:$ZZ$298, 256, MATCH($B$1, resultados!$A$1:$ZZ$1, 0))</f>
        <v/>
      </c>
      <c r="B262">
        <f>INDEX(resultados!$A$2:$ZZ$298, 256, MATCH($B$2, resultados!$A$1:$ZZ$1, 0))</f>
        <v/>
      </c>
      <c r="C262">
        <f>INDEX(resultados!$A$2:$ZZ$298, 256, MATCH($B$3, resultados!$A$1:$ZZ$1, 0))</f>
        <v/>
      </c>
    </row>
    <row r="263">
      <c r="A263">
        <f>INDEX(resultados!$A$2:$ZZ$298, 257, MATCH($B$1, resultados!$A$1:$ZZ$1, 0))</f>
        <v/>
      </c>
      <c r="B263">
        <f>INDEX(resultados!$A$2:$ZZ$298, 257, MATCH($B$2, resultados!$A$1:$ZZ$1, 0))</f>
        <v/>
      </c>
      <c r="C263">
        <f>INDEX(resultados!$A$2:$ZZ$298, 257, MATCH($B$3, resultados!$A$1:$ZZ$1, 0))</f>
        <v/>
      </c>
    </row>
    <row r="264">
      <c r="A264">
        <f>INDEX(resultados!$A$2:$ZZ$298, 258, MATCH($B$1, resultados!$A$1:$ZZ$1, 0))</f>
        <v/>
      </c>
      <c r="B264">
        <f>INDEX(resultados!$A$2:$ZZ$298, 258, MATCH($B$2, resultados!$A$1:$ZZ$1, 0))</f>
        <v/>
      </c>
      <c r="C264">
        <f>INDEX(resultados!$A$2:$ZZ$298, 258, MATCH($B$3, resultados!$A$1:$ZZ$1, 0))</f>
        <v/>
      </c>
    </row>
    <row r="265">
      <c r="A265">
        <f>INDEX(resultados!$A$2:$ZZ$298, 259, MATCH($B$1, resultados!$A$1:$ZZ$1, 0))</f>
        <v/>
      </c>
      <c r="B265">
        <f>INDEX(resultados!$A$2:$ZZ$298, 259, MATCH($B$2, resultados!$A$1:$ZZ$1, 0))</f>
        <v/>
      </c>
      <c r="C265">
        <f>INDEX(resultados!$A$2:$ZZ$298, 259, MATCH($B$3, resultados!$A$1:$ZZ$1, 0))</f>
        <v/>
      </c>
    </row>
    <row r="266">
      <c r="A266">
        <f>INDEX(resultados!$A$2:$ZZ$298, 260, MATCH($B$1, resultados!$A$1:$ZZ$1, 0))</f>
        <v/>
      </c>
      <c r="B266">
        <f>INDEX(resultados!$A$2:$ZZ$298, 260, MATCH($B$2, resultados!$A$1:$ZZ$1, 0))</f>
        <v/>
      </c>
      <c r="C266">
        <f>INDEX(resultados!$A$2:$ZZ$298, 260, MATCH($B$3, resultados!$A$1:$ZZ$1, 0))</f>
        <v/>
      </c>
    </row>
    <row r="267">
      <c r="A267">
        <f>INDEX(resultados!$A$2:$ZZ$298, 261, MATCH($B$1, resultados!$A$1:$ZZ$1, 0))</f>
        <v/>
      </c>
      <c r="B267">
        <f>INDEX(resultados!$A$2:$ZZ$298, 261, MATCH($B$2, resultados!$A$1:$ZZ$1, 0))</f>
        <v/>
      </c>
      <c r="C267">
        <f>INDEX(resultados!$A$2:$ZZ$298, 261, MATCH($B$3, resultados!$A$1:$ZZ$1, 0))</f>
        <v/>
      </c>
    </row>
    <row r="268">
      <c r="A268">
        <f>INDEX(resultados!$A$2:$ZZ$298, 262, MATCH($B$1, resultados!$A$1:$ZZ$1, 0))</f>
        <v/>
      </c>
      <c r="B268">
        <f>INDEX(resultados!$A$2:$ZZ$298, 262, MATCH($B$2, resultados!$A$1:$ZZ$1, 0))</f>
        <v/>
      </c>
      <c r="C268">
        <f>INDEX(resultados!$A$2:$ZZ$298, 262, MATCH($B$3, resultados!$A$1:$ZZ$1, 0))</f>
        <v/>
      </c>
    </row>
    <row r="269">
      <c r="A269">
        <f>INDEX(resultados!$A$2:$ZZ$298, 263, MATCH($B$1, resultados!$A$1:$ZZ$1, 0))</f>
        <v/>
      </c>
      <c r="B269">
        <f>INDEX(resultados!$A$2:$ZZ$298, 263, MATCH($B$2, resultados!$A$1:$ZZ$1, 0))</f>
        <v/>
      </c>
      <c r="C269">
        <f>INDEX(resultados!$A$2:$ZZ$298, 263, MATCH($B$3, resultados!$A$1:$ZZ$1, 0))</f>
        <v/>
      </c>
    </row>
    <row r="270">
      <c r="A270">
        <f>INDEX(resultados!$A$2:$ZZ$298, 264, MATCH($B$1, resultados!$A$1:$ZZ$1, 0))</f>
        <v/>
      </c>
      <c r="B270">
        <f>INDEX(resultados!$A$2:$ZZ$298, 264, MATCH($B$2, resultados!$A$1:$ZZ$1, 0))</f>
        <v/>
      </c>
      <c r="C270">
        <f>INDEX(resultados!$A$2:$ZZ$298, 264, MATCH($B$3, resultados!$A$1:$ZZ$1, 0))</f>
        <v/>
      </c>
    </row>
    <row r="271">
      <c r="A271">
        <f>INDEX(resultados!$A$2:$ZZ$298, 265, MATCH($B$1, resultados!$A$1:$ZZ$1, 0))</f>
        <v/>
      </c>
      <c r="B271">
        <f>INDEX(resultados!$A$2:$ZZ$298, 265, MATCH($B$2, resultados!$A$1:$ZZ$1, 0))</f>
        <v/>
      </c>
      <c r="C271">
        <f>INDEX(resultados!$A$2:$ZZ$298, 265, MATCH($B$3, resultados!$A$1:$ZZ$1, 0))</f>
        <v/>
      </c>
    </row>
    <row r="272">
      <c r="A272">
        <f>INDEX(resultados!$A$2:$ZZ$298, 266, MATCH($B$1, resultados!$A$1:$ZZ$1, 0))</f>
        <v/>
      </c>
      <c r="B272">
        <f>INDEX(resultados!$A$2:$ZZ$298, 266, MATCH($B$2, resultados!$A$1:$ZZ$1, 0))</f>
        <v/>
      </c>
      <c r="C272">
        <f>INDEX(resultados!$A$2:$ZZ$298, 266, MATCH($B$3, resultados!$A$1:$ZZ$1, 0))</f>
        <v/>
      </c>
    </row>
    <row r="273">
      <c r="A273">
        <f>INDEX(resultados!$A$2:$ZZ$298, 267, MATCH($B$1, resultados!$A$1:$ZZ$1, 0))</f>
        <v/>
      </c>
      <c r="B273">
        <f>INDEX(resultados!$A$2:$ZZ$298, 267, MATCH($B$2, resultados!$A$1:$ZZ$1, 0))</f>
        <v/>
      </c>
      <c r="C273">
        <f>INDEX(resultados!$A$2:$ZZ$298, 267, MATCH($B$3, resultados!$A$1:$ZZ$1, 0))</f>
        <v/>
      </c>
    </row>
    <row r="274">
      <c r="A274">
        <f>INDEX(resultados!$A$2:$ZZ$298, 268, MATCH($B$1, resultados!$A$1:$ZZ$1, 0))</f>
        <v/>
      </c>
      <c r="B274">
        <f>INDEX(resultados!$A$2:$ZZ$298, 268, MATCH($B$2, resultados!$A$1:$ZZ$1, 0))</f>
        <v/>
      </c>
      <c r="C274">
        <f>INDEX(resultados!$A$2:$ZZ$298, 268, MATCH($B$3, resultados!$A$1:$ZZ$1, 0))</f>
        <v/>
      </c>
    </row>
    <row r="275">
      <c r="A275">
        <f>INDEX(resultados!$A$2:$ZZ$298, 269, MATCH($B$1, resultados!$A$1:$ZZ$1, 0))</f>
        <v/>
      </c>
      <c r="B275">
        <f>INDEX(resultados!$A$2:$ZZ$298, 269, MATCH($B$2, resultados!$A$1:$ZZ$1, 0))</f>
        <v/>
      </c>
      <c r="C275">
        <f>INDEX(resultados!$A$2:$ZZ$298, 269, MATCH($B$3, resultados!$A$1:$ZZ$1, 0))</f>
        <v/>
      </c>
    </row>
    <row r="276">
      <c r="A276">
        <f>INDEX(resultados!$A$2:$ZZ$298, 270, MATCH($B$1, resultados!$A$1:$ZZ$1, 0))</f>
        <v/>
      </c>
      <c r="B276">
        <f>INDEX(resultados!$A$2:$ZZ$298, 270, MATCH($B$2, resultados!$A$1:$ZZ$1, 0))</f>
        <v/>
      </c>
      <c r="C276">
        <f>INDEX(resultados!$A$2:$ZZ$298, 270, MATCH($B$3, resultados!$A$1:$ZZ$1, 0))</f>
        <v/>
      </c>
    </row>
    <row r="277">
      <c r="A277">
        <f>INDEX(resultados!$A$2:$ZZ$298, 271, MATCH($B$1, resultados!$A$1:$ZZ$1, 0))</f>
        <v/>
      </c>
      <c r="B277">
        <f>INDEX(resultados!$A$2:$ZZ$298, 271, MATCH($B$2, resultados!$A$1:$ZZ$1, 0))</f>
        <v/>
      </c>
      <c r="C277">
        <f>INDEX(resultados!$A$2:$ZZ$298, 271, MATCH($B$3, resultados!$A$1:$ZZ$1, 0))</f>
        <v/>
      </c>
    </row>
    <row r="278">
      <c r="A278">
        <f>INDEX(resultados!$A$2:$ZZ$298, 272, MATCH($B$1, resultados!$A$1:$ZZ$1, 0))</f>
        <v/>
      </c>
      <c r="B278">
        <f>INDEX(resultados!$A$2:$ZZ$298, 272, MATCH($B$2, resultados!$A$1:$ZZ$1, 0))</f>
        <v/>
      </c>
      <c r="C278">
        <f>INDEX(resultados!$A$2:$ZZ$298, 272, MATCH($B$3, resultados!$A$1:$ZZ$1, 0))</f>
        <v/>
      </c>
    </row>
    <row r="279">
      <c r="A279">
        <f>INDEX(resultados!$A$2:$ZZ$298, 273, MATCH($B$1, resultados!$A$1:$ZZ$1, 0))</f>
        <v/>
      </c>
      <c r="B279">
        <f>INDEX(resultados!$A$2:$ZZ$298, 273, MATCH($B$2, resultados!$A$1:$ZZ$1, 0))</f>
        <v/>
      </c>
      <c r="C279">
        <f>INDEX(resultados!$A$2:$ZZ$298, 273, MATCH($B$3, resultados!$A$1:$ZZ$1, 0))</f>
        <v/>
      </c>
    </row>
    <row r="280">
      <c r="A280">
        <f>INDEX(resultados!$A$2:$ZZ$298, 274, MATCH($B$1, resultados!$A$1:$ZZ$1, 0))</f>
        <v/>
      </c>
      <c r="B280">
        <f>INDEX(resultados!$A$2:$ZZ$298, 274, MATCH($B$2, resultados!$A$1:$ZZ$1, 0))</f>
        <v/>
      </c>
      <c r="C280">
        <f>INDEX(resultados!$A$2:$ZZ$298, 274, MATCH($B$3, resultados!$A$1:$ZZ$1, 0))</f>
        <v/>
      </c>
    </row>
    <row r="281">
      <c r="A281">
        <f>INDEX(resultados!$A$2:$ZZ$298, 275, MATCH($B$1, resultados!$A$1:$ZZ$1, 0))</f>
        <v/>
      </c>
      <c r="B281">
        <f>INDEX(resultados!$A$2:$ZZ$298, 275, MATCH($B$2, resultados!$A$1:$ZZ$1, 0))</f>
        <v/>
      </c>
      <c r="C281">
        <f>INDEX(resultados!$A$2:$ZZ$298, 275, MATCH($B$3, resultados!$A$1:$ZZ$1, 0))</f>
        <v/>
      </c>
    </row>
    <row r="282">
      <c r="A282">
        <f>INDEX(resultados!$A$2:$ZZ$298, 276, MATCH($B$1, resultados!$A$1:$ZZ$1, 0))</f>
        <v/>
      </c>
      <c r="B282">
        <f>INDEX(resultados!$A$2:$ZZ$298, 276, MATCH($B$2, resultados!$A$1:$ZZ$1, 0))</f>
        <v/>
      </c>
      <c r="C282">
        <f>INDEX(resultados!$A$2:$ZZ$298, 276, MATCH($B$3, resultados!$A$1:$ZZ$1, 0))</f>
        <v/>
      </c>
    </row>
    <row r="283">
      <c r="A283">
        <f>INDEX(resultados!$A$2:$ZZ$298, 277, MATCH($B$1, resultados!$A$1:$ZZ$1, 0))</f>
        <v/>
      </c>
      <c r="B283">
        <f>INDEX(resultados!$A$2:$ZZ$298, 277, MATCH($B$2, resultados!$A$1:$ZZ$1, 0))</f>
        <v/>
      </c>
      <c r="C283">
        <f>INDEX(resultados!$A$2:$ZZ$298, 277, MATCH($B$3, resultados!$A$1:$ZZ$1, 0))</f>
        <v/>
      </c>
    </row>
    <row r="284">
      <c r="A284">
        <f>INDEX(resultados!$A$2:$ZZ$298, 278, MATCH($B$1, resultados!$A$1:$ZZ$1, 0))</f>
        <v/>
      </c>
      <c r="B284">
        <f>INDEX(resultados!$A$2:$ZZ$298, 278, MATCH($B$2, resultados!$A$1:$ZZ$1, 0))</f>
        <v/>
      </c>
      <c r="C284">
        <f>INDEX(resultados!$A$2:$ZZ$298, 278, MATCH($B$3, resultados!$A$1:$ZZ$1, 0))</f>
        <v/>
      </c>
    </row>
    <row r="285">
      <c r="A285">
        <f>INDEX(resultados!$A$2:$ZZ$298, 279, MATCH($B$1, resultados!$A$1:$ZZ$1, 0))</f>
        <v/>
      </c>
      <c r="B285">
        <f>INDEX(resultados!$A$2:$ZZ$298, 279, MATCH($B$2, resultados!$A$1:$ZZ$1, 0))</f>
        <v/>
      </c>
      <c r="C285">
        <f>INDEX(resultados!$A$2:$ZZ$298, 279, MATCH($B$3, resultados!$A$1:$ZZ$1, 0))</f>
        <v/>
      </c>
    </row>
    <row r="286">
      <c r="A286">
        <f>INDEX(resultados!$A$2:$ZZ$298, 280, MATCH($B$1, resultados!$A$1:$ZZ$1, 0))</f>
        <v/>
      </c>
      <c r="B286">
        <f>INDEX(resultados!$A$2:$ZZ$298, 280, MATCH($B$2, resultados!$A$1:$ZZ$1, 0))</f>
        <v/>
      </c>
      <c r="C286">
        <f>INDEX(resultados!$A$2:$ZZ$298, 280, MATCH($B$3, resultados!$A$1:$ZZ$1, 0))</f>
        <v/>
      </c>
    </row>
    <row r="287">
      <c r="A287">
        <f>INDEX(resultados!$A$2:$ZZ$298, 281, MATCH($B$1, resultados!$A$1:$ZZ$1, 0))</f>
        <v/>
      </c>
      <c r="B287">
        <f>INDEX(resultados!$A$2:$ZZ$298, 281, MATCH($B$2, resultados!$A$1:$ZZ$1, 0))</f>
        <v/>
      </c>
      <c r="C287">
        <f>INDEX(resultados!$A$2:$ZZ$298, 281, MATCH($B$3, resultados!$A$1:$ZZ$1, 0))</f>
        <v/>
      </c>
    </row>
    <row r="288">
      <c r="A288">
        <f>INDEX(resultados!$A$2:$ZZ$298, 282, MATCH($B$1, resultados!$A$1:$ZZ$1, 0))</f>
        <v/>
      </c>
      <c r="B288">
        <f>INDEX(resultados!$A$2:$ZZ$298, 282, MATCH($B$2, resultados!$A$1:$ZZ$1, 0))</f>
        <v/>
      </c>
      <c r="C288">
        <f>INDEX(resultados!$A$2:$ZZ$298, 282, MATCH($B$3, resultados!$A$1:$ZZ$1, 0))</f>
        <v/>
      </c>
    </row>
    <row r="289">
      <c r="A289">
        <f>INDEX(resultados!$A$2:$ZZ$298, 283, MATCH($B$1, resultados!$A$1:$ZZ$1, 0))</f>
        <v/>
      </c>
      <c r="B289">
        <f>INDEX(resultados!$A$2:$ZZ$298, 283, MATCH($B$2, resultados!$A$1:$ZZ$1, 0))</f>
        <v/>
      </c>
      <c r="C289">
        <f>INDEX(resultados!$A$2:$ZZ$298, 283, MATCH($B$3, resultados!$A$1:$ZZ$1, 0))</f>
        <v/>
      </c>
    </row>
    <row r="290">
      <c r="A290">
        <f>INDEX(resultados!$A$2:$ZZ$298, 284, MATCH($B$1, resultados!$A$1:$ZZ$1, 0))</f>
        <v/>
      </c>
      <c r="B290">
        <f>INDEX(resultados!$A$2:$ZZ$298, 284, MATCH($B$2, resultados!$A$1:$ZZ$1, 0))</f>
        <v/>
      </c>
      <c r="C290">
        <f>INDEX(resultados!$A$2:$ZZ$298, 284, MATCH($B$3, resultados!$A$1:$ZZ$1, 0))</f>
        <v/>
      </c>
    </row>
    <row r="291">
      <c r="A291">
        <f>INDEX(resultados!$A$2:$ZZ$298, 285, MATCH($B$1, resultados!$A$1:$ZZ$1, 0))</f>
        <v/>
      </c>
      <c r="B291">
        <f>INDEX(resultados!$A$2:$ZZ$298, 285, MATCH($B$2, resultados!$A$1:$ZZ$1, 0))</f>
        <v/>
      </c>
      <c r="C291">
        <f>INDEX(resultados!$A$2:$ZZ$298, 285, MATCH($B$3, resultados!$A$1:$ZZ$1, 0))</f>
        <v/>
      </c>
    </row>
    <row r="292">
      <c r="A292">
        <f>INDEX(resultados!$A$2:$ZZ$298, 286, MATCH($B$1, resultados!$A$1:$ZZ$1, 0))</f>
        <v/>
      </c>
      <c r="B292">
        <f>INDEX(resultados!$A$2:$ZZ$298, 286, MATCH($B$2, resultados!$A$1:$ZZ$1, 0))</f>
        <v/>
      </c>
      <c r="C292">
        <f>INDEX(resultados!$A$2:$ZZ$298, 286, MATCH($B$3, resultados!$A$1:$ZZ$1, 0))</f>
        <v/>
      </c>
    </row>
    <row r="293">
      <c r="A293">
        <f>INDEX(resultados!$A$2:$ZZ$298, 287, MATCH($B$1, resultados!$A$1:$ZZ$1, 0))</f>
        <v/>
      </c>
      <c r="B293">
        <f>INDEX(resultados!$A$2:$ZZ$298, 287, MATCH($B$2, resultados!$A$1:$ZZ$1, 0))</f>
        <v/>
      </c>
      <c r="C293">
        <f>INDEX(resultados!$A$2:$ZZ$298, 287, MATCH($B$3, resultados!$A$1:$ZZ$1, 0))</f>
        <v/>
      </c>
    </row>
    <row r="294">
      <c r="A294">
        <f>INDEX(resultados!$A$2:$ZZ$298, 288, MATCH($B$1, resultados!$A$1:$ZZ$1, 0))</f>
        <v/>
      </c>
      <c r="B294">
        <f>INDEX(resultados!$A$2:$ZZ$298, 288, MATCH($B$2, resultados!$A$1:$ZZ$1, 0))</f>
        <v/>
      </c>
      <c r="C294">
        <f>INDEX(resultados!$A$2:$ZZ$298, 288, MATCH($B$3, resultados!$A$1:$ZZ$1, 0))</f>
        <v/>
      </c>
    </row>
    <row r="295">
      <c r="A295">
        <f>INDEX(resultados!$A$2:$ZZ$298, 289, MATCH($B$1, resultados!$A$1:$ZZ$1, 0))</f>
        <v/>
      </c>
      <c r="B295">
        <f>INDEX(resultados!$A$2:$ZZ$298, 289, MATCH($B$2, resultados!$A$1:$ZZ$1, 0))</f>
        <v/>
      </c>
      <c r="C295">
        <f>INDEX(resultados!$A$2:$ZZ$298, 289, MATCH($B$3, resultados!$A$1:$ZZ$1, 0))</f>
        <v/>
      </c>
    </row>
    <row r="296">
      <c r="A296">
        <f>INDEX(resultados!$A$2:$ZZ$298, 290, MATCH($B$1, resultados!$A$1:$ZZ$1, 0))</f>
        <v/>
      </c>
      <c r="B296">
        <f>INDEX(resultados!$A$2:$ZZ$298, 290, MATCH($B$2, resultados!$A$1:$ZZ$1, 0))</f>
        <v/>
      </c>
      <c r="C296">
        <f>INDEX(resultados!$A$2:$ZZ$298, 290, MATCH($B$3, resultados!$A$1:$ZZ$1, 0))</f>
        <v/>
      </c>
    </row>
    <row r="297">
      <c r="A297">
        <f>INDEX(resultados!$A$2:$ZZ$298, 291, MATCH($B$1, resultados!$A$1:$ZZ$1, 0))</f>
        <v/>
      </c>
      <c r="B297">
        <f>INDEX(resultados!$A$2:$ZZ$298, 291, MATCH($B$2, resultados!$A$1:$ZZ$1, 0))</f>
        <v/>
      </c>
      <c r="C297">
        <f>INDEX(resultados!$A$2:$ZZ$298, 291, MATCH($B$3, resultados!$A$1:$ZZ$1, 0))</f>
        <v/>
      </c>
    </row>
    <row r="298">
      <c r="A298">
        <f>INDEX(resultados!$A$2:$ZZ$298, 292, MATCH($B$1, resultados!$A$1:$ZZ$1, 0))</f>
        <v/>
      </c>
      <c r="B298">
        <f>INDEX(resultados!$A$2:$ZZ$298, 292, MATCH($B$2, resultados!$A$1:$ZZ$1, 0))</f>
        <v/>
      </c>
      <c r="C298">
        <f>INDEX(resultados!$A$2:$ZZ$298, 292, MATCH($B$3, resultados!$A$1:$ZZ$1, 0))</f>
        <v/>
      </c>
    </row>
    <row r="299">
      <c r="A299">
        <f>INDEX(resultados!$A$2:$ZZ$298, 293, MATCH($B$1, resultados!$A$1:$ZZ$1, 0))</f>
        <v/>
      </c>
      <c r="B299">
        <f>INDEX(resultados!$A$2:$ZZ$298, 293, MATCH($B$2, resultados!$A$1:$ZZ$1, 0))</f>
        <v/>
      </c>
      <c r="C299">
        <f>INDEX(resultados!$A$2:$ZZ$298, 293, MATCH($B$3, resultados!$A$1:$ZZ$1, 0))</f>
        <v/>
      </c>
    </row>
    <row r="300">
      <c r="A300">
        <f>INDEX(resultados!$A$2:$ZZ$298, 294, MATCH($B$1, resultados!$A$1:$ZZ$1, 0))</f>
        <v/>
      </c>
      <c r="B300">
        <f>INDEX(resultados!$A$2:$ZZ$298, 294, MATCH($B$2, resultados!$A$1:$ZZ$1, 0))</f>
        <v/>
      </c>
      <c r="C300">
        <f>INDEX(resultados!$A$2:$ZZ$298, 294, MATCH($B$3, resultados!$A$1:$ZZ$1, 0))</f>
        <v/>
      </c>
    </row>
    <row r="301">
      <c r="A301">
        <f>INDEX(resultados!$A$2:$ZZ$298, 295, MATCH($B$1, resultados!$A$1:$ZZ$1, 0))</f>
        <v/>
      </c>
      <c r="B301">
        <f>INDEX(resultados!$A$2:$ZZ$298, 295, MATCH($B$2, resultados!$A$1:$ZZ$1, 0))</f>
        <v/>
      </c>
      <c r="C301">
        <f>INDEX(resultados!$A$2:$ZZ$298, 295, MATCH($B$3, resultados!$A$1:$ZZ$1, 0))</f>
        <v/>
      </c>
    </row>
    <row r="302">
      <c r="A302">
        <f>INDEX(resultados!$A$2:$ZZ$298, 296, MATCH($B$1, resultados!$A$1:$ZZ$1, 0))</f>
        <v/>
      </c>
      <c r="B302">
        <f>INDEX(resultados!$A$2:$ZZ$298, 296, MATCH($B$2, resultados!$A$1:$ZZ$1, 0))</f>
        <v/>
      </c>
      <c r="C302">
        <f>INDEX(resultados!$A$2:$ZZ$298, 296, MATCH($B$3, resultados!$A$1:$ZZ$1, 0))</f>
        <v/>
      </c>
    </row>
    <row r="303">
      <c r="A303">
        <f>INDEX(resultados!$A$2:$ZZ$298, 297, MATCH($B$1, resultados!$A$1:$ZZ$1, 0))</f>
        <v/>
      </c>
      <c r="B303">
        <f>INDEX(resultados!$A$2:$ZZ$298, 297, MATCH($B$2, resultados!$A$1:$ZZ$1, 0))</f>
        <v/>
      </c>
      <c r="C303">
        <f>INDEX(resultados!$A$2:$ZZ$298, 297,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1.4265</v>
      </c>
      <c r="E2" t="n">
        <v>70.09999999999999</v>
      </c>
      <c r="F2" t="n">
        <v>63.22</v>
      </c>
      <c r="G2" t="n">
        <v>11.71</v>
      </c>
      <c r="H2" t="n">
        <v>0.24</v>
      </c>
      <c r="I2" t="n">
        <v>324</v>
      </c>
      <c r="J2" t="n">
        <v>71.52</v>
      </c>
      <c r="K2" t="n">
        <v>32.27</v>
      </c>
      <c r="L2" t="n">
        <v>1</v>
      </c>
      <c r="M2" t="n">
        <v>322</v>
      </c>
      <c r="N2" t="n">
        <v>8.25</v>
      </c>
      <c r="O2" t="n">
        <v>9054.6</v>
      </c>
      <c r="P2" t="n">
        <v>444.38</v>
      </c>
      <c r="Q2" t="n">
        <v>1206.95</v>
      </c>
      <c r="R2" t="n">
        <v>607.01</v>
      </c>
      <c r="S2" t="n">
        <v>79.25</v>
      </c>
      <c r="T2" t="n">
        <v>259888</v>
      </c>
      <c r="U2" t="n">
        <v>0.13</v>
      </c>
      <c r="V2" t="n">
        <v>0.7</v>
      </c>
      <c r="W2" t="n">
        <v>0.66</v>
      </c>
      <c r="X2" t="n">
        <v>15.38</v>
      </c>
      <c r="Y2" t="n">
        <v>0.5</v>
      </c>
      <c r="Z2" t="n">
        <v>10</v>
      </c>
      <c r="AA2" t="n">
        <v>405.5287049261462</v>
      </c>
      <c r="AB2" t="n">
        <v>554.8622647437558</v>
      </c>
      <c r="AC2" t="n">
        <v>501.9069889506906</v>
      </c>
      <c r="AD2" t="n">
        <v>405528.7049261463</v>
      </c>
      <c r="AE2" t="n">
        <v>554862.2647437558</v>
      </c>
      <c r="AF2" t="n">
        <v>3.08624537804092e-06</v>
      </c>
      <c r="AG2" t="n">
        <v>15</v>
      </c>
      <c r="AH2" t="n">
        <v>501906.9889506906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1.7318</v>
      </c>
      <c r="E3" t="n">
        <v>57.74</v>
      </c>
      <c r="F3" t="n">
        <v>53.85</v>
      </c>
      <c r="G3" t="n">
        <v>24.48</v>
      </c>
      <c r="H3" t="n">
        <v>0.48</v>
      </c>
      <c r="I3" t="n">
        <v>132</v>
      </c>
      <c r="J3" t="n">
        <v>72.7</v>
      </c>
      <c r="K3" t="n">
        <v>32.27</v>
      </c>
      <c r="L3" t="n">
        <v>2</v>
      </c>
      <c r="M3" t="n">
        <v>130</v>
      </c>
      <c r="N3" t="n">
        <v>8.43</v>
      </c>
      <c r="O3" t="n">
        <v>9200.25</v>
      </c>
      <c r="P3" t="n">
        <v>363.83</v>
      </c>
      <c r="Q3" t="n">
        <v>1206.91</v>
      </c>
      <c r="R3" t="n">
        <v>289.14</v>
      </c>
      <c r="S3" t="n">
        <v>79.25</v>
      </c>
      <c r="T3" t="n">
        <v>101915.03</v>
      </c>
      <c r="U3" t="n">
        <v>0.27</v>
      </c>
      <c r="V3" t="n">
        <v>0.83</v>
      </c>
      <c r="W3" t="n">
        <v>0.34</v>
      </c>
      <c r="X3" t="n">
        <v>6.01</v>
      </c>
      <c r="Y3" t="n">
        <v>0.5</v>
      </c>
      <c r="Z3" t="n">
        <v>10</v>
      </c>
      <c r="AA3" t="n">
        <v>293.941666883208</v>
      </c>
      <c r="AB3" t="n">
        <v>402.1839564207284</v>
      </c>
      <c r="AC3" t="n">
        <v>363.8000840886614</v>
      </c>
      <c r="AD3" t="n">
        <v>293941.666883208</v>
      </c>
      <c r="AE3" t="n">
        <v>402183.9564207284</v>
      </c>
      <c r="AF3" t="n">
        <v>3.746764630698399e-06</v>
      </c>
      <c r="AG3" t="n">
        <v>13</v>
      </c>
      <c r="AH3" t="n">
        <v>363800.0840886614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1.8306</v>
      </c>
      <c r="E4" t="n">
        <v>54.63</v>
      </c>
      <c r="F4" t="n">
        <v>51.52</v>
      </c>
      <c r="G4" t="n">
        <v>38.17</v>
      </c>
      <c r="H4" t="n">
        <v>0.71</v>
      </c>
      <c r="I4" t="n">
        <v>81</v>
      </c>
      <c r="J4" t="n">
        <v>73.88</v>
      </c>
      <c r="K4" t="n">
        <v>32.27</v>
      </c>
      <c r="L4" t="n">
        <v>3</v>
      </c>
      <c r="M4" t="n">
        <v>79</v>
      </c>
      <c r="N4" t="n">
        <v>8.609999999999999</v>
      </c>
      <c r="O4" t="n">
        <v>9346.23</v>
      </c>
      <c r="P4" t="n">
        <v>333.26</v>
      </c>
      <c r="Q4" t="n">
        <v>1206.81</v>
      </c>
      <c r="R4" t="n">
        <v>210.21</v>
      </c>
      <c r="S4" t="n">
        <v>79.25</v>
      </c>
      <c r="T4" t="n">
        <v>62704.95</v>
      </c>
      <c r="U4" t="n">
        <v>0.38</v>
      </c>
      <c r="V4" t="n">
        <v>0.86</v>
      </c>
      <c r="W4" t="n">
        <v>0.27</v>
      </c>
      <c r="X4" t="n">
        <v>3.69</v>
      </c>
      <c r="Y4" t="n">
        <v>0.5</v>
      </c>
      <c r="Z4" t="n">
        <v>10</v>
      </c>
      <c r="AA4" t="n">
        <v>260.6762061952316</v>
      </c>
      <c r="AB4" t="n">
        <v>356.6686855388892</v>
      </c>
      <c r="AC4" t="n">
        <v>322.628726778701</v>
      </c>
      <c r="AD4" t="n">
        <v>260676.2061952316</v>
      </c>
      <c r="AE4" t="n">
        <v>356668.6855388893</v>
      </c>
      <c r="AF4" t="n">
        <v>3.960519305321913e-06</v>
      </c>
      <c r="AG4" t="n">
        <v>12</v>
      </c>
      <c r="AH4" t="n">
        <v>322628.7267787011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1.8831</v>
      </c>
      <c r="E5" t="n">
        <v>53.1</v>
      </c>
      <c r="F5" t="n">
        <v>50.37</v>
      </c>
      <c r="G5" t="n">
        <v>53.03</v>
      </c>
      <c r="H5" t="n">
        <v>0.93</v>
      </c>
      <c r="I5" t="n">
        <v>57</v>
      </c>
      <c r="J5" t="n">
        <v>75.06999999999999</v>
      </c>
      <c r="K5" t="n">
        <v>32.27</v>
      </c>
      <c r="L5" t="n">
        <v>4</v>
      </c>
      <c r="M5" t="n">
        <v>55</v>
      </c>
      <c r="N5" t="n">
        <v>8.800000000000001</v>
      </c>
      <c r="O5" t="n">
        <v>9492.549999999999</v>
      </c>
      <c r="P5" t="n">
        <v>309.87</v>
      </c>
      <c r="Q5" t="n">
        <v>1206.82</v>
      </c>
      <c r="R5" t="n">
        <v>171.08</v>
      </c>
      <c r="S5" t="n">
        <v>79.25</v>
      </c>
      <c r="T5" t="n">
        <v>43261.61</v>
      </c>
      <c r="U5" t="n">
        <v>0.46</v>
      </c>
      <c r="V5" t="n">
        <v>0.88</v>
      </c>
      <c r="W5" t="n">
        <v>0.23</v>
      </c>
      <c r="X5" t="n">
        <v>2.54</v>
      </c>
      <c r="Y5" t="n">
        <v>0.5</v>
      </c>
      <c r="Z5" t="n">
        <v>10</v>
      </c>
      <c r="AA5" t="n">
        <v>244.3809826784446</v>
      </c>
      <c r="AB5" t="n">
        <v>334.3728418285393</v>
      </c>
      <c r="AC5" t="n">
        <v>302.460767099754</v>
      </c>
      <c r="AD5" t="n">
        <v>244380.9826784446</v>
      </c>
      <c r="AE5" t="n">
        <v>334372.8418285393</v>
      </c>
      <c r="AF5" t="n">
        <v>4.074103520076311e-06</v>
      </c>
      <c r="AG5" t="n">
        <v>12</v>
      </c>
      <c r="AH5" t="n">
        <v>302460.767099754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1.9259</v>
      </c>
      <c r="E6" t="n">
        <v>51.92</v>
      </c>
      <c r="F6" t="n">
        <v>49.39</v>
      </c>
      <c r="G6" t="n">
        <v>67.36</v>
      </c>
      <c r="H6" t="n">
        <v>1.15</v>
      </c>
      <c r="I6" t="n">
        <v>44</v>
      </c>
      <c r="J6" t="n">
        <v>76.26000000000001</v>
      </c>
      <c r="K6" t="n">
        <v>32.27</v>
      </c>
      <c r="L6" t="n">
        <v>5</v>
      </c>
      <c r="M6" t="n">
        <v>19</v>
      </c>
      <c r="N6" t="n">
        <v>8.99</v>
      </c>
      <c r="O6" t="n">
        <v>9639.200000000001</v>
      </c>
      <c r="P6" t="n">
        <v>287.96</v>
      </c>
      <c r="Q6" t="n">
        <v>1206.84</v>
      </c>
      <c r="R6" t="n">
        <v>136.25</v>
      </c>
      <c r="S6" t="n">
        <v>79.25</v>
      </c>
      <c r="T6" t="n">
        <v>25909.74</v>
      </c>
      <c r="U6" t="n">
        <v>0.58</v>
      </c>
      <c r="V6" t="n">
        <v>0.9</v>
      </c>
      <c r="W6" t="n">
        <v>0.23</v>
      </c>
      <c r="X6" t="n">
        <v>1.56</v>
      </c>
      <c r="Y6" t="n">
        <v>0.5</v>
      </c>
      <c r="Z6" t="n">
        <v>10</v>
      </c>
      <c r="AA6" t="n">
        <v>223.8436881291587</v>
      </c>
      <c r="AB6" t="n">
        <v>306.2728093847301</v>
      </c>
      <c r="AC6" t="n">
        <v>277.0425623137298</v>
      </c>
      <c r="AD6" t="n">
        <v>223843.6881291587</v>
      </c>
      <c r="AE6" t="n">
        <v>306272.8093847301</v>
      </c>
      <c r="AF6" t="n">
        <v>4.1667016989618e-06</v>
      </c>
      <c r="AG6" t="n">
        <v>11</v>
      </c>
      <c r="AH6" t="n">
        <v>277042.5623137298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1.9177</v>
      </c>
      <c r="E7" t="n">
        <v>52.14</v>
      </c>
      <c r="F7" t="n">
        <v>49.65</v>
      </c>
      <c r="G7" t="n">
        <v>70.92</v>
      </c>
      <c r="H7" t="n">
        <v>1.36</v>
      </c>
      <c r="I7" t="n">
        <v>42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291.06</v>
      </c>
      <c r="Q7" t="n">
        <v>1206.82</v>
      </c>
      <c r="R7" t="n">
        <v>144.64</v>
      </c>
      <c r="S7" t="n">
        <v>79.25</v>
      </c>
      <c r="T7" t="n">
        <v>30116.78</v>
      </c>
      <c r="U7" t="n">
        <v>0.55</v>
      </c>
      <c r="V7" t="n">
        <v>0.9</v>
      </c>
      <c r="W7" t="n">
        <v>0.26</v>
      </c>
      <c r="X7" t="n">
        <v>1.82</v>
      </c>
      <c r="Y7" t="n">
        <v>0.5</v>
      </c>
      <c r="Z7" t="n">
        <v>10</v>
      </c>
      <c r="AA7" t="n">
        <v>225.9943383004464</v>
      </c>
      <c r="AB7" t="n">
        <v>309.2154238290736</v>
      </c>
      <c r="AC7" t="n">
        <v>279.7043377654914</v>
      </c>
      <c r="AD7" t="n">
        <v>225994.3383004464</v>
      </c>
      <c r="AE7" t="n">
        <v>309215.4238290736</v>
      </c>
      <c r="AF7" t="n">
        <v>4.148960926371589e-06</v>
      </c>
      <c r="AG7" t="n">
        <v>11</v>
      </c>
      <c r="AH7" t="n">
        <v>279704.3377654914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1.6721</v>
      </c>
      <c r="E2" t="n">
        <v>59.8</v>
      </c>
      <c r="F2" t="n">
        <v>56.13</v>
      </c>
      <c r="G2" t="n">
        <v>18.92</v>
      </c>
      <c r="H2" t="n">
        <v>0.43</v>
      </c>
      <c r="I2" t="n">
        <v>178</v>
      </c>
      <c r="J2" t="n">
        <v>39.78</v>
      </c>
      <c r="K2" t="n">
        <v>19.54</v>
      </c>
      <c r="L2" t="n">
        <v>1</v>
      </c>
      <c r="M2" t="n">
        <v>176</v>
      </c>
      <c r="N2" t="n">
        <v>4.24</v>
      </c>
      <c r="O2" t="n">
        <v>5140</v>
      </c>
      <c r="P2" t="n">
        <v>244.87</v>
      </c>
      <c r="Q2" t="n">
        <v>1206.91</v>
      </c>
      <c r="R2" t="n">
        <v>366.26</v>
      </c>
      <c r="S2" t="n">
        <v>79.25</v>
      </c>
      <c r="T2" t="n">
        <v>140244.61</v>
      </c>
      <c r="U2" t="n">
        <v>0.22</v>
      </c>
      <c r="V2" t="n">
        <v>0.79</v>
      </c>
      <c r="W2" t="n">
        <v>0.42</v>
      </c>
      <c r="X2" t="n">
        <v>8.289999999999999</v>
      </c>
      <c r="Y2" t="n">
        <v>0.5</v>
      </c>
      <c r="Z2" t="n">
        <v>10</v>
      </c>
      <c r="AA2" t="n">
        <v>232.9172746767309</v>
      </c>
      <c r="AB2" t="n">
        <v>318.687690797499</v>
      </c>
      <c r="AC2" t="n">
        <v>288.2725848688635</v>
      </c>
      <c r="AD2" t="n">
        <v>232917.2746767309</v>
      </c>
      <c r="AE2" t="n">
        <v>318687.690797499</v>
      </c>
      <c r="AF2" t="n">
        <v>3.700028023386072e-06</v>
      </c>
      <c r="AG2" t="n">
        <v>13</v>
      </c>
      <c r="AH2" t="n">
        <v>288272.5848688635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1.8431</v>
      </c>
      <c r="E3" t="n">
        <v>54.26</v>
      </c>
      <c r="F3" t="n">
        <v>51.64</v>
      </c>
      <c r="G3" t="n">
        <v>37.33</v>
      </c>
      <c r="H3" t="n">
        <v>0.84</v>
      </c>
      <c r="I3" t="n">
        <v>83</v>
      </c>
      <c r="J3" t="n">
        <v>40.89</v>
      </c>
      <c r="K3" t="n">
        <v>19.54</v>
      </c>
      <c r="L3" t="n">
        <v>2</v>
      </c>
      <c r="M3" t="n">
        <v>8</v>
      </c>
      <c r="N3" t="n">
        <v>4.35</v>
      </c>
      <c r="O3" t="n">
        <v>5277.26</v>
      </c>
      <c r="P3" t="n">
        <v>203.01</v>
      </c>
      <c r="Q3" t="n">
        <v>1206.89</v>
      </c>
      <c r="R3" t="n">
        <v>210.42</v>
      </c>
      <c r="S3" t="n">
        <v>79.25</v>
      </c>
      <c r="T3" t="n">
        <v>62801.38</v>
      </c>
      <c r="U3" t="n">
        <v>0.38</v>
      </c>
      <c r="V3" t="n">
        <v>0.86</v>
      </c>
      <c r="W3" t="n">
        <v>0.37</v>
      </c>
      <c r="X3" t="n">
        <v>3.81</v>
      </c>
      <c r="Y3" t="n">
        <v>0.5</v>
      </c>
      <c r="Z3" t="n">
        <v>10</v>
      </c>
      <c r="AA3" t="n">
        <v>191.6096398851899</v>
      </c>
      <c r="AB3" t="n">
        <v>262.16876251151</v>
      </c>
      <c r="AC3" t="n">
        <v>237.1477437736571</v>
      </c>
      <c r="AD3" t="n">
        <v>191609.6398851899</v>
      </c>
      <c r="AE3" t="n">
        <v>262168.7625115099</v>
      </c>
      <c r="AF3" t="n">
        <v>4.078417349382733e-06</v>
      </c>
      <c r="AG3" t="n">
        <v>12</v>
      </c>
      <c r="AH3" t="n">
        <v>237147.7437736571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1.8443</v>
      </c>
      <c r="E4" t="n">
        <v>54.22</v>
      </c>
      <c r="F4" t="n">
        <v>51.61</v>
      </c>
      <c r="G4" t="n">
        <v>37.77</v>
      </c>
      <c r="H4" t="n">
        <v>1.22</v>
      </c>
      <c r="I4" t="n">
        <v>82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207.78</v>
      </c>
      <c r="Q4" t="n">
        <v>1206.82</v>
      </c>
      <c r="R4" t="n">
        <v>209.46</v>
      </c>
      <c r="S4" t="n">
        <v>79.25</v>
      </c>
      <c r="T4" t="n">
        <v>62324.84</v>
      </c>
      <c r="U4" t="n">
        <v>0.38</v>
      </c>
      <c r="V4" t="n">
        <v>0.86</v>
      </c>
      <c r="W4" t="n">
        <v>0.37</v>
      </c>
      <c r="X4" t="n">
        <v>3.78</v>
      </c>
      <c r="Y4" t="n">
        <v>0.5</v>
      </c>
      <c r="Z4" t="n">
        <v>10</v>
      </c>
      <c r="AA4" t="n">
        <v>193.7793767237227</v>
      </c>
      <c r="AB4" t="n">
        <v>265.1374921760226</v>
      </c>
      <c r="AC4" t="n">
        <v>239.8331420456279</v>
      </c>
      <c r="AD4" t="n">
        <v>193779.3767237227</v>
      </c>
      <c r="AE4" t="n">
        <v>265137.4921760226</v>
      </c>
      <c r="AF4" t="n">
        <v>4.081072713073939e-06</v>
      </c>
      <c r="AG4" t="n">
        <v>12</v>
      </c>
      <c r="AH4" t="n">
        <v>239833.1420456279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0.9706</v>
      </c>
      <c r="E2" t="n">
        <v>103.03</v>
      </c>
      <c r="F2" t="n">
        <v>81.27</v>
      </c>
      <c r="G2" t="n">
        <v>7.21</v>
      </c>
      <c r="H2" t="n">
        <v>0.12</v>
      </c>
      <c r="I2" t="n">
        <v>676</v>
      </c>
      <c r="J2" t="n">
        <v>141.81</v>
      </c>
      <c r="K2" t="n">
        <v>47.83</v>
      </c>
      <c r="L2" t="n">
        <v>1</v>
      </c>
      <c r="M2" t="n">
        <v>674</v>
      </c>
      <c r="N2" t="n">
        <v>22.98</v>
      </c>
      <c r="O2" t="n">
        <v>17723.39</v>
      </c>
      <c r="P2" t="n">
        <v>920.25</v>
      </c>
      <c r="Q2" t="n">
        <v>1207.16</v>
      </c>
      <c r="R2" t="n">
        <v>1222.5</v>
      </c>
      <c r="S2" t="n">
        <v>79.25</v>
      </c>
      <c r="T2" t="n">
        <v>565872.6</v>
      </c>
      <c r="U2" t="n">
        <v>0.06</v>
      </c>
      <c r="V2" t="n">
        <v>0.55</v>
      </c>
      <c r="W2" t="n">
        <v>1.22</v>
      </c>
      <c r="X2" t="n">
        <v>33.43</v>
      </c>
      <c r="Y2" t="n">
        <v>0.5</v>
      </c>
      <c r="Z2" t="n">
        <v>10</v>
      </c>
      <c r="AA2" t="n">
        <v>1065.571575195377</v>
      </c>
      <c r="AB2" t="n">
        <v>1457.962038882434</v>
      </c>
      <c r="AC2" t="n">
        <v>1318.816188154067</v>
      </c>
      <c r="AD2" t="n">
        <v>1065571.575195377</v>
      </c>
      <c r="AE2" t="n">
        <v>1457962.038882434</v>
      </c>
      <c r="AF2" t="n">
        <v>2.0245606715997e-06</v>
      </c>
      <c r="AG2" t="n">
        <v>22</v>
      </c>
      <c r="AH2" t="n">
        <v>1318816.188154067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1.4635</v>
      </c>
      <c r="E3" t="n">
        <v>68.33</v>
      </c>
      <c r="F3" t="n">
        <v>59.14</v>
      </c>
      <c r="G3" t="n">
        <v>14.72</v>
      </c>
      <c r="H3" t="n">
        <v>0.25</v>
      </c>
      <c r="I3" t="n">
        <v>241</v>
      </c>
      <c r="J3" t="n">
        <v>143.17</v>
      </c>
      <c r="K3" t="n">
        <v>47.83</v>
      </c>
      <c r="L3" t="n">
        <v>2</v>
      </c>
      <c r="M3" t="n">
        <v>239</v>
      </c>
      <c r="N3" t="n">
        <v>23.34</v>
      </c>
      <c r="O3" t="n">
        <v>17891.86</v>
      </c>
      <c r="P3" t="n">
        <v>661.97</v>
      </c>
      <c r="Q3" t="n">
        <v>1206.91</v>
      </c>
      <c r="R3" t="n">
        <v>468.59</v>
      </c>
      <c r="S3" t="n">
        <v>79.25</v>
      </c>
      <c r="T3" t="n">
        <v>191094.97</v>
      </c>
      <c r="U3" t="n">
        <v>0.17</v>
      </c>
      <c r="V3" t="n">
        <v>0.75</v>
      </c>
      <c r="W3" t="n">
        <v>0.52</v>
      </c>
      <c r="X3" t="n">
        <v>11.31</v>
      </c>
      <c r="Y3" t="n">
        <v>0.5</v>
      </c>
      <c r="Z3" t="n">
        <v>10</v>
      </c>
      <c r="AA3" t="n">
        <v>540.1124032643816</v>
      </c>
      <c r="AB3" t="n">
        <v>739.0056182238584</v>
      </c>
      <c r="AC3" t="n">
        <v>668.4759592214723</v>
      </c>
      <c r="AD3" t="n">
        <v>540112.4032643816</v>
      </c>
      <c r="AE3" t="n">
        <v>739005.6182238584</v>
      </c>
      <c r="AF3" t="n">
        <v>3.052693738807089e-06</v>
      </c>
      <c r="AG3" t="n">
        <v>15</v>
      </c>
      <c r="AH3" t="n">
        <v>668475.9592214723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1.6391</v>
      </c>
      <c r="E4" t="n">
        <v>61.01</v>
      </c>
      <c r="F4" t="n">
        <v>54.56</v>
      </c>
      <c r="G4" t="n">
        <v>22.42</v>
      </c>
      <c r="H4" t="n">
        <v>0.37</v>
      </c>
      <c r="I4" t="n">
        <v>146</v>
      </c>
      <c r="J4" t="n">
        <v>144.54</v>
      </c>
      <c r="K4" t="n">
        <v>47.83</v>
      </c>
      <c r="L4" t="n">
        <v>3</v>
      </c>
      <c r="M4" t="n">
        <v>144</v>
      </c>
      <c r="N4" t="n">
        <v>23.71</v>
      </c>
      <c r="O4" t="n">
        <v>18060.85</v>
      </c>
      <c r="P4" t="n">
        <v>604.0599999999999</v>
      </c>
      <c r="Q4" t="n">
        <v>1206.83</v>
      </c>
      <c r="R4" t="n">
        <v>313.25</v>
      </c>
      <c r="S4" t="n">
        <v>79.25</v>
      </c>
      <c r="T4" t="n">
        <v>113898.66</v>
      </c>
      <c r="U4" t="n">
        <v>0.25</v>
      </c>
      <c r="V4" t="n">
        <v>0.82</v>
      </c>
      <c r="W4" t="n">
        <v>0.37</v>
      </c>
      <c r="X4" t="n">
        <v>6.73</v>
      </c>
      <c r="Y4" t="n">
        <v>0.5</v>
      </c>
      <c r="Z4" t="n">
        <v>10</v>
      </c>
      <c r="AA4" t="n">
        <v>445.9919473817067</v>
      </c>
      <c r="AB4" t="n">
        <v>610.2258581837239</v>
      </c>
      <c r="AC4" t="n">
        <v>551.9867587360395</v>
      </c>
      <c r="AD4" t="n">
        <v>445991.9473817067</v>
      </c>
      <c r="AE4" t="n">
        <v>610225.8581837239</v>
      </c>
      <c r="AF4" t="n">
        <v>3.418975269749709e-06</v>
      </c>
      <c r="AG4" t="n">
        <v>13</v>
      </c>
      <c r="AH4" t="n">
        <v>551986.7587360395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1.7275</v>
      </c>
      <c r="E5" t="n">
        <v>57.89</v>
      </c>
      <c r="F5" t="n">
        <v>52.63</v>
      </c>
      <c r="G5" t="n">
        <v>30.07</v>
      </c>
      <c r="H5" t="n">
        <v>0.49</v>
      </c>
      <c r="I5" t="n">
        <v>105</v>
      </c>
      <c r="J5" t="n">
        <v>145.92</v>
      </c>
      <c r="K5" t="n">
        <v>47.83</v>
      </c>
      <c r="L5" t="n">
        <v>4</v>
      </c>
      <c r="M5" t="n">
        <v>103</v>
      </c>
      <c r="N5" t="n">
        <v>24.09</v>
      </c>
      <c r="O5" t="n">
        <v>18230.35</v>
      </c>
      <c r="P5" t="n">
        <v>576.72</v>
      </c>
      <c r="Q5" t="n">
        <v>1206.85</v>
      </c>
      <c r="R5" t="n">
        <v>247.62</v>
      </c>
      <c r="S5" t="n">
        <v>79.25</v>
      </c>
      <c r="T5" t="n">
        <v>81291.62</v>
      </c>
      <c r="U5" t="n">
        <v>0.32</v>
      </c>
      <c r="V5" t="n">
        <v>0.85</v>
      </c>
      <c r="W5" t="n">
        <v>0.3</v>
      </c>
      <c r="X5" t="n">
        <v>4.79</v>
      </c>
      <c r="Y5" t="n">
        <v>0.5</v>
      </c>
      <c r="Z5" t="n">
        <v>10</v>
      </c>
      <c r="AA5" t="n">
        <v>412.7731880298421</v>
      </c>
      <c r="AB5" t="n">
        <v>564.7744861302705</v>
      </c>
      <c r="AC5" t="n">
        <v>510.8732018399665</v>
      </c>
      <c r="AD5" t="n">
        <v>412773.1880298421</v>
      </c>
      <c r="AE5" t="n">
        <v>564774.4861302705</v>
      </c>
      <c r="AF5" t="n">
        <v>3.60336756664793e-06</v>
      </c>
      <c r="AG5" t="n">
        <v>13</v>
      </c>
      <c r="AH5" t="n">
        <v>510873.2018399665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1.7805</v>
      </c>
      <c r="E6" t="n">
        <v>56.16</v>
      </c>
      <c r="F6" t="n">
        <v>51.57</v>
      </c>
      <c r="G6" t="n">
        <v>37.73</v>
      </c>
      <c r="H6" t="n">
        <v>0.6</v>
      </c>
      <c r="I6" t="n">
        <v>82</v>
      </c>
      <c r="J6" t="n">
        <v>147.3</v>
      </c>
      <c r="K6" t="n">
        <v>47.83</v>
      </c>
      <c r="L6" t="n">
        <v>5</v>
      </c>
      <c r="M6" t="n">
        <v>80</v>
      </c>
      <c r="N6" t="n">
        <v>24.47</v>
      </c>
      <c r="O6" t="n">
        <v>18400.38</v>
      </c>
      <c r="P6" t="n">
        <v>558.73</v>
      </c>
      <c r="Q6" t="n">
        <v>1206.83</v>
      </c>
      <c r="R6" t="n">
        <v>211.48</v>
      </c>
      <c r="S6" t="n">
        <v>79.25</v>
      </c>
      <c r="T6" t="n">
        <v>63333.67</v>
      </c>
      <c r="U6" t="n">
        <v>0.37</v>
      </c>
      <c r="V6" t="n">
        <v>0.86</v>
      </c>
      <c r="W6" t="n">
        <v>0.27</v>
      </c>
      <c r="X6" t="n">
        <v>3.74</v>
      </c>
      <c r="Y6" t="n">
        <v>0.5</v>
      </c>
      <c r="Z6" t="n">
        <v>10</v>
      </c>
      <c r="AA6" t="n">
        <v>386.9441055756756</v>
      </c>
      <c r="AB6" t="n">
        <v>529.433996017784</v>
      </c>
      <c r="AC6" t="n">
        <v>478.9055585031262</v>
      </c>
      <c r="AD6" t="n">
        <v>386944.1055756756</v>
      </c>
      <c r="AE6" t="n">
        <v>529433.996017784</v>
      </c>
      <c r="AF6" t="n">
        <v>3.713919509358402e-06</v>
      </c>
      <c r="AG6" t="n">
        <v>12</v>
      </c>
      <c r="AH6" t="n">
        <v>478905.5585031262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1.8181</v>
      </c>
      <c r="E7" t="n">
        <v>55</v>
      </c>
      <c r="F7" t="n">
        <v>50.84</v>
      </c>
      <c r="G7" t="n">
        <v>45.53</v>
      </c>
      <c r="H7" t="n">
        <v>0.71</v>
      </c>
      <c r="I7" t="n">
        <v>67</v>
      </c>
      <c r="J7" t="n">
        <v>148.68</v>
      </c>
      <c r="K7" t="n">
        <v>47.83</v>
      </c>
      <c r="L7" t="n">
        <v>6</v>
      </c>
      <c r="M7" t="n">
        <v>65</v>
      </c>
      <c r="N7" t="n">
        <v>24.85</v>
      </c>
      <c r="O7" t="n">
        <v>18570.94</v>
      </c>
      <c r="P7" t="n">
        <v>544.97</v>
      </c>
      <c r="Q7" t="n">
        <v>1206.81</v>
      </c>
      <c r="R7" t="n">
        <v>186.9</v>
      </c>
      <c r="S7" t="n">
        <v>79.25</v>
      </c>
      <c r="T7" t="n">
        <v>51117.95</v>
      </c>
      <c r="U7" t="n">
        <v>0.42</v>
      </c>
      <c r="V7" t="n">
        <v>0.88</v>
      </c>
      <c r="W7" t="n">
        <v>0.25</v>
      </c>
      <c r="X7" t="n">
        <v>3.01</v>
      </c>
      <c r="Y7" t="n">
        <v>0.5</v>
      </c>
      <c r="Z7" t="n">
        <v>10</v>
      </c>
      <c r="AA7" t="n">
        <v>373.6329108223106</v>
      </c>
      <c r="AB7" t="n">
        <v>511.2210321077633</v>
      </c>
      <c r="AC7" t="n">
        <v>462.4308143066226</v>
      </c>
      <c r="AD7" t="n">
        <v>373632.9108223106</v>
      </c>
      <c r="AE7" t="n">
        <v>511221.0321077633</v>
      </c>
      <c r="AF7" t="n">
        <v>3.792348812111492e-06</v>
      </c>
      <c r="AG7" t="n">
        <v>12</v>
      </c>
      <c r="AH7" t="n">
        <v>462430.8143066225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1.846</v>
      </c>
      <c r="E8" t="n">
        <v>54.17</v>
      </c>
      <c r="F8" t="n">
        <v>50.32</v>
      </c>
      <c r="G8" t="n">
        <v>53.92</v>
      </c>
      <c r="H8" t="n">
        <v>0.83</v>
      </c>
      <c r="I8" t="n">
        <v>56</v>
      </c>
      <c r="J8" t="n">
        <v>150.07</v>
      </c>
      <c r="K8" t="n">
        <v>47.83</v>
      </c>
      <c r="L8" t="n">
        <v>7</v>
      </c>
      <c r="M8" t="n">
        <v>54</v>
      </c>
      <c r="N8" t="n">
        <v>25.24</v>
      </c>
      <c r="O8" t="n">
        <v>18742.03</v>
      </c>
      <c r="P8" t="n">
        <v>532.73</v>
      </c>
      <c r="Q8" t="n">
        <v>1206.82</v>
      </c>
      <c r="R8" t="n">
        <v>169.45</v>
      </c>
      <c r="S8" t="n">
        <v>79.25</v>
      </c>
      <c r="T8" t="n">
        <v>42451.38</v>
      </c>
      <c r="U8" t="n">
        <v>0.47</v>
      </c>
      <c r="V8" t="n">
        <v>0.88</v>
      </c>
      <c r="W8" t="n">
        <v>0.23</v>
      </c>
      <c r="X8" t="n">
        <v>2.49</v>
      </c>
      <c r="Y8" t="n">
        <v>0.5</v>
      </c>
      <c r="Z8" t="n">
        <v>10</v>
      </c>
      <c r="AA8" t="n">
        <v>363.161347802198</v>
      </c>
      <c r="AB8" t="n">
        <v>496.8933776108893</v>
      </c>
      <c r="AC8" t="n">
        <v>449.4705710459408</v>
      </c>
      <c r="AD8" t="n">
        <v>363161.347802198</v>
      </c>
      <c r="AE8" t="n">
        <v>496893.3776108893</v>
      </c>
      <c r="AF8" t="n">
        <v>3.850545023462854e-06</v>
      </c>
      <c r="AG8" t="n">
        <v>12</v>
      </c>
      <c r="AH8" t="n">
        <v>449470.5710459408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1.8675</v>
      </c>
      <c r="E9" t="n">
        <v>53.55</v>
      </c>
      <c r="F9" t="n">
        <v>49.93</v>
      </c>
      <c r="G9" t="n">
        <v>62.41</v>
      </c>
      <c r="H9" t="n">
        <v>0.9399999999999999</v>
      </c>
      <c r="I9" t="n">
        <v>48</v>
      </c>
      <c r="J9" t="n">
        <v>151.46</v>
      </c>
      <c r="K9" t="n">
        <v>47.83</v>
      </c>
      <c r="L9" t="n">
        <v>8</v>
      </c>
      <c r="M9" t="n">
        <v>46</v>
      </c>
      <c r="N9" t="n">
        <v>25.63</v>
      </c>
      <c r="O9" t="n">
        <v>18913.66</v>
      </c>
      <c r="P9" t="n">
        <v>523.3099999999999</v>
      </c>
      <c r="Q9" t="n">
        <v>1206.81</v>
      </c>
      <c r="R9" t="n">
        <v>156.03</v>
      </c>
      <c r="S9" t="n">
        <v>79.25</v>
      </c>
      <c r="T9" t="n">
        <v>35778.24</v>
      </c>
      <c r="U9" t="n">
        <v>0.51</v>
      </c>
      <c r="V9" t="n">
        <v>0.89</v>
      </c>
      <c r="W9" t="n">
        <v>0.21</v>
      </c>
      <c r="X9" t="n">
        <v>2.1</v>
      </c>
      <c r="Y9" t="n">
        <v>0.5</v>
      </c>
      <c r="Z9" t="n">
        <v>10</v>
      </c>
      <c r="AA9" t="n">
        <v>355.3171774405014</v>
      </c>
      <c r="AB9" t="n">
        <v>486.1606376616434</v>
      </c>
      <c r="AC9" t="n">
        <v>439.7621487339558</v>
      </c>
      <c r="AD9" t="n">
        <v>355317.1774405014</v>
      </c>
      <c r="AE9" t="n">
        <v>486160.6376616434</v>
      </c>
      <c r="AF9" t="n">
        <v>3.895391566260497e-06</v>
      </c>
      <c r="AG9" t="n">
        <v>12</v>
      </c>
      <c r="AH9" t="n">
        <v>439762.1487339558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1.871</v>
      </c>
      <c r="E10" t="n">
        <v>53.45</v>
      </c>
      <c r="F10" t="n">
        <v>49.98</v>
      </c>
      <c r="G10" t="n">
        <v>69.73</v>
      </c>
      <c r="H10" t="n">
        <v>1.04</v>
      </c>
      <c r="I10" t="n">
        <v>43</v>
      </c>
      <c r="J10" t="n">
        <v>152.85</v>
      </c>
      <c r="K10" t="n">
        <v>47.83</v>
      </c>
      <c r="L10" t="n">
        <v>9</v>
      </c>
      <c r="M10" t="n">
        <v>41</v>
      </c>
      <c r="N10" t="n">
        <v>26.03</v>
      </c>
      <c r="O10" t="n">
        <v>19085.83</v>
      </c>
      <c r="P10" t="n">
        <v>516.52</v>
      </c>
      <c r="Q10" t="n">
        <v>1206.82</v>
      </c>
      <c r="R10" t="n">
        <v>158.18</v>
      </c>
      <c r="S10" t="n">
        <v>79.25</v>
      </c>
      <c r="T10" t="n">
        <v>36879.82</v>
      </c>
      <c r="U10" t="n">
        <v>0.5</v>
      </c>
      <c r="V10" t="n">
        <v>0.89</v>
      </c>
      <c r="W10" t="n">
        <v>0.21</v>
      </c>
      <c r="X10" t="n">
        <v>2.15</v>
      </c>
      <c r="Y10" t="n">
        <v>0.5</v>
      </c>
      <c r="Z10" t="n">
        <v>10</v>
      </c>
      <c r="AA10" t="n">
        <v>351.6759474066905</v>
      </c>
      <c r="AB10" t="n">
        <v>481.1785460896515</v>
      </c>
      <c r="AC10" t="n">
        <v>435.2555409891855</v>
      </c>
      <c r="AD10" t="n">
        <v>351675.9474066905</v>
      </c>
      <c r="AE10" t="n">
        <v>481178.5460896515</v>
      </c>
      <c r="AF10" t="n">
        <v>3.902692166250812e-06</v>
      </c>
      <c r="AG10" t="n">
        <v>12</v>
      </c>
      <c r="AH10" t="n">
        <v>435255.5409891855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1.89</v>
      </c>
      <c r="E11" t="n">
        <v>52.91</v>
      </c>
      <c r="F11" t="n">
        <v>49.58</v>
      </c>
      <c r="G11" t="n">
        <v>78.29000000000001</v>
      </c>
      <c r="H11" t="n">
        <v>1.15</v>
      </c>
      <c r="I11" t="n">
        <v>38</v>
      </c>
      <c r="J11" t="n">
        <v>154.25</v>
      </c>
      <c r="K11" t="n">
        <v>47.83</v>
      </c>
      <c r="L11" t="n">
        <v>10</v>
      </c>
      <c r="M11" t="n">
        <v>36</v>
      </c>
      <c r="N11" t="n">
        <v>26.43</v>
      </c>
      <c r="O11" t="n">
        <v>19258.55</v>
      </c>
      <c r="P11" t="n">
        <v>506.21</v>
      </c>
      <c r="Q11" t="n">
        <v>1206.83</v>
      </c>
      <c r="R11" t="n">
        <v>144.51</v>
      </c>
      <c r="S11" t="n">
        <v>79.25</v>
      </c>
      <c r="T11" t="n">
        <v>30070.34</v>
      </c>
      <c r="U11" t="n">
        <v>0.55</v>
      </c>
      <c r="V11" t="n">
        <v>0.9</v>
      </c>
      <c r="W11" t="n">
        <v>0.2</v>
      </c>
      <c r="X11" t="n">
        <v>1.75</v>
      </c>
      <c r="Y11" t="n">
        <v>0.5</v>
      </c>
      <c r="Z11" t="n">
        <v>10</v>
      </c>
      <c r="AA11" t="n">
        <v>343.9958995226673</v>
      </c>
      <c r="AB11" t="n">
        <v>470.6703657549311</v>
      </c>
      <c r="AC11" t="n">
        <v>425.750246637287</v>
      </c>
      <c r="AD11" t="n">
        <v>343995.8995226673</v>
      </c>
      <c r="AE11" t="n">
        <v>470670.3657549311</v>
      </c>
      <c r="AF11" t="n">
        <v>3.94232399476966e-06</v>
      </c>
      <c r="AG11" t="n">
        <v>12</v>
      </c>
      <c r="AH11" t="n">
        <v>425750.246637287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1.9022</v>
      </c>
      <c r="E12" t="n">
        <v>52.57</v>
      </c>
      <c r="F12" t="n">
        <v>49.36</v>
      </c>
      <c r="G12" t="n">
        <v>87.11</v>
      </c>
      <c r="H12" t="n">
        <v>1.25</v>
      </c>
      <c r="I12" t="n">
        <v>34</v>
      </c>
      <c r="J12" t="n">
        <v>155.66</v>
      </c>
      <c r="K12" t="n">
        <v>47.83</v>
      </c>
      <c r="L12" t="n">
        <v>11</v>
      </c>
      <c r="M12" t="n">
        <v>32</v>
      </c>
      <c r="N12" t="n">
        <v>26.83</v>
      </c>
      <c r="O12" t="n">
        <v>19431.82</v>
      </c>
      <c r="P12" t="n">
        <v>497.85</v>
      </c>
      <c r="Q12" t="n">
        <v>1206.81</v>
      </c>
      <c r="R12" t="n">
        <v>136.9</v>
      </c>
      <c r="S12" t="n">
        <v>79.25</v>
      </c>
      <c r="T12" t="n">
        <v>26286.26</v>
      </c>
      <c r="U12" t="n">
        <v>0.58</v>
      </c>
      <c r="V12" t="n">
        <v>0.9</v>
      </c>
      <c r="W12" t="n">
        <v>0.19</v>
      </c>
      <c r="X12" t="n">
        <v>1.53</v>
      </c>
      <c r="Y12" t="n">
        <v>0.5</v>
      </c>
      <c r="Z12" t="n">
        <v>10</v>
      </c>
      <c r="AA12" t="n">
        <v>331.5984438017148</v>
      </c>
      <c r="AB12" t="n">
        <v>453.7076199003783</v>
      </c>
      <c r="AC12" t="n">
        <v>410.4064014397293</v>
      </c>
      <c r="AD12" t="n">
        <v>331598.4438017148</v>
      </c>
      <c r="AE12" t="n">
        <v>453707.6199003783</v>
      </c>
      <c r="AF12" t="n">
        <v>3.967771800450183e-06</v>
      </c>
      <c r="AG12" t="n">
        <v>11</v>
      </c>
      <c r="AH12" t="n">
        <v>410406.4014397293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1.9106</v>
      </c>
      <c r="E13" t="n">
        <v>52.34</v>
      </c>
      <c r="F13" t="n">
        <v>49.21</v>
      </c>
      <c r="G13" t="n">
        <v>95.25</v>
      </c>
      <c r="H13" t="n">
        <v>1.35</v>
      </c>
      <c r="I13" t="n">
        <v>31</v>
      </c>
      <c r="J13" t="n">
        <v>157.07</v>
      </c>
      <c r="K13" t="n">
        <v>47.83</v>
      </c>
      <c r="L13" t="n">
        <v>12</v>
      </c>
      <c r="M13" t="n">
        <v>29</v>
      </c>
      <c r="N13" t="n">
        <v>27.24</v>
      </c>
      <c r="O13" t="n">
        <v>19605.66</v>
      </c>
      <c r="P13" t="n">
        <v>488.58</v>
      </c>
      <c r="Q13" t="n">
        <v>1206.81</v>
      </c>
      <c r="R13" t="n">
        <v>131.96</v>
      </c>
      <c r="S13" t="n">
        <v>79.25</v>
      </c>
      <c r="T13" t="n">
        <v>23829.3</v>
      </c>
      <c r="U13" t="n">
        <v>0.6</v>
      </c>
      <c r="V13" t="n">
        <v>0.9</v>
      </c>
      <c r="W13" t="n">
        <v>0.19</v>
      </c>
      <c r="X13" t="n">
        <v>1.38</v>
      </c>
      <c r="Y13" t="n">
        <v>0.5</v>
      </c>
      <c r="Z13" t="n">
        <v>10</v>
      </c>
      <c r="AA13" t="n">
        <v>326.1658565591665</v>
      </c>
      <c r="AB13" t="n">
        <v>446.2745143662896</v>
      </c>
      <c r="AC13" t="n">
        <v>403.6827010653849</v>
      </c>
      <c r="AD13" t="n">
        <v>326165.8565591665</v>
      </c>
      <c r="AE13" t="n">
        <v>446274.5143662895</v>
      </c>
      <c r="AF13" t="n">
        <v>3.985293240426938e-06</v>
      </c>
      <c r="AG13" t="n">
        <v>11</v>
      </c>
      <c r="AH13" t="n">
        <v>403682.7010653849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1.919</v>
      </c>
      <c r="E14" t="n">
        <v>52.11</v>
      </c>
      <c r="F14" t="n">
        <v>49.07</v>
      </c>
      <c r="G14" t="n">
        <v>105.16</v>
      </c>
      <c r="H14" t="n">
        <v>1.45</v>
      </c>
      <c r="I14" t="n">
        <v>28</v>
      </c>
      <c r="J14" t="n">
        <v>158.48</v>
      </c>
      <c r="K14" t="n">
        <v>47.83</v>
      </c>
      <c r="L14" t="n">
        <v>13</v>
      </c>
      <c r="M14" t="n">
        <v>26</v>
      </c>
      <c r="N14" t="n">
        <v>27.65</v>
      </c>
      <c r="O14" t="n">
        <v>19780.06</v>
      </c>
      <c r="P14" t="n">
        <v>479.92</v>
      </c>
      <c r="Q14" t="n">
        <v>1206.84</v>
      </c>
      <c r="R14" t="n">
        <v>127.23</v>
      </c>
      <c r="S14" t="n">
        <v>79.25</v>
      </c>
      <c r="T14" t="n">
        <v>21478.32</v>
      </c>
      <c r="U14" t="n">
        <v>0.62</v>
      </c>
      <c r="V14" t="n">
        <v>0.91</v>
      </c>
      <c r="W14" t="n">
        <v>0.18</v>
      </c>
      <c r="X14" t="n">
        <v>1.24</v>
      </c>
      <c r="Y14" t="n">
        <v>0.5</v>
      </c>
      <c r="Z14" t="n">
        <v>10</v>
      </c>
      <c r="AA14" t="n">
        <v>321.0631823435205</v>
      </c>
      <c r="AB14" t="n">
        <v>439.2928103903441</v>
      </c>
      <c r="AC14" t="n">
        <v>397.3673211180206</v>
      </c>
      <c r="AD14" t="n">
        <v>321063.1823435205</v>
      </c>
      <c r="AE14" t="n">
        <v>439292.8103903441</v>
      </c>
      <c r="AF14" t="n">
        <v>4.002814680403692e-06</v>
      </c>
      <c r="AG14" t="n">
        <v>11</v>
      </c>
      <c r="AH14" t="n">
        <v>397367.3211180206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1.9249</v>
      </c>
      <c r="E15" t="n">
        <v>51.95</v>
      </c>
      <c r="F15" t="n">
        <v>48.97</v>
      </c>
      <c r="G15" t="n">
        <v>113.01</v>
      </c>
      <c r="H15" t="n">
        <v>1.55</v>
      </c>
      <c r="I15" t="n">
        <v>26</v>
      </c>
      <c r="J15" t="n">
        <v>159.9</v>
      </c>
      <c r="K15" t="n">
        <v>47.83</v>
      </c>
      <c r="L15" t="n">
        <v>14</v>
      </c>
      <c r="M15" t="n">
        <v>24</v>
      </c>
      <c r="N15" t="n">
        <v>28.07</v>
      </c>
      <c r="O15" t="n">
        <v>19955.16</v>
      </c>
      <c r="P15" t="n">
        <v>471.26</v>
      </c>
      <c r="Q15" t="n">
        <v>1206.83</v>
      </c>
      <c r="R15" t="n">
        <v>123.64</v>
      </c>
      <c r="S15" t="n">
        <v>79.25</v>
      </c>
      <c r="T15" t="n">
        <v>19694.67</v>
      </c>
      <c r="U15" t="n">
        <v>0.64</v>
      </c>
      <c r="V15" t="n">
        <v>0.91</v>
      </c>
      <c r="W15" t="n">
        <v>0.18</v>
      </c>
      <c r="X15" t="n">
        <v>1.14</v>
      </c>
      <c r="Y15" t="n">
        <v>0.5</v>
      </c>
      <c r="Z15" t="n">
        <v>10</v>
      </c>
      <c r="AA15" t="n">
        <v>316.3390022162706</v>
      </c>
      <c r="AB15" t="n">
        <v>432.8289787241229</v>
      </c>
      <c r="AC15" t="n">
        <v>391.5203884739788</v>
      </c>
      <c r="AD15" t="n">
        <v>316339.0022162706</v>
      </c>
      <c r="AE15" t="n">
        <v>432828.9787241229</v>
      </c>
      <c r="AF15" t="n">
        <v>4.015121406101651e-06</v>
      </c>
      <c r="AG15" t="n">
        <v>11</v>
      </c>
      <c r="AH15" t="n">
        <v>391520.3884739787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1.932</v>
      </c>
      <c r="E16" t="n">
        <v>51.76</v>
      </c>
      <c r="F16" t="n">
        <v>48.84</v>
      </c>
      <c r="G16" t="n">
        <v>122.09</v>
      </c>
      <c r="H16" t="n">
        <v>1.65</v>
      </c>
      <c r="I16" t="n">
        <v>24</v>
      </c>
      <c r="J16" t="n">
        <v>161.32</v>
      </c>
      <c r="K16" t="n">
        <v>47.83</v>
      </c>
      <c r="L16" t="n">
        <v>15</v>
      </c>
      <c r="M16" t="n">
        <v>22</v>
      </c>
      <c r="N16" t="n">
        <v>28.5</v>
      </c>
      <c r="O16" t="n">
        <v>20130.71</v>
      </c>
      <c r="P16" t="n">
        <v>463.49</v>
      </c>
      <c r="Q16" t="n">
        <v>1206.81</v>
      </c>
      <c r="R16" t="n">
        <v>118.94</v>
      </c>
      <c r="S16" t="n">
        <v>79.25</v>
      </c>
      <c r="T16" t="n">
        <v>17355.35</v>
      </c>
      <c r="U16" t="n">
        <v>0.67</v>
      </c>
      <c r="V16" t="n">
        <v>0.91</v>
      </c>
      <c r="W16" t="n">
        <v>0.18</v>
      </c>
      <c r="X16" t="n">
        <v>1.01</v>
      </c>
      <c r="Y16" t="n">
        <v>0.5</v>
      </c>
      <c r="Z16" t="n">
        <v>10</v>
      </c>
      <c r="AA16" t="n">
        <v>311.8817869589149</v>
      </c>
      <c r="AB16" t="n">
        <v>426.7304201705496</v>
      </c>
      <c r="AC16" t="n">
        <v>386.0038677893778</v>
      </c>
      <c r="AD16" t="n">
        <v>311881.7869589148</v>
      </c>
      <c r="AE16" t="n">
        <v>426730.4201705495</v>
      </c>
      <c r="AF16" t="n">
        <v>4.02993119465343e-06</v>
      </c>
      <c r="AG16" t="n">
        <v>11</v>
      </c>
      <c r="AH16" t="n">
        <v>386003.8677893778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1.934</v>
      </c>
      <c r="E17" t="n">
        <v>51.71</v>
      </c>
      <c r="F17" t="n">
        <v>48.84</v>
      </c>
      <c r="G17" t="n">
        <v>133.21</v>
      </c>
      <c r="H17" t="n">
        <v>1.74</v>
      </c>
      <c r="I17" t="n">
        <v>22</v>
      </c>
      <c r="J17" t="n">
        <v>162.75</v>
      </c>
      <c r="K17" t="n">
        <v>47.83</v>
      </c>
      <c r="L17" t="n">
        <v>16</v>
      </c>
      <c r="M17" t="n">
        <v>20</v>
      </c>
      <c r="N17" t="n">
        <v>28.92</v>
      </c>
      <c r="O17" t="n">
        <v>20306.85</v>
      </c>
      <c r="P17" t="n">
        <v>455.62</v>
      </c>
      <c r="Q17" t="n">
        <v>1206.81</v>
      </c>
      <c r="R17" t="n">
        <v>119.65</v>
      </c>
      <c r="S17" t="n">
        <v>79.25</v>
      </c>
      <c r="T17" t="n">
        <v>17721.55</v>
      </c>
      <c r="U17" t="n">
        <v>0.66</v>
      </c>
      <c r="V17" t="n">
        <v>0.91</v>
      </c>
      <c r="W17" t="n">
        <v>0.17</v>
      </c>
      <c r="X17" t="n">
        <v>1.01</v>
      </c>
      <c r="Y17" t="n">
        <v>0.5</v>
      </c>
      <c r="Z17" t="n">
        <v>10</v>
      </c>
      <c r="AA17" t="n">
        <v>308.0946173960859</v>
      </c>
      <c r="AB17" t="n">
        <v>421.5486476965577</v>
      </c>
      <c r="AC17" t="n">
        <v>381.3166364076404</v>
      </c>
      <c r="AD17" t="n">
        <v>308094.6173960859</v>
      </c>
      <c r="AE17" t="n">
        <v>421548.6476965577</v>
      </c>
      <c r="AF17" t="n">
        <v>4.034102966076467e-06</v>
      </c>
      <c r="AG17" t="n">
        <v>11</v>
      </c>
      <c r="AH17" t="n">
        <v>381316.6364076404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1.9411</v>
      </c>
      <c r="E18" t="n">
        <v>51.52</v>
      </c>
      <c r="F18" t="n">
        <v>48.71</v>
      </c>
      <c r="G18" t="n">
        <v>146.14</v>
      </c>
      <c r="H18" t="n">
        <v>1.83</v>
      </c>
      <c r="I18" t="n">
        <v>20</v>
      </c>
      <c r="J18" t="n">
        <v>164.19</v>
      </c>
      <c r="K18" t="n">
        <v>47.83</v>
      </c>
      <c r="L18" t="n">
        <v>17</v>
      </c>
      <c r="M18" t="n">
        <v>16</v>
      </c>
      <c r="N18" t="n">
        <v>29.36</v>
      </c>
      <c r="O18" t="n">
        <v>20483.57</v>
      </c>
      <c r="P18" t="n">
        <v>447.93</v>
      </c>
      <c r="Q18" t="n">
        <v>1206.81</v>
      </c>
      <c r="R18" t="n">
        <v>114.86</v>
      </c>
      <c r="S18" t="n">
        <v>79.25</v>
      </c>
      <c r="T18" t="n">
        <v>15335.68</v>
      </c>
      <c r="U18" t="n">
        <v>0.6899999999999999</v>
      </c>
      <c r="V18" t="n">
        <v>0.91</v>
      </c>
      <c r="W18" t="n">
        <v>0.17</v>
      </c>
      <c r="X18" t="n">
        <v>0.88</v>
      </c>
      <c r="Y18" t="n">
        <v>0.5</v>
      </c>
      <c r="Z18" t="n">
        <v>10</v>
      </c>
      <c r="AA18" t="n">
        <v>303.7243388553971</v>
      </c>
      <c r="AB18" t="n">
        <v>415.5690397941055</v>
      </c>
      <c r="AC18" t="n">
        <v>375.9077138909659</v>
      </c>
      <c r="AD18" t="n">
        <v>303724.3388553971</v>
      </c>
      <c r="AE18" t="n">
        <v>415569.0397941055</v>
      </c>
      <c r="AF18" t="n">
        <v>4.048912754628248e-06</v>
      </c>
      <c r="AG18" t="n">
        <v>11</v>
      </c>
      <c r="AH18" t="n">
        <v>375907.7138909659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1.9449</v>
      </c>
      <c r="E19" t="n">
        <v>51.42</v>
      </c>
      <c r="F19" t="n">
        <v>48.64</v>
      </c>
      <c r="G19" t="n">
        <v>153.59</v>
      </c>
      <c r="H19" t="n">
        <v>1.93</v>
      </c>
      <c r="I19" t="n">
        <v>19</v>
      </c>
      <c r="J19" t="n">
        <v>165.62</v>
      </c>
      <c r="K19" t="n">
        <v>47.83</v>
      </c>
      <c r="L19" t="n">
        <v>18</v>
      </c>
      <c r="M19" t="n">
        <v>8</v>
      </c>
      <c r="N19" t="n">
        <v>29.8</v>
      </c>
      <c r="O19" t="n">
        <v>20660.89</v>
      </c>
      <c r="P19" t="n">
        <v>442.46</v>
      </c>
      <c r="Q19" t="n">
        <v>1206.82</v>
      </c>
      <c r="R19" t="n">
        <v>111.92</v>
      </c>
      <c r="S19" t="n">
        <v>79.25</v>
      </c>
      <c r="T19" t="n">
        <v>13869.06</v>
      </c>
      <c r="U19" t="n">
        <v>0.71</v>
      </c>
      <c r="V19" t="n">
        <v>0.91</v>
      </c>
      <c r="W19" t="n">
        <v>0.18</v>
      </c>
      <c r="X19" t="n">
        <v>0.8100000000000001</v>
      </c>
      <c r="Y19" t="n">
        <v>0.5</v>
      </c>
      <c r="Z19" t="n">
        <v>10</v>
      </c>
      <c r="AA19" t="n">
        <v>300.7919189798191</v>
      </c>
      <c r="AB19" t="n">
        <v>411.5567735511051</v>
      </c>
      <c r="AC19" t="n">
        <v>372.2783727069464</v>
      </c>
      <c r="AD19" t="n">
        <v>300791.918979819</v>
      </c>
      <c r="AE19" t="n">
        <v>411556.7735511051</v>
      </c>
      <c r="AF19" t="n">
        <v>4.056839120332017e-06</v>
      </c>
      <c r="AG19" t="n">
        <v>11</v>
      </c>
      <c r="AH19" t="n">
        <v>372278.3727069463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1.9424</v>
      </c>
      <c r="E20" t="n">
        <v>51.48</v>
      </c>
      <c r="F20" t="n">
        <v>48.71</v>
      </c>
      <c r="G20" t="n">
        <v>153.81</v>
      </c>
      <c r="H20" t="n">
        <v>2.02</v>
      </c>
      <c r="I20" t="n">
        <v>19</v>
      </c>
      <c r="J20" t="n">
        <v>167.07</v>
      </c>
      <c r="K20" t="n">
        <v>47.83</v>
      </c>
      <c r="L20" t="n">
        <v>19</v>
      </c>
      <c r="M20" t="n">
        <v>1</v>
      </c>
      <c r="N20" t="n">
        <v>30.24</v>
      </c>
      <c r="O20" t="n">
        <v>20838.81</v>
      </c>
      <c r="P20" t="n">
        <v>444.54</v>
      </c>
      <c r="Q20" t="n">
        <v>1206.82</v>
      </c>
      <c r="R20" t="n">
        <v>114</v>
      </c>
      <c r="S20" t="n">
        <v>79.25</v>
      </c>
      <c r="T20" t="n">
        <v>14911.42</v>
      </c>
      <c r="U20" t="n">
        <v>0.7</v>
      </c>
      <c r="V20" t="n">
        <v>0.91</v>
      </c>
      <c r="W20" t="n">
        <v>0.19</v>
      </c>
      <c r="X20" t="n">
        <v>0.88</v>
      </c>
      <c r="Y20" t="n">
        <v>0.5</v>
      </c>
      <c r="Z20" t="n">
        <v>10</v>
      </c>
      <c r="AA20" t="n">
        <v>302.0522680905023</v>
      </c>
      <c r="AB20" t="n">
        <v>413.2812388070204</v>
      </c>
      <c r="AC20" t="n">
        <v>373.8382574191393</v>
      </c>
      <c r="AD20" t="n">
        <v>302052.2680905022</v>
      </c>
      <c r="AE20" t="n">
        <v>413281.2388070204</v>
      </c>
      <c r="AF20" t="n">
        <v>4.051624406053221e-06</v>
      </c>
      <c r="AG20" t="n">
        <v>11</v>
      </c>
      <c r="AH20" t="n">
        <v>373838.2574191393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1.943</v>
      </c>
      <c r="E21" t="n">
        <v>51.47</v>
      </c>
      <c r="F21" t="n">
        <v>48.69</v>
      </c>
      <c r="G21" t="n">
        <v>153.75</v>
      </c>
      <c r="H21" t="n">
        <v>2.1</v>
      </c>
      <c r="I21" t="n">
        <v>19</v>
      </c>
      <c r="J21" t="n">
        <v>168.51</v>
      </c>
      <c r="K21" t="n">
        <v>47.83</v>
      </c>
      <c r="L21" t="n">
        <v>20</v>
      </c>
      <c r="M21" t="n">
        <v>0</v>
      </c>
      <c r="N21" t="n">
        <v>30.69</v>
      </c>
      <c r="O21" t="n">
        <v>21017.33</v>
      </c>
      <c r="P21" t="n">
        <v>447.2</v>
      </c>
      <c r="Q21" t="n">
        <v>1206.82</v>
      </c>
      <c r="R21" t="n">
        <v>113.38</v>
      </c>
      <c r="S21" t="n">
        <v>79.25</v>
      </c>
      <c r="T21" t="n">
        <v>14598.89</v>
      </c>
      <c r="U21" t="n">
        <v>0.7</v>
      </c>
      <c r="V21" t="n">
        <v>0.91</v>
      </c>
      <c r="W21" t="n">
        <v>0.19</v>
      </c>
      <c r="X21" t="n">
        <v>0.86</v>
      </c>
      <c r="Y21" t="n">
        <v>0.5</v>
      </c>
      <c r="Z21" t="n">
        <v>10</v>
      </c>
      <c r="AA21" t="n">
        <v>303.1634532740784</v>
      </c>
      <c r="AB21" t="n">
        <v>414.8016113972197</v>
      </c>
      <c r="AC21" t="n">
        <v>375.2135277831864</v>
      </c>
      <c r="AD21" t="n">
        <v>303163.4532740784</v>
      </c>
      <c r="AE21" t="n">
        <v>414801.6113972197</v>
      </c>
      <c r="AF21" t="n">
        <v>4.052875937480132e-06</v>
      </c>
      <c r="AG21" t="n">
        <v>11</v>
      </c>
      <c r="AH21" t="n">
        <v>375213.5277831863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0.7784</v>
      </c>
      <c r="E2" t="n">
        <v>128.47</v>
      </c>
      <c r="F2" t="n">
        <v>93.84</v>
      </c>
      <c r="G2" t="n">
        <v>6.21</v>
      </c>
      <c r="H2" t="n">
        <v>0.1</v>
      </c>
      <c r="I2" t="n">
        <v>906</v>
      </c>
      <c r="J2" t="n">
        <v>176.73</v>
      </c>
      <c r="K2" t="n">
        <v>52.44</v>
      </c>
      <c r="L2" t="n">
        <v>1</v>
      </c>
      <c r="M2" t="n">
        <v>904</v>
      </c>
      <c r="N2" t="n">
        <v>33.29</v>
      </c>
      <c r="O2" t="n">
        <v>22031.19</v>
      </c>
      <c r="P2" t="n">
        <v>1227.93</v>
      </c>
      <c r="Q2" t="n">
        <v>1207.18</v>
      </c>
      <c r="R2" t="n">
        <v>1651.6</v>
      </c>
      <c r="S2" t="n">
        <v>79.25</v>
      </c>
      <c r="T2" t="n">
        <v>779274.79</v>
      </c>
      <c r="U2" t="n">
        <v>0.05</v>
      </c>
      <c r="V2" t="n">
        <v>0.47</v>
      </c>
      <c r="W2" t="n">
        <v>1.6</v>
      </c>
      <c r="X2" t="n">
        <v>45.99</v>
      </c>
      <c r="Y2" t="n">
        <v>0.5</v>
      </c>
      <c r="Z2" t="n">
        <v>10</v>
      </c>
      <c r="AA2" t="n">
        <v>1702.221638682581</v>
      </c>
      <c r="AB2" t="n">
        <v>2329.054742764146</v>
      </c>
      <c r="AC2" t="n">
        <v>2106.773026963597</v>
      </c>
      <c r="AD2" t="n">
        <v>1702221.638682581</v>
      </c>
      <c r="AE2" t="n">
        <v>2329054.742764146</v>
      </c>
      <c r="AF2" t="n">
        <v>1.602464384381674e-06</v>
      </c>
      <c r="AG2" t="n">
        <v>27</v>
      </c>
      <c r="AH2" t="n">
        <v>2106773.026963597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1.3454</v>
      </c>
      <c r="E3" t="n">
        <v>74.33</v>
      </c>
      <c r="F3" t="n">
        <v>61.56</v>
      </c>
      <c r="G3" t="n">
        <v>12.69</v>
      </c>
      <c r="H3" t="n">
        <v>0.2</v>
      </c>
      <c r="I3" t="n">
        <v>291</v>
      </c>
      <c r="J3" t="n">
        <v>178.21</v>
      </c>
      <c r="K3" t="n">
        <v>52.44</v>
      </c>
      <c r="L3" t="n">
        <v>2</v>
      </c>
      <c r="M3" t="n">
        <v>289</v>
      </c>
      <c r="N3" t="n">
        <v>33.77</v>
      </c>
      <c r="O3" t="n">
        <v>22213.89</v>
      </c>
      <c r="P3" t="n">
        <v>798.84</v>
      </c>
      <c r="Q3" t="n">
        <v>1206.91</v>
      </c>
      <c r="R3" t="n">
        <v>550.85</v>
      </c>
      <c r="S3" t="n">
        <v>79.25</v>
      </c>
      <c r="T3" t="n">
        <v>231972.7</v>
      </c>
      <c r="U3" t="n">
        <v>0.14</v>
      </c>
      <c r="V3" t="n">
        <v>0.72</v>
      </c>
      <c r="W3" t="n">
        <v>0.6</v>
      </c>
      <c r="X3" t="n">
        <v>13.73</v>
      </c>
      <c r="Y3" t="n">
        <v>0.5</v>
      </c>
      <c r="Z3" t="n">
        <v>10</v>
      </c>
      <c r="AA3" t="n">
        <v>681.9373929840049</v>
      </c>
      <c r="AB3" t="n">
        <v>933.0568260352052</v>
      </c>
      <c r="AC3" t="n">
        <v>844.0071921118846</v>
      </c>
      <c r="AD3" t="n">
        <v>681937.3929840049</v>
      </c>
      <c r="AE3" t="n">
        <v>933056.8260352052</v>
      </c>
      <c r="AF3" t="n">
        <v>2.769727110415087e-06</v>
      </c>
      <c r="AG3" t="n">
        <v>16</v>
      </c>
      <c r="AH3" t="n">
        <v>844007.1921118846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1.5476</v>
      </c>
      <c r="E4" t="n">
        <v>64.62</v>
      </c>
      <c r="F4" t="n">
        <v>55.98</v>
      </c>
      <c r="G4" t="n">
        <v>19.19</v>
      </c>
      <c r="H4" t="n">
        <v>0.3</v>
      </c>
      <c r="I4" t="n">
        <v>175</v>
      </c>
      <c r="J4" t="n">
        <v>179.7</v>
      </c>
      <c r="K4" t="n">
        <v>52.44</v>
      </c>
      <c r="L4" t="n">
        <v>3</v>
      </c>
      <c r="M4" t="n">
        <v>173</v>
      </c>
      <c r="N4" t="n">
        <v>34.26</v>
      </c>
      <c r="O4" t="n">
        <v>22397.24</v>
      </c>
      <c r="P4" t="n">
        <v>721.5599999999999</v>
      </c>
      <c r="Q4" t="n">
        <v>1206.88</v>
      </c>
      <c r="R4" t="n">
        <v>361.2</v>
      </c>
      <c r="S4" t="n">
        <v>79.25</v>
      </c>
      <c r="T4" t="n">
        <v>137728.84</v>
      </c>
      <c r="U4" t="n">
        <v>0.22</v>
      </c>
      <c r="V4" t="n">
        <v>0.79</v>
      </c>
      <c r="W4" t="n">
        <v>0.41</v>
      </c>
      <c r="X4" t="n">
        <v>8.140000000000001</v>
      </c>
      <c r="Y4" t="n">
        <v>0.5</v>
      </c>
      <c r="Z4" t="n">
        <v>10</v>
      </c>
      <c r="AA4" t="n">
        <v>545.8994051340425</v>
      </c>
      <c r="AB4" t="n">
        <v>746.9236494864325</v>
      </c>
      <c r="AC4" t="n">
        <v>675.6383046933729</v>
      </c>
      <c r="AD4" t="n">
        <v>545899.4051340425</v>
      </c>
      <c r="AE4" t="n">
        <v>746923.6494864326</v>
      </c>
      <c r="AF4" t="n">
        <v>3.185989056101077e-06</v>
      </c>
      <c r="AG4" t="n">
        <v>14</v>
      </c>
      <c r="AH4" t="n">
        <v>675638.3046933729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1.6542</v>
      </c>
      <c r="E5" t="n">
        <v>60.45</v>
      </c>
      <c r="F5" t="n">
        <v>53.59</v>
      </c>
      <c r="G5" t="n">
        <v>25.72</v>
      </c>
      <c r="H5" t="n">
        <v>0.39</v>
      </c>
      <c r="I5" t="n">
        <v>125</v>
      </c>
      <c r="J5" t="n">
        <v>181.19</v>
      </c>
      <c r="K5" t="n">
        <v>52.44</v>
      </c>
      <c r="L5" t="n">
        <v>4</v>
      </c>
      <c r="M5" t="n">
        <v>123</v>
      </c>
      <c r="N5" t="n">
        <v>34.75</v>
      </c>
      <c r="O5" t="n">
        <v>22581.25</v>
      </c>
      <c r="P5" t="n">
        <v>686.08</v>
      </c>
      <c r="Q5" t="n">
        <v>1206.82</v>
      </c>
      <c r="R5" t="n">
        <v>280.67</v>
      </c>
      <c r="S5" t="n">
        <v>79.25</v>
      </c>
      <c r="T5" t="n">
        <v>97715.92</v>
      </c>
      <c r="U5" t="n">
        <v>0.28</v>
      </c>
      <c r="V5" t="n">
        <v>0.83</v>
      </c>
      <c r="W5" t="n">
        <v>0.32</v>
      </c>
      <c r="X5" t="n">
        <v>5.76</v>
      </c>
      <c r="Y5" t="n">
        <v>0.5</v>
      </c>
      <c r="Z5" t="n">
        <v>10</v>
      </c>
      <c r="AA5" t="n">
        <v>489.7601969620542</v>
      </c>
      <c r="AB5" t="n">
        <v>670.1115081784494</v>
      </c>
      <c r="AC5" t="n">
        <v>606.1570063453061</v>
      </c>
      <c r="AD5" t="n">
        <v>489760.1969620542</v>
      </c>
      <c r="AE5" t="n">
        <v>670111.5081784495</v>
      </c>
      <c r="AF5" t="n">
        <v>3.405442683253038e-06</v>
      </c>
      <c r="AG5" t="n">
        <v>13</v>
      </c>
      <c r="AH5" t="n">
        <v>606157.0063453061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1.7204</v>
      </c>
      <c r="E6" t="n">
        <v>58.13</v>
      </c>
      <c r="F6" t="n">
        <v>52.26</v>
      </c>
      <c r="G6" t="n">
        <v>32.32</v>
      </c>
      <c r="H6" t="n">
        <v>0.49</v>
      </c>
      <c r="I6" t="n">
        <v>97</v>
      </c>
      <c r="J6" t="n">
        <v>182.69</v>
      </c>
      <c r="K6" t="n">
        <v>52.44</v>
      </c>
      <c r="L6" t="n">
        <v>5</v>
      </c>
      <c r="M6" t="n">
        <v>95</v>
      </c>
      <c r="N6" t="n">
        <v>35.25</v>
      </c>
      <c r="O6" t="n">
        <v>22766.06</v>
      </c>
      <c r="P6" t="n">
        <v>664.45</v>
      </c>
      <c r="Q6" t="n">
        <v>1206.86</v>
      </c>
      <c r="R6" t="n">
        <v>235.23</v>
      </c>
      <c r="S6" t="n">
        <v>79.25</v>
      </c>
      <c r="T6" t="n">
        <v>75136.97</v>
      </c>
      <c r="U6" t="n">
        <v>0.34</v>
      </c>
      <c r="V6" t="n">
        <v>0.85</v>
      </c>
      <c r="W6" t="n">
        <v>0.29</v>
      </c>
      <c r="X6" t="n">
        <v>4.43</v>
      </c>
      <c r="Y6" t="n">
        <v>0.5</v>
      </c>
      <c r="Z6" t="n">
        <v>10</v>
      </c>
      <c r="AA6" t="n">
        <v>462.525264311499</v>
      </c>
      <c r="AB6" t="n">
        <v>632.8474718055302</v>
      </c>
      <c r="AC6" t="n">
        <v>572.4493973034149</v>
      </c>
      <c r="AD6" t="n">
        <v>462525.264311499</v>
      </c>
      <c r="AE6" t="n">
        <v>632847.4718055301</v>
      </c>
      <c r="AF6" t="n">
        <v>3.541726267844593e-06</v>
      </c>
      <c r="AG6" t="n">
        <v>13</v>
      </c>
      <c r="AH6" t="n">
        <v>572449.3973034149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1.7651</v>
      </c>
      <c r="E7" t="n">
        <v>56.65</v>
      </c>
      <c r="F7" t="n">
        <v>51.42</v>
      </c>
      <c r="G7" t="n">
        <v>39.06</v>
      </c>
      <c r="H7" t="n">
        <v>0.58</v>
      </c>
      <c r="I7" t="n">
        <v>79</v>
      </c>
      <c r="J7" t="n">
        <v>184.19</v>
      </c>
      <c r="K7" t="n">
        <v>52.44</v>
      </c>
      <c r="L7" t="n">
        <v>6</v>
      </c>
      <c r="M7" t="n">
        <v>77</v>
      </c>
      <c r="N7" t="n">
        <v>35.75</v>
      </c>
      <c r="O7" t="n">
        <v>22951.43</v>
      </c>
      <c r="P7" t="n">
        <v>649.72</v>
      </c>
      <c r="Q7" t="n">
        <v>1206.82</v>
      </c>
      <c r="R7" t="n">
        <v>206.66</v>
      </c>
      <c r="S7" t="n">
        <v>79.25</v>
      </c>
      <c r="T7" t="n">
        <v>60937.52</v>
      </c>
      <c r="U7" t="n">
        <v>0.38</v>
      </c>
      <c r="V7" t="n">
        <v>0.87</v>
      </c>
      <c r="W7" t="n">
        <v>0.27</v>
      </c>
      <c r="X7" t="n">
        <v>3.59</v>
      </c>
      <c r="Y7" t="n">
        <v>0.5</v>
      </c>
      <c r="Z7" t="n">
        <v>10</v>
      </c>
      <c r="AA7" t="n">
        <v>438.4371367178559</v>
      </c>
      <c r="AB7" t="n">
        <v>599.8890329387197</v>
      </c>
      <c r="AC7" t="n">
        <v>542.6364655845931</v>
      </c>
      <c r="AD7" t="n">
        <v>438437.1367178559</v>
      </c>
      <c r="AE7" t="n">
        <v>599889.0329387196</v>
      </c>
      <c r="AF7" t="n">
        <v>3.633748567410191e-06</v>
      </c>
      <c r="AG7" t="n">
        <v>12</v>
      </c>
      <c r="AH7" t="n">
        <v>542636.4655845931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1.7971</v>
      </c>
      <c r="E8" t="n">
        <v>55.64</v>
      </c>
      <c r="F8" t="n">
        <v>50.84</v>
      </c>
      <c r="G8" t="n">
        <v>45.53</v>
      </c>
      <c r="H8" t="n">
        <v>0.67</v>
      </c>
      <c r="I8" t="n">
        <v>67</v>
      </c>
      <c r="J8" t="n">
        <v>185.7</v>
      </c>
      <c r="K8" t="n">
        <v>52.44</v>
      </c>
      <c r="L8" t="n">
        <v>7</v>
      </c>
      <c r="M8" t="n">
        <v>65</v>
      </c>
      <c r="N8" t="n">
        <v>36.26</v>
      </c>
      <c r="O8" t="n">
        <v>23137.49</v>
      </c>
      <c r="P8" t="n">
        <v>637.92</v>
      </c>
      <c r="Q8" t="n">
        <v>1206.82</v>
      </c>
      <c r="R8" t="n">
        <v>186.89</v>
      </c>
      <c r="S8" t="n">
        <v>79.25</v>
      </c>
      <c r="T8" t="n">
        <v>51114.66</v>
      </c>
      <c r="U8" t="n">
        <v>0.42</v>
      </c>
      <c r="V8" t="n">
        <v>0.88</v>
      </c>
      <c r="W8" t="n">
        <v>0.25</v>
      </c>
      <c r="X8" t="n">
        <v>3.01</v>
      </c>
      <c r="Y8" t="n">
        <v>0.5</v>
      </c>
      <c r="Z8" t="n">
        <v>10</v>
      </c>
      <c r="AA8" t="n">
        <v>426.0164034474741</v>
      </c>
      <c r="AB8" t="n">
        <v>582.8944377141048</v>
      </c>
      <c r="AC8" t="n">
        <v>527.2638106761514</v>
      </c>
      <c r="AD8" t="n">
        <v>426016.4034474741</v>
      </c>
      <c r="AE8" t="n">
        <v>582894.4377141048</v>
      </c>
      <c r="AF8" t="n">
        <v>3.699625828844175e-06</v>
      </c>
      <c r="AG8" t="n">
        <v>12</v>
      </c>
      <c r="AH8" t="n">
        <v>527263.8106761514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1.8215</v>
      </c>
      <c r="E9" t="n">
        <v>54.9</v>
      </c>
      <c r="F9" t="n">
        <v>50.42</v>
      </c>
      <c r="G9" t="n">
        <v>52.15</v>
      </c>
      <c r="H9" t="n">
        <v>0.76</v>
      </c>
      <c r="I9" t="n">
        <v>58</v>
      </c>
      <c r="J9" t="n">
        <v>187.22</v>
      </c>
      <c r="K9" t="n">
        <v>52.44</v>
      </c>
      <c r="L9" t="n">
        <v>8</v>
      </c>
      <c r="M9" t="n">
        <v>56</v>
      </c>
      <c r="N9" t="n">
        <v>36.78</v>
      </c>
      <c r="O9" t="n">
        <v>23324.24</v>
      </c>
      <c r="P9" t="n">
        <v>628.4</v>
      </c>
      <c r="Q9" t="n">
        <v>1206.83</v>
      </c>
      <c r="R9" t="n">
        <v>172.51</v>
      </c>
      <c r="S9" t="n">
        <v>79.25</v>
      </c>
      <c r="T9" t="n">
        <v>43968.13</v>
      </c>
      <c r="U9" t="n">
        <v>0.46</v>
      </c>
      <c r="V9" t="n">
        <v>0.88</v>
      </c>
      <c r="W9" t="n">
        <v>0.23</v>
      </c>
      <c r="X9" t="n">
        <v>2.59</v>
      </c>
      <c r="Y9" t="n">
        <v>0.5</v>
      </c>
      <c r="Z9" t="n">
        <v>10</v>
      </c>
      <c r="AA9" t="n">
        <v>416.6035436946655</v>
      </c>
      <c r="AB9" t="n">
        <v>570.0153477342476</v>
      </c>
      <c r="AC9" t="n">
        <v>515.6138829680553</v>
      </c>
      <c r="AD9" t="n">
        <v>416603.5436946655</v>
      </c>
      <c r="AE9" t="n">
        <v>570015.3477342476</v>
      </c>
      <c r="AF9" t="n">
        <v>3.749857240687588e-06</v>
      </c>
      <c r="AG9" t="n">
        <v>12</v>
      </c>
      <c r="AH9" t="n">
        <v>515613.8829680554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1.8411</v>
      </c>
      <c r="E10" t="n">
        <v>54.32</v>
      </c>
      <c r="F10" t="n">
        <v>50.08</v>
      </c>
      <c r="G10" t="n">
        <v>58.92</v>
      </c>
      <c r="H10" t="n">
        <v>0.85</v>
      </c>
      <c r="I10" t="n">
        <v>51</v>
      </c>
      <c r="J10" t="n">
        <v>188.74</v>
      </c>
      <c r="K10" t="n">
        <v>52.44</v>
      </c>
      <c r="L10" t="n">
        <v>9</v>
      </c>
      <c r="M10" t="n">
        <v>49</v>
      </c>
      <c r="N10" t="n">
        <v>37.3</v>
      </c>
      <c r="O10" t="n">
        <v>23511.69</v>
      </c>
      <c r="P10" t="n">
        <v>619.22</v>
      </c>
      <c r="Q10" t="n">
        <v>1206.81</v>
      </c>
      <c r="R10" t="n">
        <v>161.14</v>
      </c>
      <c r="S10" t="n">
        <v>79.25</v>
      </c>
      <c r="T10" t="n">
        <v>38319.54</v>
      </c>
      <c r="U10" t="n">
        <v>0.49</v>
      </c>
      <c r="V10" t="n">
        <v>0.89</v>
      </c>
      <c r="W10" t="n">
        <v>0.22</v>
      </c>
      <c r="X10" t="n">
        <v>2.25</v>
      </c>
      <c r="Y10" t="n">
        <v>0.5</v>
      </c>
      <c r="Z10" t="n">
        <v>10</v>
      </c>
      <c r="AA10" t="n">
        <v>408.4965064902337</v>
      </c>
      <c r="AB10" t="n">
        <v>558.9229417739049</v>
      </c>
      <c r="AC10" t="n">
        <v>505.5801206642782</v>
      </c>
      <c r="AD10" t="n">
        <v>408496.5064902337</v>
      </c>
      <c r="AE10" t="n">
        <v>558922.9417739048</v>
      </c>
      <c r="AF10" t="n">
        <v>3.790207063315904e-06</v>
      </c>
      <c r="AG10" t="n">
        <v>12</v>
      </c>
      <c r="AH10" t="n">
        <v>505580.1206642782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1.8653</v>
      </c>
      <c r="E11" t="n">
        <v>53.61</v>
      </c>
      <c r="F11" t="n">
        <v>49.59</v>
      </c>
      <c r="G11" t="n">
        <v>66.12</v>
      </c>
      <c r="H11" t="n">
        <v>0.93</v>
      </c>
      <c r="I11" t="n">
        <v>45</v>
      </c>
      <c r="J11" t="n">
        <v>190.26</v>
      </c>
      <c r="K11" t="n">
        <v>52.44</v>
      </c>
      <c r="L11" t="n">
        <v>10</v>
      </c>
      <c r="M11" t="n">
        <v>43</v>
      </c>
      <c r="N11" t="n">
        <v>37.82</v>
      </c>
      <c r="O11" t="n">
        <v>23699.85</v>
      </c>
      <c r="P11" t="n">
        <v>608.74</v>
      </c>
      <c r="Q11" t="n">
        <v>1206.82</v>
      </c>
      <c r="R11" t="n">
        <v>143.66</v>
      </c>
      <c r="S11" t="n">
        <v>79.25</v>
      </c>
      <c r="T11" t="n">
        <v>29607.92</v>
      </c>
      <c r="U11" t="n">
        <v>0.55</v>
      </c>
      <c r="V11" t="n">
        <v>0.9</v>
      </c>
      <c r="W11" t="n">
        <v>0.22</v>
      </c>
      <c r="X11" t="n">
        <v>1.76</v>
      </c>
      <c r="Y11" t="n">
        <v>0.5</v>
      </c>
      <c r="Z11" t="n">
        <v>10</v>
      </c>
      <c r="AA11" t="n">
        <v>399.0761416029332</v>
      </c>
      <c r="AB11" t="n">
        <v>546.0335829379329</v>
      </c>
      <c r="AC11" t="n">
        <v>493.9209041452826</v>
      </c>
      <c r="AD11" t="n">
        <v>399076.1416029332</v>
      </c>
      <c r="AE11" t="n">
        <v>546033.5829379329</v>
      </c>
      <c r="AF11" t="n">
        <v>3.840026742275355e-06</v>
      </c>
      <c r="AG11" t="n">
        <v>12</v>
      </c>
      <c r="AH11" t="n">
        <v>493920.9041452826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1.8645</v>
      </c>
      <c r="E12" t="n">
        <v>53.63</v>
      </c>
      <c r="F12" t="n">
        <v>49.76</v>
      </c>
      <c r="G12" t="n">
        <v>72.81</v>
      </c>
      <c r="H12" t="n">
        <v>1.02</v>
      </c>
      <c r="I12" t="n">
        <v>41</v>
      </c>
      <c r="J12" t="n">
        <v>191.79</v>
      </c>
      <c r="K12" t="n">
        <v>52.44</v>
      </c>
      <c r="L12" t="n">
        <v>11</v>
      </c>
      <c r="M12" t="n">
        <v>39</v>
      </c>
      <c r="N12" t="n">
        <v>38.35</v>
      </c>
      <c r="O12" t="n">
        <v>23888.73</v>
      </c>
      <c r="P12" t="n">
        <v>606.97</v>
      </c>
      <c r="Q12" t="n">
        <v>1206.81</v>
      </c>
      <c r="R12" t="n">
        <v>150.56</v>
      </c>
      <c r="S12" t="n">
        <v>79.25</v>
      </c>
      <c r="T12" t="n">
        <v>33080.77</v>
      </c>
      <c r="U12" t="n">
        <v>0.53</v>
      </c>
      <c r="V12" t="n">
        <v>0.89</v>
      </c>
      <c r="W12" t="n">
        <v>0.2</v>
      </c>
      <c r="X12" t="n">
        <v>1.93</v>
      </c>
      <c r="Y12" t="n">
        <v>0.5</v>
      </c>
      <c r="Z12" t="n">
        <v>10</v>
      </c>
      <c r="AA12" t="n">
        <v>398.4929646843751</v>
      </c>
      <c r="AB12" t="n">
        <v>545.2356545500118</v>
      </c>
      <c r="AC12" t="n">
        <v>493.1991289228052</v>
      </c>
      <c r="AD12" t="n">
        <v>398492.9646843751</v>
      </c>
      <c r="AE12" t="n">
        <v>545235.6545500117</v>
      </c>
      <c r="AF12" t="n">
        <v>3.838379810739505e-06</v>
      </c>
      <c r="AG12" t="n">
        <v>12</v>
      </c>
      <c r="AH12" t="n">
        <v>493199.1289228052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1.8784</v>
      </c>
      <c r="E13" t="n">
        <v>53.24</v>
      </c>
      <c r="F13" t="n">
        <v>49.5</v>
      </c>
      <c r="G13" t="n">
        <v>80.27</v>
      </c>
      <c r="H13" t="n">
        <v>1.1</v>
      </c>
      <c r="I13" t="n">
        <v>37</v>
      </c>
      <c r="J13" t="n">
        <v>193.33</v>
      </c>
      <c r="K13" t="n">
        <v>52.44</v>
      </c>
      <c r="L13" t="n">
        <v>12</v>
      </c>
      <c r="M13" t="n">
        <v>35</v>
      </c>
      <c r="N13" t="n">
        <v>38.89</v>
      </c>
      <c r="O13" t="n">
        <v>24078.33</v>
      </c>
      <c r="P13" t="n">
        <v>600.49</v>
      </c>
      <c r="Q13" t="n">
        <v>1206.87</v>
      </c>
      <c r="R13" t="n">
        <v>141.62</v>
      </c>
      <c r="S13" t="n">
        <v>79.25</v>
      </c>
      <c r="T13" t="n">
        <v>28632.4</v>
      </c>
      <c r="U13" t="n">
        <v>0.5600000000000001</v>
      </c>
      <c r="V13" t="n">
        <v>0.9</v>
      </c>
      <c r="W13" t="n">
        <v>0.2</v>
      </c>
      <c r="X13" t="n">
        <v>1.67</v>
      </c>
      <c r="Y13" t="n">
        <v>0.5</v>
      </c>
      <c r="Z13" t="n">
        <v>10</v>
      </c>
      <c r="AA13" t="n">
        <v>392.993917208395</v>
      </c>
      <c r="AB13" t="n">
        <v>537.7116151925231</v>
      </c>
      <c r="AC13" t="n">
        <v>486.3931733215397</v>
      </c>
      <c r="AD13" t="n">
        <v>392993.917208395</v>
      </c>
      <c r="AE13" t="n">
        <v>537711.6151925231</v>
      </c>
      <c r="AF13" t="n">
        <v>3.866995246174892e-06</v>
      </c>
      <c r="AG13" t="n">
        <v>12</v>
      </c>
      <c r="AH13" t="n">
        <v>486393.1733215397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1.8876</v>
      </c>
      <c r="E14" t="n">
        <v>52.98</v>
      </c>
      <c r="F14" t="n">
        <v>49.35</v>
      </c>
      <c r="G14" t="n">
        <v>87.09</v>
      </c>
      <c r="H14" t="n">
        <v>1.18</v>
      </c>
      <c r="I14" t="n">
        <v>34</v>
      </c>
      <c r="J14" t="n">
        <v>194.88</v>
      </c>
      <c r="K14" t="n">
        <v>52.44</v>
      </c>
      <c r="L14" t="n">
        <v>13</v>
      </c>
      <c r="M14" t="n">
        <v>32</v>
      </c>
      <c r="N14" t="n">
        <v>39.43</v>
      </c>
      <c r="O14" t="n">
        <v>24268.67</v>
      </c>
      <c r="P14" t="n">
        <v>593.52</v>
      </c>
      <c r="Q14" t="n">
        <v>1206.81</v>
      </c>
      <c r="R14" t="n">
        <v>136.5</v>
      </c>
      <c r="S14" t="n">
        <v>79.25</v>
      </c>
      <c r="T14" t="n">
        <v>26084.37</v>
      </c>
      <c r="U14" t="n">
        <v>0.58</v>
      </c>
      <c r="V14" t="n">
        <v>0.9</v>
      </c>
      <c r="W14" t="n">
        <v>0.19</v>
      </c>
      <c r="X14" t="n">
        <v>1.52</v>
      </c>
      <c r="Y14" t="n">
        <v>0.5</v>
      </c>
      <c r="Z14" t="n">
        <v>10</v>
      </c>
      <c r="AA14" t="n">
        <v>388.1759274448048</v>
      </c>
      <c r="AB14" t="n">
        <v>531.1194290432719</v>
      </c>
      <c r="AC14" t="n">
        <v>480.4301361661816</v>
      </c>
      <c r="AD14" t="n">
        <v>388175.9274448048</v>
      </c>
      <c r="AE14" t="n">
        <v>531119.4290432719</v>
      </c>
      <c r="AF14" t="n">
        <v>3.885934958837163e-06</v>
      </c>
      <c r="AG14" t="n">
        <v>12</v>
      </c>
      <c r="AH14" t="n">
        <v>480430.1361661816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1.8965</v>
      </c>
      <c r="E15" t="n">
        <v>52.73</v>
      </c>
      <c r="F15" t="n">
        <v>49.2</v>
      </c>
      <c r="G15" t="n">
        <v>95.23999999999999</v>
      </c>
      <c r="H15" t="n">
        <v>1.27</v>
      </c>
      <c r="I15" t="n">
        <v>31</v>
      </c>
      <c r="J15" t="n">
        <v>196.42</v>
      </c>
      <c r="K15" t="n">
        <v>52.44</v>
      </c>
      <c r="L15" t="n">
        <v>14</v>
      </c>
      <c r="M15" t="n">
        <v>29</v>
      </c>
      <c r="N15" t="n">
        <v>39.98</v>
      </c>
      <c r="O15" t="n">
        <v>24459.75</v>
      </c>
      <c r="P15" t="n">
        <v>586.48</v>
      </c>
      <c r="Q15" t="n">
        <v>1206.81</v>
      </c>
      <c r="R15" t="n">
        <v>131.52</v>
      </c>
      <c r="S15" t="n">
        <v>79.25</v>
      </c>
      <c r="T15" t="n">
        <v>23611.77</v>
      </c>
      <c r="U15" t="n">
        <v>0.6</v>
      </c>
      <c r="V15" t="n">
        <v>0.9</v>
      </c>
      <c r="W15" t="n">
        <v>0.19</v>
      </c>
      <c r="X15" t="n">
        <v>1.37</v>
      </c>
      <c r="Y15" t="n">
        <v>0.5</v>
      </c>
      <c r="Z15" t="n">
        <v>10</v>
      </c>
      <c r="AA15" t="n">
        <v>376.5888355514239</v>
      </c>
      <c r="AB15" t="n">
        <v>515.2654587283316</v>
      </c>
      <c r="AC15" t="n">
        <v>466.0892465269122</v>
      </c>
      <c r="AD15" t="n">
        <v>376588.835551424</v>
      </c>
      <c r="AE15" t="n">
        <v>515265.4587283316</v>
      </c>
      <c r="AF15" t="n">
        <v>3.90425707217349e-06</v>
      </c>
      <c r="AG15" t="n">
        <v>11</v>
      </c>
      <c r="AH15" t="n">
        <v>466089.2465269123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1.9016</v>
      </c>
      <c r="E16" t="n">
        <v>52.59</v>
      </c>
      <c r="F16" t="n">
        <v>49.13</v>
      </c>
      <c r="G16" t="n">
        <v>101.66</v>
      </c>
      <c r="H16" t="n">
        <v>1.35</v>
      </c>
      <c r="I16" t="n">
        <v>29</v>
      </c>
      <c r="J16" t="n">
        <v>197.98</v>
      </c>
      <c r="K16" t="n">
        <v>52.44</v>
      </c>
      <c r="L16" t="n">
        <v>15</v>
      </c>
      <c r="M16" t="n">
        <v>27</v>
      </c>
      <c r="N16" t="n">
        <v>40.54</v>
      </c>
      <c r="O16" t="n">
        <v>24651.58</v>
      </c>
      <c r="P16" t="n">
        <v>581.13</v>
      </c>
      <c r="Q16" t="n">
        <v>1206.81</v>
      </c>
      <c r="R16" t="n">
        <v>129.29</v>
      </c>
      <c r="S16" t="n">
        <v>79.25</v>
      </c>
      <c r="T16" t="n">
        <v>22505.52</v>
      </c>
      <c r="U16" t="n">
        <v>0.61</v>
      </c>
      <c r="V16" t="n">
        <v>0.91</v>
      </c>
      <c r="W16" t="n">
        <v>0.18</v>
      </c>
      <c r="X16" t="n">
        <v>1.3</v>
      </c>
      <c r="Y16" t="n">
        <v>0.5</v>
      </c>
      <c r="Z16" t="n">
        <v>10</v>
      </c>
      <c r="AA16" t="n">
        <v>373.2910179365949</v>
      </c>
      <c r="AB16" t="n">
        <v>510.7532391782776</v>
      </c>
      <c r="AC16" t="n">
        <v>462.0076668777754</v>
      </c>
      <c r="AD16" t="n">
        <v>373291.0179365949</v>
      </c>
      <c r="AE16" t="n">
        <v>510753.2391782776</v>
      </c>
      <c r="AF16" t="n">
        <v>3.914756260714531e-06</v>
      </c>
      <c r="AG16" t="n">
        <v>11</v>
      </c>
      <c r="AH16" t="n">
        <v>462007.6668777753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1.9089</v>
      </c>
      <c r="E17" t="n">
        <v>52.39</v>
      </c>
      <c r="F17" t="n">
        <v>49.01</v>
      </c>
      <c r="G17" t="n">
        <v>108.9</v>
      </c>
      <c r="H17" t="n">
        <v>1.42</v>
      </c>
      <c r="I17" t="n">
        <v>27</v>
      </c>
      <c r="J17" t="n">
        <v>199.54</v>
      </c>
      <c r="K17" t="n">
        <v>52.44</v>
      </c>
      <c r="L17" t="n">
        <v>16</v>
      </c>
      <c r="M17" t="n">
        <v>25</v>
      </c>
      <c r="N17" t="n">
        <v>41.1</v>
      </c>
      <c r="O17" t="n">
        <v>24844.17</v>
      </c>
      <c r="P17" t="n">
        <v>576.24</v>
      </c>
      <c r="Q17" t="n">
        <v>1206.82</v>
      </c>
      <c r="R17" t="n">
        <v>124.75</v>
      </c>
      <c r="S17" t="n">
        <v>79.25</v>
      </c>
      <c r="T17" t="n">
        <v>20242.63</v>
      </c>
      <c r="U17" t="n">
        <v>0.64</v>
      </c>
      <c r="V17" t="n">
        <v>0.91</v>
      </c>
      <c r="W17" t="n">
        <v>0.18</v>
      </c>
      <c r="X17" t="n">
        <v>1.18</v>
      </c>
      <c r="Y17" t="n">
        <v>0.5</v>
      </c>
      <c r="Z17" t="n">
        <v>10</v>
      </c>
      <c r="AA17" t="n">
        <v>369.8514960220767</v>
      </c>
      <c r="AB17" t="n">
        <v>506.0471335538363</v>
      </c>
      <c r="AC17" t="n">
        <v>457.7507053690701</v>
      </c>
      <c r="AD17" t="n">
        <v>369851.4960220767</v>
      </c>
      <c r="AE17" t="n">
        <v>506047.1335538363</v>
      </c>
      <c r="AF17" t="n">
        <v>3.929784510979159e-06</v>
      </c>
      <c r="AG17" t="n">
        <v>11</v>
      </c>
      <c r="AH17" t="n">
        <v>457750.7053690701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1.9152</v>
      </c>
      <c r="E18" t="n">
        <v>52.21</v>
      </c>
      <c r="F18" t="n">
        <v>48.9</v>
      </c>
      <c r="G18" t="n">
        <v>117.37</v>
      </c>
      <c r="H18" t="n">
        <v>1.5</v>
      </c>
      <c r="I18" t="n">
        <v>25</v>
      </c>
      <c r="J18" t="n">
        <v>201.11</v>
      </c>
      <c r="K18" t="n">
        <v>52.44</v>
      </c>
      <c r="L18" t="n">
        <v>17</v>
      </c>
      <c r="M18" t="n">
        <v>23</v>
      </c>
      <c r="N18" t="n">
        <v>41.67</v>
      </c>
      <c r="O18" t="n">
        <v>25037.53</v>
      </c>
      <c r="P18" t="n">
        <v>569.7</v>
      </c>
      <c r="Q18" t="n">
        <v>1206.81</v>
      </c>
      <c r="R18" t="n">
        <v>121.41</v>
      </c>
      <c r="S18" t="n">
        <v>79.25</v>
      </c>
      <c r="T18" t="n">
        <v>18584.28</v>
      </c>
      <c r="U18" t="n">
        <v>0.65</v>
      </c>
      <c r="V18" t="n">
        <v>0.91</v>
      </c>
      <c r="W18" t="n">
        <v>0.18</v>
      </c>
      <c r="X18" t="n">
        <v>1.07</v>
      </c>
      <c r="Y18" t="n">
        <v>0.5</v>
      </c>
      <c r="Z18" t="n">
        <v>10</v>
      </c>
      <c r="AA18" t="n">
        <v>365.8455524444016</v>
      </c>
      <c r="AB18" t="n">
        <v>500.5660248211034</v>
      </c>
      <c r="AC18" t="n">
        <v>452.7927059610048</v>
      </c>
      <c r="AD18" t="n">
        <v>365845.5524444015</v>
      </c>
      <c r="AE18" t="n">
        <v>500566.0248211034</v>
      </c>
      <c r="AF18" t="n">
        <v>3.942754096823974e-06</v>
      </c>
      <c r="AG18" t="n">
        <v>11</v>
      </c>
      <c r="AH18" t="n">
        <v>452792.7059610048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1.9175</v>
      </c>
      <c r="E19" t="n">
        <v>52.15</v>
      </c>
      <c r="F19" t="n">
        <v>48.88</v>
      </c>
      <c r="G19" t="n">
        <v>122.2</v>
      </c>
      <c r="H19" t="n">
        <v>1.58</v>
      </c>
      <c r="I19" t="n">
        <v>24</v>
      </c>
      <c r="J19" t="n">
        <v>202.68</v>
      </c>
      <c r="K19" t="n">
        <v>52.44</v>
      </c>
      <c r="L19" t="n">
        <v>18</v>
      </c>
      <c r="M19" t="n">
        <v>22</v>
      </c>
      <c r="N19" t="n">
        <v>42.24</v>
      </c>
      <c r="O19" t="n">
        <v>25231.66</v>
      </c>
      <c r="P19" t="n">
        <v>564.95</v>
      </c>
      <c r="Q19" t="n">
        <v>1206.81</v>
      </c>
      <c r="R19" t="n">
        <v>120.43</v>
      </c>
      <c r="S19" t="n">
        <v>79.25</v>
      </c>
      <c r="T19" t="n">
        <v>18101.57</v>
      </c>
      <c r="U19" t="n">
        <v>0.66</v>
      </c>
      <c r="V19" t="n">
        <v>0.91</v>
      </c>
      <c r="W19" t="n">
        <v>0.18</v>
      </c>
      <c r="X19" t="n">
        <v>1.05</v>
      </c>
      <c r="Y19" t="n">
        <v>0.5</v>
      </c>
      <c r="Z19" t="n">
        <v>10</v>
      </c>
      <c r="AA19" t="n">
        <v>363.3293457112507</v>
      </c>
      <c r="AB19" t="n">
        <v>497.1232397615998</v>
      </c>
      <c r="AC19" t="n">
        <v>449.678495475601</v>
      </c>
      <c r="AD19" t="n">
        <v>363329.3457112507</v>
      </c>
      <c r="AE19" t="n">
        <v>497123.2397615998</v>
      </c>
      <c r="AF19" t="n">
        <v>3.947489024989542e-06</v>
      </c>
      <c r="AG19" t="n">
        <v>11</v>
      </c>
      <c r="AH19" t="n">
        <v>449678.4954756011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1.9299</v>
      </c>
      <c r="E20" t="n">
        <v>51.82</v>
      </c>
      <c r="F20" t="n">
        <v>48.61</v>
      </c>
      <c r="G20" t="n">
        <v>132.58</v>
      </c>
      <c r="H20" t="n">
        <v>1.65</v>
      </c>
      <c r="I20" t="n">
        <v>22</v>
      </c>
      <c r="J20" t="n">
        <v>204.26</v>
      </c>
      <c r="K20" t="n">
        <v>52.44</v>
      </c>
      <c r="L20" t="n">
        <v>19</v>
      </c>
      <c r="M20" t="n">
        <v>20</v>
      </c>
      <c r="N20" t="n">
        <v>42.82</v>
      </c>
      <c r="O20" t="n">
        <v>25426.72</v>
      </c>
      <c r="P20" t="n">
        <v>556.3200000000001</v>
      </c>
      <c r="Q20" t="n">
        <v>1206.81</v>
      </c>
      <c r="R20" t="n">
        <v>111.62</v>
      </c>
      <c r="S20" t="n">
        <v>79.25</v>
      </c>
      <c r="T20" t="n">
        <v>13702.92</v>
      </c>
      <c r="U20" t="n">
        <v>0.71</v>
      </c>
      <c r="V20" t="n">
        <v>0.92</v>
      </c>
      <c r="W20" t="n">
        <v>0.16</v>
      </c>
      <c r="X20" t="n">
        <v>0.78</v>
      </c>
      <c r="Y20" t="n">
        <v>0.5</v>
      </c>
      <c r="Z20" t="n">
        <v>10</v>
      </c>
      <c r="AA20" t="n">
        <v>357.4278074225628</v>
      </c>
      <c r="AB20" t="n">
        <v>489.0484947175228</v>
      </c>
      <c r="AC20" t="n">
        <v>442.3743927655549</v>
      </c>
      <c r="AD20" t="n">
        <v>357427.8074225628</v>
      </c>
      <c r="AE20" t="n">
        <v>489048.4947175228</v>
      </c>
      <c r="AF20" t="n">
        <v>3.973016463795211e-06</v>
      </c>
      <c r="AG20" t="n">
        <v>11</v>
      </c>
      <c r="AH20" t="n">
        <v>442374.3927655549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1.9257</v>
      </c>
      <c r="E21" t="n">
        <v>51.93</v>
      </c>
      <c r="F21" t="n">
        <v>48.76</v>
      </c>
      <c r="G21" t="n">
        <v>139.32</v>
      </c>
      <c r="H21" t="n">
        <v>1.73</v>
      </c>
      <c r="I21" t="n">
        <v>21</v>
      </c>
      <c r="J21" t="n">
        <v>205.85</v>
      </c>
      <c r="K21" t="n">
        <v>52.44</v>
      </c>
      <c r="L21" t="n">
        <v>20</v>
      </c>
      <c r="M21" t="n">
        <v>19</v>
      </c>
      <c r="N21" t="n">
        <v>43.41</v>
      </c>
      <c r="O21" t="n">
        <v>25622.45</v>
      </c>
      <c r="P21" t="n">
        <v>553.01</v>
      </c>
      <c r="Q21" t="n">
        <v>1206.81</v>
      </c>
      <c r="R21" t="n">
        <v>116.73</v>
      </c>
      <c r="S21" t="n">
        <v>79.25</v>
      </c>
      <c r="T21" t="n">
        <v>16266.23</v>
      </c>
      <c r="U21" t="n">
        <v>0.68</v>
      </c>
      <c r="V21" t="n">
        <v>0.91</v>
      </c>
      <c r="W21" t="n">
        <v>0.17</v>
      </c>
      <c r="X21" t="n">
        <v>0.93</v>
      </c>
      <c r="Y21" t="n">
        <v>0.5</v>
      </c>
      <c r="Z21" t="n">
        <v>10</v>
      </c>
      <c r="AA21" t="n">
        <v>356.6359020554724</v>
      </c>
      <c r="AB21" t="n">
        <v>487.9649748578707</v>
      </c>
      <c r="AC21" t="n">
        <v>441.3942825205784</v>
      </c>
      <c r="AD21" t="n">
        <v>356635.9020554724</v>
      </c>
      <c r="AE21" t="n">
        <v>487964.9748578707</v>
      </c>
      <c r="AF21" t="n">
        <v>3.964370073232e-06</v>
      </c>
      <c r="AG21" t="n">
        <v>11</v>
      </c>
      <c r="AH21" t="n">
        <v>441394.2825205784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1.9285</v>
      </c>
      <c r="E22" t="n">
        <v>51.85</v>
      </c>
      <c r="F22" t="n">
        <v>48.72</v>
      </c>
      <c r="G22" t="n">
        <v>146.17</v>
      </c>
      <c r="H22" t="n">
        <v>1.8</v>
      </c>
      <c r="I22" t="n">
        <v>20</v>
      </c>
      <c r="J22" t="n">
        <v>207.45</v>
      </c>
      <c r="K22" t="n">
        <v>52.44</v>
      </c>
      <c r="L22" t="n">
        <v>21</v>
      </c>
      <c r="M22" t="n">
        <v>18</v>
      </c>
      <c r="N22" t="n">
        <v>44</v>
      </c>
      <c r="O22" t="n">
        <v>25818.99</v>
      </c>
      <c r="P22" t="n">
        <v>550.4400000000001</v>
      </c>
      <c r="Q22" t="n">
        <v>1206.87</v>
      </c>
      <c r="R22" t="n">
        <v>115.44</v>
      </c>
      <c r="S22" t="n">
        <v>79.25</v>
      </c>
      <c r="T22" t="n">
        <v>15626.78</v>
      </c>
      <c r="U22" t="n">
        <v>0.6899999999999999</v>
      </c>
      <c r="V22" t="n">
        <v>0.91</v>
      </c>
      <c r="W22" t="n">
        <v>0.17</v>
      </c>
      <c r="X22" t="n">
        <v>0.89</v>
      </c>
      <c r="Y22" t="n">
        <v>0.5</v>
      </c>
      <c r="Z22" t="n">
        <v>10</v>
      </c>
      <c r="AA22" t="n">
        <v>355.0444118032903</v>
      </c>
      <c r="AB22" t="n">
        <v>485.7874276832404</v>
      </c>
      <c r="AC22" t="n">
        <v>439.4245573920881</v>
      </c>
      <c r="AD22" t="n">
        <v>355044.4118032903</v>
      </c>
      <c r="AE22" t="n">
        <v>485787.4276832404</v>
      </c>
      <c r="AF22" t="n">
        <v>3.970134333607474e-06</v>
      </c>
      <c r="AG22" t="n">
        <v>11</v>
      </c>
      <c r="AH22" t="n">
        <v>439424.5573920881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1.9319</v>
      </c>
      <c r="E23" t="n">
        <v>51.76</v>
      </c>
      <c r="F23" t="n">
        <v>48.67</v>
      </c>
      <c r="G23" t="n">
        <v>153.68</v>
      </c>
      <c r="H23" t="n">
        <v>1.87</v>
      </c>
      <c r="I23" t="n">
        <v>19</v>
      </c>
      <c r="J23" t="n">
        <v>209.05</v>
      </c>
      <c r="K23" t="n">
        <v>52.44</v>
      </c>
      <c r="L23" t="n">
        <v>22</v>
      </c>
      <c r="M23" t="n">
        <v>17</v>
      </c>
      <c r="N23" t="n">
        <v>44.6</v>
      </c>
      <c r="O23" t="n">
        <v>26016.35</v>
      </c>
      <c r="P23" t="n">
        <v>544.62</v>
      </c>
      <c r="Q23" t="n">
        <v>1206.81</v>
      </c>
      <c r="R23" t="n">
        <v>113.44</v>
      </c>
      <c r="S23" t="n">
        <v>79.25</v>
      </c>
      <c r="T23" t="n">
        <v>14630.16</v>
      </c>
      <c r="U23" t="n">
        <v>0.7</v>
      </c>
      <c r="V23" t="n">
        <v>0.91</v>
      </c>
      <c r="W23" t="n">
        <v>0.17</v>
      </c>
      <c r="X23" t="n">
        <v>0.84</v>
      </c>
      <c r="Y23" t="n">
        <v>0.5</v>
      </c>
      <c r="Z23" t="n">
        <v>10</v>
      </c>
      <c r="AA23" t="n">
        <v>351.9006377283575</v>
      </c>
      <c r="AB23" t="n">
        <v>481.4859773003936</v>
      </c>
      <c r="AC23" t="n">
        <v>435.5336313966566</v>
      </c>
      <c r="AD23" t="n">
        <v>351900.6377283575</v>
      </c>
      <c r="AE23" t="n">
        <v>481485.9773003936</v>
      </c>
      <c r="AF23" t="n">
        <v>3.977133792634835e-06</v>
      </c>
      <c r="AG23" t="n">
        <v>11</v>
      </c>
      <c r="AH23" t="n">
        <v>435533.6313966566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1.9354</v>
      </c>
      <c r="E24" t="n">
        <v>51.67</v>
      </c>
      <c r="F24" t="n">
        <v>48.61</v>
      </c>
      <c r="G24" t="n">
        <v>162.03</v>
      </c>
      <c r="H24" t="n">
        <v>1.94</v>
      </c>
      <c r="I24" t="n">
        <v>18</v>
      </c>
      <c r="J24" t="n">
        <v>210.65</v>
      </c>
      <c r="K24" t="n">
        <v>52.44</v>
      </c>
      <c r="L24" t="n">
        <v>23</v>
      </c>
      <c r="M24" t="n">
        <v>16</v>
      </c>
      <c r="N24" t="n">
        <v>45.21</v>
      </c>
      <c r="O24" t="n">
        <v>26214.54</v>
      </c>
      <c r="P24" t="n">
        <v>537.04</v>
      </c>
      <c r="Q24" t="n">
        <v>1206.81</v>
      </c>
      <c r="R24" t="n">
        <v>111.4</v>
      </c>
      <c r="S24" t="n">
        <v>79.25</v>
      </c>
      <c r="T24" t="n">
        <v>13615.72</v>
      </c>
      <c r="U24" t="n">
        <v>0.71</v>
      </c>
      <c r="V24" t="n">
        <v>0.92</v>
      </c>
      <c r="W24" t="n">
        <v>0.17</v>
      </c>
      <c r="X24" t="n">
        <v>0.78</v>
      </c>
      <c r="Y24" t="n">
        <v>0.5</v>
      </c>
      <c r="Z24" t="n">
        <v>10</v>
      </c>
      <c r="AA24" t="n">
        <v>347.9559257307384</v>
      </c>
      <c r="AB24" t="n">
        <v>476.0886483168403</v>
      </c>
      <c r="AC24" t="n">
        <v>430.6514159160949</v>
      </c>
      <c r="AD24" t="n">
        <v>347955.9257307384</v>
      </c>
      <c r="AE24" t="n">
        <v>476088.6483168403</v>
      </c>
      <c r="AF24" t="n">
        <v>3.984339118104177e-06</v>
      </c>
      <c r="AG24" t="n">
        <v>11</v>
      </c>
      <c r="AH24" t="n">
        <v>430651.4159160949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1.9393</v>
      </c>
      <c r="E25" t="n">
        <v>51.57</v>
      </c>
      <c r="F25" t="n">
        <v>48.54</v>
      </c>
      <c r="G25" t="n">
        <v>171.32</v>
      </c>
      <c r="H25" t="n">
        <v>2.01</v>
      </c>
      <c r="I25" t="n">
        <v>17</v>
      </c>
      <c r="J25" t="n">
        <v>212.27</v>
      </c>
      <c r="K25" t="n">
        <v>52.44</v>
      </c>
      <c r="L25" t="n">
        <v>24</v>
      </c>
      <c r="M25" t="n">
        <v>15</v>
      </c>
      <c r="N25" t="n">
        <v>45.82</v>
      </c>
      <c r="O25" t="n">
        <v>26413.56</v>
      </c>
      <c r="P25" t="n">
        <v>530.38</v>
      </c>
      <c r="Q25" t="n">
        <v>1206.82</v>
      </c>
      <c r="R25" t="n">
        <v>109.1</v>
      </c>
      <c r="S25" t="n">
        <v>79.25</v>
      </c>
      <c r="T25" t="n">
        <v>12471.48</v>
      </c>
      <c r="U25" t="n">
        <v>0.73</v>
      </c>
      <c r="V25" t="n">
        <v>0.92</v>
      </c>
      <c r="W25" t="n">
        <v>0.16</v>
      </c>
      <c r="X25" t="n">
        <v>0.71</v>
      </c>
      <c r="Y25" t="n">
        <v>0.5</v>
      </c>
      <c r="Z25" t="n">
        <v>10</v>
      </c>
      <c r="AA25" t="n">
        <v>344.3772553803444</v>
      </c>
      <c r="AB25" t="n">
        <v>471.192153663638</v>
      </c>
      <c r="AC25" t="n">
        <v>426.2222358403207</v>
      </c>
      <c r="AD25" t="n">
        <v>344377.2553803444</v>
      </c>
      <c r="AE25" t="n">
        <v>471192.1536636379</v>
      </c>
      <c r="AF25" t="n">
        <v>3.992367909341445e-06</v>
      </c>
      <c r="AG25" t="n">
        <v>11</v>
      </c>
      <c r="AH25" t="n">
        <v>426222.2358403207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1.938</v>
      </c>
      <c r="E26" t="n">
        <v>51.6</v>
      </c>
      <c r="F26" t="n">
        <v>48.57</v>
      </c>
      <c r="G26" t="n">
        <v>171.44</v>
      </c>
      <c r="H26" t="n">
        <v>2.08</v>
      </c>
      <c r="I26" t="n">
        <v>17</v>
      </c>
      <c r="J26" t="n">
        <v>213.89</v>
      </c>
      <c r="K26" t="n">
        <v>52.44</v>
      </c>
      <c r="L26" t="n">
        <v>25</v>
      </c>
      <c r="M26" t="n">
        <v>13</v>
      </c>
      <c r="N26" t="n">
        <v>46.44</v>
      </c>
      <c r="O26" t="n">
        <v>26613.43</v>
      </c>
      <c r="P26" t="n">
        <v>525.34</v>
      </c>
      <c r="Q26" t="n">
        <v>1206.81</v>
      </c>
      <c r="R26" t="n">
        <v>110.14</v>
      </c>
      <c r="S26" t="n">
        <v>79.25</v>
      </c>
      <c r="T26" t="n">
        <v>12987.93</v>
      </c>
      <c r="U26" t="n">
        <v>0.72</v>
      </c>
      <c r="V26" t="n">
        <v>0.92</v>
      </c>
      <c r="W26" t="n">
        <v>0.17</v>
      </c>
      <c r="X26" t="n">
        <v>0.74</v>
      </c>
      <c r="Y26" t="n">
        <v>0.5</v>
      </c>
      <c r="Z26" t="n">
        <v>10</v>
      </c>
      <c r="AA26" t="n">
        <v>342.310813302803</v>
      </c>
      <c r="AB26" t="n">
        <v>468.3647564481554</v>
      </c>
      <c r="AC26" t="n">
        <v>423.664681446807</v>
      </c>
      <c r="AD26" t="n">
        <v>342310.813302803</v>
      </c>
      <c r="AE26" t="n">
        <v>468364.7564481554</v>
      </c>
      <c r="AF26" t="n">
        <v>3.989691645595688e-06</v>
      </c>
      <c r="AG26" t="n">
        <v>11</v>
      </c>
      <c r="AH26" t="n">
        <v>423664.681446807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1.9452</v>
      </c>
      <c r="E27" t="n">
        <v>51.41</v>
      </c>
      <c r="F27" t="n">
        <v>48.42</v>
      </c>
      <c r="G27" t="n">
        <v>181.57</v>
      </c>
      <c r="H27" t="n">
        <v>2.14</v>
      </c>
      <c r="I27" t="n">
        <v>16</v>
      </c>
      <c r="J27" t="n">
        <v>215.51</v>
      </c>
      <c r="K27" t="n">
        <v>52.44</v>
      </c>
      <c r="L27" t="n">
        <v>26</v>
      </c>
      <c r="M27" t="n">
        <v>11</v>
      </c>
      <c r="N27" t="n">
        <v>47.07</v>
      </c>
      <c r="O27" t="n">
        <v>26814.17</v>
      </c>
      <c r="P27" t="n">
        <v>518.66</v>
      </c>
      <c r="Q27" t="n">
        <v>1206.82</v>
      </c>
      <c r="R27" t="n">
        <v>104.49</v>
      </c>
      <c r="S27" t="n">
        <v>79.25</v>
      </c>
      <c r="T27" t="n">
        <v>10172.38</v>
      </c>
      <c r="U27" t="n">
        <v>0.76</v>
      </c>
      <c r="V27" t="n">
        <v>0.92</v>
      </c>
      <c r="W27" t="n">
        <v>0.17</v>
      </c>
      <c r="X27" t="n">
        <v>0.59</v>
      </c>
      <c r="Y27" t="n">
        <v>0.5</v>
      </c>
      <c r="Z27" t="n">
        <v>10</v>
      </c>
      <c r="AA27" t="n">
        <v>338.2458941176776</v>
      </c>
      <c r="AB27" t="n">
        <v>462.802954687489</v>
      </c>
      <c r="AC27" t="n">
        <v>418.6336902401407</v>
      </c>
      <c r="AD27" t="n">
        <v>338245.8941176776</v>
      </c>
      <c r="AE27" t="n">
        <v>462802.954687489</v>
      </c>
      <c r="AF27" t="n">
        <v>4.004514029418335e-06</v>
      </c>
      <c r="AG27" t="n">
        <v>11</v>
      </c>
      <c r="AH27" t="n">
        <v>418633.6902401407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1.9428</v>
      </c>
      <c r="E28" t="n">
        <v>51.47</v>
      </c>
      <c r="F28" t="n">
        <v>48.52</v>
      </c>
      <c r="G28" t="n">
        <v>194.07</v>
      </c>
      <c r="H28" t="n">
        <v>2.21</v>
      </c>
      <c r="I28" t="n">
        <v>15</v>
      </c>
      <c r="J28" t="n">
        <v>217.15</v>
      </c>
      <c r="K28" t="n">
        <v>52.44</v>
      </c>
      <c r="L28" t="n">
        <v>27</v>
      </c>
      <c r="M28" t="n">
        <v>9</v>
      </c>
      <c r="N28" t="n">
        <v>47.71</v>
      </c>
      <c r="O28" t="n">
        <v>27015.77</v>
      </c>
      <c r="P28" t="n">
        <v>517.17</v>
      </c>
      <c r="Q28" t="n">
        <v>1206.81</v>
      </c>
      <c r="R28" t="n">
        <v>108.45</v>
      </c>
      <c r="S28" t="n">
        <v>79.25</v>
      </c>
      <c r="T28" t="n">
        <v>12156.39</v>
      </c>
      <c r="U28" t="n">
        <v>0.73</v>
      </c>
      <c r="V28" t="n">
        <v>0.92</v>
      </c>
      <c r="W28" t="n">
        <v>0.16</v>
      </c>
      <c r="X28" t="n">
        <v>0.6899999999999999</v>
      </c>
      <c r="Y28" t="n">
        <v>0.5</v>
      </c>
      <c r="Z28" t="n">
        <v>10</v>
      </c>
      <c r="AA28" t="n">
        <v>337.9622814865968</v>
      </c>
      <c r="AB28" t="n">
        <v>462.4149033735379</v>
      </c>
      <c r="AC28" t="n">
        <v>418.2826739989598</v>
      </c>
      <c r="AD28" t="n">
        <v>337962.2814865968</v>
      </c>
      <c r="AE28" t="n">
        <v>462414.9033735379</v>
      </c>
      <c r="AF28" t="n">
        <v>3.999573234810787e-06</v>
      </c>
      <c r="AG28" t="n">
        <v>11</v>
      </c>
      <c r="AH28" t="n">
        <v>418282.6739989598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1.9436</v>
      </c>
      <c r="E29" t="n">
        <v>51.45</v>
      </c>
      <c r="F29" t="n">
        <v>48.5</v>
      </c>
      <c r="G29" t="n">
        <v>193.99</v>
      </c>
      <c r="H29" t="n">
        <v>2.27</v>
      </c>
      <c r="I29" t="n">
        <v>15</v>
      </c>
      <c r="J29" t="n">
        <v>218.79</v>
      </c>
      <c r="K29" t="n">
        <v>52.44</v>
      </c>
      <c r="L29" t="n">
        <v>28</v>
      </c>
      <c r="M29" t="n">
        <v>2</v>
      </c>
      <c r="N29" t="n">
        <v>48.35</v>
      </c>
      <c r="O29" t="n">
        <v>27218.26</v>
      </c>
      <c r="P29" t="n">
        <v>520.15</v>
      </c>
      <c r="Q29" t="n">
        <v>1206.81</v>
      </c>
      <c r="R29" t="n">
        <v>107.1</v>
      </c>
      <c r="S29" t="n">
        <v>79.25</v>
      </c>
      <c r="T29" t="n">
        <v>11478.45</v>
      </c>
      <c r="U29" t="n">
        <v>0.74</v>
      </c>
      <c r="V29" t="n">
        <v>0.92</v>
      </c>
      <c r="W29" t="n">
        <v>0.18</v>
      </c>
      <c r="X29" t="n">
        <v>0.67</v>
      </c>
      <c r="Y29" t="n">
        <v>0.5</v>
      </c>
      <c r="Z29" t="n">
        <v>10</v>
      </c>
      <c r="AA29" t="n">
        <v>339.1775292502159</v>
      </c>
      <c r="AB29" t="n">
        <v>464.0776589766691</v>
      </c>
      <c r="AC29" t="n">
        <v>419.7867385410203</v>
      </c>
      <c r="AD29" t="n">
        <v>339177.5292502159</v>
      </c>
      <c r="AE29" t="n">
        <v>464077.6589766691</v>
      </c>
      <c r="AF29" t="n">
        <v>4.001220166346636e-06</v>
      </c>
      <c r="AG29" t="n">
        <v>11</v>
      </c>
      <c r="AH29" t="n">
        <v>419786.7385410203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1.9451</v>
      </c>
      <c r="E30" t="n">
        <v>51.41</v>
      </c>
      <c r="F30" t="n">
        <v>48.46</v>
      </c>
      <c r="G30" t="n">
        <v>193.83</v>
      </c>
      <c r="H30" t="n">
        <v>2.34</v>
      </c>
      <c r="I30" t="n">
        <v>15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523.17</v>
      </c>
      <c r="Q30" t="n">
        <v>1206.81</v>
      </c>
      <c r="R30" t="n">
        <v>105.65</v>
      </c>
      <c r="S30" t="n">
        <v>79.25</v>
      </c>
      <c r="T30" t="n">
        <v>10755.4</v>
      </c>
      <c r="U30" t="n">
        <v>0.75</v>
      </c>
      <c r="V30" t="n">
        <v>0.92</v>
      </c>
      <c r="W30" t="n">
        <v>0.18</v>
      </c>
      <c r="X30" t="n">
        <v>0.63</v>
      </c>
      <c r="Y30" t="n">
        <v>0.5</v>
      </c>
      <c r="Z30" t="n">
        <v>10</v>
      </c>
      <c r="AA30" t="n">
        <v>340.3025750906468</v>
      </c>
      <c r="AB30" t="n">
        <v>465.6169963290662</v>
      </c>
      <c r="AC30" t="n">
        <v>421.1791636969781</v>
      </c>
      <c r="AD30" t="n">
        <v>340302.5750906468</v>
      </c>
      <c r="AE30" t="n">
        <v>465616.9963290662</v>
      </c>
      <c r="AF30" t="n">
        <v>4.004308162976354e-06</v>
      </c>
      <c r="AG30" t="n">
        <v>11</v>
      </c>
      <c r="AH30" t="n">
        <v>421179.1636969781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1.7663</v>
      </c>
      <c r="E2" t="n">
        <v>56.61</v>
      </c>
      <c r="F2" t="n">
        <v>53.58</v>
      </c>
      <c r="G2" t="n">
        <v>25.72</v>
      </c>
      <c r="H2" t="n">
        <v>0.64</v>
      </c>
      <c r="I2" t="n">
        <v>125</v>
      </c>
      <c r="J2" t="n">
        <v>26.11</v>
      </c>
      <c r="K2" t="n">
        <v>12.1</v>
      </c>
      <c r="L2" t="n">
        <v>1</v>
      </c>
      <c r="M2" t="n">
        <v>27</v>
      </c>
      <c r="N2" t="n">
        <v>3.01</v>
      </c>
      <c r="O2" t="n">
        <v>3454.41</v>
      </c>
      <c r="P2" t="n">
        <v>154.47</v>
      </c>
      <c r="Q2" t="n">
        <v>1206.83</v>
      </c>
      <c r="R2" t="n">
        <v>274.84</v>
      </c>
      <c r="S2" t="n">
        <v>79.25</v>
      </c>
      <c r="T2" t="n">
        <v>94800.64999999999</v>
      </c>
      <c r="U2" t="n">
        <v>0.29</v>
      </c>
      <c r="V2" t="n">
        <v>0.83</v>
      </c>
      <c r="W2" t="n">
        <v>0.47</v>
      </c>
      <c r="X2" t="n">
        <v>5.75</v>
      </c>
      <c r="Y2" t="n">
        <v>0.5</v>
      </c>
      <c r="Z2" t="n">
        <v>10</v>
      </c>
      <c r="AA2" t="n">
        <v>170.0059641289801</v>
      </c>
      <c r="AB2" t="n">
        <v>232.6096602549696</v>
      </c>
      <c r="AC2" t="n">
        <v>210.409720750011</v>
      </c>
      <c r="AD2" t="n">
        <v>170005.9641289801</v>
      </c>
      <c r="AE2" t="n">
        <v>232609.6602549696</v>
      </c>
      <c r="AF2" t="n">
        <v>3.950571943573907e-06</v>
      </c>
      <c r="AG2" t="n">
        <v>12</v>
      </c>
      <c r="AH2" t="n">
        <v>210409.720750011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1.7714</v>
      </c>
      <c r="E3" t="n">
        <v>56.45</v>
      </c>
      <c r="F3" t="n">
        <v>53.45</v>
      </c>
      <c r="G3" t="n">
        <v>26.29</v>
      </c>
      <c r="H3" t="n">
        <v>1.23</v>
      </c>
      <c r="I3" t="n">
        <v>122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158.54</v>
      </c>
      <c r="Q3" t="n">
        <v>1206.96</v>
      </c>
      <c r="R3" t="n">
        <v>269.92</v>
      </c>
      <c r="S3" t="n">
        <v>79.25</v>
      </c>
      <c r="T3" t="n">
        <v>92354.95</v>
      </c>
      <c r="U3" t="n">
        <v>0.29</v>
      </c>
      <c r="V3" t="n">
        <v>0.83</v>
      </c>
      <c r="W3" t="n">
        <v>0.48</v>
      </c>
      <c r="X3" t="n">
        <v>5.62</v>
      </c>
      <c r="Y3" t="n">
        <v>0.5</v>
      </c>
      <c r="Z3" t="n">
        <v>10</v>
      </c>
      <c r="AA3" t="n">
        <v>171.7088502424976</v>
      </c>
      <c r="AB3" t="n">
        <v>234.9396241615163</v>
      </c>
      <c r="AC3" t="n">
        <v>212.5173161714426</v>
      </c>
      <c r="AD3" t="n">
        <v>171708.8502424976</v>
      </c>
      <c r="AE3" t="n">
        <v>234939.6241615163</v>
      </c>
      <c r="AF3" t="n">
        <v>3.96197879230415e-06</v>
      </c>
      <c r="AG3" t="n">
        <v>12</v>
      </c>
      <c r="AH3" t="n">
        <v>212517.3161714426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1.2383</v>
      </c>
      <c r="E2" t="n">
        <v>80.76000000000001</v>
      </c>
      <c r="F2" t="n">
        <v>69.52</v>
      </c>
      <c r="G2" t="n">
        <v>9.27</v>
      </c>
      <c r="H2" t="n">
        <v>0.18</v>
      </c>
      <c r="I2" t="n">
        <v>450</v>
      </c>
      <c r="J2" t="n">
        <v>98.70999999999999</v>
      </c>
      <c r="K2" t="n">
        <v>39.72</v>
      </c>
      <c r="L2" t="n">
        <v>1</v>
      </c>
      <c r="M2" t="n">
        <v>448</v>
      </c>
      <c r="N2" t="n">
        <v>12.99</v>
      </c>
      <c r="O2" t="n">
        <v>12407.75</v>
      </c>
      <c r="P2" t="n">
        <v>615.51</v>
      </c>
      <c r="Q2" t="n">
        <v>1206.92</v>
      </c>
      <c r="R2" t="n">
        <v>821.41</v>
      </c>
      <c r="S2" t="n">
        <v>79.25</v>
      </c>
      <c r="T2" t="n">
        <v>366458.51</v>
      </c>
      <c r="U2" t="n">
        <v>0.1</v>
      </c>
      <c r="V2" t="n">
        <v>0.64</v>
      </c>
      <c r="W2" t="n">
        <v>0.86</v>
      </c>
      <c r="X2" t="n">
        <v>21.68</v>
      </c>
      <c r="Y2" t="n">
        <v>0.5</v>
      </c>
      <c r="Z2" t="n">
        <v>10</v>
      </c>
      <c r="AA2" t="n">
        <v>598.0791208464254</v>
      </c>
      <c r="AB2" t="n">
        <v>818.3182385307045</v>
      </c>
      <c r="AC2" t="n">
        <v>740.2190943621945</v>
      </c>
      <c r="AD2" t="n">
        <v>598079.1208464254</v>
      </c>
      <c r="AE2" t="n">
        <v>818318.2385307045</v>
      </c>
      <c r="AF2" t="n">
        <v>2.63628916612941e-06</v>
      </c>
      <c r="AG2" t="n">
        <v>17</v>
      </c>
      <c r="AH2" t="n">
        <v>740219.0943621945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1.624</v>
      </c>
      <c r="E3" t="n">
        <v>61.58</v>
      </c>
      <c r="F3" t="n">
        <v>55.97</v>
      </c>
      <c r="G3" t="n">
        <v>19.08</v>
      </c>
      <c r="H3" t="n">
        <v>0.35</v>
      </c>
      <c r="I3" t="n">
        <v>176</v>
      </c>
      <c r="J3" t="n">
        <v>99.95</v>
      </c>
      <c r="K3" t="n">
        <v>39.72</v>
      </c>
      <c r="L3" t="n">
        <v>2</v>
      </c>
      <c r="M3" t="n">
        <v>174</v>
      </c>
      <c r="N3" t="n">
        <v>13.24</v>
      </c>
      <c r="O3" t="n">
        <v>12561.45</v>
      </c>
      <c r="P3" t="n">
        <v>485.24</v>
      </c>
      <c r="Q3" t="n">
        <v>1206.88</v>
      </c>
      <c r="R3" t="n">
        <v>361.05</v>
      </c>
      <c r="S3" t="n">
        <v>79.25</v>
      </c>
      <c r="T3" t="n">
        <v>137650.53</v>
      </c>
      <c r="U3" t="n">
        <v>0.22</v>
      </c>
      <c r="V3" t="n">
        <v>0.79</v>
      </c>
      <c r="W3" t="n">
        <v>0.42</v>
      </c>
      <c r="X3" t="n">
        <v>8.140000000000001</v>
      </c>
      <c r="Y3" t="n">
        <v>0.5</v>
      </c>
      <c r="Z3" t="n">
        <v>10</v>
      </c>
      <c r="AA3" t="n">
        <v>379.3178658760207</v>
      </c>
      <c r="AB3" t="n">
        <v>518.9994384147658</v>
      </c>
      <c r="AC3" t="n">
        <v>469.4668604327466</v>
      </c>
      <c r="AD3" t="n">
        <v>379317.8658760207</v>
      </c>
      <c r="AE3" t="n">
        <v>518999.4384147658</v>
      </c>
      <c r="AF3" t="n">
        <v>3.457428414595948e-06</v>
      </c>
      <c r="AG3" t="n">
        <v>13</v>
      </c>
      <c r="AH3" t="n">
        <v>469466.8604327465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1.7523</v>
      </c>
      <c r="E4" t="n">
        <v>57.07</v>
      </c>
      <c r="F4" t="n">
        <v>52.84</v>
      </c>
      <c r="G4" t="n">
        <v>29.09</v>
      </c>
      <c r="H4" t="n">
        <v>0.52</v>
      </c>
      <c r="I4" t="n">
        <v>109</v>
      </c>
      <c r="J4" t="n">
        <v>101.2</v>
      </c>
      <c r="K4" t="n">
        <v>39.72</v>
      </c>
      <c r="L4" t="n">
        <v>3</v>
      </c>
      <c r="M4" t="n">
        <v>107</v>
      </c>
      <c r="N4" t="n">
        <v>13.49</v>
      </c>
      <c r="O4" t="n">
        <v>12715.54</v>
      </c>
      <c r="P4" t="n">
        <v>447.95</v>
      </c>
      <c r="Q4" t="n">
        <v>1206.83</v>
      </c>
      <c r="R4" t="n">
        <v>254.7</v>
      </c>
      <c r="S4" t="n">
        <v>79.25</v>
      </c>
      <c r="T4" t="n">
        <v>84808.03999999999</v>
      </c>
      <c r="U4" t="n">
        <v>0.31</v>
      </c>
      <c r="V4" t="n">
        <v>0.84</v>
      </c>
      <c r="W4" t="n">
        <v>0.31</v>
      </c>
      <c r="X4" t="n">
        <v>5.01</v>
      </c>
      <c r="Y4" t="n">
        <v>0.5</v>
      </c>
      <c r="Z4" t="n">
        <v>10</v>
      </c>
      <c r="AA4" t="n">
        <v>331.2016714563462</v>
      </c>
      <c r="AB4" t="n">
        <v>453.1647384730846</v>
      </c>
      <c r="AC4" t="n">
        <v>409.9153318539177</v>
      </c>
      <c r="AD4" t="n">
        <v>331201.6714563462</v>
      </c>
      <c r="AE4" t="n">
        <v>453164.7384730846</v>
      </c>
      <c r="AF4" t="n">
        <v>3.730573775182562e-06</v>
      </c>
      <c r="AG4" t="n">
        <v>12</v>
      </c>
      <c r="AH4" t="n">
        <v>409915.3318539177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1.8194</v>
      </c>
      <c r="E5" t="n">
        <v>54.96</v>
      </c>
      <c r="F5" t="n">
        <v>51.37</v>
      </c>
      <c r="G5" t="n">
        <v>39.52</v>
      </c>
      <c r="H5" t="n">
        <v>0.6899999999999999</v>
      </c>
      <c r="I5" t="n">
        <v>78</v>
      </c>
      <c r="J5" t="n">
        <v>102.45</v>
      </c>
      <c r="K5" t="n">
        <v>39.72</v>
      </c>
      <c r="L5" t="n">
        <v>4</v>
      </c>
      <c r="M5" t="n">
        <v>76</v>
      </c>
      <c r="N5" t="n">
        <v>13.74</v>
      </c>
      <c r="O5" t="n">
        <v>12870.03</v>
      </c>
      <c r="P5" t="n">
        <v>425.75</v>
      </c>
      <c r="Q5" t="n">
        <v>1206.83</v>
      </c>
      <c r="R5" t="n">
        <v>204.94</v>
      </c>
      <c r="S5" t="n">
        <v>79.25</v>
      </c>
      <c r="T5" t="n">
        <v>60082.52</v>
      </c>
      <c r="U5" t="n">
        <v>0.39</v>
      </c>
      <c r="V5" t="n">
        <v>0.87</v>
      </c>
      <c r="W5" t="n">
        <v>0.26</v>
      </c>
      <c r="X5" t="n">
        <v>3.54</v>
      </c>
      <c r="Y5" t="n">
        <v>0.5</v>
      </c>
      <c r="Z5" t="n">
        <v>10</v>
      </c>
      <c r="AA5" t="n">
        <v>310.6492223759606</v>
      </c>
      <c r="AB5" t="n">
        <v>425.0439709312399</v>
      </c>
      <c r="AC5" t="n">
        <v>384.4783708985216</v>
      </c>
      <c r="AD5" t="n">
        <v>310649.2223759606</v>
      </c>
      <c r="AE5" t="n">
        <v>425043.9709312399</v>
      </c>
      <c r="AF5" t="n">
        <v>3.873426882706815e-06</v>
      </c>
      <c r="AG5" t="n">
        <v>12</v>
      </c>
      <c r="AH5" t="n">
        <v>384478.3708985216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1.8609</v>
      </c>
      <c r="E6" t="n">
        <v>53.74</v>
      </c>
      <c r="F6" t="n">
        <v>50.52</v>
      </c>
      <c r="G6" t="n">
        <v>50.52</v>
      </c>
      <c r="H6" t="n">
        <v>0.85</v>
      </c>
      <c r="I6" t="n">
        <v>60</v>
      </c>
      <c r="J6" t="n">
        <v>103.71</v>
      </c>
      <c r="K6" t="n">
        <v>39.72</v>
      </c>
      <c r="L6" t="n">
        <v>5</v>
      </c>
      <c r="M6" t="n">
        <v>58</v>
      </c>
      <c r="N6" t="n">
        <v>14</v>
      </c>
      <c r="O6" t="n">
        <v>13024.91</v>
      </c>
      <c r="P6" t="n">
        <v>408.24</v>
      </c>
      <c r="Q6" t="n">
        <v>1206.81</v>
      </c>
      <c r="R6" t="n">
        <v>175.97</v>
      </c>
      <c r="S6" t="n">
        <v>79.25</v>
      </c>
      <c r="T6" t="n">
        <v>45688.85</v>
      </c>
      <c r="U6" t="n">
        <v>0.45</v>
      </c>
      <c r="V6" t="n">
        <v>0.88</v>
      </c>
      <c r="W6" t="n">
        <v>0.23</v>
      </c>
      <c r="X6" t="n">
        <v>2.69</v>
      </c>
      <c r="Y6" t="n">
        <v>0.5</v>
      </c>
      <c r="Z6" t="n">
        <v>10</v>
      </c>
      <c r="AA6" t="n">
        <v>296.9396887538676</v>
      </c>
      <c r="AB6" t="n">
        <v>406.2859822075551</v>
      </c>
      <c r="AC6" t="n">
        <v>367.5106182916226</v>
      </c>
      <c r="AD6" t="n">
        <v>296939.6887538676</v>
      </c>
      <c r="AE6" t="n">
        <v>406285.9822075551</v>
      </c>
      <c r="AF6" t="n">
        <v>3.961778655616749e-06</v>
      </c>
      <c r="AG6" t="n">
        <v>12</v>
      </c>
      <c r="AH6" t="n">
        <v>367510.6182916226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1.8907</v>
      </c>
      <c r="E7" t="n">
        <v>52.89</v>
      </c>
      <c r="F7" t="n">
        <v>49.92</v>
      </c>
      <c r="G7" t="n">
        <v>62.39</v>
      </c>
      <c r="H7" t="n">
        <v>1.01</v>
      </c>
      <c r="I7" t="n">
        <v>48</v>
      </c>
      <c r="J7" t="n">
        <v>104.97</v>
      </c>
      <c r="K7" t="n">
        <v>39.72</v>
      </c>
      <c r="L7" t="n">
        <v>6</v>
      </c>
      <c r="M7" t="n">
        <v>46</v>
      </c>
      <c r="N7" t="n">
        <v>14.25</v>
      </c>
      <c r="O7" t="n">
        <v>13180.19</v>
      </c>
      <c r="P7" t="n">
        <v>393.37</v>
      </c>
      <c r="Q7" t="n">
        <v>1206.82</v>
      </c>
      <c r="R7" t="n">
        <v>155.58</v>
      </c>
      <c r="S7" t="n">
        <v>79.25</v>
      </c>
      <c r="T7" t="n">
        <v>35554.26</v>
      </c>
      <c r="U7" t="n">
        <v>0.51</v>
      </c>
      <c r="V7" t="n">
        <v>0.89</v>
      </c>
      <c r="W7" t="n">
        <v>0.21</v>
      </c>
      <c r="X7" t="n">
        <v>2.09</v>
      </c>
      <c r="Y7" t="n">
        <v>0.5</v>
      </c>
      <c r="Z7" t="n">
        <v>10</v>
      </c>
      <c r="AA7" t="n">
        <v>286.4137827557093</v>
      </c>
      <c r="AB7" t="n">
        <v>391.8839732506758</v>
      </c>
      <c r="AC7" t="n">
        <v>354.4831168562415</v>
      </c>
      <c r="AD7" t="n">
        <v>286413.7827557093</v>
      </c>
      <c r="AE7" t="n">
        <v>391883.9732506758</v>
      </c>
      <c r="AF7" t="n">
        <v>4.025221615441231e-06</v>
      </c>
      <c r="AG7" t="n">
        <v>12</v>
      </c>
      <c r="AH7" t="n">
        <v>354483.1168562414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1.9053</v>
      </c>
      <c r="E8" t="n">
        <v>52.49</v>
      </c>
      <c r="F8" t="n">
        <v>49.68</v>
      </c>
      <c r="G8" t="n">
        <v>74.51000000000001</v>
      </c>
      <c r="H8" t="n">
        <v>1.16</v>
      </c>
      <c r="I8" t="n">
        <v>40</v>
      </c>
      <c r="J8" t="n">
        <v>106.23</v>
      </c>
      <c r="K8" t="n">
        <v>39.72</v>
      </c>
      <c r="L8" t="n">
        <v>7</v>
      </c>
      <c r="M8" t="n">
        <v>38</v>
      </c>
      <c r="N8" t="n">
        <v>14.52</v>
      </c>
      <c r="O8" t="n">
        <v>13335.87</v>
      </c>
      <c r="P8" t="n">
        <v>378.77</v>
      </c>
      <c r="Q8" t="n">
        <v>1206.83</v>
      </c>
      <c r="R8" t="n">
        <v>147.71</v>
      </c>
      <c r="S8" t="n">
        <v>79.25</v>
      </c>
      <c r="T8" t="n">
        <v>31659.4</v>
      </c>
      <c r="U8" t="n">
        <v>0.54</v>
      </c>
      <c r="V8" t="n">
        <v>0.9</v>
      </c>
      <c r="W8" t="n">
        <v>0.2</v>
      </c>
      <c r="X8" t="n">
        <v>1.84</v>
      </c>
      <c r="Y8" t="n">
        <v>0.5</v>
      </c>
      <c r="Z8" t="n">
        <v>10</v>
      </c>
      <c r="AA8" t="n">
        <v>271.379956994455</v>
      </c>
      <c r="AB8" t="n">
        <v>371.3140295985446</v>
      </c>
      <c r="AC8" t="n">
        <v>335.8763397561723</v>
      </c>
      <c r="AD8" t="n">
        <v>271379.956994455</v>
      </c>
      <c r="AE8" t="n">
        <v>371314.0295985445</v>
      </c>
      <c r="AF8" t="n">
        <v>4.05630440783846e-06</v>
      </c>
      <c r="AG8" t="n">
        <v>11</v>
      </c>
      <c r="AH8" t="n">
        <v>335876.3397561723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1.9217</v>
      </c>
      <c r="E9" t="n">
        <v>52.04</v>
      </c>
      <c r="F9" t="n">
        <v>49.35</v>
      </c>
      <c r="G9" t="n">
        <v>87.09</v>
      </c>
      <c r="H9" t="n">
        <v>1.31</v>
      </c>
      <c r="I9" t="n">
        <v>34</v>
      </c>
      <c r="J9" t="n">
        <v>107.5</v>
      </c>
      <c r="K9" t="n">
        <v>39.72</v>
      </c>
      <c r="L9" t="n">
        <v>8</v>
      </c>
      <c r="M9" t="n">
        <v>32</v>
      </c>
      <c r="N9" t="n">
        <v>14.78</v>
      </c>
      <c r="O9" t="n">
        <v>13491.96</v>
      </c>
      <c r="P9" t="n">
        <v>365.23</v>
      </c>
      <c r="Q9" t="n">
        <v>1206.82</v>
      </c>
      <c r="R9" t="n">
        <v>136.61</v>
      </c>
      <c r="S9" t="n">
        <v>79.25</v>
      </c>
      <c r="T9" t="n">
        <v>26141.47</v>
      </c>
      <c r="U9" t="n">
        <v>0.58</v>
      </c>
      <c r="V9" t="n">
        <v>0.9</v>
      </c>
      <c r="W9" t="n">
        <v>0.19</v>
      </c>
      <c r="X9" t="n">
        <v>1.52</v>
      </c>
      <c r="Y9" t="n">
        <v>0.5</v>
      </c>
      <c r="Z9" t="n">
        <v>10</v>
      </c>
      <c r="AA9" t="n">
        <v>263.4148321807079</v>
      </c>
      <c r="AB9" t="n">
        <v>360.4157944318695</v>
      </c>
      <c r="AC9" t="n">
        <v>326.0182168580356</v>
      </c>
      <c r="AD9" t="n">
        <v>263414.8321807079</v>
      </c>
      <c r="AE9" t="n">
        <v>360415.7944318695</v>
      </c>
      <c r="AF9" t="n">
        <v>4.091219325325759e-06</v>
      </c>
      <c r="AG9" t="n">
        <v>11</v>
      </c>
      <c r="AH9" t="n">
        <v>326018.2168580356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1.9314</v>
      </c>
      <c r="E10" t="n">
        <v>51.78</v>
      </c>
      <c r="F10" t="n">
        <v>49.17</v>
      </c>
      <c r="G10" t="n">
        <v>98.34</v>
      </c>
      <c r="H10" t="n">
        <v>1.46</v>
      </c>
      <c r="I10" t="n">
        <v>30</v>
      </c>
      <c r="J10" t="n">
        <v>108.77</v>
      </c>
      <c r="K10" t="n">
        <v>39.72</v>
      </c>
      <c r="L10" t="n">
        <v>9</v>
      </c>
      <c r="M10" t="n">
        <v>20</v>
      </c>
      <c r="N10" t="n">
        <v>15.05</v>
      </c>
      <c r="O10" t="n">
        <v>13648.58</v>
      </c>
      <c r="P10" t="n">
        <v>352.33</v>
      </c>
      <c r="Q10" t="n">
        <v>1206.81</v>
      </c>
      <c r="R10" t="n">
        <v>130.12</v>
      </c>
      <c r="S10" t="n">
        <v>79.25</v>
      </c>
      <c r="T10" t="n">
        <v>22913.81</v>
      </c>
      <c r="U10" t="n">
        <v>0.61</v>
      </c>
      <c r="V10" t="n">
        <v>0.9</v>
      </c>
      <c r="W10" t="n">
        <v>0.2</v>
      </c>
      <c r="X10" t="n">
        <v>1.34</v>
      </c>
      <c r="Y10" t="n">
        <v>0.5</v>
      </c>
      <c r="Z10" t="n">
        <v>10</v>
      </c>
      <c r="AA10" t="n">
        <v>256.5692304380401</v>
      </c>
      <c r="AB10" t="n">
        <v>351.0493401207511</v>
      </c>
      <c r="AC10" t="n">
        <v>317.5456838005747</v>
      </c>
      <c r="AD10" t="n">
        <v>256569.2304380401</v>
      </c>
      <c r="AE10" t="n">
        <v>351049.3401207511</v>
      </c>
      <c r="AF10" t="n">
        <v>4.111870221644467e-06</v>
      </c>
      <c r="AG10" t="n">
        <v>11</v>
      </c>
      <c r="AH10" t="n">
        <v>317545.6838005747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1.9332</v>
      </c>
      <c r="E11" t="n">
        <v>51.73</v>
      </c>
      <c r="F11" t="n">
        <v>49.14</v>
      </c>
      <c r="G11" t="n">
        <v>101.68</v>
      </c>
      <c r="H11" t="n">
        <v>1.6</v>
      </c>
      <c r="I11" t="n">
        <v>29</v>
      </c>
      <c r="J11" t="n">
        <v>110.04</v>
      </c>
      <c r="K11" t="n">
        <v>39.72</v>
      </c>
      <c r="L11" t="n">
        <v>10</v>
      </c>
      <c r="M11" t="n">
        <v>2</v>
      </c>
      <c r="N11" t="n">
        <v>15.32</v>
      </c>
      <c r="O11" t="n">
        <v>13805.5</v>
      </c>
      <c r="P11" t="n">
        <v>351.73</v>
      </c>
      <c r="Q11" t="n">
        <v>1206.84</v>
      </c>
      <c r="R11" t="n">
        <v>128.27</v>
      </c>
      <c r="S11" t="n">
        <v>79.25</v>
      </c>
      <c r="T11" t="n">
        <v>21997.48</v>
      </c>
      <c r="U11" t="n">
        <v>0.62</v>
      </c>
      <c r="V11" t="n">
        <v>0.91</v>
      </c>
      <c r="W11" t="n">
        <v>0.22</v>
      </c>
      <c r="X11" t="n">
        <v>1.31</v>
      </c>
      <c r="Y11" t="n">
        <v>0.5</v>
      </c>
      <c r="Z11" t="n">
        <v>10</v>
      </c>
      <c r="AA11" t="n">
        <v>256.1159790737187</v>
      </c>
      <c r="AB11" t="n">
        <v>350.4291816080479</v>
      </c>
      <c r="AC11" t="n">
        <v>316.9847123459259</v>
      </c>
      <c r="AD11" t="n">
        <v>256115.9790737187</v>
      </c>
      <c r="AE11" t="n">
        <v>350429.1816080479</v>
      </c>
      <c r="AF11" t="n">
        <v>4.115702346734536e-06</v>
      </c>
      <c r="AG11" t="n">
        <v>11</v>
      </c>
      <c r="AH11" t="n">
        <v>316984.7123459259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1.9363</v>
      </c>
      <c r="E12" t="n">
        <v>51.64</v>
      </c>
      <c r="F12" t="n">
        <v>49.08</v>
      </c>
      <c r="G12" t="n">
        <v>105.17</v>
      </c>
      <c r="H12" t="n">
        <v>1.74</v>
      </c>
      <c r="I12" t="n">
        <v>28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354.64</v>
      </c>
      <c r="Q12" t="n">
        <v>1206.82</v>
      </c>
      <c r="R12" t="n">
        <v>126.14</v>
      </c>
      <c r="S12" t="n">
        <v>79.25</v>
      </c>
      <c r="T12" t="n">
        <v>20937.49</v>
      </c>
      <c r="U12" t="n">
        <v>0.63</v>
      </c>
      <c r="V12" t="n">
        <v>0.91</v>
      </c>
      <c r="W12" t="n">
        <v>0.22</v>
      </c>
      <c r="X12" t="n">
        <v>1.25</v>
      </c>
      <c r="Y12" t="n">
        <v>0.5</v>
      </c>
      <c r="Z12" t="n">
        <v>10</v>
      </c>
      <c r="AA12" t="n">
        <v>257.1067355331</v>
      </c>
      <c r="AB12" t="n">
        <v>351.784778304863</v>
      </c>
      <c r="AC12" t="n">
        <v>318.2109327965892</v>
      </c>
      <c r="AD12" t="n">
        <v>257106.7355331001</v>
      </c>
      <c r="AE12" t="n">
        <v>351784.778304863</v>
      </c>
      <c r="AF12" t="n">
        <v>4.122302117722989e-06</v>
      </c>
      <c r="AG12" t="n">
        <v>11</v>
      </c>
      <c r="AH12" t="n">
        <v>318210.9327965892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1.0735</v>
      </c>
      <c r="E2" t="n">
        <v>93.16</v>
      </c>
      <c r="F2" t="n">
        <v>76.2</v>
      </c>
      <c r="G2" t="n">
        <v>7.88</v>
      </c>
      <c r="H2" t="n">
        <v>0.14</v>
      </c>
      <c r="I2" t="n">
        <v>580</v>
      </c>
      <c r="J2" t="n">
        <v>124.63</v>
      </c>
      <c r="K2" t="n">
        <v>45</v>
      </c>
      <c r="L2" t="n">
        <v>1</v>
      </c>
      <c r="M2" t="n">
        <v>578</v>
      </c>
      <c r="N2" t="n">
        <v>18.64</v>
      </c>
      <c r="O2" t="n">
        <v>15605.44</v>
      </c>
      <c r="P2" t="n">
        <v>791.62</v>
      </c>
      <c r="Q2" t="n">
        <v>1206.93</v>
      </c>
      <c r="R2" t="n">
        <v>1049.51</v>
      </c>
      <c r="S2" t="n">
        <v>79.25</v>
      </c>
      <c r="T2" t="n">
        <v>479859.11</v>
      </c>
      <c r="U2" t="n">
        <v>0.08</v>
      </c>
      <c r="V2" t="n">
        <v>0.58</v>
      </c>
      <c r="W2" t="n">
        <v>1.07</v>
      </c>
      <c r="X2" t="n">
        <v>28.37</v>
      </c>
      <c r="Y2" t="n">
        <v>0.5</v>
      </c>
      <c r="Z2" t="n">
        <v>10</v>
      </c>
      <c r="AA2" t="n">
        <v>849.6668983277818</v>
      </c>
      <c r="AB2" t="n">
        <v>1162.551734950091</v>
      </c>
      <c r="AC2" t="n">
        <v>1051.599429018062</v>
      </c>
      <c r="AD2" t="n">
        <v>849666.8983277818</v>
      </c>
      <c r="AE2" t="n">
        <v>1162551.734950091</v>
      </c>
      <c r="AF2" t="n">
        <v>2.256054804635316e-06</v>
      </c>
      <c r="AG2" t="n">
        <v>20</v>
      </c>
      <c r="AH2" t="n">
        <v>1051599.429018062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1.5271</v>
      </c>
      <c r="E3" t="n">
        <v>65.48</v>
      </c>
      <c r="F3" t="n">
        <v>57.86</v>
      </c>
      <c r="G3" t="n">
        <v>16.15</v>
      </c>
      <c r="H3" t="n">
        <v>0.28</v>
      </c>
      <c r="I3" t="n">
        <v>215</v>
      </c>
      <c r="J3" t="n">
        <v>125.95</v>
      </c>
      <c r="K3" t="n">
        <v>45</v>
      </c>
      <c r="L3" t="n">
        <v>2</v>
      </c>
      <c r="M3" t="n">
        <v>213</v>
      </c>
      <c r="N3" t="n">
        <v>18.95</v>
      </c>
      <c r="O3" t="n">
        <v>15767.7</v>
      </c>
      <c r="P3" t="n">
        <v>592.39</v>
      </c>
      <c r="Q3" t="n">
        <v>1206.88</v>
      </c>
      <c r="R3" t="n">
        <v>425.02</v>
      </c>
      <c r="S3" t="n">
        <v>79.25</v>
      </c>
      <c r="T3" t="n">
        <v>169439.66</v>
      </c>
      <c r="U3" t="n">
        <v>0.19</v>
      </c>
      <c r="V3" t="n">
        <v>0.77</v>
      </c>
      <c r="W3" t="n">
        <v>0.48</v>
      </c>
      <c r="X3" t="n">
        <v>10.02</v>
      </c>
      <c r="Y3" t="n">
        <v>0.5</v>
      </c>
      <c r="Z3" t="n">
        <v>10</v>
      </c>
      <c r="AA3" t="n">
        <v>471.6498918027546</v>
      </c>
      <c r="AB3" t="n">
        <v>645.3321896892205</v>
      </c>
      <c r="AC3" t="n">
        <v>583.7425912346972</v>
      </c>
      <c r="AD3" t="n">
        <v>471649.8918027545</v>
      </c>
      <c r="AE3" t="n">
        <v>645332.1896892205</v>
      </c>
      <c r="AF3" t="n">
        <v>3.20933515804247e-06</v>
      </c>
      <c r="AG3" t="n">
        <v>14</v>
      </c>
      <c r="AH3" t="n">
        <v>583742.5912346973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1.6845</v>
      </c>
      <c r="E4" t="n">
        <v>59.37</v>
      </c>
      <c r="F4" t="n">
        <v>53.86</v>
      </c>
      <c r="G4" t="n">
        <v>24.48</v>
      </c>
      <c r="H4" t="n">
        <v>0.42</v>
      </c>
      <c r="I4" t="n">
        <v>132</v>
      </c>
      <c r="J4" t="n">
        <v>127.27</v>
      </c>
      <c r="K4" t="n">
        <v>45</v>
      </c>
      <c r="L4" t="n">
        <v>3</v>
      </c>
      <c r="M4" t="n">
        <v>130</v>
      </c>
      <c r="N4" t="n">
        <v>19.27</v>
      </c>
      <c r="O4" t="n">
        <v>15930.42</v>
      </c>
      <c r="P4" t="n">
        <v>543.8200000000001</v>
      </c>
      <c r="Q4" t="n">
        <v>1206.86</v>
      </c>
      <c r="R4" t="n">
        <v>289.54</v>
      </c>
      <c r="S4" t="n">
        <v>79.25</v>
      </c>
      <c r="T4" t="n">
        <v>102112.97</v>
      </c>
      <c r="U4" t="n">
        <v>0.27</v>
      </c>
      <c r="V4" t="n">
        <v>0.83</v>
      </c>
      <c r="W4" t="n">
        <v>0.34</v>
      </c>
      <c r="X4" t="n">
        <v>6.03</v>
      </c>
      <c r="Y4" t="n">
        <v>0.5</v>
      </c>
      <c r="Z4" t="n">
        <v>10</v>
      </c>
      <c r="AA4" t="n">
        <v>402.2982492844484</v>
      </c>
      <c r="AB4" t="n">
        <v>550.4422128171404</v>
      </c>
      <c r="AC4" t="n">
        <v>497.9087805763695</v>
      </c>
      <c r="AD4" t="n">
        <v>402298.2492844484</v>
      </c>
      <c r="AE4" t="n">
        <v>550442.2128171404</v>
      </c>
      <c r="AF4" t="n">
        <v>3.540125121945218e-06</v>
      </c>
      <c r="AG4" t="n">
        <v>13</v>
      </c>
      <c r="AH4" t="n">
        <v>497908.7805763695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1.7627</v>
      </c>
      <c r="E5" t="n">
        <v>56.73</v>
      </c>
      <c r="F5" t="n">
        <v>52.17</v>
      </c>
      <c r="G5" t="n">
        <v>32.95</v>
      </c>
      <c r="H5" t="n">
        <v>0.55</v>
      </c>
      <c r="I5" t="n">
        <v>95</v>
      </c>
      <c r="J5" t="n">
        <v>128.59</v>
      </c>
      <c r="K5" t="n">
        <v>45</v>
      </c>
      <c r="L5" t="n">
        <v>4</v>
      </c>
      <c r="M5" t="n">
        <v>93</v>
      </c>
      <c r="N5" t="n">
        <v>19.59</v>
      </c>
      <c r="O5" t="n">
        <v>16093.6</v>
      </c>
      <c r="P5" t="n">
        <v>519.37</v>
      </c>
      <c r="Q5" t="n">
        <v>1206.84</v>
      </c>
      <c r="R5" t="n">
        <v>232.11</v>
      </c>
      <c r="S5" t="n">
        <v>79.25</v>
      </c>
      <c r="T5" t="n">
        <v>73586.03999999999</v>
      </c>
      <c r="U5" t="n">
        <v>0.34</v>
      </c>
      <c r="V5" t="n">
        <v>0.85</v>
      </c>
      <c r="W5" t="n">
        <v>0.29</v>
      </c>
      <c r="X5" t="n">
        <v>4.34</v>
      </c>
      <c r="Y5" t="n">
        <v>0.5</v>
      </c>
      <c r="Z5" t="n">
        <v>10</v>
      </c>
      <c r="AA5" t="n">
        <v>368.6223862374151</v>
      </c>
      <c r="AB5" t="n">
        <v>504.3654113219654</v>
      </c>
      <c r="AC5" t="n">
        <v>456.2294843466971</v>
      </c>
      <c r="AD5" t="n">
        <v>368622.3862374151</v>
      </c>
      <c r="AE5" t="n">
        <v>504365.4113219655</v>
      </c>
      <c r="AF5" t="n">
        <v>3.704469309856239e-06</v>
      </c>
      <c r="AG5" t="n">
        <v>12</v>
      </c>
      <c r="AH5" t="n">
        <v>456229.484346697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1.8141</v>
      </c>
      <c r="E6" t="n">
        <v>55.12</v>
      </c>
      <c r="F6" t="n">
        <v>51.13</v>
      </c>
      <c r="G6" t="n">
        <v>42.02</v>
      </c>
      <c r="H6" t="n">
        <v>0.68</v>
      </c>
      <c r="I6" t="n">
        <v>73</v>
      </c>
      <c r="J6" t="n">
        <v>129.92</v>
      </c>
      <c r="K6" t="n">
        <v>45</v>
      </c>
      <c r="L6" t="n">
        <v>5</v>
      </c>
      <c r="M6" t="n">
        <v>71</v>
      </c>
      <c r="N6" t="n">
        <v>19.92</v>
      </c>
      <c r="O6" t="n">
        <v>16257.24</v>
      </c>
      <c r="P6" t="n">
        <v>501.54</v>
      </c>
      <c r="Q6" t="n">
        <v>1206.83</v>
      </c>
      <c r="R6" t="n">
        <v>196.62</v>
      </c>
      <c r="S6" t="n">
        <v>79.25</v>
      </c>
      <c r="T6" t="n">
        <v>55948.62</v>
      </c>
      <c r="U6" t="n">
        <v>0.4</v>
      </c>
      <c r="V6" t="n">
        <v>0.87</v>
      </c>
      <c r="W6" t="n">
        <v>0.26</v>
      </c>
      <c r="X6" t="n">
        <v>3.3</v>
      </c>
      <c r="Y6" t="n">
        <v>0.5</v>
      </c>
      <c r="Z6" t="n">
        <v>10</v>
      </c>
      <c r="AA6" t="n">
        <v>351.3758280848166</v>
      </c>
      <c r="AB6" t="n">
        <v>480.7679095931337</v>
      </c>
      <c r="AC6" t="n">
        <v>434.8840950635633</v>
      </c>
      <c r="AD6" t="n">
        <v>351375.8280848166</v>
      </c>
      <c r="AE6" t="n">
        <v>480767.9095931337</v>
      </c>
      <c r="AF6" t="n">
        <v>3.812490937204405e-06</v>
      </c>
      <c r="AG6" t="n">
        <v>12</v>
      </c>
      <c r="AH6" t="n">
        <v>434884.0950635633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1.8455</v>
      </c>
      <c r="E7" t="n">
        <v>54.19</v>
      </c>
      <c r="F7" t="n">
        <v>50.52</v>
      </c>
      <c r="G7" t="n">
        <v>50.52</v>
      </c>
      <c r="H7" t="n">
        <v>0.8100000000000001</v>
      </c>
      <c r="I7" t="n">
        <v>60</v>
      </c>
      <c r="J7" t="n">
        <v>131.25</v>
      </c>
      <c r="K7" t="n">
        <v>45</v>
      </c>
      <c r="L7" t="n">
        <v>6</v>
      </c>
      <c r="M7" t="n">
        <v>58</v>
      </c>
      <c r="N7" t="n">
        <v>20.25</v>
      </c>
      <c r="O7" t="n">
        <v>16421.36</v>
      </c>
      <c r="P7" t="n">
        <v>488.32</v>
      </c>
      <c r="Q7" t="n">
        <v>1206.81</v>
      </c>
      <c r="R7" t="n">
        <v>176.11</v>
      </c>
      <c r="S7" t="n">
        <v>79.25</v>
      </c>
      <c r="T7" t="n">
        <v>45759.12</v>
      </c>
      <c r="U7" t="n">
        <v>0.45</v>
      </c>
      <c r="V7" t="n">
        <v>0.88</v>
      </c>
      <c r="W7" t="n">
        <v>0.23</v>
      </c>
      <c r="X7" t="n">
        <v>2.69</v>
      </c>
      <c r="Y7" t="n">
        <v>0.5</v>
      </c>
      <c r="Z7" t="n">
        <v>10</v>
      </c>
      <c r="AA7" t="n">
        <v>340.2282568075093</v>
      </c>
      <c r="AB7" t="n">
        <v>465.5153107753863</v>
      </c>
      <c r="AC7" t="n">
        <v>421.0871828698248</v>
      </c>
      <c r="AD7" t="n">
        <v>340228.2568075093</v>
      </c>
      <c r="AE7" t="n">
        <v>465515.3107753863</v>
      </c>
      <c r="AF7" t="n">
        <v>3.878480802938497e-06</v>
      </c>
      <c r="AG7" t="n">
        <v>12</v>
      </c>
      <c r="AH7" t="n">
        <v>421087.1828698248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1.8711</v>
      </c>
      <c r="E8" t="n">
        <v>53.45</v>
      </c>
      <c r="F8" t="n">
        <v>50.04</v>
      </c>
      <c r="G8" t="n">
        <v>60.04</v>
      </c>
      <c r="H8" t="n">
        <v>0.93</v>
      </c>
      <c r="I8" t="n">
        <v>50</v>
      </c>
      <c r="J8" t="n">
        <v>132.58</v>
      </c>
      <c r="K8" t="n">
        <v>45</v>
      </c>
      <c r="L8" t="n">
        <v>7</v>
      </c>
      <c r="M8" t="n">
        <v>48</v>
      </c>
      <c r="N8" t="n">
        <v>20.59</v>
      </c>
      <c r="O8" t="n">
        <v>16585.95</v>
      </c>
      <c r="P8" t="n">
        <v>475.75</v>
      </c>
      <c r="Q8" t="n">
        <v>1206.81</v>
      </c>
      <c r="R8" t="n">
        <v>159.54</v>
      </c>
      <c r="S8" t="n">
        <v>79.25</v>
      </c>
      <c r="T8" t="n">
        <v>37522.72</v>
      </c>
      <c r="U8" t="n">
        <v>0.5</v>
      </c>
      <c r="V8" t="n">
        <v>0.89</v>
      </c>
      <c r="W8" t="n">
        <v>0.22</v>
      </c>
      <c r="X8" t="n">
        <v>2.21</v>
      </c>
      <c r="Y8" t="n">
        <v>0.5</v>
      </c>
      <c r="Z8" t="n">
        <v>10</v>
      </c>
      <c r="AA8" t="n">
        <v>330.5921038894838</v>
      </c>
      <c r="AB8" t="n">
        <v>452.3307012358802</v>
      </c>
      <c r="AC8" t="n">
        <v>409.1608939600535</v>
      </c>
      <c r="AD8" t="n">
        <v>330592.1038894838</v>
      </c>
      <c r="AE8" t="n">
        <v>452330.7012358802</v>
      </c>
      <c r="AF8" t="n">
        <v>3.93228145780451e-06</v>
      </c>
      <c r="AG8" t="n">
        <v>12</v>
      </c>
      <c r="AH8" t="n">
        <v>409160.8939600535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1.8845</v>
      </c>
      <c r="E9" t="n">
        <v>53.06</v>
      </c>
      <c r="F9" t="n">
        <v>49.83</v>
      </c>
      <c r="G9" t="n">
        <v>69.53</v>
      </c>
      <c r="H9" t="n">
        <v>1.06</v>
      </c>
      <c r="I9" t="n">
        <v>43</v>
      </c>
      <c r="J9" t="n">
        <v>133.92</v>
      </c>
      <c r="K9" t="n">
        <v>45</v>
      </c>
      <c r="L9" t="n">
        <v>8</v>
      </c>
      <c r="M9" t="n">
        <v>41</v>
      </c>
      <c r="N9" t="n">
        <v>20.93</v>
      </c>
      <c r="O9" t="n">
        <v>16751.02</v>
      </c>
      <c r="P9" t="n">
        <v>467.12</v>
      </c>
      <c r="Q9" t="n">
        <v>1206.81</v>
      </c>
      <c r="R9" t="n">
        <v>154.05</v>
      </c>
      <c r="S9" t="n">
        <v>79.25</v>
      </c>
      <c r="T9" t="n">
        <v>34816.82</v>
      </c>
      <c r="U9" t="n">
        <v>0.51</v>
      </c>
      <c r="V9" t="n">
        <v>0.89</v>
      </c>
      <c r="W9" t="n">
        <v>0.18</v>
      </c>
      <c r="X9" t="n">
        <v>2</v>
      </c>
      <c r="Y9" t="n">
        <v>0.5</v>
      </c>
      <c r="Z9" t="n">
        <v>10</v>
      </c>
      <c r="AA9" t="n">
        <v>324.7272136737678</v>
      </c>
      <c r="AB9" t="n">
        <v>444.3060997020423</v>
      </c>
      <c r="AC9" t="n">
        <v>401.9021491340061</v>
      </c>
      <c r="AD9" t="n">
        <v>324727.2136737678</v>
      </c>
      <c r="AE9" t="n">
        <v>444306.0997020424</v>
      </c>
      <c r="AF9" t="n">
        <v>3.960442738085938e-06</v>
      </c>
      <c r="AG9" t="n">
        <v>12</v>
      </c>
      <c r="AH9" t="n">
        <v>401902.1491340061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1.8981</v>
      </c>
      <c r="E10" t="n">
        <v>52.68</v>
      </c>
      <c r="F10" t="n">
        <v>49.58</v>
      </c>
      <c r="G10" t="n">
        <v>78.28</v>
      </c>
      <c r="H10" t="n">
        <v>1.18</v>
      </c>
      <c r="I10" t="n">
        <v>38</v>
      </c>
      <c r="J10" t="n">
        <v>135.27</v>
      </c>
      <c r="K10" t="n">
        <v>45</v>
      </c>
      <c r="L10" t="n">
        <v>9</v>
      </c>
      <c r="M10" t="n">
        <v>36</v>
      </c>
      <c r="N10" t="n">
        <v>21.27</v>
      </c>
      <c r="O10" t="n">
        <v>16916.71</v>
      </c>
      <c r="P10" t="n">
        <v>456.09</v>
      </c>
      <c r="Q10" t="n">
        <v>1206.81</v>
      </c>
      <c r="R10" t="n">
        <v>144.54</v>
      </c>
      <c r="S10" t="n">
        <v>79.25</v>
      </c>
      <c r="T10" t="n">
        <v>30087.48</v>
      </c>
      <c r="U10" t="n">
        <v>0.55</v>
      </c>
      <c r="V10" t="n">
        <v>0.9</v>
      </c>
      <c r="W10" t="n">
        <v>0.19</v>
      </c>
      <c r="X10" t="n">
        <v>1.75</v>
      </c>
      <c r="Y10" t="n">
        <v>0.5</v>
      </c>
      <c r="Z10" t="n">
        <v>10</v>
      </c>
      <c r="AA10" t="n">
        <v>311.0606705423043</v>
      </c>
      <c r="AB10" t="n">
        <v>425.6069324642434</v>
      </c>
      <c r="AC10" t="n">
        <v>384.9876041729367</v>
      </c>
      <c r="AD10" t="n">
        <v>311060.6705423043</v>
      </c>
      <c r="AE10" t="n">
        <v>425606.9324642434</v>
      </c>
      <c r="AF10" t="n">
        <v>3.989024335983507e-06</v>
      </c>
      <c r="AG10" t="n">
        <v>11</v>
      </c>
      <c r="AH10" t="n">
        <v>384987.6041729367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1.9136</v>
      </c>
      <c r="E11" t="n">
        <v>52.26</v>
      </c>
      <c r="F11" t="n">
        <v>49.28</v>
      </c>
      <c r="G11" t="n">
        <v>89.59999999999999</v>
      </c>
      <c r="H11" t="n">
        <v>1.29</v>
      </c>
      <c r="I11" t="n">
        <v>33</v>
      </c>
      <c r="J11" t="n">
        <v>136.61</v>
      </c>
      <c r="K11" t="n">
        <v>45</v>
      </c>
      <c r="L11" t="n">
        <v>10</v>
      </c>
      <c r="M11" t="n">
        <v>31</v>
      </c>
      <c r="N11" t="n">
        <v>21.61</v>
      </c>
      <c r="O11" t="n">
        <v>17082.76</v>
      </c>
      <c r="P11" t="n">
        <v>444.6</v>
      </c>
      <c r="Q11" t="n">
        <v>1206.81</v>
      </c>
      <c r="R11" t="n">
        <v>134.15</v>
      </c>
      <c r="S11" t="n">
        <v>79.25</v>
      </c>
      <c r="T11" t="n">
        <v>24914.72</v>
      </c>
      <c r="U11" t="n">
        <v>0.59</v>
      </c>
      <c r="V11" t="n">
        <v>0.9</v>
      </c>
      <c r="W11" t="n">
        <v>0.19</v>
      </c>
      <c r="X11" t="n">
        <v>1.45</v>
      </c>
      <c r="Y11" t="n">
        <v>0.5</v>
      </c>
      <c r="Z11" t="n">
        <v>10</v>
      </c>
      <c r="AA11" t="n">
        <v>303.7675023187783</v>
      </c>
      <c r="AB11" t="n">
        <v>415.6280979489411</v>
      </c>
      <c r="AC11" t="n">
        <v>375.9611356183926</v>
      </c>
      <c r="AD11" t="n">
        <v>303767.5023187782</v>
      </c>
      <c r="AE11" t="n">
        <v>415628.0979489411</v>
      </c>
      <c r="AF11" t="n">
        <v>4.021598951234413e-06</v>
      </c>
      <c r="AG11" t="n">
        <v>11</v>
      </c>
      <c r="AH11" t="n">
        <v>375961.1356183926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1.9195</v>
      </c>
      <c r="E12" t="n">
        <v>52.1</v>
      </c>
      <c r="F12" t="n">
        <v>49.2</v>
      </c>
      <c r="G12" t="n">
        <v>98.40000000000001</v>
      </c>
      <c r="H12" t="n">
        <v>1.41</v>
      </c>
      <c r="I12" t="n">
        <v>30</v>
      </c>
      <c r="J12" t="n">
        <v>137.96</v>
      </c>
      <c r="K12" t="n">
        <v>45</v>
      </c>
      <c r="L12" t="n">
        <v>11</v>
      </c>
      <c r="M12" t="n">
        <v>28</v>
      </c>
      <c r="N12" t="n">
        <v>21.96</v>
      </c>
      <c r="O12" t="n">
        <v>17249.3</v>
      </c>
      <c r="P12" t="n">
        <v>435.69</v>
      </c>
      <c r="Q12" t="n">
        <v>1206.82</v>
      </c>
      <c r="R12" t="n">
        <v>131.41</v>
      </c>
      <c r="S12" t="n">
        <v>79.25</v>
      </c>
      <c r="T12" t="n">
        <v>23562.33</v>
      </c>
      <c r="U12" t="n">
        <v>0.6</v>
      </c>
      <c r="V12" t="n">
        <v>0.9</v>
      </c>
      <c r="W12" t="n">
        <v>0.19</v>
      </c>
      <c r="X12" t="n">
        <v>1.37</v>
      </c>
      <c r="Y12" t="n">
        <v>0.5</v>
      </c>
      <c r="Z12" t="n">
        <v>10</v>
      </c>
      <c r="AA12" t="n">
        <v>298.982483832623</v>
      </c>
      <c r="AB12" t="n">
        <v>409.0810245560666</v>
      </c>
      <c r="AC12" t="n">
        <v>370.0389057212589</v>
      </c>
      <c r="AD12" t="n">
        <v>298982.483832623</v>
      </c>
      <c r="AE12" t="n">
        <v>409081.0245560666</v>
      </c>
      <c r="AF12" t="n">
        <v>4.033998320910564e-06</v>
      </c>
      <c r="AG12" t="n">
        <v>11</v>
      </c>
      <c r="AH12" t="n">
        <v>370038.9057212588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1.9289</v>
      </c>
      <c r="E13" t="n">
        <v>51.84</v>
      </c>
      <c r="F13" t="n">
        <v>49.02</v>
      </c>
      <c r="G13" t="n">
        <v>108.94</v>
      </c>
      <c r="H13" t="n">
        <v>1.52</v>
      </c>
      <c r="I13" t="n">
        <v>27</v>
      </c>
      <c r="J13" t="n">
        <v>139.32</v>
      </c>
      <c r="K13" t="n">
        <v>45</v>
      </c>
      <c r="L13" t="n">
        <v>12</v>
      </c>
      <c r="M13" t="n">
        <v>25</v>
      </c>
      <c r="N13" t="n">
        <v>22.32</v>
      </c>
      <c r="O13" t="n">
        <v>17416.34</v>
      </c>
      <c r="P13" t="n">
        <v>422.9</v>
      </c>
      <c r="Q13" t="n">
        <v>1206.81</v>
      </c>
      <c r="R13" t="n">
        <v>125.42</v>
      </c>
      <c r="S13" t="n">
        <v>79.25</v>
      </c>
      <c r="T13" t="n">
        <v>20579.29</v>
      </c>
      <c r="U13" t="n">
        <v>0.63</v>
      </c>
      <c r="V13" t="n">
        <v>0.91</v>
      </c>
      <c r="W13" t="n">
        <v>0.18</v>
      </c>
      <c r="X13" t="n">
        <v>1.19</v>
      </c>
      <c r="Y13" t="n">
        <v>0.5</v>
      </c>
      <c r="Z13" t="n">
        <v>10</v>
      </c>
      <c r="AA13" t="n">
        <v>292.0264654724475</v>
      </c>
      <c r="AB13" t="n">
        <v>399.5634933578028</v>
      </c>
      <c r="AC13" t="n">
        <v>361.4297143426184</v>
      </c>
      <c r="AD13" t="n">
        <v>292026.4654724475</v>
      </c>
      <c r="AE13" t="n">
        <v>399563.4933578028</v>
      </c>
      <c r="AF13" t="n">
        <v>4.053753248869178e-06</v>
      </c>
      <c r="AG13" t="n">
        <v>11</v>
      </c>
      <c r="AH13" t="n">
        <v>361429.7143426184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1.9376</v>
      </c>
      <c r="E14" t="n">
        <v>51.61</v>
      </c>
      <c r="F14" t="n">
        <v>48.87</v>
      </c>
      <c r="G14" t="n">
        <v>122.16</v>
      </c>
      <c r="H14" t="n">
        <v>1.63</v>
      </c>
      <c r="I14" t="n">
        <v>24</v>
      </c>
      <c r="J14" t="n">
        <v>140.67</v>
      </c>
      <c r="K14" t="n">
        <v>45</v>
      </c>
      <c r="L14" t="n">
        <v>13</v>
      </c>
      <c r="M14" t="n">
        <v>20</v>
      </c>
      <c r="N14" t="n">
        <v>22.68</v>
      </c>
      <c r="O14" t="n">
        <v>17583.88</v>
      </c>
      <c r="P14" t="n">
        <v>413.51</v>
      </c>
      <c r="Q14" t="n">
        <v>1206.81</v>
      </c>
      <c r="R14" t="n">
        <v>119.92</v>
      </c>
      <c r="S14" t="n">
        <v>79.25</v>
      </c>
      <c r="T14" t="n">
        <v>17847.21</v>
      </c>
      <c r="U14" t="n">
        <v>0.66</v>
      </c>
      <c r="V14" t="n">
        <v>0.91</v>
      </c>
      <c r="W14" t="n">
        <v>0.18</v>
      </c>
      <c r="X14" t="n">
        <v>1.04</v>
      </c>
      <c r="Y14" t="n">
        <v>0.5</v>
      </c>
      <c r="Z14" t="n">
        <v>10</v>
      </c>
      <c r="AA14" t="n">
        <v>286.7570761549063</v>
      </c>
      <c r="AB14" t="n">
        <v>392.353682424493</v>
      </c>
      <c r="AC14" t="n">
        <v>354.9079976457505</v>
      </c>
      <c r="AD14" t="n">
        <v>286757.0761549062</v>
      </c>
      <c r="AE14" t="n">
        <v>392353.682424493</v>
      </c>
      <c r="AF14" t="n">
        <v>4.072037065171299e-06</v>
      </c>
      <c r="AG14" t="n">
        <v>11</v>
      </c>
      <c r="AH14" t="n">
        <v>354907.9976457505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1.9512</v>
      </c>
      <c r="E15" t="n">
        <v>51.25</v>
      </c>
      <c r="F15" t="n">
        <v>48.56</v>
      </c>
      <c r="G15" t="n">
        <v>132.42</v>
      </c>
      <c r="H15" t="n">
        <v>1.74</v>
      </c>
      <c r="I15" t="n">
        <v>22</v>
      </c>
      <c r="J15" t="n">
        <v>142.04</v>
      </c>
      <c r="K15" t="n">
        <v>45</v>
      </c>
      <c r="L15" t="n">
        <v>14</v>
      </c>
      <c r="M15" t="n">
        <v>11</v>
      </c>
      <c r="N15" t="n">
        <v>23.04</v>
      </c>
      <c r="O15" t="n">
        <v>17751.93</v>
      </c>
      <c r="P15" t="n">
        <v>403.57</v>
      </c>
      <c r="Q15" t="n">
        <v>1206.83</v>
      </c>
      <c r="R15" t="n">
        <v>109.03</v>
      </c>
      <c r="S15" t="n">
        <v>79.25</v>
      </c>
      <c r="T15" t="n">
        <v>12409</v>
      </c>
      <c r="U15" t="n">
        <v>0.73</v>
      </c>
      <c r="V15" t="n">
        <v>0.92</v>
      </c>
      <c r="W15" t="n">
        <v>0.17</v>
      </c>
      <c r="X15" t="n">
        <v>0.73</v>
      </c>
      <c r="Y15" t="n">
        <v>0.5</v>
      </c>
      <c r="Z15" t="n">
        <v>10</v>
      </c>
      <c r="AA15" t="n">
        <v>280.6896807169315</v>
      </c>
      <c r="AB15" t="n">
        <v>384.0520043116608</v>
      </c>
      <c r="AC15" t="n">
        <v>347.3986200405286</v>
      </c>
      <c r="AD15" t="n">
        <v>280689.6807169315</v>
      </c>
      <c r="AE15" t="n">
        <v>384052.0043116608</v>
      </c>
      <c r="AF15" t="n">
        <v>4.100618663068869e-06</v>
      </c>
      <c r="AG15" t="n">
        <v>11</v>
      </c>
      <c r="AH15" t="n">
        <v>347398.6200405285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1.9431</v>
      </c>
      <c r="E16" t="n">
        <v>51.46</v>
      </c>
      <c r="F16" t="n">
        <v>48.77</v>
      </c>
      <c r="G16" t="n">
        <v>133.01</v>
      </c>
      <c r="H16" t="n">
        <v>1.85</v>
      </c>
      <c r="I16" t="n">
        <v>22</v>
      </c>
      <c r="J16" t="n">
        <v>143.4</v>
      </c>
      <c r="K16" t="n">
        <v>45</v>
      </c>
      <c r="L16" t="n">
        <v>15</v>
      </c>
      <c r="M16" t="n">
        <v>1</v>
      </c>
      <c r="N16" t="n">
        <v>23.41</v>
      </c>
      <c r="O16" t="n">
        <v>17920.49</v>
      </c>
      <c r="P16" t="n">
        <v>405.34</v>
      </c>
      <c r="Q16" t="n">
        <v>1206.84</v>
      </c>
      <c r="R16" t="n">
        <v>115.92</v>
      </c>
      <c r="S16" t="n">
        <v>79.25</v>
      </c>
      <c r="T16" t="n">
        <v>15855.31</v>
      </c>
      <c r="U16" t="n">
        <v>0.68</v>
      </c>
      <c r="V16" t="n">
        <v>0.91</v>
      </c>
      <c r="W16" t="n">
        <v>0.2</v>
      </c>
      <c r="X16" t="n">
        <v>0.9399999999999999</v>
      </c>
      <c r="Y16" t="n">
        <v>0.5</v>
      </c>
      <c r="Z16" t="n">
        <v>10</v>
      </c>
      <c r="AA16" t="n">
        <v>282.4465461462477</v>
      </c>
      <c r="AB16" t="n">
        <v>386.4558250994838</v>
      </c>
      <c r="AC16" t="n">
        <v>349.5730235461454</v>
      </c>
      <c r="AD16" t="n">
        <v>282446.5461462477</v>
      </c>
      <c r="AE16" t="n">
        <v>386455.8250994838</v>
      </c>
      <c r="AF16" t="n">
        <v>4.083595799615169e-06</v>
      </c>
      <c r="AG16" t="n">
        <v>11</v>
      </c>
      <c r="AH16" t="n">
        <v>349573.0235461454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1.9431</v>
      </c>
      <c r="E17" t="n">
        <v>51.46</v>
      </c>
      <c r="F17" t="n">
        <v>48.77</v>
      </c>
      <c r="G17" t="n">
        <v>133.01</v>
      </c>
      <c r="H17" t="n">
        <v>1.96</v>
      </c>
      <c r="I17" t="n">
        <v>22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408.99</v>
      </c>
      <c r="Q17" t="n">
        <v>1206.82</v>
      </c>
      <c r="R17" t="n">
        <v>115.89</v>
      </c>
      <c r="S17" t="n">
        <v>79.25</v>
      </c>
      <c r="T17" t="n">
        <v>15842.39</v>
      </c>
      <c r="U17" t="n">
        <v>0.68</v>
      </c>
      <c r="V17" t="n">
        <v>0.91</v>
      </c>
      <c r="W17" t="n">
        <v>0.2</v>
      </c>
      <c r="X17" t="n">
        <v>0.9399999999999999</v>
      </c>
      <c r="Y17" t="n">
        <v>0.5</v>
      </c>
      <c r="Z17" t="n">
        <v>10</v>
      </c>
      <c r="AA17" t="n">
        <v>284.0821304203993</v>
      </c>
      <c r="AB17" t="n">
        <v>388.6937036602635</v>
      </c>
      <c r="AC17" t="n">
        <v>351.5973221179666</v>
      </c>
      <c r="AD17" t="n">
        <v>284082.1304203992</v>
      </c>
      <c r="AE17" t="n">
        <v>388693.7036602634</v>
      </c>
      <c r="AF17" t="n">
        <v>4.083595799615169e-06</v>
      </c>
      <c r="AG17" t="n">
        <v>11</v>
      </c>
      <c r="AH17" t="n">
        <v>351597.3221179666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2024-09-25T21:28:40Z</dcterms:created>
  <dcterms:modified xmlns:dcterms="http://purl.org/dc/terms/" xmlns:xsi="http://www.w3.org/2001/XMLSchema-instance" xsi:type="dcterms:W3CDTF">2024-09-25T21:28:40Z</dcterms:modified>
</cp:coreProperties>
</file>